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30 Domov seniorů Trutnov\Rozpočet\"/>
    </mc:Choice>
  </mc:AlternateContent>
  <bookViews>
    <workbookView xWindow="0" yWindow="0" windowWidth="0" windowHeight="0"/>
  </bookViews>
  <sheets>
    <sheet name="Rekapitulace stavby" sheetId="1" r:id="rId1"/>
    <sheet name="D.1.1 - Architektonicko -..." sheetId="2" r:id="rId2"/>
    <sheet name="D.1.4.A - Zdravotně techn..." sheetId="3" r:id="rId3"/>
    <sheet name="D.1.4.B - Vytápění" sheetId="4" r:id="rId4"/>
    <sheet name="D.1.4.C.1 - Silnoproudé r..." sheetId="5" r:id="rId5"/>
    <sheet name="D.1.4.C.2 - Fotovoltaická..." sheetId="6" r:id="rId6"/>
    <sheet name="D.1.4.C.3 - Systém sestra..." sheetId="7" r:id="rId7"/>
    <sheet name="D.1.4.D - Vzduchotechnika" sheetId="8" r:id="rId8"/>
    <sheet name="D.1.4.E.1 - EPS" sheetId="9" r:id="rId9"/>
    <sheet name="D.1.4.E.2 - NZS" sheetId="10" r:id="rId10"/>
    <sheet name="D.1.4.E.3 - SLP" sheetId="11" r:id="rId11"/>
    <sheet name="D.1.5 - Dopravní řešení" sheetId="12" r:id="rId12"/>
    <sheet name="IO.01 - Distribuční veden..." sheetId="13" r:id="rId13"/>
    <sheet name="IO.02 - Horkovodní přípojka" sheetId="14" r:id="rId14"/>
    <sheet name="IO.03 - Vodovodní přípojka" sheetId="15" r:id="rId15"/>
    <sheet name="IO.04 - Jednotná kanaliza..." sheetId="16" r:id="rId16"/>
    <sheet name="IO.05 - Dešťová kanalizač..." sheetId="17" r:id="rId17"/>
    <sheet name="IO.07 - Přeložka VO" sheetId="18" r:id="rId18"/>
    <sheet name="PPSU - Přípravné práce a ..." sheetId="19" r:id="rId19"/>
    <sheet name="VRN - Vedlejší rozpočtové..." sheetId="20" r:id="rId20"/>
    <sheet name="Seznam figur" sheetId="21" r:id="rId21"/>
    <sheet name="Pokyny pro vyplnění" sheetId="22" r:id="rId22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'D.1.1 - Architektonicko -...'!$C$114:$K$5843</definedName>
    <definedName name="_xlnm.Print_Area" localSheetId="1">'D.1.1 - Architektonicko -...'!$C$4:$J$41,'D.1.1 - Architektonicko -...'!$C$47:$J$94,'D.1.1 - Architektonicko -...'!$C$100:$K$5843</definedName>
    <definedName name="_xlnm.Print_Titles" localSheetId="1">'D.1.1 - Architektonicko -...'!$114:$114</definedName>
    <definedName name="_xlnm._FilterDatabase" localSheetId="2" hidden="1">'D.1.4.A - Zdravotně techn...'!$C$101:$K$531</definedName>
    <definedName name="_xlnm.Print_Area" localSheetId="2">'D.1.4.A - Zdravotně techn...'!$C$4:$J$43,'D.1.4.A - Zdravotně techn...'!$C$49:$J$79,'D.1.4.A - Zdravotně techn...'!$C$85:$K$531</definedName>
    <definedName name="_xlnm.Print_Titles" localSheetId="2">'D.1.4.A - Zdravotně techn...'!$101:$101</definedName>
    <definedName name="_xlnm._FilterDatabase" localSheetId="3" hidden="1">'D.1.4.B - Vytápění'!$C$96:$K$267</definedName>
    <definedName name="_xlnm.Print_Area" localSheetId="3">'D.1.4.B - Vytápění'!$C$4:$J$43,'D.1.4.B - Vytápění'!$C$49:$J$74,'D.1.4.B - Vytápění'!$C$80:$K$267</definedName>
    <definedName name="_xlnm.Print_Titles" localSheetId="3">'D.1.4.B - Vytápění'!$96:$96</definedName>
    <definedName name="_xlnm._FilterDatabase" localSheetId="4" hidden="1">'D.1.4.C.1 - Silnoproudé r...'!$C$98:$K$340</definedName>
    <definedName name="_xlnm.Print_Area" localSheetId="4">'D.1.4.C.1 - Silnoproudé r...'!$C$4:$J$43,'D.1.4.C.1 - Silnoproudé r...'!$C$49:$J$76,'D.1.4.C.1 - Silnoproudé r...'!$C$82:$K$340</definedName>
    <definedName name="_xlnm.Print_Titles" localSheetId="4">'D.1.4.C.1 - Silnoproudé r...'!$98:$98</definedName>
    <definedName name="_xlnm._FilterDatabase" localSheetId="5" hidden="1">'D.1.4.C.2 - Fotovoltaická...'!$C$92:$K$141</definedName>
    <definedName name="_xlnm.Print_Area" localSheetId="5">'D.1.4.C.2 - Fotovoltaická...'!$C$4:$J$43,'D.1.4.C.2 - Fotovoltaická...'!$C$49:$J$70,'D.1.4.C.2 - Fotovoltaická...'!$C$76:$K$141</definedName>
    <definedName name="_xlnm.Print_Titles" localSheetId="5">'D.1.4.C.2 - Fotovoltaická...'!$92:$92</definedName>
    <definedName name="_xlnm._FilterDatabase" localSheetId="6" hidden="1">'D.1.4.C.3 - Systém sestra...'!$C$93:$K$192</definedName>
    <definedName name="_xlnm.Print_Area" localSheetId="6">'D.1.4.C.3 - Systém sestra...'!$C$4:$J$43,'D.1.4.C.3 - Systém sestra...'!$C$49:$J$71,'D.1.4.C.3 - Systém sestra...'!$C$77:$K$192</definedName>
    <definedName name="_xlnm.Print_Titles" localSheetId="6">'D.1.4.C.3 - Systém sestra...'!$93:$93</definedName>
    <definedName name="_xlnm._FilterDatabase" localSheetId="7" hidden="1">'D.1.4.D - Vzduchotechnika'!$C$100:$K$368</definedName>
    <definedName name="_xlnm.Print_Area" localSheetId="7">'D.1.4.D - Vzduchotechnika'!$C$4:$J$43,'D.1.4.D - Vzduchotechnika'!$C$49:$J$78,'D.1.4.D - Vzduchotechnika'!$C$84:$K$368</definedName>
    <definedName name="_xlnm.Print_Titles" localSheetId="7">'D.1.4.D - Vzduchotechnika'!$100:$100</definedName>
    <definedName name="_xlnm._FilterDatabase" localSheetId="8" hidden="1">'D.1.4.E.1 - EPS'!$C$94:$K$215</definedName>
    <definedName name="_xlnm.Print_Area" localSheetId="8">'D.1.4.E.1 - EPS'!$C$4:$J$43,'D.1.4.E.1 - EPS'!$C$49:$J$72,'D.1.4.E.1 - EPS'!$C$78:$K$215</definedName>
    <definedName name="_xlnm.Print_Titles" localSheetId="8">'D.1.4.E.1 - EPS'!$94:$94</definedName>
    <definedName name="_xlnm._FilterDatabase" localSheetId="9" hidden="1">'D.1.4.E.2 - NZS'!$C$94:$K$150</definedName>
    <definedName name="_xlnm.Print_Area" localSheetId="9">'D.1.4.E.2 - NZS'!$C$4:$J$43,'D.1.4.E.2 - NZS'!$C$49:$J$72,'D.1.4.E.2 - NZS'!$C$78:$K$150</definedName>
    <definedName name="_xlnm.Print_Titles" localSheetId="9">'D.1.4.E.2 - NZS'!$94:$94</definedName>
    <definedName name="_xlnm._FilterDatabase" localSheetId="10" hidden="1">'D.1.4.E.3 - SLP'!$C$96:$K$239</definedName>
    <definedName name="_xlnm.Print_Area" localSheetId="10">'D.1.4.E.3 - SLP'!$C$4:$J$43,'D.1.4.E.3 - SLP'!$C$49:$J$74,'D.1.4.E.3 - SLP'!$C$80:$K$239</definedName>
    <definedName name="_xlnm.Print_Titles" localSheetId="10">'D.1.4.E.3 - SLP'!$96:$96</definedName>
    <definedName name="_xlnm._FilterDatabase" localSheetId="11" hidden="1">'D.1.5 - Dopravní řešení'!$C$104:$K$351</definedName>
    <definedName name="_xlnm.Print_Area" localSheetId="11">'D.1.5 - Dopravní řešení'!$C$4:$J$41,'D.1.5 - Dopravní řešení'!$C$47:$J$84,'D.1.5 - Dopravní řešení'!$C$90:$K$351</definedName>
    <definedName name="_xlnm.Print_Titles" localSheetId="11">'D.1.5 - Dopravní řešení'!$104:$104</definedName>
    <definedName name="_xlnm._FilterDatabase" localSheetId="12" hidden="1">'IO.01 - Distribuční veden...'!$C$81:$K$104</definedName>
    <definedName name="_xlnm.Print_Area" localSheetId="12">'IO.01 - Distribuční veden...'!$C$4:$J$39,'IO.01 - Distribuční veden...'!$C$45:$J$63,'IO.01 - Distribuční veden...'!$C$69:$K$104</definedName>
    <definedName name="_xlnm.Print_Titles" localSheetId="12">'IO.01 - Distribuční veden...'!$81:$81</definedName>
    <definedName name="_xlnm._FilterDatabase" localSheetId="13" hidden="1">'IO.02 - Horkovodní přípojka'!$C$90:$K$204</definedName>
    <definedName name="_xlnm.Print_Area" localSheetId="13">'IO.02 - Horkovodní přípojka'!$C$4:$J$39,'IO.02 - Horkovodní přípojka'!$C$45:$J$72,'IO.02 - Horkovodní přípojka'!$C$78:$K$204</definedName>
    <definedName name="_xlnm.Print_Titles" localSheetId="13">'IO.02 - Horkovodní přípojka'!$90:$90</definedName>
    <definedName name="_xlnm._FilterDatabase" localSheetId="14" hidden="1">'IO.03 - Vodovodní přípojka'!$C$85:$K$165</definedName>
    <definedName name="_xlnm.Print_Area" localSheetId="14">'IO.03 - Vodovodní přípojka'!$C$4:$J$39,'IO.03 - Vodovodní přípojka'!$C$45:$J$67,'IO.03 - Vodovodní přípojka'!$C$73:$K$165</definedName>
    <definedName name="_xlnm.Print_Titles" localSheetId="14">'IO.03 - Vodovodní přípojka'!$85:$85</definedName>
    <definedName name="_xlnm._FilterDatabase" localSheetId="15" hidden="1">'IO.04 - Jednotná kanaliza...'!$C$85:$K$182</definedName>
    <definedName name="_xlnm.Print_Area" localSheetId="15">'IO.04 - Jednotná kanaliza...'!$C$4:$J$39,'IO.04 - Jednotná kanaliza...'!$C$45:$J$67,'IO.04 - Jednotná kanaliza...'!$C$73:$K$182</definedName>
    <definedName name="_xlnm.Print_Titles" localSheetId="15">'IO.04 - Jednotná kanaliza...'!$85:$85</definedName>
    <definedName name="_xlnm._FilterDatabase" localSheetId="16" hidden="1">'IO.05 - Dešťová kanalizač...'!$C$83:$K$156</definedName>
    <definedName name="_xlnm.Print_Area" localSheetId="16">'IO.05 - Dešťová kanalizač...'!$C$4:$J$39,'IO.05 - Dešťová kanalizač...'!$C$45:$J$65,'IO.05 - Dešťová kanalizač...'!$C$71:$K$156</definedName>
    <definedName name="_xlnm.Print_Titles" localSheetId="16">'IO.05 - Dešťová kanalizač...'!$83:$83</definedName>
    <definedName name="_xlnm._FilterDatabase" localSheetId="17" hidden="1">'IO.07 - Přeložka VO'!$C$83:$K$125</definedName>
    <definedName name="_xlnm.Print_Area" localSheetId="17">'IO.07 - Přeložka VO'!$C$4:$J$39,'IO.07 - Přeložka VO'!$C$45:$J$65,'IO.07 - Přeložka VO'!$C$71:$K$125</definedName>
    <definedName name="_xlnm.Print_Titles" localSheetId="17">'IO.07 - Přeložka VO'!$83:$83</definedName>
    <definedName name="_xlnm._FilterDatabase" localSheetId="18" hidden="1">'PPSU - Přípravné práce a ...'!$C$88:$K$216</definedName>
    <definedName name="_xlnm.Print_Area" localSheetId="18">'PPSU - Přípravné práce a ...'!$C$4:$J$39,'PPSU - Přípravné práce a ...'!$C$45:$J$70,'PPSU - Přípravné práce a ...'!$C$76:$K$216</definedName>
    <definedName name="_xlnm.Print_Titles" localSheetId="18">'PPSU - Přípravné práce a ...'!$88:$88</definedName>
    <definedName name="_xlnm._FilterDatabase" localSheetId="19" hidden="1">'VRN - Vedlejší rozpočtové...'!$C$83:$K$132</definedName>
    <definedName name="_xlnm.Print_Area" localSheetId="19">'VRN - Vedlejší rozpočtové...'!$C$4:$J$39,'VRN - Vedlejší rozpočtové...'!$C$45:$J$65,'VRN - Vedlejší rozpočtové...'!$C$71:$K$132</definedName>
    <definedName name="_xlnm.Print_Titles" localSheetId="19">'VRN - Vedlejší rozpočtové...'!$83:$83</definedName>
    <definedName name="_xlnm.Print_Area" localSheetId="20">'Seznam figur'!$C$4:$G$1552</definedName>
    <definedName name="_xlnm.Print_Titles" localSheetId="20">'Seznam figur'!$9:$9</definedName>
    <definedName name="_xlnm.Print_Area" localSheetId="2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1" l="1" r="D7"/>
  <c i="20" r="J37"/>
  <c r="J36"/>
  <c i="1" r="AY75"/>
  <c i="20" r="J35"/>
  <c i="1" r="AX75"/>
  <c i="20"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9" r="J37"/>
  <c r="J36"/>
  <c i="1" r="AY74"/>
  <c i="19" r="J35"/>
  <c i="1" r="AX74"/>
  <c i="19" r="BI215"/>
  <c r="BH215"/>
  <c r="BG215"/>
  <c r="BE215"/>
  <c r="T215"/>
  <c r="R215"/>
  <c r="P215"/>
  <c r="BI210"/>
  <c r="BH210"/>
  <c r="BG210"/>
  <c r="BE210"/>
  <c r="T210"/>
  <c r="R210"/>
  <c r="P210"/>
  <c r="BI206"/>
  <c r="BH206"/>
  <c r="BG206"/>
  <c r="BE206"/>
  <c r="T206"/>
  <c r="R206"/>
  <c r="P206"/>
  <c r="BI202"/>
  <c r="BH202"/>
  <c r="BG202"/>
  <c r="BE202"/>
  <c r="T202"/>
  <c r="R202"/>
  <c r="P202"/>
  <c r="BI198"/>
  <c r="BH198"/>
  <c r="BG198"/>
  <c r="BE198"/>
  <c r="T198"/>
  <c r="R198"/>
  <c r="P198"/>
  <c r="BI194"/>
  <c r="BH194"/>
  <c r="BG194"/>
  <c r="BE194"/>
  <c r="T194"/>
  <c r="T193"/>
  <c r="R194"/>
  <c r="R193"/>
  <c r="P194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4"/>
  <c r="BH184"/>
  <c r="BG184"/>
  <c r="BE184"/>
  <c r="T184"/>
  <c r="R184"/>
  <c r="P184"/>
  <c r="BI178"/>
  <c r="BH178"/>
  <c r="BG178"/>
  <c r="BE178"/>
  <c r="T178"/>
  <c r="T177"/>
  <c r="R178"/>
  <c r="R177"/>
  <c r="P178"/>
  <c r="P177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R165"/>
  <c r="P165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29"/>
  <c r="BH129"/>
  <c r="BG129"/>
  <c r="BE129"/>
  <c r="T129"/>
  <c r="R129"/>
  <c r="P129"/>
  <c r="BI127"/>
  <c r="BH127"/>
  <c r="BG127"/>
  <c r="BE127"/>
  <c r="T127"/>
  <c r="R127"/>
  <c r="P127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97"/>
  <c r="BH97"/>
  <c r="BG97"/>
  <c r="BE97"/>
  <c r="T97"/>
  <c r="R97"/>
  <c r="P97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18" r="J37"/>
  <c r="J36"/>
  <c i="1" r="AY73"/>
  <c i="18" r="J35"/>
  <c i="1" r="AX73"/>
  <c i="18" r="BI124"/>
  <c r="BH124"/>
  <c r="BG124"/>
  <c r="BF124"/>
  <c r="T124"/>
  <c r="T123"/>
  <c r="T122"/>
  <c r="R124"/>
  <c r="R123"/>
  <c r="R122"/>
  <c r="P124"/>
  <c r="P123"/>
  <c r="P122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7" r="J37"/>
  <c r="J36"/>
  <c i="1" r="AY72"/>
  <c i="17" r="J35"/>
  <c i="1" r="AX72"/>
  <c i="17" r="BI155"/>
  <c r="BH155"/>
  <c r="BG155"/>
  <c r="BE155"/>
  <c r="T155"/>
  <c r="T154"/>
  <c r="R155"/>
  <c r="R154"/>
  <c r="P155"/>
  <c r="P154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3"/>
  <c r="BH123"/>
  <c r="BG123"/>
  <c r="BE123"/>
  <c r="T123"/>
  <c r="R123"/>
  <c r="P123"/>
  <c r="BI121"/>
  <c r="BH121"/>
  <c r="BG121"/>
  <c r="BE121"/>
  <c r="T121"/>
  <c r="R121"/>
  <c r="P121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3"/>
  <c r="BH93"/>
  <c r="BG93"/>
  <c r="BE93"/>
  <c r="T93"/>
  <c r="R93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6" r="J37"/>
  <c r="J36"/>
  <c i="1" r="AY71"/>
  <c i="16" r="J35"/>
  <c i="1" r="AX71"/>
  <c i="16" r="BI181"/>
  <c r="BH181"/>
  <c r="BG181"/>
  <c r="BE181"/>
  <c r="T181"/>
  <c r="T180"/>
  <c r="R181"/>
  <c r="R180"/>
  <c r="P181"/>
  <c r="P180"/>
  <c r="BI177"/>
  <c r="BH177"/>
  <c r="BG177"/>
  <c r="BE177"/>
  <c r="T177"/>
  <c r="R177"/>
  <c r="P177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T125"/>
  <c r="R126"/>
  <c r="R125"/>
  <c r="P126"/>
  <c r="P125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5" r="J37"/>
  <c r="J36"/>
  <c i="1" r="AY70"/>
  <c i="15" r="J35"/>
  <c i="1" r="AX70"/>
  <c i="15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4" r="J37"/>
  <c r="J36"/>
  <c i="1" r="AY69"/>
  <c i="14" r="J35"/>
  <c i="1" r="AX69"/>
  <c i="14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T143"/>
  <c r="R144"/>
  <c r="R143"/>
  <c r="P144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4"/>
  <c r="BH124"/>
  <c r="BG124"/>
  <c r="BE124"/>
  <c r="T124"/>
  <c r="T123"/>
  <c r="R124"/>
  <c r="R123"/>
  <c r="P124"/>
  <c r="P123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13" r="J37"/>
  <c r="J36"/>
  <c i="1" r="AY68"/>
  <c i="13" r="J35"/>
  <c i="1" r="AX68"/>
  <c i="13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12" r="J225"/>
  <c r="J196"/>
  <c r="J154"/>
  <c r="J148"/>
  <c r="J107"/>
  <c r="J39"/>
  <c r="J38"/>
  <c i="1" r="AY67"/>
  <c i="12" r="J37"/>
  <c i="1" r="AX67"/>
  <c i="12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0"/>
  <c r="BH230"/>
  <c r="BG230"/>
  <c r="BF230"/>
  <c r="T230"/>
  <c r="R230"/>
  <c r="P230"/>
  <c r="BI227"/>
  <c r="BH227"/>
  <c r="BG227"/>
  <c r="BF227"/>
  <c r="T227"/>
  <c r="R227"/>
  <c r="P227"/>
  <c r="J77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J74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J70"/>
  <c r="BI150"/>
  <c r="BH150"/>
  <c r="BG150"/>
  <c r="BF150"/>
  <c r="T150"/>
  <c r="T149"/>
  <c r="R150"/>
  <c r="R149"/>
  <c r="P150"/>
  <c r="P149"/>
  <c r="J6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J65"/>
  <c r="J102"/>
  <c r="J101"/>
  <c r="F101"/>
  <c r="F99"/>
  <c r="E97"/>
  <c r="J59"/>
  <c r="J58"/>
  <c r="F58"/>
  <c r="F56"/>
  <c r="E54"/>
  <c r="J20"/>
  <c r="E20"/>
  <c r="F59"/>
  <c r="J19"/>
  <c r="J14"/>
  <c r="J99"/>
  <c r="E7"/>
  <c r="E93"/>
  <c i="11" r="J41"/>
  <c r="J40"/>
  <c i="1" r="AY66"/>
  <c i="11" r="J39"/>
  <c i="1" r="AX66"/>
  <c i="11"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10" r="J41"/>
  <c r="J40"/>
  <c i="1" r="AY65"/>
  <c i="10" r="J39"/>
  <c i="1" r="AX65"/>
  <c i="10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9" r="J41"/>
  <c r="J40"/>
  <c i="1" r="AY64"/>
  <c i="9" r="J39"/>
  <c i="1" r="AX64"/>
  <c i="9"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8" r="J41"/>
  <c r="J40"/>
  <c i="1" r="AY63"/>
  <c i="8" r="J39"/>
  <c i="1" r="AX63"/>
  <c i="8"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0"/>
  <c r="BH360"/>
  <c r="BG360"/>
  <c r="BE360"/>
  <c r="T360"/>
  <c r="R360"/>
  <c r="P360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79"/>
  <c r="BH279"/>
  <c r="BG279"/>
  <c r="BE279"/>
  <c r="T279"/>
  <c r="R279"/>
  <c r="P279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46"/>
  <c r="BH246"/>
  <c r="BG246"/>
  <c r="BE246"/>
  <c r="T246"/>
  <c r="R246"/>
  <c r="P246"/>
  <c r="BI243"/>
  <c r="BH243"/>
  <c r="BG243"/>
  <c r="BE243"/>
  <c r="T243"/>
  <c r="R243"/>
  <c r="P243"/>
  <c r="BI241"/>
  <c r="BH241"/>
  <c r="BG241"/>
  <c r="BE241"/>
  <c r="T241"/>
  <c r="R241"/>
  <c r="P241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J98"/>
  <c r="J97"/>
  <c r="F97"/>
  <c r="F95"/>
  <c r="E93"/>
  <c r="J63"/>
  <c r="J62"/>
  <c r="F62"/>
  <c r="F60"/>
  <c r="E58"/>
  <c r="J22"/>
  <c r="E22"/>
  <c r="F98"/>
  <c r="J21"/>
  <c r="J16"/>
  <c r="J60"/>
  <c r="E7"/>
  <c r="E87"/>
  <c i="7" r="J41"/>
  <c r="J40"/>
  <c i="1" r="AY62"/>
  <c i="7" r="J39"/>
  <c i="1" r="AX62"/>
  <c i="7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52"/>
  <c i="6" r="J41"/>
  <c r="J40"/>
  <c i="1" r="AY61"/>
  <c i="6" r="J39"/>
  <c i="1" r="AX61"/>
  <c i="6"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60"/>
  <c r="E7"/>
  <c r="E79"/>
  <c i="5" r="J41"/>
  <c r="J40"/>
  <c i="1" r="AY60"/>
  <c i="5" r="J39"/>
  <c i="1" r="AX60"/>
  <c i="5" r="BI339"/>
  <c r="BH339"/>
  <c r="BG339"/>
  <c r="BE339"/>
  <c r="T339"/>
  <c r="T338"/>
  <c r="R339"/>
  <c r="R338"/>
  <c r="P339"/>
  <c r="P338"/>
  <c r="BI336"/>
  <c r="BH336"/>
  <c r="BG336"/>
  <c r="BE336"/>
  <c r="T336"/>
  <c r="T335"/>
  <c r="T334"/>
  <c r="R336"/>
  <c r="R335"/>
  <c r="R334"/>
  <c r="P336"/>
  <c r="P335"/>
  <c r="P334"/>
  <c r="BI332"/>
  <c r="BH332"/>
  <c r="BG332"/>
  <c r="BE332"/>
  <c r="T332"/>
  <c r="T331"/>
  <c r="R332"/>
  <c r="R331"/>
  <c r="P332"/>
  <c r="P331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2"/>
  <c r="BH122"/>
  <c r="BG122"/>
  <c r="BE122"/>
  <c r="T122"/>
  <c r="R122"/>
  <c r="P122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52"/>
  <c i="4" r="J41"/>
  <c r="J40"/>
  <c i="1" r="AY59"/>
  <c i="4" r="J39"/>
  <c i="1" r="AX59"/>
  <c i="4"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5"/>
  <c r="BH135"/>
  <c r="BG135"/>
  <c r="BE135"/>
  <c r="T135"/>
  <c r="R135"/>
  <c r="P135"/>
  <c r="BI132"/>
  <c r="BH132"/>
  <c r="BG132"/>
  <c r="BE132"/>
  <c r="T132"/>
  <c r="R132"/>
  <c r="P132"/>
  <c r="BI130"/>
  <c r="BH130"/>
  <c r="BG130"/>
  <c r="BE130"/>
  <c r="T130"/>
  <c r="R130"/>
  <c r="P130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0"/>
  <c r="BH100"/>
  <c r="BG100"/>
  <c r="BE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83"/>
  <c i="3" r="J41"/>
  <c r="J40"/>
  <c i="1" r="AY58"/>
  <c i="3" r="J39"/>
  <c i="1" r="AX58"/>
  <c i="3" r="BI529"/>
  <c r="BH529"/>
  <c r="BG529"/>
  <c r="BE529"/>
  <c r="T529"/>
  <c r="T528"/>
  <c r="R529"/>
  <c r="R528"/>
  <c r="P529"/>
  <c r="P528"/>
  <c r="BI525"/>
  <c r="BH525"/>
  <c r="BG525"/>
  <c r="BE525"/>
  <c r="T525"/>
  <c r="T524"/>
  <c r="R525"/>
  <c r="R524"/>
  <c r="P525"/>
  <c r="P524"/>
  <c r="BI522"/>
  <c r="BH522"/>
  <c r="BG522"/>
  <c r="BE522"/>
  <c r="T522"/>
  <c r="R522"/>
  <c r="P522"/>
  <c r="BI520"/>
  <c r="BH520"/>
  <c r="BG520"/>
  <c r="BE520"/>
  <c r="T520"/>
  <c r="R520"/>
  <c r="P520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3"/>
  <c r="BH503"/>
  <c r="BG503"/>
  <c r="BE503"/>
  <c r="T503"/>
  <c r="R503"/>
  <c r="P503"/>
  <c r="BI500"/>
  <c r="BH500"/>
  <c r="BG500"/>
  <c r="BE500"/>
  <c r="T500"/>
  <c r="R500"/>
  <c r="P500"/>
  <c r="BI498"/>
  <c r="BH498"/>
  <c r="BG498"/>
  <c r="BE498"/>
  <c r="T498"/>
  <c r="R498"/>
  <c r="P498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2"/>
  <c r="BH472"/>
  <c r="BG472"/>
  <c r="BE472"/>
  <c r="T472"/>
  <c r="R472"/>
  <c r="P472"/>
  <c r="BI469"/>
  <c r="BH469"/>
  <c r="BG469"/>
  <c r="BE469"/>
  <c r="T469"/>
  <c r="R469"/>
  <c r="P469"/>
  <c r="BI466"/>
  <c r="BH466"/>
  <c r="BG466"/>
  <c r="BE466"/>
  <c r="T466"/>
  <c r="R466"/>
  <c r="P466"/>
  <c r="BI463"/>
  <c r="BH463"/>
  <c r="BG463"/>
  <c r="BE463"/>
  <c r="T463"/>
  <c r="R463"/>
  <c r="P463"/>
  <c r="BI460"/>
  <c r="BH460"/>
  <c r="BG460"/>
  <c r="BE460"/>
  <c r="T460"/>
  <c r="R460"/>
  <c r="P460"/>
  <c r="BI457"/>
  <c r="BH457"/>
  <c r="BG457"/>
  <c r="BE457"/>
  <c r="T457"/>
  <c r="R457"/>
  <c r="P457"/>
  <c r="BI454"/>
  <c r="BH454"/>
  <c r="BG454"/>
  <c r="BE454"/>
  <c r="T454"/>
  <c r="R454"/>
  <c r="P454"/>
  <c r="BI452"/>
  <c r="BH452"/>
  <c r="BG452"/>
  <c r="BE452"/>
  <c r="T452"/>
  <c r="R452"/>
  <c r="P452"/>
  <c r="BI449"/>
  <c r="BH449"/>
  <c r="BG449"/>
  <c r="BE449"/>
  <c r="T449"/>
  <c r="R449"/>
  <c r="P449"/>
  <c r="BI445"/>
  <c r="BH445"/>
  <c r="BG445"/>
  <c r="BE445"/>
  <c r="T445"/>
  <c r="T444"/>
  <c r="R445"/>
  <c r="R444"/>
  <c r="P445"/>
  <c r="P444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2"/>
  <c r="BH432"/>
  <c r="BG432"/>
  <c r="BE432"/>
  <c r="T432"/>
  <c r="R432"/>
  <c r="P432"/>
  <c r="BI428"/>
  <c r="BH428"/>
  <c r="BG428"/>
  <c r="BE428"/>
  <c r="T428"/>
  <c r="R428"/>
  <c r="P428"/>
  <c r="BI424"/>
  <c r="BH424"/>
  <c r="BG424"/>
  <c r="BE424"/>
  <c r="T424"/>
  <c r="R424"/>
  <c r="P424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8"/>
  <c r="BH408"/>
  <c r="BG408"/>
  <c r="BE408"/>
  <c r="T408"/>
  <c r="R408"/>
  <c r="P408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5"/>
  <c r="BH395"/>
  <c r="BG395"/>
  <c r="BE395"/>
  <c r="T395"/>
  <c r="R395"/>
  <c r="P395"/>
  <c r="BI392"/>
  <c r="BH392"/>
  <c r="BG392"/>
  <c r="BE392"/>
  <c r="T392"/>
  <c r="R392"/>
  <c r="P392"/>
  <c r="BI389"/>
  <c r="BH389"/>
  <c r="BG389"/>
  <c r="BE389"/>
  <c r="T389"/>
  <c r="R389"/>
  <c r="P389"/>
  <c r="BI385"/>
  <c r="BH385"/>
  <c r="BG385"/>
  <c r="BE385"/>
  <c r="T385"/>
  <c r="R385"/>
  <c r="P385"/>
  <c r="BI382"/>
  <c r="BH382"/>
  <c r="BG382"/>
  <c r="BE382"/>
  <c r="T382"/>
  <c r="R382"/>
  <c r="P382"/>
  <c r="BI379"/>
  <c r="BH379"/>
  <c r="BG379"/>
  <c r="BE379"/>
  <c r="T379"/>
  <c r="R379"/>
  <c r="P379"/>
  <c r="BI376"/>
  <c r="BH376"/>
  <c r="BG376"/>
  <c r="BE376"/>
  <c r="T376"/>
  <c r="R376"/>
  <c r="P376"/>
  <c r="BI373"/>
  <c r="BH373"/>
  <c r="BG373"/>
  <c r="BE373"/>
  <c r="T373"/>
  <c r="R373"/>
  <c r="P373"/>
  <c r="BI370"/>
  <c r="BH370"/>
  <c r="BG370"/>
  <c r="BE370"/>
  <c r="T370"/>
  <c r="R370"/>
  <c r="P370"/>
  <c r="BI367"/>
  <c r="BH367"/>
  <c r="BG367"/>
  <c r="BE367"/>
  <c r="T367"/>
  <c r="R367"/>
  <c r="P367"/>
  <c r="BI364"/>
  <c r="BH364"/>
  <c r="BG364"/>
  <c r="BE364"/>
  <c r="T364"/>
  <c r="R364"/>
  <c r="P364"/>
  <c r="BI361"/>
  <c r="BH361"/>
  <c r="BG361"/>
  <c r="BE361"/>
  <c r="T361"/>
  <c r="R361"/>
  <c r="P361"/>
  <c r="BI357"/>
  <c r="BH357"/>
  <c r="BG357"/>
  <c r="BE357"/>
  <c r="T357"/>
  <c r="R357"/>
  <c r="P357"/>
  <c r="BI354"/>
  <c r="BH354"/>
  <c r="BG354"/>
  <c r="BE354"/>
  <c r="T354"/>
  <c r="R354"/>
  <c r="P354"/>
  <c r="BI342"/>
  <c r="BH342"/>
  <c r="BG342"/>
  <c r="BE342"/>
  <c r="T342"/>
  <c r="R342"/>
  <c r="P342"/>
  <c r="BI329"/>
  <c r="BH329"/>
  <c r="BG329"/>
  <c r="BE329"/>
  <c r="T329"/>
  <c r="R329"/>
  <c r="P329"/>
  <c r="BI323"/>
  <c r="BH323"/>
  <c r="BG323"/>
  <c r="BE323"/>
  <c r="T323"/>
  <c r="R323"/>
  <c r="P323"/>
  <c r="BI315"/>
  <c r="BH315"/>
  <c r="BG315"/>
  <c r="BE315"/>
  <c r="T315"/>
  <c r="R315"/>
  <c r="P315"/>
  <c r="BI309"/>
  <c r="BH309"/>
  <c r="BG309"/>
  <c r="BE309"/>
  <c r="T309"/>
  <c r="R309"/>
  <c r="P309"/>
  <c r="BI303"/>
  <c r="BH303"/>
  <c r="BG303"/>
  <c r="BE303"/>
  <c r="T303"/>
  <c r="R303"/>
  <c r="P303"/>
  <c r="BI297"/>
  <c r="BH297"/>
  <c r="BG297"/>
  <c r="BE297"/>
  <c r="T297"/>
  <c r="R297"/>
  <c r="P297"/>
  <c r="BI290"/>
  <c r="BH290"/>
  <c r="BG290"/>
  <c r="BE290"/>
  <c r="T290"/>
  <c r="R290"/>
  <c r="P290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3"/>
  <c r="BH263"/>
  <c r="BG263"/>
  <c r="BE263"/>
  <c r="T263"/>
  <c r="R263"/>
  <c r="P263"/>
  <c r="BI258"/>
  <c r="BH258"/>
  <c r="BG258"/>
  <c r="BE258"/>
  <c r="T258"/>
  <c r="R258"/>
  <c r="P258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37"/>
  <c r="BH237"/>
  <c r="BG237"/>
  <c r="BE237"/>
  <c r="T237"/>
  <c r="R237"/>
  <c r="P237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5"/>
  <c r="BH195"/>
  <c r="BG195"/>
  <c r="BE195"/>
  <c r="T195"/>
  <c r="R195"/>
  <c r="P195"/>
  <c r="BI188"/>
  <c r="BH188"/>
  <c r="BG188"/>
  <c r="BE188"/>
  <c r="T188"/>
  <c r="R188"/>
  <c r="P188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58"/>
  <c r="BH158"/>
  <c r="BG158"/>
  <c r="BE158"/>
  <c r="T158"/>
  <c r="R158"/>
  <c r="P158"/>
  <c r="BI154"/>
  <c r="BH154"/>
  <c r="BG154"/>
  <c r="BE154"/>
  <c r="T154"/>
  <c r="R154"/>
  <c r="P154"/>
  <c r="BI150"/>
  <c r="BH150"/>
  <c r="BG150"/>
  <c r="BE150"/>
  <c r="T150"/>
  <c r="R150"/>
  <c r="P150"/>
  <c r="BI146"/>
  <c r="BH146"/>
  <c r="BG146"/>
  <c r="BE146"/>
  <c r="T146"/>
  <c r="R146"/>
  <c r="P146"/>
  <c r="BI142"/>
  <c r="BH142"/>
  <c r="BG142"/>
  <c r="BE142"/>
  <c r="T142"/>
  <c r="R142"/>
  <c r="P142"/>
  <c r="BI138"/>
  <c r="BH138"/>
  <c r="BG138"/>
  <c r="BE138"/>
  <c r="T138"/>
  <c r="R138"/>
  <c r="P138"/>
  <c r="BI134"/>
  <c r="BH134"/>
  <c r="BG134"/>
  <c r="BE134"/>
  <c r="T134"/>
  <c r="R134"/>
  <c r="P134"/>
  <c r="BI129"/>
  <c r="BH129"/>
  <c r="BG129"/>
  <c r="BE129"/>
  <c r="T129"/>
  <c r="T128"/>
  <c r="R129"/>
  <c r="R128"/>
  <c r="P129"/>
  <c r="P128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BI114"/>
  <c r="BH114"/>
  <c r="BG114"/>
  <c r="BE114"/>
  <c r="T114"/>
  <c r="R114"/>
  <c r="P114"/>
  <c r="BI111"/>
  <c r="BH111"/>
  <c r="BG111"/>
  <c r="BE111"/>
  <c r="T111"/>
  <c r="R111"/>
  <c r="P111"/>
  <c r="BI108"/>
  <c r="BH108"/>
  <c r="BG108"/>
  <c r="BE108"/>
  <c r="T108"/>
  <c r="R108"/>
  <c r="P108"/>
  <c r="BI105"/>
  <c r="BH105"/>
  <c r="BG105"/>
  <c r="BE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88"/>
  <c i="2" r="J39"/>
  <c r="J38"/>
  <c i="1" r="AY56"/>
  <c i="2" r="J37"/>
  <c i="1" r="AX56"/>
  <c i="2" r="BI5839"/>
  <c r="BH5839"/>
  <c r="BG5839"/>
  <c r="BE5839"/>
  <c r="T5839"/>
  <c r="T5838"/>
  <c r="T5837"/>
  <c r="R5839"/>
  <c r="R5838"/>
  <c r="R5837"/>
  <c r="P5839"/>
  <c r="P5838"/>
  <c r="P5837"/>
  <c r="BI5835"/>
  <c r="BH5835"/>
  <c r="BG5835"/>
  <c r="BE5835"/>
  <c r="T5835"/>
  <c r="R5835"/>
  <c r="P5835"/>
  <c r="BI5830"/>
  <c r="BH5830"/>
  <c r="BG5830"/>
  <c r="BE5830"/>
  <c r="T5830"/>
  <c r="R5830"/>
  <c r="P5830"/>
  <c r="BI5827"/>
  <c r="BH5827"/>
  <c r="BG5827"/>
  <c r="BE5827"/>
  <c r="T5827"/>
  <c r="R5827"/>
  <c r="P5827"/>
  <c r="BI5820"/>
  <c r="BH5820"/>
  <c r="BG5820"/>
  <c r="BE5820"/>
  <c r="T5820"/>
  <c r="R5820"/>
  <c r="P5820"/>
  <c r="BI5812"/>
  <c r="BH5812"/>
  <c r="BG5812"/>
  <c r="BE5812"/>
  <c r="T5812"/>
  <c r="R5812"/>
  <c r="P5812"/>
  <c r="BI5807"/>
  <c r="BH5807"/>
  <c r="BG5807"/>
  <c r="BE5807"/>
  <c r="T5807"/>
  <c r="R5807"/>
  <c r="P5807"/>
  <c r="BI5802"/>
  <c r="BH5802"/>
  <c r="BG5802"/>
  <c r="BE5802"/>
  <c r="T5802"/>
  <c r="R5802"/>
  <c r="P5802"/>
  <c r="BI5795"/>
  <c r="BH5795"/>
  <c r="BG5795"/>
  <c r="BE5795"/>
  <c r="T5795"/>
  <c r="R5795"/>
  <c r="P5795"/>
  <c r="BI5790"/>
  <c r="BH5790"/>
  <c r="BG5790"/>
  <c r="BE5790"/>
  <c r="T5790"/>
  <c r="R5790"/>
  <c r="P5790"/>
  <c r="BI5784"/>
  <c r="BH5784"/>
  <c r="BG5784"/>
  <c r="BE5784"/>
  <c r="T5784"/>
  <c r="R5784"/>
  <c r="P5784"/>
  <c r="BI5779"/>
  <c r="BH5779"/>
  <c r="BG5779"/>
  <c r="BE5779"/>
  <c r="T5779"/>
  <c r="R5779"/>
  <c r="P5779"/>
  <c r="BI5773"/>
  <c r="BH5773"/>
  <c r="BG5773"/>
  <c r="BE5773"/>
  <c r="T5773"/>
  <c r="R5773"/>
  <c r="P5773"/>
  <c r="BI5767"/>
  <c r="BH5767"/>
  <c r="BG5767"/>
  <c r="BE5767"/>
  <c r="T5767"/>
  <c r="R5767"/>
  <c r="P5767"/>
  <c r="BI5760"/>
  <c r="BH5760"/>
  <c r="BG5760"/>
  <c r="BE5760"/>
  <c r="T5760"/>
  <c r="R5760"/>
  <c r="P5760"/>
  <c r="BI5755"/>
  <c r="BH5755"/>
  <c r="BG5755"/>
  <c r="BE5755"/>
  <c r="T5755"/>
  <c r="R5755"/>
  <c r="P5755"/>
  <c r="BI5749"/>
  <c r="BH5749"/>
  <c r="BG5749"/>
  <c r="BE5749"/>
  <c r="T5749"/>
  <c r="R5749"/>
  <c r="P5749"/>
  <c r="BI5744"/>
  <c r="BH5744"/>
  <c r="BG5744"/>
  <c r="BE5744"/>
  <c r="T5744"/>
  <c r="R5744"/>
  <c r="P5744"/>
  <c r="BI5740"/>
  <c r="BH5740"/>
  <c r="BG5740"/>
  <c r="BE5740"/>
  <c r="T5740"/>
  <c r="R5740"/>
  <c r="P5740"/>
  <c r="BI5734"/>
  <c r="BH5734"/>
  <c r="BG5734"/>
  <c r="BE5734"/>
  <c r="T5734"/>
  <c r="R5734"/>
  <c r="P5734"/>
  <c r="BI5719"/>
  <c r="BH5719"/>
  <c r="BG5719"/>
  <c r="BE5719"/>
  <c r="T5719"/>
  <c r="R5719"/>
  <c r="P5719"/>
  <c r="BI5710"/>
  <c r="BH5710"/>
  <c r="BG5710"/>
  <c r="BE5710"/>
  <c r="T5710"/>
  <c r="R5710"/>
  <c r="P5710"/>
  <c r="BI5702"/>
  <c r="BH5702"/>
  <c r="BG5702"/>
  <c r="BE5702"/>
  <c r="T5702"/>
  <c r="R5702"/>
  <c r="P5702"/>
  <c r="BI5695"/>
  <c r="BH5695"/>
  <c r="BG5695"/>
  <c r="BE5695"/>
  <c r="T5695"/>
  <c r="R5695"/>
  <c r="P5695"/>
  <c r="BI5688"/>
  <c r="BH5688"/>
  <c r="BG5688"/>
  <c r="BE5688"/>
  <c r="T5688"/>
  <c r="R5688"/>
  <c r="P5688"/>
  <c r="BI5682"/>
  <c r="BH5682"/>
  <c r="BG5682"/>
  <c r="BE5682"/>
  <c r="T5682"/>
  <c r="R5682"/>
  <c r="P5682"/>
  <c r="BI5679"/>
  <c r="BH5679"/>
  <c r="BG5679"/>
  <c r="BE5679"/>
  <c r="T5679"/>
  <c r="R5679"/>
  <c r="P5679"/>
  <c r="BI5675"/>
  <c r="BH5675"/>
  <c r="BG5675"/>
  <c r="BE5675"/>
  <c r="T5675"/>
  <c r="R5675"/>
  <c r="P5675"/>
  <c r="BI5673"/>
  <c r="BH5673"/>
  <c r="BG5673"/>
  <c r="BE5673"/>
  <c r="T5673"/>
  <c r="R5673"/>
  <c r="P5673"/>
  <c r="BI5671"/>
  <c r="BH5671"/>
  <c r="BG5671"/>
  <c r="BE5671"/>
  <c r="T5671"/>
  <c r="R5671"/>
  <c r="P5671"/>
  <c r="BI5593"/>
  <c r="BH5593"/>
  <c r="BG5593"/>
  <c r="BE5593"/>
  <c r="T5593"/>
  <c r="R5593"/>
  <c r="P5593"/>
  <c r="BI5589"/>
  <c r="BH5589"/>
  <c r="BG5589"/>
  <c r="BE5589"/>
  <c r="T5589"/>
  <c r="R5589"/>
  <c r="P5589"/>
  <c r="BI5585"/>
  <c r="BH5585"/>
  <c r="BG5585"/>
  <c r="BE5585"/>
  <c r="T5585"/>
  <c r="R5585"/>
  <c r="P5585"/>
  <c r="BI5579"/>
  <c r="BH5579"/>
  <c r="BG5579"/>
  <c r="BE5579"/>
  <c r="T5579"/>
  <c r="R5579"/>
  <c r="P5579"/>
  <c r="BI5573"/>
  <c r="BH5573"/>
  <c r="BG5573"/>
  <c r="BE5573"/>
  <c r="T5573"/>
  <c r="R5573"/>
  <c r="P5573"/>
  <c r="BI5530"/>
  <c r="BH5530"/>
  <c r="BG5530"/>
  <c r="BE5530"/>
  <c r="T5530"/>
  <c r="R5530"/>
  <c r="P5530"/>
  <c r="BI5486"/>
  <c r="BH5486"/>
  <c r="BG5486"/>
  <c r="BE5486"/>
  <c r="T5486"/>
  <c r="R5486"/>
  <c r="P5486"/>
  <c r="BI5482"/>
  <c r="BH5482"/>
  <c r="BG5482"/>
  <c r="BE5482"/>
  <c r="T5482"/>
  <c r="R5482"/>
  <c r="P5482"/>
  <c r="BI5404"/>
  <c r="BH5404"/>
  <c r="BG5404"/>
  <c r="BE5404"/>
  <c r="T5404"/>
  <c r="R5404"/>
  <c r="P5404"/>
  <c r="BI5401"/>
  <c r="BH5401"/>
  <c r="BG5401"/>
  <c r="BE5401"/>
  <c r="T5401"/>
  <c r="R5401"/>
  <c r="P5401"/>
  <c r="BI5395"/>
  <c r="BH5395"/>
  <c r="BG5395"/>
  <c r="BE5395"/>
  <c r="T5395"/>
  <c r="R5395"/>
  <c r="P5395"/>
  <c r="BI5389"/>
  <c r="BH5389"/>
  <c r="BG5389"/>
  <c r="BE5389"/>
  <c r="T5389"/>
  <c r="R5389"/>
  <c r="P5389"/>
  <c r="BI5385"/>
  <c r="BH5385"/>
  <c r="BG5385"/>
  <c r="BE5385"/>
  <c r="T5385"/>
  <c r="R5385"/>
  <c r="P5385"/>
  <c r="BI5380"/>
  <c r="BH5380"/>
  <c r="BG5380"/>
  <c r="BE5380"/>
  <c r="T5380"/>
  <c r="R5380"/>
  <c r="P5380"/>
  <c r="BI5375"/>
  <c r="BH5375"/>
  <c r="BG5375"/>
  <c r="BE5375"/>
  <c r="T5375"/>
  <c r="R5375"/>
  <c r="P5375"/>
  <c r="BI5369"/>
  <c r="BH5369"/>
  <c r="BG5369"/>
  <c r="BE5369"/>
  <c r="T5369"/>
  <c r="R5369"/>
  <c r="P5369"/>
  <c r="BI5363"/>
  <c r="BH5363"/>
  <c r="BG5363"/>
  <c r="BE5363"/>
  <c r="T5363"/>
  <c r="R5363"/>
  <c r="P5363"/>
  <c r="BI5356"/>
  <c r="BH5356"/>
  <c r="BG5356"/>
  <c r="BE5356"/>
  <c r="T5356"/>
  <c r="R5356"/>
  <c r="P5356"/>
  <c r="BI5307"/>
  <c r="BH5307"/>
  <c r="BG5307"/>
  <c r="BE5307"/>
  <c r="T5307"/>
  <c r="R5307"/>
  <c r="P5307"/>
  <c r="BI5303"/>
  <c r="BH5303"/>
  <c r="BG5303"/>
  <c r="BE5303"/>
  <c r="T5303"/>
  <c r="R5303"/>
  <c r="P5303"/>
  <c r="BI5210"/>
  <c r="BH5210"/>
  <c r="BG5210"/>
  <c r="BE5210"/>
  <c r="T5210"/>
  <c r="R5210"/>
  <c r="P5210"/>
  <c r="BI5202"/>
  <c r="BH5202"/>
  <c r="BG5202"/>
  <c r="BE5202"/>
  <c r="T5202"/>
  <c r="R5202"/>
  <c r="P5202"/>
  <c r="BI5197"/>
  <c r="BH5197"/>
  <c r="BG5197"/>
  <c r="BE5197"/>
  <c r="T5197"/>
  <c r="R5197"/>
  <c r="P5197"/>
  <c r="BI5192"/>
  <c r="BH5192"/>
  <c r="BG5192"/>
  <c r="BE5192"/>
  <c r="T5192"/>
  <c r="R5192"/>
  <c r="P5192"/>
  <c r="BI5172"/>
  <c r="BH5172"/>
  <c r="BG5172"/>
  <c r="BE5172"/>
  <c r="T5172"/>
  <c r="R5172"/>
  <c r="P5172"/>
  <c r="BI5153"/>
  <c r="BH5153"/>
  <c r="BG5153"/>
  <c r="BE5153"/>
  <c r="T5153"/>
  <c r="R5153"/>
  <c r="P5153"/>
  <c r="BI5131"/>
  <c r="BH5131"/>
  <c r="BG5131"/>
  <c r="BE5131"/>
  <c r="T5131"/>
  <c r="R5131"/>
  <c r="P5131"/>
  <c r="BI5105"/>
  <c r="BH5105"/>
  <c r="BG5105"/>
  <c r="BE5105"/>
  <c r="T5105"/>
  <c r="R5105"/>
  <c r="P5105"/>
  <c r="BI5033"/>
  <c r="BH5033"/>
  <c r="BG5033"/>
  <c r="BE5033"/>
  <c r="T5033"/>
  <c r="R5033"/>
  <c r="P5033"/>
  <c r="BI5028"/>
  <c r="BH5028"/>
  <c r="BG5028"/>
  <c r="BE5028"/>
  <c r="T5028"/>
  <c r="R5028"/>
  <c r="P5028"/>
  <c r="BI5023"/>
  <c r="BH5023"/>
  <c r="BG5023"/>
  <c r="BE5023"/>
  <c r="T5023"/>
  <c r="R5023"/>
  <c r="P5023"/>
  <c r="BI5017"/>
  <c r="BH5017"/>
  <c r="BG5017"/>
  <c r="BE5017"/>
  <c r="T5017"/>
  <c r="R5017"/>
  <c r="P5017"/>
  <c r="BI5011"/>
  <c r="BH5011"/>
  <c r="BG5011"/>
  <c r="BE5011"/>
  <c r="T5011"/>
  <c r="R5011"/>
  <c r="P5011"/>
  <c r="BI4879"/>
  <c r="BH4879"/>
  <c r="BG4879"/>
  <c r="BE4879"/>
  <c r="T4879"/>
  <c r="R4879"/>
  <c r="P4879"/>
  <c r="BI4876"/>
  <c r="BH4876"/>
  <c r="BG4876"/>
  <c r="BE4876"/>
  <c r="T4876"/>
  <c r="R4876"/>
  <c r="P4876"/>
  <c r="BI4868"/>
  <c r="BH4868"/>
  <c r="BG4868"/>
  <c r="BE4868"/>
  <c r="T4868"/>
  <c r="R4868"/>
  <c r="P4868"/>
  <c r="BI4864"/>
  <c r="BH4864"/>
  <c r="BG4864"/>
  <c r="BE4864"/>
  <c r="T4864"/>
  <c r="R4864"/>
  <c r="P4864"/>
  <c r="BI4812"/>
  <c r="BH4812"/>
  <c r="BG4812"/>
  <c r="BE4812"/>
  <c r="T4812"/>
  <c r="R4812"/>
  <c r="P4812"/>
  <c r="BI4760"/>
  <c r="BH4760"/>
  <c r="BG4760"/>
  <c r="BE4760"/>
  <c r="T4760"/>
  <c r="R4760"/>
  <c r="P4760"/>
  <c r="BI4756"/>
  <c r="BH4756"/>
  <c r="BG4756"/>
  <c r="BE4756"/>
  <c r="T4756"/>
  <c r="R4756"/>
  <c r="P4756"/>
  <c r="BI4752"/>
  <c r="BH4752"/>
  <c r="BG4752"/>
  <c r="BE4752"/>
  <c r="T4752"/>
  <c r="R4752"/>
  <c r="P4752"/>
  <c r="BI4700"/>
  <c r="BH4700"/>
  <c r="BG4700"/>
  <c r="BE4700"/>
  <c r="T4700"/>
  <c r="R4700"/>
  <c r="P4700"/>
  <c r="BI4694"/>
  <c r="BH4694"/>
  <c r="BG4694"/>
  <c r="BE4694"/>
  <c r="T4694"/>
  <c r="R4694"/>
  <c r="P4694"/>
  <c r="BI4649"/>
  <c r="BH4649"/>
  <c r="BG4649"/>
  <c r="BE4649"/>
  <c r="T4649"/>
  <c r="R4649"/>
  <c r="P4649"/>
  <c r="BI4642"/>
  <c r="BH4642"/>
  <c r="BG4642"/>
  <c r="BE4642"/>
  <c r="T4642"/>
  <c r="R4642"/>
  <c r="P4642"/>
  <c r="BI4636"/>
  <c r="BH4636"/>
  <c r="BG4636"/>
  <c r="BE4636"/>
  <c r="T4636"/>
  <c r="R4636"/>
  <c r="P4636"/>
  <c r="BI4593"/>
  <c r="BH4593"/>
  <c r="BG4593"/>
  <c r="BE4593"/>
  <c r="T4593"/>
  <c r="R4593"/>
  <c r="P4593"/>
  <c r="BI4585"/>
  <c r="BH4585"/>
  <c r="BG4585"/>
  <c r="BE4585"/>
  <c r="T4585"/>
  <c r="R4585"/>
  <c r="P4585"/>
  <c r="BI4507"/>
  <c r="BH4507"/>
  <c r="BG4507"/>
  <c r="BE4507"/>
  <c r="T4507"/>
  <c r="R4507"/>
  <c r="P4507"/>
  <c r="BI4504"/>
  <c r="BH4504"/>
  <c r="BG4504"/>
  <c r="BE4504"/>
  <c r="T4504"/>
  <c r="R4504"/>
  <c r="P4504"/>
  <c r="BI4499"/>
  <c r="BH4499"/>
  <c r="BG4499"/>
  <c r="BE4499"/>
  <c r="T4499"/>
  <c r="R4499"/>
  <c r="P4499"/>
  <c r="BI4493"/>
  <c r="BH4493"/>
  <c r="BG4493"/>
  <c r="BE4493"/>
  <c r="T4493"/>
  <c r="R4493"/>
  <c r="P4493"/>
  <c r="BI4488"/>
  <c r="BH4488"/>
  <c r="BG4488"/>
  <c r="BE4488"/>
  <c r="T4488"/>
  <c r="R4488"/>
  <c r="P4488"/>
  <c r="BI4483"/>
  <c r="BH4483"/>
  <c r="BG4483"/>
  <c r="BE4483"/>
  <c r="T4483"/>
  <c r="R4483"/>
  <c r="P4483"/>
  <c r="BI4478"/>
  <c r="BH4478"/>
  <c r="BG4478"/>
  <c r="BE4478"/>
  <c r="T4478"/>
  <c r="R4478"/>
  <c r="P4478"/>
  <c r="BI4473"/>
  <c r="BH4473"/>
  <c r="BG4473"/>
  <c r="BE4473"/>
  <c r="T4473"/>
  <c r="R4473"/>
  <c r="P4473"/>
  <c r="BI4468"/>
  <c r="BH4468"/>
  <c r="BG4468"/>
  <c r="BE4468"/>
  <c r="T4468"/>
  <c r="R4468"/>
  <c r="P4468"/>
  <c r="BI4463"/>
  <c r="BH4463"/>
  <c r="BG4463"/>
  <c r="BE4463"/>
  <c r="T4463"/>
  <c r="R4463"/>
  <c r="P4463"/>
  <c r="BI4458"/>
  <c r="BH4458"/>
  <c r="BG4458"/>
  <c r="BE4458"/>
  <c r="T4458"/>
  <c r="R4458"/>
  <c r="P4458"/>
  <c r="BI4453"/>
  <c r="BH4453"/>
  <c r="BG4453"/>
  <c r="BE4453"/>
  <c r="T4453"/>
  <c r="R4453"/>
  <c r="P4453"/>
  <c r="BI4448"/>
  <c r="BH4448"/>
  <c r="BG4448"/>
  <c r="BE4448"/>
  <c r="T4448"/>
  <c r="R4448"/>
  <c r="P4448"/>
  <c r="BI4440"/>
  <c r="BH4440"/>
  <c r="BG4440"/>
  <c r="BE4440"/>
  <c r="T4440"/>
  <c r="R4440"/>
  <c r="P4440"/>
  <c r="BI4435"/>
  <c r="BH4435"/>
  <c r="BG4435"/>
  <c r="BE4435"/>
  <c r="T4435"/>
  <c r="R4435"/>
  <c r="P4435"/>
  <c r="BI4430"/>
  <c r="BH4430"/>
  <c r="BG4430"/>
  <c r="BE4430"/>
  <c r="T4430"/>
  <c r="R4430"/>
  <c r="P4430"/>
  <c r="BI4425"/>
  <c r="BH4425"/>
  <c r="BG4425"/>
  <c r="BE4425"/>
  <c r="T4425"/>
  <c r="R4425"/>
  <c r="P4425"/>
  <c r="BI4420"/>
  <c r="BH4420"/>
  <c r="BG4420"/>
  <c r="BE4420"/>
  <c r="T4420"/>
  <c r="R4420"/>
  <c r="P4420"/>
  <c r="BI4415"/>
  <c r="BH4415"/>
  <c r="BG4415"/>
  <c r="BE4415"/>
  <c r="T4415"/>
  <c r="R4415"/>
  <c r="P4415"/>
  <c r="BI4410"/>
  <c r="BH4410"/>
  <c r="BG4410"/>
  <c r="BE4410"/>
  <c r="T4410"/>
  <c r="R4410"/>
  <c r="P4410"/>
  <c r="BI4405"/>
  <c r="BH4405"/>
  <c r="BG4405"/>
  <c r="BE4405"/>
  <c r="T4405"/>
  <c r="R4405"/>
  <c r="P4405"/>
  <c r="BI4393"/>
  <c r="BH4393"/>
  <c r="BG4393"/>
  <c r="BE4393"/>
  <c r="T4393"/>
  <c r="R4393"/>
  <c r="P4393"/>
  <c r="BI4388"/>
  <c r="BH4388"/>
  <c r="BG4388"/>
  <c r="BE4388"/>
  <c r="T4388"/>
  <c r="R4388"/>
  <c r="P4388"/>
  <c r="BI4382"/>
  <c r="BH4382"/>
  <c r="BG4382"/>
  <c r="BE4382"/>
  <c r="T4382"/>
  <c r="R4382"/>
  <c r="P4382"/>
  <c r="BI4377"/>
  <c r="BH4377"/>
  <c r="BG4377"/>
  <c r="BE4377"/>
  <c r="T4377"/>
  <c r="R4377"/>
  <c r="P4377"/>
  <c r="BI4373"/>
  <c r="BH4373"/>
  <c r="BG4373"/>
  <c r="BE4373"/>
  <c r="T4373"/>
  <c r="R4373"/>
  <c r="P4373"/>
  <c r="BI4367"/>
  <c r="BH4367"/>
  <c r="BG4367"/>
  <c r="BE4367"/>
  <c r="T4367"/>
  <c r="R4367"/>
  <c r="P4367"/>
  <c r="BI4366"/>
  <c r="BH4366"/>
  <c r="BG4366"/>
  <c r="BE4366"/>
  <c r="T4366"/>
  <c r="R4366"/>
  <c r="P4366"/>
  <c r="BI4365"/>
  <c r="BH4365"/>
  <c r="BG4365"/>
  <c r="BE4365"/>
  <c r="T4365"/>
  <c r="R4365"/>
  <c r="P4365"/>
  <c r="BI4358"/>
  <c r="BH4358"/>
  <c r="BG4358"/>
  <c r="BE4358"/>
  <c r="T4358"/>
  <c r="R4358"/>
  <c r="P4358"/>
  <c r="BI4357"/>
  <c r="BH4357"/>
  <c r="BG4357"/>
  <c r="BE4357"/>
  <c r="T4357"/>
  <c r="R4357"/>
  <c r="P4357"/>
  <c r="BI4356"/>
  <c r="BH4356"/>
  <c r="BG4356"/>
  <c r="BE4356"/>
  <c r="T4356"/>
  <c r="R4356"/>
  <c r="P4356"/>
  <c r="BI4355"/>
  <c r="BH4355"/>
  <c r="BG4355"/>
  <c r="BE4355"/>
  <c r="T4355"/>
  <c r="R4355"/>
  <c r="P4355"/>
  <c r="BI4354"/>
  <c r="BH4354"/>
  <c r="BG4354"/>
  <c r="BE4354"/>
  <c r="T4354"/>
  <c r="R4354"/>
  <c r="P4354"/>
  <c r="BI4345"/>
  <c r="BH4345"/>
  <c r="BG4345"/>
  <c r="BE4345"/>
  <c r="T4345"/>
  <c r="R4345"/>
  <c r="P4345"/>
  <c r="BI4337"/>
  <c r="BH4337"/>
  <c r="BG4337"/>
  <c r="BE4337"/>
  <c r="T4337"/>
  <c r="R4337"/>
  <c r="P4337"/>
  <c r="BI4329"/>
  <c r="BH4329"/>
  <c r="BG4329"/>
  <c r="BE4329"/>
  <c r="T4329"/>
  <c r="R4329"/>
  <c r="P4329"/>
  <c r="BI4328"/>
  <c r="BH4328"/>
  <c r="BG4328"/>
  <c r="BE4328"/>
  <c r="T4328"/>
  <c r="R4328"/>
  <c r="P4328"/>
  <c r="BI4322"/>
  <c r="BH4322"/>
  <c r="BG4322"/>
  <c r="BE4322"/>
  <c r="T4322"/>
  <c r="R4322"/>
  <c r="P4322"/>
  <c r="BI4321"/>
  <c r="BH4321"/>
  <c r="BG4321"/>
  <c r="BE4321"/>
  <c r="T4321"/>
  <c r="R4321"/>
  <c r="P4321"/>
  <c r="BI4320"/>
  <c r="BH4320"/>
  <c r="BG4320"/>
  <c r="BE4320"/>
  <c r="T4320"/>
  <c r="R4320"/>
  <c r="P4320"/>
  <c r="BI4319"/>
  <c r="BH4319"/>
  <c r="BG4319"/>
  <c r="BE4319"/>
  <c r="T4319"/>
  <c r="R4319"/>
  <c r="P4319"/>
  <c r="BI4318"/>
  <c r="BH4318"/>
  <c r="BG4318"/>
  <c r="BE4318"/>
  <c r="T4318"/>
  <c r="R4318"/>
  <c r="P4318"/>
  <c r="BI4317"/>
  <c r="BH4317"/>
  <c r="BG4317"/>
  <c r="BE4317"/>
  <c r="T4317"/>
  <c r="R4317"/>
  <c r="P4317"/>
  <c r="BI4316"/>
  <c r="BH4316"/>
  <c r="BG4316"/>
  <c r="BE4316"/>
  <c r="T4316"/>
  <c r="R4316"/>
  <c r="P4316"/>
  <c r="BI4305"/>
  <c r="BH4305"/>
  <c r="BG4305"/>
  <c r="BE4305"/>
  <c r="T4305"/>
  <c r="R4305"/>
  <c r="P4305"/>
  <c r="BI4304"/>
  <c r="BH4304"/>
  <c r="BG4304"/>
  <c r="BE4304"/>
  <c r="T4304"/>
  <c r="R4304"/>
  <c r="P4304"/>
  <c r="BI4303"/>
  <c r="BH4303"/>
  <c r="BG4303"/>
  <c r="BE4303"/>
  <c r="T4303"/>
  <c r="R4303"/>
  <c r="P4303"/>
  <c r="BI4302"/>
  <c r="BH4302"/>
  <c r="BG4302"/>
  <c r="BE4302"/>
  <c r="T4302"/>
  <c r="R4302"/>
  <c r="P4302"/>
  <c r="BI4294"/>
  <c r="BH4294"/>
  <c r="BG4294"/>
  <c r="BE4294"/>
  <c r="T4294"/>
  <c r="R4294"/>
  <c r="P4294"/>
  <c r="BI4293"/>
  <c r="BH4293"/>
  <c r="BG4293"/>
  <c r="BE4293"/>
  <c r="T4293"/>
  <c r="R4293"/>
  <c r="P4293"/>
  <c r="BI4292"/>
  <c r="BH4292"/>
  <c r="BG4292"/>
  <c r="BE4292"/>
  <c r="T4292"/>
  <c r="R4292"/>
  <c r="P4292"/>
  <c r="BI4291"/>
  <c r="BH4291"/>
  <c r="BG4291"/>
  <c r="BE4291"/>
  <c r="T4291"/>
  <c r="R4291"/>
  <c r="P4291"/>
  <c r="BI4290"/>
  <c r="BH4290"/>
  <c r="BG4290"/>
  <c r="BE4290"/>
  <c r="T4290"/>
  <c r="R4290"/>
  <c r="P4290"/>
  <c r="BI4289"/>
  <c r="BH4289"/>
  <c r="BG4289"/>
  <c r="BE4289"/>
  <c r="T4289"/>
  <c r="R4289"/>
  <c r="P4289"/>
  <c r="BI4288"/>
  <c r="BH4288"/>
  <c r="BG4288"/>
  <c r="BE4288"/>
  <c r="T4288"/>
  <c r="R4288"/>
  <c r="P4288"/>
  <c r="BI4287"/>
  <c r="BH4287"/>
  <c r="BG4287"/>
  <c r="BE4287"/>
  <c r="T4287"/>
  <c r="R4287"/>
  <c r="P4287"/>
  <c r="BI4286"/>
  <c r="BH4286"/>
  <c r="BG4286"/>
  <c r="BE4286"/>
  <c r="T4286"/>
  <c r="R4286"/>
  <c r="P4286"/>
  <c r="BI4285"/>
  <c r="BH4285"/>
  <c r="BG4285"/>
  <c r="BE4285"/>
  <c r="T4285"/>
  <c r="R4285"/>
  <c r="P4285"/>
  <c r="BI4284"/>
  <c r="BH4284"/>
  <c r="BG4284"/>
  <c r="BE4284"/>
  <c r="T4284"/>
  <c r="R4284"/>
  <c r="P4284"/>
  <c r="BI4283"/>
  <c r="BH4283"/>
  <c r="BG4283"/>
  <c r="BE4283"/>
  <c r="T4283"/>
  <c r="R4283"/>
  <c r="P4283"/>
  <c r="BI4282"/>
  <c r="BH4282"/>
  <c r="BG4282"/>
  <c r="BE4282"/>
  <c r="T4282"/>
  <c r="R4282"/>
  <c r="P4282"/>
  <c r="BI4281"/>
  <c r="BH4281"/>
  <c r="BG4281"/>
  <c r="BE4281"/>
  <c r="T4281"/>
  <c r="R4281"/>
  <c r="P4281"/>
  <c r="BI4280"/>
  <c r="BH4280"/>
  <c r="BG4280"/>
  <c r="BE4280"/>
  <c r="T4280"/>
  <c r="R4280"/>
  <c r="P4280"/>
  <c r="BI4279"/>
  <c r="BH4279"/>
  <c r="BG4279"/>
  <c r="BE4279"/>
  <c r="T4279"/>
  <c r="R4279"/>
  <c r="P4279"/>
  <c r="BI4278"/>
  <c r="BH4278"/>
  <c r="BG4278"/>
  <c r="BE4278"/>
  <c r="T4278"/>
  <c r="R4278"/>
  <c r="P4278"/>
  <c r="BI4277"/>
  <c r="BH4277"/>
  <c r="BG4277"/>
  <c r="BE4277"/>
  <c r="T4277"/>
  <c r="R4277"/>
  <c r="P4277"/>
  <c r="BI4276"/>
  <c r="BH4276"/>
  <c r="BG4276"/>
  <c r="BE4276"/>
  <c r="T4276"/>
  <c r="R4276"/>
  <c r="P4276"/>
  <c r="BI4275"/>
  <c r="BH4275"/>
  <c r="BG4275"/>
  <c r="BE4275"/>
  <c r="T4275"/>
  <c r="R4275"/>
  <c r="P4275"/>
  <c r="BI4274"/>
  <c r="BH4274"/>
  <c r="BG4274"/>
  <c r="BE4274"/>
  <c r="T4274"/>
  <c r="R4274"/>
  <c r="P4274"/>
  <c r="BI4273"/>
  <c r="BH4273"/>
  <c r="BG4273"/>
  <c r="BE4273"/>
  <c r="T4273"/>
  <c r="R4273"/>
  <c r="P4273"/>
  <c r="BI4272"/>
  <c r="BH4272"/>
  <c r="BG4272"/>
  <c r="BE4272"/>
  <c r="T4272"/>
  <c r="R4272"/>
  <c r="P4272"/>
  <c r="BI4271"/>
  <c r="BH4271"/>
  <c r="BG4271"/>
  <c r="BE4271"/>
  <c r="T4271"/>
  <c r="R4271"/>
  <c r="P4271"/>
  <c r="BI4270"/>
  <c r="BH4270"/>
  <c r="BG4270"/>
  <c r="BE4270"/>
  <c r="T4270"/>
  <c r="R4270"/>
  <c r="P4270"/>
  <c r="BI4269"/>
  <c r="BH4269"/>
  <c r="BG4269"/>
  <c r="BE4269"/>
  <c r="T4269"/>
  <c r="R4269"/>
  <c r="P4269"/>
  <c r="BI4268"/>
  <c r="BH4268"/>
  <c r="BG4268"/>
  <c r="BE4268"/>
  <c r="T4268"/>
  <c r="R4268"/>
  <c r="P4268"/>
  <c r="BI4267"/>
  <c r="BH4267"/>
  <c r="BG4267"/>
  <c r="BE4267"/>
  <c r="T4267"/>
  <c r="R4267"/>
  <c r="P4267"/>
  <c r="BI4266"/>
  <c r="BH4266"/>
  <c r="BG4266"/>
  <c r="BE4266"/>
  <c r="T4266"/>
  <c r="R4266"/>
  <c r="P4266"/>
  <c r="BI4265"/>
  <c r="BH4265"/>
  <c r="BG4265"/>
  <c r="BE4265"/>
  <c r="T4265"/>
  <c r="R4265"/>
  <c r="P4265"/>
  <c r="BI4264"/>
  <c r="BH4264"/>
  <c r="BG4264"/>
  <c r="BE4264"/>
  <c r="T4264"/>
  <c r="R4264"/>
  <c r="P4264"/>
  <c r="BI4263"/>
  <c r="BH4263"/>
  <c r="BG4263"/>
  <c r="BE4263"/>
  <c r="T4263"/>
  <c r="R4263"/>
  <c r="P4263"/>
  <c r="BI4262"/>
  <c r="BH4262"/>
  <c r="BG4262"/>
  <c r="BE4262"/>
  <c r="T4262"/>
  <c r="R4262"/>
  <c r="P4262"/>
  <c r="BI4261"/>
  <c r="BH4261"/>
  <c r="BG4261"/>
  <c r="BE4261"/>
  <c r="T4261"/>
  <c r="R4261"/>
  <c r="P4261"/>
  <c r="BI4260"/>
  <c r="BH4260"/>
  <c r="BG4260"/>
  <c r="BE4260"/>
  <c r="T4260"/>
  <c r="R4260"/>
  <c r="P4260"/>
  <c r="BI4259"/>
  <c r="BH4259"/>
  <c r="BG4259"/>
  <c r="BE4259"/>
  <c r="T4259"/>
  <c r="R4259"/>
  <c r="P4259"/>
  <c r="BI4258"/>
  <c r="BH4258"/>
  <c r="BG4258"/>
  <c r="BE4258"/>
  <c r="T4258"/>
  <c r="R4258"/>
  <c r="P4258"/>
  <c r="BI4257"/>
  <c r="BH4257"/>
  <c r="BG4257"/>
  <c r="BE4257"/>
  <c r="T4257"/>
  <c r="R4257"/>
  <c r="P4257"/>
  <c r="BI4256"/>
  <c r="BH4256"/>
  <c r="BG4256"/>
  <c r="BE4256"/>
  <c r="T4256"/>
  <c r="R4256"/>
  <c r="P4256"/>
  <c r="BI4255"/>
  <c r="BH4255"/>
  <c r="BG4255"/>
  <c r="BE4255"/>
  <c r="T4255"/>
  <c r="R4255"/>
  <c r="P4255"/>
  <c r="BI4254"/>
  <c r="BH4254"/>
  <c r="BG4254"/>
  <c r="BE4254"/>
  <c r="T4254"/>
  <c r="R4254"/>
  <c r="P4254"/>
  <c r="BI4253"/>
  <c r="BH4253"/>
  <c r="BG4253"/>
  <c r="BE4253"/>
  <c r="T4253"/>
  <c r="R4253"/>
  <c r="P4253"/>
  <c r="BI4252"/>
  <c r="BH4252"/>
  <c r="BG4252"/>
  <c r="BE4252"/>
  <c r="T4252"/>
  <c r="R4252"/>
  <c r="P4252"/>
  <c r="BI4251"/>
  <c r="BH4251"/>
  <c r="BG4251"/>
  <c r="BE4251"/>
  <c r="T4251"/>
  <c r="R4251"/>
  <c r="P4251"/>
  <c r="BI4250"/>
  <c r="BH4250"/>
  <c r="BG4250"/>
  <c r="BE4250"/>
  <c r="T4250"/>
  <c r="R4250"/>
  <c r="P4250"/>
  <c r="BI4249"/>
  <c r="BH4249"/>
  <c r="BG4249"/>
  <c r="BE4249"/>
  <c r="T4249"/>
  <c r="R4249"/>
  <c r="P4249"/>
  <c r="BI4198"/>
  <c r="BH4198"/>
  <c r="BG4198"/>
  <c r="BE4198"/>
  <c r="T4198"/>
  <c r="R4198"/>
  <c r="P4198"/>
  <c r="BI4190"/>
  <c r="BH4190"/>
  <c r="BG4190"/>
  <c r="BE4190"/>
  <c r="T4190"/>
  <c r="R4190"/>
  <c r="P4190"/>
  <c r="BI4185"/>
  <c r="BH4185"/>
  <c r="BG4185"/>
  <c r="BE4185"/>
  <c r="T4185"/>
  <c r="R4185"/>
  <c r="P4185"/>
  <c r="BI4179"/>
  <c r="BH4179"/>
  <c r="BG4179"/>
  <c r="BE4179"/>
  <c r="T4179"/>
  <c r="R4179"/>
  <c r="P4179"/>
  <c r="BI4173"/>
  <c r="BH4173"/>
  <c r="BG4173"/>
  <c r="BE4173"/>
  <c r="T4173"/>
  <c r="R4173"/>
  <c r="P4173"/>
  <c r="BI4167"/>
  <c r="BH4167"/>
  <c r="BG4167"/>
  <c r="BE4167"/>
  <c r="T4167"/>
  <c r="R4167"/>
  <c r="P4167"/>
  <c r="BI4161"/>
  <c r="BH4161"/>
  <c r="BG4161"/>
  <c r="BE4161"/>
  <c r="T4161"/>
  <c r="R4161"/>
  <c r="P4161"/>
  <c r="BI4155"/>
  <c r="BH4155"/>
  <c r="BG4155"/>
  <c r="BE4155"/>
  <c r="T4155"/>
  <c r="R4155"/>
  <c r="P4155"/>
  <c r="BI4148"/>
  <c r="BH4148"/>
  <c r="BG4148"/>
  <c r="BE4148"/>
  <c r="T4148"/>
  <c r="R4148"/>
  <c r="P4148"/>
  <c r="BI4141"/>
  <c r="BH4141"/>
  <c r="BG4141"/>
  <c r="BE4141"/>
  <c r="T4141"/>
  <c r="R4141"/>
  <c r="P4141"/>
  <c r="BI4136"/>
  <c r="BH4136"/>
  <c r="BG4136"/>
  <c r="BE4136"/>
  <c r="T4136"/>
  <c r="R4136"/>
  <c r="P4136"/>
  <c r="BI4130"/>
  <c r="BH4130"/>
  <c r="BG4130"/>
  <c r="BE4130"/>
  <c r="T4130"/>
  <c r="R4130"/>
  <c r="P4130"/>
  <c r="BI4125"/>
  <c r="BH4125"/>
  <c r="BG4125"/>
  <c r="BE4125"/>
  <c r="T4125"/>
  <c r="R4125"/>
  <c r="P4125"/>
  <c r="BI4119"/>
  <c r="BH4119"/>
  <c r="BG4119"/>
  <c r="BE4119"/>
  <c r="T4119"/>
  <c r="R4119"/>
  <c r="P4119"/>
  <c r="BI4114"/>
  <c r="BH4114"/>
  <c r="BG4114"/>
  <c r="BE4114"/>
  <c r="T4114"/>
  <c r="R4114"/>
  <c r="P4114"/>
  <c r="BI4109"/>
  <c r="BH4109"/>
  <c r="BG4109"/>
  <c r="BE4109"/>
  <c r="T4109"/>
  <c r="R4109"/>
  <c r="P4109"/>
  <c r="BI4102"/>
  <c r="BH4102"/>
  <c r="BG4102"/>
  <c r="BE4102"/>
  <c r="T4102"/>
  <c r="R4102"/>
  <c r="P4102"/>
  <c r="BI4097"/>
  <c r="BH4097"/>
  <c r="BG4097"/>
  <c r="BE4097"/>
  <c r="T4097"/>
  <c r="R4097"/>
  <c r="P4097"/>
  <c r="BI4092"/>
  <c r="BH4092"/>
  <c r="BG4092"/>
  <c r="BE4092"/>
  <c r="T4092"/>
  <c r="R4092"/>
  <c r="P4092"/>
  <c r="BI4087"/>
  <c r="BH4087"/>
  <c r="BG4087"/>
  <c r="BE4087"/>
  <c r="T4087"/>
  <c r="R4087"/>
  <c r="P4087"/>
  <c r="BI4082"/>
  <c r="BH4082"/>
  <c r="BG4082"/>
  <c r="BE4082"/>
  <c r="T4082"/>
  <c r="R4082"/>
  <c r="P4082"/>
  <c r="BI4079"/>
  <c r="BH4079"/>
  <c r="BG4079"/>
  <c r="BE4079"/>
  <c r="T4079"/>
  <c r="R4079"/>
  <c r="P4079"/>
  <c r="BI4069"/>
  <c r="BH4069"/>
  <c r="BG4069"/>
  <c r="BE4069"/>
  <c r="T4069"/>
  <c r="R4069"/>
  <c r="P4069"/>
  <c r="BI4059"/>
  <c r="BH4059"/>
  <c r="BG4059"/>
  <c r="BE4059"/>
  <c r="T4059"/>
  <c r="R4059"/>
  <c r="P4059"/>
  <c r="BI4048"/>
  <c r="BH4048"/>
  <c r="BG4048"/>
  <c r="BE4048"/>
  <c r="T4048"/>
  <c r="R4048"/>
  <c r="P4048"/>
  <c r="BI4047"/>
  <c r="BH4047"/>
  <c r="BG4047"/>
  <c r="BE4047"/>
  <c r="T4047"/>
  <c r="R4047"/>
  <c r="P4047"/>
  <c r="BI4046"/>
  <c r="BH4046"/>
  <c r="BG4046"/>
  <c r="BE4046"/>
  <c r="T4046"/>
  <c r="R4046"/>
  <c r="P4046"/>
  <c r="BI4045"/>
  <c r="BH4045"/>
  <c r="BG4045"/>
  <c r="BE4045"/>
  <c r="T4045"/>
  <c r="R4045"/>
  <c r="P4045"/>
  <c r="BI4044"/>
  <c r="BH4044"/>
  <c r="BG4044"/>
  <c r="BE4044"/>
  <c r="T4044"/>
  <c r="R4044"/>
  <c r="P4044"/>
  <c r="BI4035"/>
  <c r="BH4035"/>
  <c r="BG4035"/>
  <c r="BE4035"/>
  <c r="T4035"/>
  <c r="R4035"/>
  <c r="P4035"/>
  <c r="BI4034"/>
  <c r="BH4034"/>
  <c r="BG4034"/>
  <c r="BE4034"/>
  <c r="T4034"/>
  <c r="R4034"/>
  <c r="P4034"/>
  <c r="BI4033"/>
  <c r="BH4033"/>
  <c r="BG4033"/>
  <c r="BE4033"/>
  <c r="T4033"/>
  <c r="R4033"/>
  <c r="P4033"/>
  <c r="BI4032"/>
  <c r="BH4032"/>
  <c r="BG4032"/>
  <c r="BE4032"/>
  <c r="T4032"/>
  <c r="R4032"/>
  <c r="P4032"/>
  <c r="BI4024"/>
  <c r="BH4024"/>
  <c r="BG4024"/>
  <c r="BE4024"/>
  <c r="T4024"/>
  <c r="R4024"/>
  <c r="P4024"/>
  <c r="BI4023"/>
  <c r="BH4023"/>
  <c r="BG4023"/>
  <c r="BE4023"/>
  <c r="T4023"/>
  <c r="R4023"/>
  <c r="P4023"/>
  <c r="BI4022"/>
  <c r="BH4022"/>
  <c r="BG4022"/>
  <c r="BE4022"/>
  <c r="T4022"/>
  <c r="R4022"/>
  <c r="P4022"/>
  <c r="BI4021"/>
  <c r="BH4021"/>
  <c r="BG4021"/>
  <c r="BE4021"/>
  <c r="T4021"/>
  <c r="R4021"/>
  <c r="P4021"/>
  <c r="BI4020"/>
  <c r="BH4020"/>
  <c r="BG4020"/>
  <c r="BE4020"/>
  <c r="T4020"/>
  <c r="R4020"/>
  <c r="P4020"/>
  <c r="BI4011"/>
  <c r="BH4011"/>
  <c r="BG4011"/>
  <c r="BE4011"/>
  <c r="T4011"/>
  <c r="R4011"/>
  <c r="P4011"/>
  <c r="BI4010"/>
  <c r="BH4010"/>
  <c r="BG4010"/>
  <c r="BE4010"/>
  <c r="T4010"/>
  <c r="R4010"/>
  <c r="P4010"/>
  <c r="BI4009"/>
  <c r="BH4009"/>
  <c r="BG4009"/>
  <c r="BE4009"/>
  <c r="T4009"/>
  <c r="R4009"/>
  <c r="P4009"/>
  <c r="BI4008"/>
  <c r="BH4008"/>
  <c r="BG4008"/>
  <c r="BE4008"/>
  <c r="T4008"/>
  <c r="R4008"/>
  <c r="P4008"/>
  <c r="BI4000"/>
  <c r="BH4000"/>
  <c r="BG4000"/>
  <c r="BE4000"/>
  <c r="T4000"/>
  <c r="R4000"/>
  <c r="P4000"/>
  <c r="BI3999"/>
  <c r="BH3999"/>
  <c r="BG3999"/>
  <c r="BE3999"/>
  <c r="T3999"/>
  <c r="R3999"/>
  <c r="P3999"/>
  <c r="BI3998"/>
  <c r="BH3998"/>
  <c r="BG3998"/>
  <c r="BE3998"/>
  <c r="T3998"/>
  <c r="R3998"/>
  <c r="P3998"/>
  <c r="BI3997"/>
  <c r="BH3997"/>
  <c r="BG3997"/>
  <c r="BE3997"/>
  <c r="T3997"/>
  <c r="R3997"/>
  <c r="P3997"/>
  <c r="BI3996"/>
  <c r="BH3996"/>
  <c r="BG3996"/>
  <c r="BE3996"/>
  <c r="T3996"/>
  <c r="R3996"/>
  <c r="P3996"/>
  <c r="BI3995"/>
  <c r="BH3995"/>
  <c r="BG3995"/>
  <c r="BE3995"/>
  <c r="T3995"/>
  <c r="R3995"/>
  <c r="P3995"/>
  <c r="BI3994"/>
  <c r="BH3994"/>
  <c r="BG3994"/>
  <c r="BE3994"/>
  <c r="T3994"/>
  <c r="R3994"/>
  <c r="P3994"/>
  <c r="BI3993"/>
  <c r="BH3993"/>
  <c r="BG3993"/>
  <c r="BE3993"/>
  <c r="T3993"/>
  <c r="R3993"/>
  <c r="P3993"/>
  <c r="BI3992"/>
  <c r="BH3992"/>
  <c r="BG3992"/>
  <c r="BE3992"/>
  <c r="T3992"/>
  <c r="R3992"/>
  <c r="P3992"/>
  <c r="BI3991"/>
  <c r="BH3991"/>
  <c r="BG3991"/>
  <c r="BE3991"/>
  <c r="T3991"/>
  <c r="R3991"/>
  <c r="P3991"/>
  <c r="BI3990"/>
  <c r="BH3990"/>
  <c r="BG3990"/>
  <c r="BE3990"/>
  <c r="T3990"/>
  <c r="R3990"/>
  <c r="P3990"/>
  <c r="BI3989"/>
  <c r="BH3989"/>
  <c r="BG3989"/>
  <c r="BE3989"/>
  <c r="T3989"/>
  <c r="R3989"/>
  <c r="P3989"/>
  <c r="BI3988"/>
  <c r="BH3988"/>
  <c r="BG3988"/>
  <c r="BE3988"/>
  <c r="T3988"/>
  <c r="R3988"/>
  <c r="P3988"/>
  <c r="BI3987"/>
  <c r="BH3987"/>
  <c r="BG3987"/>
  <c r="BE3987"/>
  <c r="T3987"/>
  <c r="R3987"/>
  <c r="P3987"/>
  <c r="BI3986"/>
  <c r="BH3986"/>
  <c r="BG3986"/>
  <c r="BE3986"/>
  <c r="T3986"/>
  <c r="R3986"/>
  <c r="P3986"/>
  <c r="BI3985"/>
  <c r="BH3985"/>
  <c r="BG3985"/>
  <c r="BE3985"/>
  <c r="T3985"/>
  <c r="R3985"/>
  <c r="P3985"/>
  <c r="BI3984"/>
  <c r="BH3984"/>
  <c r="BG3984"/>
  <c r="BE3984"/>
  <c r="T3984"/>
  <c r="R3984"/>
  <c r="P3984"/>
  <c r="BI3983"/>
  <c r="BH3983"/>
  <c r="BG3983"/>
  <c r="BE3983"/>
  <c r="T3983"/>
  <c r="R3983"/>
  <c r="P3983"/>
  <c r="BI3982"/>
  <c r="BH3982"/>
  <c r="BG3982"/>
  <c r="BE3982"/>
  <c r="T3982"/>
  <c r="R3982"/>
  <c r="P3982"/>
  <c r="BI3981"/>
  <c r="BH3981"/>
  <c r="BG3981"/>
  <c r="BE3981"/>
  <c r="T3981"/>
  <c r="R3981"/>
  <c r="P3981"/>
  <c r="BI3980"/>
  <c r="BH3980"/>
  <c r="BG3980"/>
  <c r="BE3980"/>
  <c r="T3980"/>
  <c r="R3980"/>
  <c r="P3980"/>
  <c r="BI3979"/>
  <c r="BH3979"/>
  <c r="BG3979"/>
  <c r="BE3979"/>
  <c r="T3979"/>
  <c r="R3979"/>
  <c r="P3979"/>
  <c r="BI3978"/>
  <c r="BH3978"/>
  <c r="BG3978"/>
  <c r="BE3978"/>
  <c r="T3978"/>
  <c r="R3978"/>
  <c r="P3978"/>
  <c r="BI3977"/>
  <c r="BH3977"/>
  <c r="BG3977"/>
  <c r="BE3977"/>
  <c r="T3977"/>
  <c r="R3977"/>
  <c r="P3977"/>
  <c r="BI3976"/>
  <c r="BH3976"/>
  <c r="BG3976"/>
  <c r="BE3976"/>
  <c r="T3976"/>
  <c r="R3976"/>
  <c r="P3976"/>
  <c r="BI3975"/>
  <c r="BH3975"/>
  <c r="BG3975"/>
  <c r="BE3975"/>
  <c r="T3975"/>
  <c r="R3975"/>
  <c r="P3975"/>
  <c r="BI3974"/>
  <c r="BH3974"/>
  <c r="BG3974"/>
  <c r="BE3974"/>
  <c r="T3974"/>
  <c r="R3974"/>
  <c r="P3974"/>
  <c r="BI3973"/>
  <c r="BH3973"/>
  <c r="BG3973"/>
  <c r="BE3973"/>
  <c r="T3973"/>
  <c r="R3973"/>
  <c r="P3973"/>
  <c r="BI3972"/>
  <c r="BH3972"/>
  <c r="BG3972"/>
  <c r="BE3972"/>
  <c r="T3972"/>
  <c r="R3972"/>
  <c r="P3972"/>
  <c r="BI3971"/>
  <c r="BH3971"/>
  <c r="BG3971"/>
  <c r="BE3971"/>
  <c r="T3971"/>
  <c r="R3971"/>
  <c r="P3971"/>
  <c r="BI3970"/>
  <c r="BH3970"/>
  <c r="BG3970"/>
  <c r="BE3970"/>
  <c r="T3970"/>
  <c r="R3970"/>
  <c r="P3970"/>
  <c r="BI3969"/>
  <c r="BH3969"/>
  <c r="BG3969"/>
  <c r="BE3969"/>
  <c r="T3969"/>
  <c r="R3969"/>
  <c r="P3969"/>
  <c r="BI3968"/>
  <c r="BH3968"/>
  <c r="BG3968"/>
  <c r="BE3968"/>
  <c r="T3968"/>
  <c r="R3968"/>
  <c r="P3968"/>
  <c r="BI3967"/>
  <c r="BH3967"/>
  <c r="BG3967"/>
  <c r="BE3967"/>
  <c r="T3967"/>
  <c r="R3967"/>
  <c r="P3967"/>
  <c r="BI3966"/>
  <c r="BH3966"/>
  <c r="BG3966"/>
  <c r="BE3966"/>
  <c r="T3966"/>
  <c r="R3966"/>
  <c r="P3966"/>
  <c r="BI3965"/>
  <c r="BH3965"/>
  <c r="BG3965"/>
  <c r="BE3965"/>
  <c r="T3965"/>
  <c r="R3965"/>
  <c r="P3965"/>
  <c r="BI3964"/>
  <c r="BH3964"/>
  <c r="BG3964"/>
  <c r="BE3964"/>
  <c r="T3964"/>
  <c r="R3964"/>
  <c r="P3964"/>
  <c r="BI3963"/>
  <c r="BH3963"/>
  <c r="BG3963"/>
  <c r="BE3963"/>
  <c r="T3963"/>
  <c r="R3963"/>
  <c r="P3963"/>
  <c r="BI3962"/>
  <c r="BH3962"/>
  <c r="BG3962"/>
  <c r="BE3962"/>
  <c r="T3962"/>
  <c r="R3962"/>
  <c r="P3962"/>
  <c r="BI3961"/>
  <c r="BH3961"/>
  <c r="BG3961"/>
  <c r="BE3961"/>
  <c r="T3961"/>
  <c r="R3961"/>
  <c r="P3961"/>
  <c r="BI3960"/>
  <c r="BH3960"/>
  <c r="BG3960"/>
  <c r="BE3960"/>
  <c r="T3960"/>
  <c r="R3960"/>
  <c r="P3960"/>
  <c r="BI3915"/>
  <c r="BH3915"/>
  <c r="BG3915"/>
  <c r="BE3915"/>
  <c r="T3915"/>
  <c r="R3915"/>
  <c r="P3915"/>
  <c r="BI3914"/>
  <c r="BH3914"/>
  <c r="BG3914"/>
  <c r="BE3914"/>
  <c r="T3914"/>
  <c r="R3914"/>
  <c r="P3914"/>
  <c r="BI3913"/>
  <c r="BH3913"/>
  <c r="BG3913"/>
  <c r="BE3913"/>
  <c r="T3913"/>
  <c r="R3913"/>
  <c r="P3913"/>
  <c r="BI3912"/>
  <c r="BH3912"/>
  <c r="BG3912"/>
  <c r="BE3912"/>
  <c r="T3912"/>
  <c r="R3912"/>
  <c r="P3912"/>
  <c r="BI3911"/>
  <c r="BH3911"/>
  <c r="BG3911"/>
  <c r="BE3911"/>
  <c r="T3911"/>
  <c r="R3911"/>
  <c r="P3911"/>
  <c r="BI3910"/>
  <c r="BH3910"/>
  <c r="BG3910"/>
  <c r="BE3910"/>
  <c r="T3910"/>
  <c r="R3910"/>
  <c r="P3910"/>
  <c r="BI3909"/>
  <c r="BH3909"/>
  <c r="BG3909"/>
  <c r="BE3909"/>
  <c r="T3909"/>
  <c r="R3909"/>
  <c r="P3909"/>
  <c r="BI3908"/>
  <c r="BH3908"/>
  <c r="BG3908"/>
  <c r="BE3908"/>
  <c r="T3908"/>
  <c r="R3908"/>
  <c r="P3908"/>
  <c r="BI3907"/>
  <c r="BH3907"/>
  <c r="BG3907"/>
  <c r="BE3907"/>
  <c r="T3907"/>
  <c r="R3907"/>
  <c r="P3907"/>
  <c r="BI3906"/>
  <c r="BH3906"/>
  <c r="BG3906"/>
  <c r="BE3906"/>
  <c r="T3906"/>
  <c r="R3906"/>
  <c r="P3906"/>
  <c r="BI3905"/>
  <c r="BH3905"/>
  <c r="BG3905"/>
  <c r="BE3905"/>
  <c r="T3905"/>
  <c r="R3905"/>
  <c r="P3905"/>
  <c r="BI3904"/>
  <c r="BH3904"/>
  <c r="BG3904"/>
  <c r="BE3904"/>
  <c r="T3904"/>
  <c r="R3904"/>
  <c r="P3904"/>
  <c r="BI3903"/>
  <c r="BH3903"/>
  <c r="BG3903"/>
  <c r="BE3903"/>
  <c r="T3903"/>
  <c r="R3903"/>
  <c r="P3903"/>
  <c r="BI3902"/>
  <c r="BH3902"/>
  <c r="BG3902"/>
  <c r="BE3902"/>
  <c r="T3902"/>
  <c r="R3902"/>
  <c r="P3902"/>
  <c r="BI3901"/>
  <c r="BH3901"/>
  <c r="BG3901"/>
  <c r="BE3901"/>
  <c r="T3901"/>
  <c r="R3901"/>
  <c r="P3901"/>
  <c r="BI3900"/>
  <c r="BH3900"/>
  <c r="BG3900"/>
  <c r="BE3900"/>
  <c r="T3900"/>
  <c r="R3900"/>
  <c r="P3900"/>
  <c r="BI3899"/>
  <c r="BH3899"/>
  <c r="BG3899"/>
  <c r="BE3899"/>
  <c r="T3899"/>
  <c r="R3899"/>
  <c r="P3899"/>
  <c r="BI3898"/>
  <c r="BH3898"/>
  <c r="BG3898"/>
  <c r="BE3898"/>
  <c r="T3898"/>
  <c r="R3898"/>
  <c r="P3898"/>
  <c r="BI3897"/>
  <c r="BH3897"/>
  <c r="BG3897"/>
  <c r="BE3897"/>
  <c r="T3897"/>
  <c r="R3897"/>
  <c r="P3897"/>
  <c r="BI3896"/>
  <c r="BH3896"/>
  <c r="BG3896"/>
  <c r="BE3896"/>
  <c r="T3896"/>
  <c r="R3896"/>
  <c r="P3896"/>
  <c r="BI3895"/>
  <c r="BH3895"/>
  <c r="BG3895"/>
  <c r="BE3895"/>
  <c r="T3895"/>
  <c r="R3895"/>
  <c r="P3895"/>
  <c r="BI3894"/>
  <c r="BH3894"/>
  <c r="BG3894"/>
  <c r="BE3894"/>
  <c r="T3894"/>
  <c r="R3894"/>
  <c r="P3894"/>
  <c r="BI3893"/>
  <c r="BH3893"/>
  <c r="BG3893"/>
  <c r="BE3893"/>
  <c r="T3893"/>
  <c r="R3893"/>
  <c r="P3893"/>
  <c r="BI3892"/>
  <c r="BH3892"/>
  <c r="BG3892"/>
  <c r="BE3892"/>
  <c r="T3892"/>
  <c r="R3892"/>
  <c r="P3892"/>
  <c r="BI3891"/>
  <c r="BH3891"/>
  <c r="BG3891"/>
  <c r="BE3891"/>
  <c r="T3891"/>
  <c r="R3891"/>
  <c r="P3891"/>
  <c r="BI3890"/>
  <c r="BH3890"/>
  <c r="BG3890"/>
  <c r="BE3890"/>
  <c r="T3890"/>
  <c r="R3890"/>
  <c r="P3890"/>
  <c r="BI3889"/>
  <c r="BH3889"/>
  <c r="BG3889"/>
  <c r="BE3889"/>
  <c r="T3889"/>
  <c r="R3889"/>
  <c r="P3889"/>
  <c r="BI3888"/>
  <c r="BH3888"/>
  <c r="BG3888"/>
  <c r="BE3888"/>
  <c r="T3888"/>
  <c r="R3888"/>
  <c r="P3888"/>
  <c r="BI3887"/>
  <c r="BH3887"/>
  <c r="BG3887"/>
  <c r="BE3887"/>
  <c r="T3887"/>
  <c r="R3887"/>
  <c r="P3887"/>
  <c r="BI3886"/>
  <c r="BH3886"/>
  <c r="BG3886"/>
  <c r="BE3886"/>
  <c r="T3886"/>
  <c r="R3886"/>
  <c r="P3886"/>
  <c r="BI3885"/>
  <c r="BH3885"/>
  <c r="BG3885"/>
  <c r="BE3885"/>
  <c r="T3885"/>
  <c r="R3885"/>
  <c r="P3885"/>
  <c r="BI3884"/>
  <c r="BH3884"/>
  <c r="BG3884"/>
  <c r="BE3884"/>
  <c r="T3884"/>
  <c r="R3884"/>
  <c r="P3884"/>
  <c r="BI3883"/>
  <c r="BH3883"/>
  <c r="BG3883"/>
  <c r="BE3883"/>
  <c r="T3883"/>
  <c r="R3883"/>
  <c r="P3883"/>
  <c r="BI3882"/>
  <c r="BH3882"/>
  <c r="BG3882"/>
  <c r="BE3882"/>
  <c r="T3882"/>
  <c r="R3882"/>
  <c r="P3882"/>
  <c r="BI3881"/>
  <c r="BH3881"/>
  <c r="BG3881"/>
  <c r="BE3881"/>
  <c r="T3881"/>
  <c r="R3881"/>
  <c r="P3881"/>
  <c r="BI3880"/>
  <c r="BH3880"/>
  <c r="BG3880"/>
  <c r="BE3880"/>
  <c r="T3880"/>
  <c r="R3880"/>
  <c r="P3880"/>
  <c r="BI3879"/>
  <c r="BH3879"/>
  <c r="BG3879"/>
  <c r="BE3879"/>
  <c r="T3879"/>
  <c r="R3879"/>
  <c r="P3879"/>
  <c r="BI3878"/>
  <c r="BH3878"/>
  <c r="BG3878"/>
  <c r="BE3878"/>
  <c r="T3878"/>
  <c r="R3878"/>
  <c r="P3878"/>
  <c r="BI3877"/>
  <c r="BH3877"/>
  <c r="BG3877"/>
  <c r="BE3877"/>
  <c r="T3877"/>
  <c r="R3877"/>
  <c r="P3877"/>
  <c r="BI3876"/>
  <c r="BH3876"/>
  <c r="BG3876"/>
  <c r="BE3876"/>
  <c r="T3876"/>
  <c r="R3876"/>
  <c r="P3876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6"/>
  <c r="BH3816"/>
  <c r="BG3816"/>
  <c r="BE3816"/>
  <c r="T3816"/>
  <c r="R3816"/>
  <c r="P3816"/>
  <c r="BI3815"/>
  <c r="BH3815"/>
  <c r="BG3815"/>
  <c r="BE3815"/>
  <c r="T3815"/>
  <c r="R3815"/>
  <c r="P3815"/>
  <c r="BI3814"/>
  <c r="BH3814"/>
  <c r="BG3814"/>
  <c r="BE3814"/>
  <c r="T3814"/>
  <c r="R3814"/>
  <c r="P3814"/>
  <c r="BI3813"/>
  <c r="BH3813"/>
  <c r="BG3813"/>
  <c r="BE3813"/>
  <c r="T3813"/>
  <c r="R3813"/>
  <c r="P3813"/>
  <c r="BI3812"/>
  <c r="BH3812"/>
  <c r="BG3812"/>
  <c r="BE3812"/>
  <c r="T3812"/>
  <c r="R3812"/>
  <c r="P3812"/>
  <c r="BI3811"/>
  <c r="BH3811"/>
  <c r="BG3811"/>
  <c r="BE3811"/>
  <c r="T3811"/>
  <c r="R3811"/>
  <c r="P3811"/>
  <c r="BI3810"/>
  <c r="BH3810"/>
  <c r="BG3810"/>
  <c r="BE3810"/>
  <c r="T3810"/>
  <c r="R3810"/>
  <c r="P3810"/>
  <c r="BI3809"/>
  <c r="BH3809"/>
  <c r="BG3809"/>
  <c r="BE3809"/>
  <c r="T3809"/>
  <c r="R3809"/>
  <c r="P3809"/>
  <c r="BI3808"/>
  <c r="BH3808"/>
  <c r="BG3808"/>
  <c r="BE3808"/>
  <c r="T3808"/>
  <c r="R3808"/>
  <c r="P3808"/>
  <c r="BI3807"/>
  <c r="BH3807"/>
  <c r="BG3807"/>
  <c r="BE3807"/>
  <c r="T3807"/>
  <c r="R3807"/>
  <c r="P3807"/>
  <c r="BI3806"/>
  <c r="BH3806"/>
  <c r="BG3806"/>
  <c r="BE3806"/>
  <c r="T3806"/>
  <c r="R3806"/>
  <c r="P3806"/>
  <c r="BI3805"/>
  <c r="BH3805"/>
  <c r="BG3805"/>
  <c r="BE3805"/>
  <c r="T3805"/>
  <c r="R3805"/>
  <c r="P3805"/>
  <c r="BI3804"/>
  <c r="BH3804"/>
  <c r="BG3804"/>
  <c r="BE3804"/>
  <c r="T3804"/>
  <c r="R3804"/>
  <c r="P3804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31"/>
  <c r="BH3731"/>
  <c r="BG3731"/>
  <c r="BE3731"/>
  <c r="T3731"/>
  <c r="R3731"/>
  <c r="P3731"/>
  <c r="BI3730"/>
  <c r="BH3730"/>
  <c r="BG3730"/>
  <c r="BE3730"/>
  <c r="T3730"/>
  <c r="R3730"/>
  <c r="P3730"/>
  <c r="BI3729"/>
  <c r="BH3729"/>
  <c r="BG3729"/>
  <c r="BE3729"/>
  <c r="T3729"/>
  <c r="R3729"/>
  <c r="P3729"/>
  <c r="BI3728"/>
  <c r="BH3728"/>
  <c r="BG3728"/>
  <c r="BE3728"/>
  <c r="T3728"/>
  <c r="R3728"/>
  <c r="P3728"/>
  <c r="BI3727"/>
  <c r="BH3727"/>
  <c r="BG3727"/>
  <c r="BE3727"/>
  <c r="T3727"/>
  <c r="R3727"/>
  <c r="P3727"/>
  <c r="BI3726"/>
  <c r="BH3726"/>
  <c r="BG3726"/>
  <c r="BE3726"/>
  <c r="T3726"/>
  <c r="R3726"/>
  <c r="P3726"/>
  <c r="BI3725"/>
  <c r="BH3725"/>
  <c r="BG3725"/>
  <c r="BE3725"/>
  <c r="T3725"/>
  <c r="R3725"/>
  <c r="P3725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8"/>
  <c r="BH3718"/>
  <c r="BG3718"/>
  <c r="BE3718"/>
  <c r="T3718"/>
  <c r="R3718"/>
  <c r="P3718"/>
  <c r="BI3683"/>
  <c r="BH3683"/>
  <c r="BG3683"/>
  <c r="BE3683"/>
  <c r="T3683"/>
  <c r="R3683"/>
  <c r="P3683"/>
  <c r="BI3678"/>
  <c r="BH3678"/>
  <c r="BG3678"/>
  <c r="BE3678"/>
  <c r="T3678"/>
  <c r="R3678"/>
  <c r="P3678"/>
  <c r="BI3677"/>
  <c r="BH3677"/>
  <c r="BG3677"/>
  <c r="BE3677"/>
  <c r="T3677"/>
  <c r="R3677"/>
  <c r="P3677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49"/>
  <c r="BH3649"/>
  <c r="BG3649"/>
  <c r="BE3649"/>
  <c r="T3649"/>
  <c r="R3649"/>
  <c r="P3649"/>
  <c r="BI3648"/>
  <c r="BH3648"/>
  <c r="BG3648"/>
  <c r="BE3648"/>
  <c r="T3648"/>
  <c r="R3648"/>
  <c r="P3648"/>
  <c r="BI3647"/>
  <c r="BH3647"/>
  <c r="BG3647"/>
  <c r="BE3647"/>
  <c r="T3647"/>
  <c r="R3647"/>
  <c r="P3647"/>
  <c r="BI3646"/>
  <c r="BH3646"/>
  <c r="BG3646"/>
  <c r="BE3646"/>
  <c r="T3646"/>
  <c r="R3646"/>
  <c r="P3646"/>
  <c r="BI3645"/>
  <c r="BH3645"/>
  <c r="BG3645"/>
  <c r="BE3645"/>
  <c r="T3645"/>
  <c r="R3645"/>
  <c r="P3645"/>
  <c r="BI3644"/>
  <c r="BH3644"/>
  <c r="BG3644"/>
  <c r="BE3644"/>
  <c r="T3644"/>
  <c r="R3644"/>
  <c r="P3644"/>
  <c r="BI3643"/>
  <c r="BH3643"/>
  <c r="BG3643"/>
  <c r="BE3643"/>
  <c r="T3643"/>
  <c r="R3643"/>
  <c r="P3643"/>
  <c r="BI3642"/>
  <c r="BH3642"/>
  <c r="BG3642"/>
  <c r="BE3642"/>
  <c r="T3642"/>
  <c r="R3642"/>
  <c r="P3642"/>
  <c r="BI3641"/>
  <c r="BH3641"/>
  <c r="BG3641"/>
  <c r="BE3641"/>
  <c r="T3641"/>
  <c r="R3641"/>
  <c r="P3641"/>
  <c r="BI3640"/>
  <c r="BH3640"/>
  <c r="BG3640"/>
  <c r="BE3640"/>
  <c r="T3640"/>
  <c r="R3640"/>
  <c r="P3640"/>
  <c r="BI3639"/>
  <c r="BH3639"/>
  <c r="BG3639"/>
  <c r="BE3639"/>
  <c r="T3639"/>
  <c r="R3639"/>
  <c r="P3639"/>
  <c r="BI3638"/>
  <c r="BH3638"/>
  <c r="BG3638"/>
  <c r="BE3638"/>
  <c r="T3638"/>
  <c r="R3638"/>
  <c r="P3638"/>
  <c r="BI3637"/>
  <c r="BH3637"/>
  <c r="BG3637"/>
  <c r="BE3637"/>
  <c r="T3637"/>
  <c r="R3637"/>
  <c r="P3637"/>
  <c r="BI3636"/>
  <c r="BH3636"/>
  <c r="BG3636"/>
  <c r="BE3636"/>
  <c r="T3636"/>
  <c r="R3636"/>
  <c r="P3636"/>
  <c r="BI3635"/>
  <c r="BH3635"/>
  <c r="BG3635"/>
  <c r="BE3635"/>
  <c r="T3635"/>
  <c r="R3635"/>
  <c r="P3635"/>
  <c r="BI3634"/>
  <c r="BH3634"/>
  <c r="BG3634"/>
  <c r="BE3634"/>
  <c r="T3634"/>
  <c r="R3634"/>
  <c r="P3634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584"/>
  <c r="BH3584"/>
  <c r="BG3584"/>
  <c r="BE3584"/>
  <c r="T3584"/>
  <c r="R3584"/>
  <c r="P3584"/>
  <c r="BI3583"/>
  <c r="BH3583"/>
  <c r="BG3583"/>
  <c r="BE3583"/>
  <c r="T3583"/>
  <c r="R3583"/>
  <c r="P3583"/>
  <c r="BI3582"/>
  <c r="BH3582"/>
  <c r="BG3582"/>
  <c r="BE3582"/>
  <c r="T3582"/>
  <c r="R3582"/>
  <c r="P3582"/>
  <c r="BI3581"/>
  <c r="BH3581"/>
  <c r="BG3581"/>
  <c r="BE3581"/>
  <c r="T3581"/>
  <c r="R3581"/>
  <c r="P3581"/>
  <c r="BI3580"/>
  <c r="BH3580"/>
  <c r="BG3580"/>
  <c r="BE3580"/>
  <c r="T3580"/>
  <c r="R3580"/>
  <c r="P3580"/>
  <c r="BI3571"/>
  <c r="BH3571"/>
  <c r="BG3571"/>
  <c r="BE3571"/>
  <c r="T3571"/>
  <c r="R3571"/>
  <c r="P3571"/>
  <c r="BI3566"/>
  <c r="BH3566"/>
  <c r="BG3566"/>
  <c r="BE3566"/>
  <c r="T3566"/>
  <c r="R3566"/>
  <c r="P3566"/>
  <c r="BI3561"/>
  <c r="BH3561"/>
  <c r="BG3561"/>
  <c r="BE3561"/>
  <c r="T3561"/>
  <c r="R3561"/>
  <c r="P3561"/>
  <c r="BI3556"/>
  <c r="BH3556"/>
  <c r="BG3556"/>
  <c r="BE3556"/>
  <c r="T3556"/>
  <c r="R3556"/>
  <c r="P3556"/>
  <c r="BI3550"/>
  <c r="BH3550"/>
  <c r="BG3550"/>
  <c r="BE3550"/>
  <c r="T3550"/>
  <c r="R3550"/>
  <c r="P3550"/>
  <c r="BI3544"/>
  <c r="BH3544"/>
  <c r="BG3544"/>
  <c r="BE3544"/>
  <c r="T3544"/>
  <c r="R3544"/>
  <c r="P3544"/>
  <c r="BI3539"/>
  <c r="BH3539"/>
  <c r="BG3539"/>
  <c r="BE3539"/>
  <c r="T3539"/>
  <c r="R3539"/>
  <c r="P3539"/>
  <c r="BI3534"/>
  <c r="BH3534"/>
  <c r="BG3534"/>
  <c r="BE3534"/>
  <c r="T3534"/>
  <c r="R3534"/>
  <c r="P3534"/>
  <c r="BI3529"/>
  <c r="BH3529"/>
  <c r="BG3529"/>
  <c r="BE3529"/>
  <c r="T3529"/>
  <c r="R3529"/>
  <c r="P3529"/>
  <c r="BI3524"/>
  <c r="BH3524"/>
  <c r="BG3524"/>
  <c r="BE3524"/>
  <c r="T3524"/>
  <c r="R3524"/>
  <c r="P3524"/>
  <c r="BI3521"/>
  <c r="BH3521"/>
  <c r="BG3521"/>
  <c r="BE3521"/>
  <c r="T3521"/>
  <c r="R3521"/>
  <c r="P3521"/>
  <c r="BI3515"/>
  <c r="BH3515"/>
  <c r="BG3515"/>
  <c r="BE3515"/>
  <c r="T3515"/>
  <c r="R3515"/>
  <c r="P3515"/>
  <c r="BI3510"/>
  <c r="BH3510"/>
  <c r="BG3510"/>
  <c r="BE3510"/>
  <c r="T3510"/>
  <c r="R3510"/>
  <c r="P3510"/>
  <c r="BI3504"/>
  <c r="BH3504"/>
  <c r="BG3504"/>
  <c r="BE3504"/>
  <c r="T3504"/>
  <c r="R3504"/>
  <c r="P3504"/>
  <c r="BI3498"/>
  <c r="BH3498"/>
  <c r="BG3498"/>
  <c r="BE3498"/>
  <c r="T3498"/>
  <c r="R3498"/>
  <c r="P3498"/>
  <c r="BI3496"/>
  <c r="BH3496"/>
  <c r="BG3496"/>
  <c r="BE3496"/>
  <c r="T3496"/>
  <c r="R3496"/>
  <c r="P3496"/>
  <c r="BI3491"/>
  <c r="BH3491"/>
  <c r="BG3491"/>
  <c r="BE3491"/>
  <c r="T3491"/>
  <c r="R3491"/>
  <c r="P3491"/>
  <c r="BI3486"/>
  <c r="BH3486"/>
  <c r="BG3486"/>
  <c r="BE3486"/>
  <c r="T3486"/>
  <c r="R3486"/>
  <c r="P3486"/>
  <c r="BI3475"/>
  <c r="BH3475"/>
  <c r="BG3475"/>
  <c r="BE3475"/>
  <c r="T3475"/>
  <c r="R3475"/>
  <c r="P3475"/>
  <c r="BI3465"/>
  <c r="BH3465"/>
  <c r="BG3465"/>
  <c r="BE3465"/>
  <c r="T3465"/>
  <c r="R3465"/>
  <c r="P3465"/>
  <c r="BI3463"/>
  <c r="BH3463"/>
  <c r="BG3463"/>
  <c r="BE3463"/>
  <c r="T3463"/>
  <c r="R3463"/>
  <c r="P3463"/>
  <c r="BI3458"/>
  <c r="BH3458"/>
  <c r="BG3458"/>
  <c r="BE3458"/>
  <c r="T3458"/>
  <c r="R3458"/>
  <c r="P3458"/>
  <c r="BI3455"/>
  <c r="BH3455"/>
  <c r="BG3455"/>
  <c r="BE3455"/>
  <c r="T3455"/>
  <c r="R3455"/>
  <c r="P3455"/>
  <c r="BI3450"/>
  <c r="BH3450"/>
  <c r="BG3450"/>
  <c r="BE3450"/>
  <c r="T3450"/>
  <c r="R3450"/>
  <c r="P3450"/>
  <c r="BI3445"/>
  <c r="BH3445"/>
  <c r="BG3445"/>
  <c r="BE3445"/>
  <c r="T3445"/>
  <c r="R3445"/>
  <c r="P3445"/>
  <c r="BI3440"/>
  <c r="BH3440"/>
  <c r="BG3440"/>
  <c r="BE3440"/>
  <c r="T3440"/>
  <c r="R3440"/>
  <c r="P3440"/>
  <c r="BI3434"/>
  <c r="BH3434"/>
  <c r="BG3434"/>
  <c r="BE3434"/>
  <c r="T3434"/>
  <c r="R3434"/>
  <c r="P3434"/>
  <c r="BI3429"/>
  <c r="BH3429"/>
  <c r="BG3429"/>
  <c r="BE3429"/>
  <c r="T3429"/>
  <c r="R3429"/>
  <c r="P3429"/>
  <c r="BI3423"/>
  <c r="BH3423"/>
  <c r="BG3423"/>
  <c r="BE3423"/>
  <c r="T3423"/>
  <c r="R3423"/>
  <c r="P3423"/>
  <c r="BI3379"/>
  <c r="BH3379"/>
  <c r="BG3379"/>
  <c r="BE3379"/>
  <c r="T3379"/>
  <c r="R3379"/>
  <c r="P3379"/>
  <c r="BI3335"/>
  <c r="BH3335"/>
  <c r="BG3335"/>
  <c r="BE3335"/>
  <c r="T3335"/>
  <c r="R3335"/>
  <c r="P3335"/>
  <c r="BI3328"/>
  <c r="BH3328"/>
  <c r="BG3328"/>
  <c r="BE3328"/>
  <c r="T3328"/>
  <c r="R3328"/>
  <c r="P3328"/>
  <c r="BI3317"/>
  <c r="BH3317"/>
  <c r="BG3317"/>
  <c r="BE3317"/>
  <c r="T3317"/>
  <c r="R3317"/>
  <c r="P3317"/>
  <c r="BI3302"/>
  <c r="BH3302"/>
  <c r="BG3302"/>
  <c r="BE3302"/>
  <c r="T3302"/>
  <c r="R3302"/>
  <c r="P3302"/>
  <c r="BI3279"/>
  <c r="BH3279"/>
  <c r="BG3279"/>
  <c r="BE3279"/>
  <c r="T3279"/>
  <c r="R3279"/>
  <c r="P3279"/>
  <c r="BI3149"/>
  <c r="BH3149"/>
  <c r="BG3149"/>
  <c r="BE3149"/>
  <c r="T3149"/>
  <c r="R3149"/>
  <c r="P3149"/>
  <c r="BI3142"/>
  <c r="BH3142"/>
  <c r="BG3142"/>
  <c r="BE3142"/>
  <c r="T3142"/>
  <c r="R3142"/>
  <c r="P3142"/>
  <c r="BI3129"/>
  <c r="BH3129"/>
  <c r="BG3129"/>
  <c r="BE3129"/>
  <c r="T3129"/>
  <c r="R3129"/>
  <c r="P3129"/>
  <c r="BI3116"/>
  <c r="BH3116"/>
  <c r="BG3116"/>
  <c r="BE3116"/>
  <c r="T3116"/>
  <c r="R3116"/>
  <c r="P3116"/>
  <c r="BI3111"/>
  <c r="BH3111"/>
  <c r="BG3111"/>
  <c r="BE3111"/>
  <c r="T3111"/>
  <c r="R3111"/>
  <c r="P3111"/>
  <c r="BI3096"/>
  <c r="BH3096"/>
  <c r="BG3096"/>
  <c r="BE3096"/>
  <c r="T3096"/>
  <c r="R3096"/>
  <c r="P3096"/>
  <c r="BI3093"/>
  <c r="BH3093"/>
  <c r="BG3093"/>
  <c r="BE3093"/>
  <c r="T3093"/>
  <c r="R3093"/>
  <c r="P3093"/>
  <c r="BI3083"/>
  <c r="BH3083"/>
  <c r="BG3083"/>
  <c r="BE3083"/>
  <c r="T3083"/>
  <c r="R3083"/>
  <c r="P3083"/>
  <c r="BI3080"/>
  <c r="BH3080"/>
  <c r="BG3080"/>
  <c r="BE3080"/>
  <c r="T3080"/>
  <c r="R3080"/>
  <c r="P3080"/>
  <c r="BI3075"/>
  <c r="BH3075"/>
  <c r="BG3075"/>
  <c r="BE3075"/>
  <c r="T3075"/>
  <c r="R3075"/>
  <c r="P3075"/>
  <c r="BI3069"/>
  <c r="BH3069"/>
  <c r="BG3069"/>
  <c r="BE3069"/>
  <c r="T3069"/>
  <c r="R3069"/>
  <c r="P3069"/>
  <c r="BI3064"/>
  <c r="BH3064"/>
  <c r="BG3064"/>
  <c r="BE3064"/>
  <c r="T3064"/>
  <c r="R3064"/>
  <c r="P3064"/>
  <c r="BI3061"/>
  <c r="BH3061"/>
  <c r="BG3061"/>
  <c r="BE3061"/>
  <c r="T3061"/>
  <c r="R3061"/>
  <c r="P3061"/>
  <c r="BI3056"/>
  <c r="BH3056"/>
  <c r="BG3056"/>
  <c r="BE3056"/>
  <c r="T3056"/>
  <c r="R3056"/>
  <c r="P3056"/>
  <c r="BI3051"/>
  <c r="BH3051"/>
  <c r="BG3051"/>
  <c r="BE3051"/>
  <c r="T3051"/>
  <c r="R3051"/>
  <c r="P3051"/>
  <c r="BI3046"/>
  <c r="BH3046"/>
  <c r="BG3046"/>
  <c r="BE3046"/>
  <c r="T3046"/>
  <c r="R3046"/>
  <c r="P3046"/>
  <c r="BI3041"/>
  <c r="BH3041"/>
  <c r="BG3041"/>
  <c r="BE3041"/>
  <c r="T3041"/>
  <c r="R3041"/>
  <c r="P3041"/>
  <c r="BI3035"/>
  <c r="BH3035"/>
  <c r="BG3035"/>
  <c r="BE3035"/>
  <c r="T3035"/>
  <c r="R3035"/>
  <c r="P3035"/>
  <c r="BI3030"/>
  <c r="BH3030"/>
  <c r="BG3030"/>
  <c r="BE3030"/>
  <c r="T3030"/>
  <c r="R3030"/>
  <c r="P3030"/>
  <c r="BI3025"/>
  <c r="BH3025"/>
  <c r="BG3025"/>
  <c r="BE3025"/>
  <c r="T3025"/>
  <c r="R3025"/>
  <c r="P3025"/>
  <c r="BI3020"/>
  <c r="BH3020"/>
  <c r="BG3020"/>
  <c r="BE3020"/>
  <c r="T3020"/>
  <c r="R3020"/>
  <c r="P3020"/>
  <c r="BI3014"/>
  <c r="BH3014"/>
  <c r="BG3014"/>
  <c r="BE3014"/>
  <c r="T3014"/>
  <c r="R3014"/>
  <c r="P3014"/>
  <c r="BI3009"/>
  <c r="BH3009"/>
  <c r="BG3009"/>
  <c r="BE3009"/>
  <c r="T3009"/>
  <c r="R3009"/>
  <c r="P3009"/>
  <c r="BI3003"/>
  <c r="BH3003"/>
  <c r="BG3003"/>
  <c r="BE3003"/>
  <c r="T3003"/>
  <c r="R3003"/>
  <c r="P3003"/>
  <c r="BI2998"/>
  <c r="BH2998"/>
  <c r="BG2998"/>
  <c r="BE2998"/>
  <c r="T2998"/>
  <c r="R2998"/>
  <c r="P2998"/>
  <c r="BI2992"/>
  <c r="BH2992"/>
  <c r="BG2992"/>
  <c r="BE2992"/>
  <c r="T2992"/>
  <c r="R2992"/>
  <c r="P2992"/>
  <c r="BI2987"/>
  <c r="BH2987"/>
  <c r="BG2987"/>
  <c r="BE2987"/>
  <c r="T2987"/>
  <c r="R2987"/>
  <c r="P2987"/>
  <c r="BI2982"/>
  <c r="BH2982"/>
  <c r="BG2982"/>
  <c r="BE2982"/>
  <c r="T2982"/>
  <c r="R2982"/>
  <c r="P2982"/>
  <c r="BI2977"/>
  <c r="BH2977"/>
  <c r="BG2977"/>
  <c r="BE2977"/>
  <c r="T2977"/>
  <c r="R2977"/>
  <c r="P2977"/>
  <c r="BI2972"/>
  <c r="BH2972"/>
  <c r="BG2972"/>
  <c r="BE2972"/>
  <c r="T2972"/>
  <c r="R2972"/>
  <c r="P2972"/>
  <c r="BI2967"/>
  <c r="BH2967"/>
  <c r="BG2967"/>
  <c r="BE2967"/>
  <c r="T2967"/>
  <c r="R2967"/>
  <c r="P2967"/>
  <c r="BI2961"/>
  <c r="BH2961"/>
  <c r="BG2961"/>
  <c r="BE2961"/>
  <c r="T2961"/>
  <c r="R2961"/>
  <c r="P2961"/>
  <c r="BI2956"/>
  <c r="BH2956"/>
  <c r="BG2956"/>
  <c r="BE2956"/>
  <c r="T2956"/>
  <c r="R2956"/>
  <c r="P2956"/>
  <c r="BI2951"/>
  <c r="BH2951"/>
  <c r="BG2951"/>
  <c r="BE2951"/>
  <c r="T2951"/>
  <c r="R2951"/>
  <c r="P2951"/>
  <c r="BI2946"/>
  <c r="BH2946"/>
  <c r="BG2946"/>
  <c r="BE2946"/>
  <c r="T2946"/>
  <c r="R2946"/>
  <c r="P2946"/>
  <c r="BI2940"/>
  <c r="BH2940"/>
  <c r="BG2940"/>
  <c r="BE2940"/>
  <c r="T2940"/>
  <c r="R2940"/>
  <c r="P2940"/>
  <c r="BI2937"/>
  <c r="BH2937"/>
  <c r="BG2937"/>
  <c r="BE2937"/>
  <c r="T2937"/>
  <c r="R2937"/>
  <c r="P2937"/>
  <c r="BI2932"/>
  <c r="BH2932"/>
  <c r="BG2932"/>
  <c r="BE2932"/>
  <c r="T2932"/>
  <c r="R2932"/>
  <c r="P2932"/>
  <c r="BI2931"/>
  <c r="BH2931"/>
  <c r="BG2931"/>
  <c r="BE2931"/>
  <c r="T2931"/>
  <c r="R2931"/>
  <c r="P2931"/>
  <c r="BI2925"/>
  <c r="BH2925"/>
  <c r="BG2925"/>
  <c r="BE2925"/>
  <c r="T2925"/>
  <c r="R2925"/>
  <c r="P2925"/>
  <c r="BI2922"/>
  <c r="BH2922"/>
  <c r="BG2922"/>
  <c r="BE2922"/>
  <c r="T2922"/>
  <c r="R2922"/>
  <c r="P2922"/>
  <c r="BI2901"/>
  <c r="BH2901"/>
  <c r="BG2901"/>
  <c r="BE2901"/>
  <c r="T2901"/>
  <c r="R2901"/>
  <c r="P2901"/>
  <c r="BI2880"/>
  <c r="BH2880"/>
  <c r="BG2880"/>
  <c r="BE2880"/>
  <c r="T2880"/>
  <c r="R2880"/>
  <c r="P2880"/>
  <c r="BI2870"/>
  <c r="BH2870"/>
  <c r="BG2870"/>
  <c r="BE2870"/>
  <c r="T2870"/>
  <c r="R2870"/>
  <c r="P2870"/>
  <c r="BI2864"/>
  <c r="BH2864"/>
  <c r="BG2864"/>
  <c r="BE2864"/>
  <c r="T2864"/>
  <c r="R2864"/>
  <c r="P2864"/>
  <c r="BI2857"/>
  <c r="BH2857"/>
  <c r="BG2857"/>
  <c r="BE2857"/>
  <c r="T2857"/>
  <c r="R2857"/>
  <c r="P2857"/>
  <c r="BI2853"/>
  <c r="BH2853"/>
  <c r="BG2853"/>
  <c r="BE2853"/>
  <c r="T2853"/>
  <c r="R2853"/>
  <c r="P2853"/>
  <c r="BI2840"/>
  <c r="BH2840"/>
  <c r="BG2840"/>
  <c r="BE2840"/>
  <c r="T2840"/>
  <c r="R2840"/>
  <c r="P2840"/>
  <c r="BI2835"/>
  <c r="BH2835"/>
  <c r="BG2835"/>
  <c r="BE2835"/>
  <c r="T2835"/>
  <c r="R2835"/>
  <c r="P2835"/>
  <c r="BI2825"/>
  <c r="BH2825"/>
  <c r="BG2825"/>
  <c r="BE2825"/>
  <c r="T2825"/>
  <c r="R2825"/>
  <c r="P2825"/>
  <c r="BI2816"/>
  <c r="BH2816"/>
  <c r="BG2816"/>
  <c r="BE2816"/>
  <c r="T2816"/>
  <c r="R2816"/>
  <c r="P2816"/>
  <c r="BI2810"/>
  <c r="BH2810"/>
  <c r="BG2810"/>
  <c r="BE2810"/>
  <c r="T2810"/>
  <c r="R2810"/>
  <c r="P2810"/>
  <c r="BI2804"/>
  <c r="BH2804"/>
  <c r="BG2804"/>
  <c r="BE2804"/>
  <c r="T2804"/>
  <c r="R2804"/>
  <c r="P2804"/>
  <c r="BI2800"/>
  <c r="BH2800"/>
  <c r="BG2800"/>
  <c r="BE2800"/>
  <c r="T2800"/>
  <c r="R2800"/>
  <c r="P2800"/>
  <c r="BI2789"/>
  <c r="BH2789"/>
  <c r="BG2789"/>
  <c r="BE2789"/>
  <c r="T2789"/>
  <c r="R2789"/>
  <c r="P2789"/>
  <c r="BI2785"/>
  <c r="BH2785"/>
  <c r="BG2785"/>
  <c r="BE2785"/>
  <c r="T2785"/>
  <c r="R2785"/>
  <c r="P2785"/>
  <c r="BI2781"/>
  <c r="BH2781"/>
  <c r="BG2781"/>
  <c r="BE2781"/>
  <c r="T2781"/>
  <c r="R2781"/>
  <c r="P2781"/>
  <c r="BI2765"/>
  <c r="BH2765"/>
  <c r="BG2765"/>
  <c r="BE2765"/>
  <c r="T2765"/>
  <c r="R2765"/>
  <c r="P2765"/>
  <c r="BI2757"/>
  <c r="BH2757"/>
  <c r="BG2757"/>
  <c r="BE2757"/>
  <c r="T2757"/>
  <c r="R2757"/>
  <c r="P2757"/>
  <c r="BI2749"/>
  <c r="BH2749"/>
  <c r="BG2749"/>
  <c r="BE2749"/>
  <c r="T2749"/>
  <c r="R2749"/>
  <c r="P2749"/>
  <c r="BI2735"/>
  <c r="BH2735"/>
  <c r="BG2735"/>
  <c r="BE2735"/>
  <c r="T2735"/>
  <c r="R2735"/>
  <c r="P2735"/>
  <c r="BI2721"/>
  <c r="BH2721"/>
  <c r="BG2721"/>
  <c r="BE2721"/>
  <c r="T2721"/>
  <c r="R2721"/>
  <c r="P2721"/>
  <c r="BI2712"/>
  <c r="BH2712"/>
  <c r="BG2712"/>
  <c r="BE2712"/>
  <c r="T2712"/>
  <c r="R2712"/>
  <c r="P2712"/>
  <c r="BI2702"/>
  <c r="BH2702"/>
  <c r="BG2702"/>
  <c r="BE2702"/>
  <c r="T2702"/>
  <c r="R2702"/>
  <c r="P2702"/>
  <c r="BI2690"/>
  <c r="BH2690"/>
  <c r="BG2690"/>
  <c r="BE2690"/>
  <c r="T2690"/>
  <c r="R2690"/>
  <c r="P2690"/>
  <c r="BI2680"/>
  <c r="BH2680"/>
  <c r="BG2680"/>
  <c r="BE2680"/>
  <c r="T2680"/>
  <c r="R2680"/>
  <c r="P2680"/>
  <c r="BI2670"/>
  <c r="BH2670"/>
  <c r="BG2670"/>
  <c r="BE2670"/>
  <c r="T2670"/>
  <c r="R2670"/>
  <c r="P2670"/>
  <c r="BI2666"/>
  <c r="BH2666"/>
  <c r="BG2666"/>
  <c r="BE2666"/>
  <c r="T2666"/>
  <c r="R2666"/>
  <c r="P2666"/>
  <c r="BI2661"/>
  <c r="BH2661"/>
  <c r="BG2661"/>
  <c r="BE2661"/>
  <c r="T2661"/>
  <c r="R2661"/>
  <c r="P2661"/>
  <c r="BI2658"/>
  <c r="BH2658"/>
  <c r="BG2658"/>
  <c r="BE2658"/>
  <c r="T2658"/>
  <c r="R2658"/>
  <c r="P2658"/>
  <c r="BI2652"/>
  <c r="BH2652"/>
  <c r="BG2652"/>
  <c r="BE2652"/>
  <c r="T2652"/>
  <c r="R2652"/>
  <c r="P2652"/>
  <c r="BI2648"/>
  <c r="BH2648"/>
  <c r="BG2648"/>
  <c r="BE2648"/>
  <c r="T2648"/>
  <c r="R2648"/>
  <c r="P2648"/>
  <c r="BI2644"/>
  <c r="BH2644"/>
  <c r="BG2644"/>
  <c r="BE2644"/>
  <c r="T2644"/>
  <c r="R2644"/>
  <c r="P2644"/>
  <c r="BI2640"/>
  <c r="BH2640"/>
  <c r="BG2640"/>
  <c r="BE2640"/>
  <c r="T2640"/>
  <c r="R2640"/>
  <c r="P2640"/>
  <c r="BI2634"/>
  <c r="BH2634"/>
  <c r="BG2634"/>
  <c r="BE2634"/>
  <c r="T2634"/>
  <c r="R2634"/>
  <c r="P2634"/>
  <c r="BI2631"/>
  <c r="BH2631"/>
  <c r="BG2631"/>
  <c r="BE2631"/>
  <c r="T2631"/>
  <c r="R2631"/>
  <c r="P2631"/>
  <c r="BI2626"/>
  <c r="BH2626"/>
  <c r="BG2626"/>
  <c r="BE2626"/>
  <c r="T2626"/>
  <c r="R2626"/>
  <c r="P2626"/>
  <c r="BI2621"/>
  <c r="BH2621"/>
  <c r="BG2621"/>
  <c r="BE2621"/>
  <c r="T2621"/>
  <c r="R2621"/>
  <c r="P2621"/>
  <c r="BI2614"/>
  <c r="BH2614"/>
  <c r="BG2614"/>
  <c r="BE2614"/>
  <c r="T2614"/>
  <c r="R2614"/>
  <c r="P2614"/>
  <c r="BI2602"/>
  <c r="BH2602"/>
  <c r="BG2602"/>
  <c r="BE2602"/>
  <c r="T2602"/>
  <c r="R2602"/>
  <c r="P2602"/>
  <c r="BI2590"/>
  <c r="BH2590"/>
  <c r="BG2590"/>
  <c r="BE2590"/>
  <c r="T2590"/>
  <c r="R2590"/>
  <c r="P2590"/>
  <c r="BI2578"/>
  <c r="BH2578"/>
  <c r="BG2578"/>
  <c r="BE2578"/>
  <c r="T2578"/>
  <c r="R2578"/>
  <c r="P2578"/>
  <c r="BI2566"/>
  <c r="BH2566"/>
  <c r="BG2566"/>
  <c r="BE2566"/>
  <c r="T2566"/>
  <c r="R2566"/>
  <c r="P2566"/>
  <c r="BI2554"/>
  <c r="BH2554"/>
  <c r="BG2554"/>
  <c r="BE2554"/>
  <c r="T2554"/>
  <c r="R2554"/>
  <c r="P2554"/>
  <c r="BI2542"/>
  <c r="BH2542"/>
  <c r="BG2542"/>
  <c r="BE2542"/>
  <c r="T2542"/>
  <c r="R2542"/>
  <c r="P2542"/>
  <c r="BI2540"/>
  <c r="BH2540"/>
  <c r="BG2540"/>
  <c r="BE2540"/>
  <c r="T2540"/>
  <c r="R2540"/>
  <c r="P2540"/>
  <c r="BI2528"/>
  <c r="BH2528"/>
  <c r="BG2528"/>
  <c r="BE2528"/>
  <c r="T2528"/>
  <c r="R2528"/>
  <c r="P2528"/>
  <c r="BI2522"/>
  <c r="BH2522"/>
  <c r="BG2522"/>
  <c r="BE2522"/>
  <c r="T2522"/>
  <c r="R2522"/>
  <c r="P2522"/>
  <c r="BI2514"/>
  <c r="BH2514"/>
  <c r="BG2514"/>
  <c r="BE2514"/>
  <c r="T2514"/>
  <c r="R2514"/>
  <c r="P2514"/>
  <c r="BI2506"/>
  <c r="BH2506"/>
  <c r="BG2506"/>
  <c r="BE2506"/>
  <c r="T2506"/>
  <c r="R2506"/>
  <c r="P2506"/>
  <c r="BI2498"/>
  <c r="BH2498"/>
  <c r="BG2498"/>
  <c r="BE2498"/>
  <c r="T2498"/>
  <c r="R2498"/>
  <c r="P2498"/>
  <c r="BI2490"/>
  <c r="BH2490"/>
  <c r="BG2490"/>
  <c r="BE2490"/>
  <c r="T2490"/>
  <c r="R2490"/>
  <c r="P2490"/>
  <c r="BI2482"/>
  <c r="BH2482"/>
  <c r="BG2482"/>
  <c r="BE2482"/>
  <c r="T2482"/>
  <c r="R2482"/>
  <c r="P2482"/>
  <c r="BI2466"/>
  <c r="BH2466"/>
  <c r="BG2466"/>
  <c r="BE2466"/>
  <c r="T2466"/>
  <c r="R2466"/>
  <c r="P2466"/>
  <c r="BI2450"/>
  <c r="BH2450"/>
  <c r="BG2450"/>
  <c r="BE2450"/>
  <c r="T2450"/>
  <c r="R2450"/>
  <c r="P2450"/>
  <c r="BI2436"/>
  <c r="BH2436"/>
  <c r="BG2436"/>
  <c r="BE2436"/>
  <c r="T2436"/>
  <c r="R2436"/>
  <c r="P2436"/>
  <c r="BI2428"/>
  <c r="BH2428"/>
  <c r="BG2428"/>
  <c r="BE2428"/>
  <c r="T2428"/>
  <c r="R2428"/>
  <c r="P2428"/>
  <c r="BI2419"/>
  <c r="BH2419"/>
  <c r="BG2419"/>
  <c r="BE2419"/>
  <c r="T2419"/>
  <c r="R2419"/>
  <c r="P2419"/>
  <c r="BI2413"/>
  <c r="BH2413"/>
  <c r="BG2413"/>
  <c r="BE2413"/>
  <c r="T2413"/>
  <c r="R2413"/>
  <c r="P2413"/>
  <c r="BI2407"/>
  <c r="BH2407"/>
  <c r="BG2407"/>
  <c r="BE2407"/>
  <c r="T2407"/>
  <c r="R2407"/>
  <c r="P2407"/>
  <c r="BI2401"/>
  <c r="BH2401"/>
  <c r="BG2401"/>
  <c r="BE2401"/>
  <c r="T2401"/>
  <c r="R2401"/>
  <c r="P2401"/>
  <c r="BI2395"/>
  <c r="BH2395"/>
  <c r="BG2395"/>
  <c r="BE2395"/>
  <c r="T2395"/>
  <c r="R2395"/>
  <c r="P2395"/>
  <c r="BI2389"/>
  <c r="BH2389"/>
  <c r="BG2389"/>
  <c r="BE2389"/>
  <c r="T2389"/>
  <c r="R2389"/>
  <c r="P2389"/>
  <c r="BI2384"/>
  <c r="BH2384"/>
  <c r="BG2384"/>
  <c r="BE2384"/>
  <c r="T2384"/>
  <c r="R2384"/>
  <c r="P2384"/>
  <c r="BI2379"/>
  <c r="BH2379"/>
  <c r="BG2379"/>
  <c r="BE2379"/>
  <c r="T2379"/>
  <c r="R2379"/>
  <c r="P2379"/>
  <c r="BI2374"/>
  <c r="BH2374"/>
  <c r="BG2374"/>
  <c r="BE2374"/>
  <c r="T2374"/>
  <c r="R2374"/>
  <c r="P2374"/>
  <c r="BI2369"/>
  <c r="BH2369"/>
  <c r="BG2369"/>
  <c r="BE2369"/>
  <c r="T2369"/>
  <c r="R2369"/>
  <c r="P2369"/>
  <c r="BI2364"/>
  <c r="BH2364"/>
  <c r="BG2364"/>
  <c r="BE2364"/>
  <c r="T2364"/>
  <c r="R2364"/>
  <c r="P2364"/>
  <c r="BI2354"/>
  <c r="BH2354"/>
  <c r="BG2354"/>
  <c r="BE2354"/>
  <c r="T2354"/>
  <c r="R2354"/>
  <c r="P2354"/>
  <c r="BI2352"/>
  <c r="BH2352"/>
  <c r="BG2352"/>
  <c r="BE2352"/>
  <c r="T2352"/>
  <c r="R2352"/>
  <c r="P2352"/>
  <c r="BI2344"/>
  <c r="BH2344"/>
  <c r="BG2344"/>
  <c r="BE2344"/>
  <c r="T2344"/>
  <c r="R2344"/>
  <c r="P2344"/>
  <c r="BI2338"/>
  <c r="BH2338"/>
  <c r="BG2338"/>
  <c r="BE2338"/>
  <c r="T2338"/>
  <c r="R2338"/>
  <c r="P2338"/>
  <c r="BI2333"/>
  <c r="BH2333"/>
  <c r="BG2333"/>
  <c r="BE2333"/>
  <c r="T2333"/>
  <c r="R2333"/>
  <c r="P2333"/>
  <c r="BI2328"/>
  <c r="BH2328"/>
  <c r="BG2328"/>
  <c r="BE2328"/>
  <c r="T2328"/>
  <c r="R2328"/>
  <c r="P2328"/>
  <c r="BI2323"/>
  <c r="BH2323"/>
  <c r="BG2323"/>
  <c r="BE2323"/>
  <c r="T2323"/>
  <c r="R2323"/>
  <c r="P2323"/>
  <c r="BI2313"/>
  <c r="BH2313"/>
  <c r="BG2313"/>
  <c r="BE2313"/>
  <c r="T2313"/>
  <c r="R2313"/>
  <c r="P2313"/>
  <c r="BI2297"/>
  <c r="BH2297"/>
  <c r="BG2297"/>
  <c r="BE2297"/>
  <c r="T2297"/>
  <c r="R2297"/>
  <c r="P2297"/>
  <c r="BI2281"/>
  <c r="BH2281"/>
  <c r="BG2281"/>
  <c r="BE2281"/>
  <c r="T2281"/>
  <c r="R2281"/>
  <c r="P2281"/>
  <c r="BI2265"/>
  <c r="BH2265"/>
  <c r="BG2265"/>
  <c r="BE2265"/>
  <c r="T2265"/>
  <c r="R2265"/>
  <c r="P2265"/>
  <c r="BI2249"/>
  <c r="BH2249"/>
  <c r="BG2249"/>
  <c r="BE2249"/>
  <c r="T2249"/>
  <c r="R2249"/>
  <c r="P2249"/>
  <c r="BI2246"/>
  <c r="BH2246"/>
  <c r="BG2246"/>
  <c r="BE2246"/>
  <c r="T2246"/>
  <c r="R2246"/>
  <c r="P2246"/>
  <c r="BI2241"/>
  <c r="BH2241"/>
  <c r="BG2241"/>
  <c r="BE2241"/>
  <c r="T2241"/>
  <c r="R2241"/>
  <c r="P2241"/>
  <c r="BI2236"/>
  <c r="BH2236"/>
  <c r="BG2236"/>
  <c r="BE2236"/>
  <c r="T2236"/>
  <c r="R2236"/>
  <c r="P2236"/>
  <c r="BI2231"/>
  <c r="BH2231"/>
  <c r="BG2231"/>
  <c r="BE2231"/>
  <c r="T2231"/>
  <c r="R2231"/>
  <c r="P2231"/>
  <c r="BI2226"/>
  <c r="BH2226"/>
  <c r="BG2226"/>
  <c r="BE2226"/>
  <c r="T2226"/>
  <c r="R2226"/>
  <c r="P2226"/>
  <c r="BI2217"/>
  <c r="BH2217"/>
  <c r="BG2217"/>
  <c r="BE2217"/>
  <c r="T2217"/>
  <c r="R2217"/>
  <c r="P2217"/>
  <c r="BI2201"/>
  <c r="BH2201"/>
  <c r="BG2201"/>
  <c r="BE2201"/>
  <c r="T2201"/>
  <c r="R2201"/>
  <c r="P2201"/>
  <c r="BI2199"/>
  <c r="BH2199"/>
  <c r="BG2199"/>
  <c r="BE2199"/>
  <c r="T2199"/>
  <c r="R2199"/>
  <c r="P2199"/>
  <c r="BI2194"/>
  <c r="BH2194"/>
  <c r="BG2194"/>
  <c r="BE2194"/>
  <c r="T2194"/>
  <c r="R2194"/>
  <c r="P2194"/>
  <c r="BI2192"/>
  <c r="BH2192"/>
  <c r="BG2192"/>
  <c r="BE2192"/>
  <c r="T2192"/>
  <c r="R2192"/>
  <c r="P2192"/>
  <c r="BI2178"/>
  <c r="BH2178"/>
  <c r="BG2178"/>
  <c r="BE2178"/>
  <c r="T2178"/>
  <c r="R2178"/>
  <c r="P2178"/>
  <c r="BI2164"/>
  <c r="BH2164"/>
  <c r="BG2164"/>
  <c r="BE2164"/>
  <c r="T2164"/>
  <c r="R2164"/>
  <c r="P2164"/>
  <c r="BI2148"/>
  <c r="BH2148"/>
  <c r="BG2148"/>
  <c r="BE2148"/>
  <c r="T2148"/>
  <c r="R2148"/>
  <c r="P2148"/>
  <c r="BI2132"/>
  <c r="BH2132"/>
  <c r="BG2132"/>
  <c r="BE2132"/>
  <c r="T2132"/>
  <c r="R2132"/>
  <c r="P2132"/>
  <c r="BI2127"/>
  <c r="BH2127"/>
  <c r="BG2127"/>
  <c r="BE2127"/>
  <c r="T2127"/>
  <c r="R2127"/>
  <c r="P2127"/>
  <c r="BI2123"/>
  <c r="BH2123"/>
  <c r="BG2123"/>
  <c r="BE2123"/>
  <c r="T2123"/>
  <c r="R2123"/>
  <c r="P2123"/>
  <c r="BI2119"/>
  <c r="BH2119"/>
  <c r="BG2119"/>
  <c r="BE2119"/>
  <c r="T2119"/>
  <c r="R2119"/>
  <c r="P2119"/>
  <c r="BI2103"/>
  <c r="BH2103"/>
  <c r="BG2103"/>
  <c r="BE2103"/>
  <c r="T2103"/>
  <c r="R2103"/>
  <c r="P2103"/>
  <c r="BI2099"/>
  <c r="BH2099"/>
  <c r="BG2099"/>
  <c r="BE2099"/>
  <c r="T2099"/>
  <c r="R2099"/>
  <c r="P2099"/>
  <c r="BI2090"/>
  <c r="BH2090"/>
  <c r="BG2090"/>
  <c r="BE2090"/>
  <c r="T2090"/>
  <c r="R2090"/>
  <c r="P2090"/>
  <c r="BI2086"/>
  <c r="BH2086"/>
  <c r="BG2086"/>
  <c r="BE2086"/>
  <c r="T2086"/>
  <c r="T2085"/>
  <c r="R2086"/>
  <c r="R2085"/>
  <c r="P2086"/>
  <c r="P2085"/>
  <c r="BI2084"/>
  <c r="BH2084"/>
  <c r="BG2084"/>
  <c r="BE2084"/>
  <c r="T2084"/>
  <c r="R2084"/>
  <c r="P2084"/>
  <c r="BI2082"/>
  <c r="BH2082"/>
  <c r="BG2082"/>
  <c r="BE2082"/>
  <c r="T2082"/>
  <c r="R2082"/>
  <c r="P2082"/>
  <c r="BI2079"/>
  <c r="BH2079"/>
  <c r="BG2079"/>
  <c r="BE2079"/>
  <c r="T2079"/>
  <c r="R2079"/>
  <c r="P2079"/>
  <c r="BI2077"/>
  <c r="BH2077"/>
  <c r="BG2077"/>
  <c r="BE2077"/>
  <c r="T2077"/>
  <c r="R2077"/>
  <c r="P2077"/>
  <c r="BI2072"/>
  <c r="BH2072"/>
  <c r="BG2072"/>
  <c r="BE2072"/>
  <c r="T2072"/>
  <c r="R2072"/>
  <c r="P2072"/>
  <c r="BI2068"/>
  <c r="BH2068"/>
  <c r="BG2068"/>
  <c r="BE2068"/>
  <c r="T2068"/>
  <c r="R2068"/>
  <c r="P2068"/>
  <c r="BI2056"/>
  <c r="BH2056"/>
  <c r="BG2056"/>
  <c r="BE2056"/>
  <c r="T2056"/>
  <c r="R2056"/>
  <c r="P2056"/>
  <c r="BI2044"/>
  <c r="BH2044"/>
  <c r="BG2044"/>
  <c r="BE2044"/>
  <c r="T2044"/>
  <c r="R2044"/>
  <c r="P2044"/>
  <c r="BI2032"/>
  <c r="BH2032"/>
  <c r="BG2032"/>
  <c r="BE2032"/>
  <c r="T2032"/>
  <c r="R2032"/>
  <c r="P2032"/>
  <c r="BI2027"/>
  <c r="BH2027"/>
  <c r="BG2027"/>
  <c r="BE2027"/>
  <c r="T2027"/>
  <c r="R2027"/>
  <c r="P2027"/>
  <c r="BI2021"/>
  <c r="BH2021"/>
  <c r="BG2021"/>
  <c r="BE2021"/>
  <c r="T2021"/>
  <c r="R2021"/>
  <c r="P2021"/>
  <c r="BI2016"/>
  <c r="BH2016"/>
  <c r="BG2016"/>
  <c r="BE2016"/>
  <c r="T2016"/>
  <c r="R2016"/>
  <c r="P2016"/>
  <c r="BI2010"/>
  <c r="BH2010"/>
  <c r="BG2010"/>
  <c r="BE2010"/>
  <c r="T2010"/>
  <c r="R2010"/>
  <c r="P2010"/>
  <c r="BI2001"/>
  <c r="BH2001"/>
  <c r="BG2001"/>
  <c r="BE2001"/>
  <c r="T2001"/>
  <c r="R2001"/>
  <c r="P2001"/>
  <c r="BI1988"/>
  <c r="BH1988"/>
  <c r="BG1988"/>
  <c r="BE1988"/>
  <c r="T1988"/>
  <c r="R1988"/>
  <c r="P1988"/>
  <c r="BI1987"/>
  <c r="BH1987"/>
  <c r="BG1987"/>
  <c r="BE1987"/>
  <c r="T1987"/>
  <c r="R1987"/>
  <c r="P1987"/>
  <c r="BI1981"/>
  <c r="BH1981"/>
  <c r="BG1981"/>
  <c r="BE1981"/>
  <c r="T1981"/>
  <c r="R1981"/>
  <c r="P1981"/>
  <c r="BI1975"/>
  <c r="BH1975"/>
  <c r="BG1975"/>
  <c r="BE1975"/>
  <c r="T1975"/>
  <c r="R1975"/>
  <c r="P1975"/>
  <c r="BI1965"/>
  <c r="BH1965"/>
  <c r="BG1965"/>
  <c r="BE1965"/>
  <c r="T1965"/>
  <c r="R1965"/>
  <c r="P1965"/>
  <c r="BI1949"/>
  <c r="BH1949"/>
  <c r="BG1949"/>
  <c r="BE1949"/>
  <c r="T1949"/>
  <c r="R1949"/>
  <c r="P1949"/>
  <c r="BI1945"/>
  <c r="BH1945"/>
  <c r="BG1945"/>
  <c r="BE1945"/>
  <c r="T1945"/>
  <c r="R1945"/>
  <c r="P1945"/>
  <c r="BI1941"/>
  <c r="BH1941"/>
  <c r="BG1941"/>
  <c r="BE1941"/>
  <c r="T1941"/>
  <c r="R1941"/>
  <c r="P1941"/>
  <c r="BI1937"/>
  <c r="BH1937"/>
  <c r="BG1937"/>
  <c r="BE1937"/>
  <c r="T1937"/>
  <c r="R1937"/>
  <c r="P1937"/>
  <c r="BI1933"/>
  <c r="BH1933"/>
  <c r="BG1933"/>
  <c r="BE1933"/>
  <c r="T1933"/>
  <c r="R1933"/>
  <c r="P1933"/>
  <c r="BI1929"/>
  <c r="BH1929"/>
  <c r="BG1929"/>
  <c r="BE1929"/>
  <c r="T1929"/>
  <c r="R1929"/>
  <c r="P1929"/>
  <c r="BI1925"/>
  <c r="BH1925"/>
  <c r="BG1925"/>
  <c r="BE1925"/>
  <c r="T1925"/>
  <c r="R1925"/>
  <c r="P1925"/>
  <c r="BI1921"/>
  <c r="BH1921"/>
  <c r="BG1921"/>
  <c r="BE1921"/>
  <c r="T1921"/>
  <c r="R1921"/>
  <c r="P1921"/>
  <c r="BI1917"/>
  <c r="BH1917"/>
  <c r="BG1917"/>
  <c r="BE1917"/>
  <c r="T1917"/>
  <c r="R1917"/>
  <c r="P1917"/>
  <c r="BI1913"/>
  <c r="BH1913"/>
  <c r="BG1913"/>
  <c r="BE1913"/>
  <c r="T1913"/>
  <c r="R1913"/>
  <c r="P1913"/>
  <c r="BI1911"/>
  <c r="BH1911"/>
  <c r="BG1911"/>
  <c r="BE1911"/>
  <c r="T1911"/>
  <c r="R1911"/>
  <c r="P1911"/>
  <c r="BI1907"/>
  <c r="BH1907"/>
  <c r="BG1907"/>
  <c r="BE1907"/>
  <c r="T1907"/>
  <c r="R1907"/>
  <c r="P1907"/>
  <c r="BI1903"/>
  <c r="BH1903"/>
  <c r="BG1903"/>
  <c r="BE1903"/>
  <c r="T1903"/>
  <c r="R1903"/>
  <c r="P1903"/>
  <c r="BI1897"/>
  <c r="BH1897"/>
  <c r="BG1897"/>
  <c r="BE1897"/>
  <c r="T1897"/>
  <c r="R1897"/>
  <c r="P1897"/>
  <c r="BI1888"/>
  <c r="BH1888"/>
  <c r="BG1888"/>
  <c r="BE1888"/>
  <c r="T1888"/>
  <c r="R1888"/>
  <c r="P1888"/>
  <c r="BI1879"/>
  <c r="BH1879"/>
  <c r="BG1879"/>
  <c r="BE1879"/>
  <c r="T1879"/>
  <c r="R1879"/>
  <c r="P1879"/>
  <c r="BI1873"/>
  <c r="BH1873"/>
  <c r="BG1873"/>
  <c r="BE1873"/>
  <c r="T1873"/>
  <c r="R1873"/>
  <c r="P1873"/>
  <c r="BI1868"/>
  <c r="BH1868"/>
  <c r="BG1868"/>
  <c r="BE1868"/>
  <c r="T1868"/>
  <c r="R1868"/>
  <c r="P1868"/>
  <c r="BI1861"/>
  <c r="BH1861"/>
  <c r="BG1861"/>
  <c r="BE1861"/>
  <c r="T1861"/>
  <c r="R1861"/>
  <c r="P1861"/>
  <c r="BI1856"/>
  <c r="BH1856"/>
  <c r="BG1856"/>
  <c r="BE1856"/>
  <c r="T1856"/>
  <c r="R1856"/>
  <c r="P1856"/>
  <c r="BI1844"/>
  <c r="BH1844"/>
  <c r="BG1844"/>
  <c r="BE1844"/>
  <c r="T1844"/>
  <c r="R1844"/>
  <c r="P1844"/>
  <c r="BI1837"/>
  <c r="BH1837"/>
  <c r="BG1837"/>
  <c r="BE1837"/>
  <c r="T1837"/>
  <c r="R1837"/>
  <c r="P1837"/>
  <c r="BI1793"/>
  <c r="BH1793"/>
  <c r="BG1793"/>
  <c r="BE1793"/>
  <c r="T1793"/>
  <c r="R1793"/>
  <c r="P1793"/>
  <c r="BI1745"/>
  <c r="BH1745"/>
  <c r="BG1745"/>
  <c r="BE1745"/>
  <c r="T1745"/>
  <c r="R1745"/>
  <c r="P1745"/>
  <c r="BI1702"/>
  <c r="BH1702"/>
  <c r="BG1702"/>
  <c r="BE1702"/>
  <c r="T1702"/>
  <c r="R1702"/>
  <c r="P1702"/>
  <c r="BI1668"/>
  <c r="BH1668"/>
  <c r="BG1668"/>
  <c r="BE1668"/>
  <c r="T1668"/>
  <c r="R1668"/>
  <c r="P1668"/>
  <c r="BI1656"/>
  <c r="BH1656"/>
  <c r="BG1656"/>
  <c r="BE1656"/>
  <c r="T1656"/>
  <c r="R1656"/>
  <c r="P1656"/>
  <c r="BI1574"/>
  <c r="BH1574"/>
  <c r="BG1574"/>
  <c r="BE1574"/>
  <c r="T1574"/>
  <c r="R1574"/>
  <c r="P1574"/>
  <c r="BI1568"/>
  <c r="BH1568"/>
  <c r="BG1568"/>
  <c r="BE1568"/>
  <c r="T1568"/>
  <c r="R1568"/>
  <c r="P1568"/>
  <c r="BI1562"/>
  <c r="BH1562"/>
  <c r="BG1562"/>
  <c r="BE1562"/>
  <c r="T1562"/>
  <c r="R1562"/>
  <c r="P1562"/>
  <c r="BI1558"/>
  <c r="BH1558"/>
  <c r="BG1558"/>
  <c r="BE1558"/>
  <c r="T1558"/>
  <c r="R1558"/>
  <c r="P1558"/>
  <c r="BI1542"/>
  <c r="BH1542"/>
  <c r="BG1542"/>
  <c r="BE1542"/>
  <c r="T1542"/>
  <c r="R1542"/>
  <c r="P1542"/>
  <c r="BI1537"/>
  <c r="BH1537"/>
  <c r="BG1537"/>
  <c r="BE1537"/>
  <c r="T1537"/>
  <c r="R1537"/>
  <c r="P1537"/>
  <c r="BI1528"/>
  <c r="BH1528"/>
  <c r="BG1528"/>
  <c r="BE1528"/>
  <c r="T1528"/>
  <c r="R1528"/>
  <c r="P1528"/>
  <c r="BI1524"/>
  <c r="BH1524"/>
  <c r="BG1524"/>
  <c r="BE1524"/>
  <c r="T1524"/>
  <c r="R1524"/>
  <c r="P1524"/>
  <c r="BI1518"/>
  <c r="BH1518"/>
  <c r="BG1518"/>
  <c r="BE1518"/>
  <c r="T1518"/>
  <c r="R1518"/>
  <c r="P1518"/>
  <c r="BI1514"/>
  <c r="BH1514"/>
  <c r="BG1514"/>
  <c r="BE1514"/>
  <c r="T1514"/>
  <c r="R1514"/>
  <c r="P1514"/>
  <c r="BI1510"/>
  <c r="BH1510"/>
  <c r="BG1510"/>
  <c r="BE1510"/>
  <c r="T1510"/>
  <c r="R1510"/>
  <c r="P1510"/>
  <c r="BI1506"/>
  <c r="BH1506"/>
  <c r="BG1506"/>
  <c r="BE1506"/>
  <c r="T1506"/>
  <c r="R1506"/>
  <c r="P1506"/>
  <c r="BI1502"/>
  <c r="BH1502"/>
  <c r="BG1502"/>
  <c r="BE1502"/>
  <c r="T1502"/>
  <c r="R1502"/>
  <c r="P1502"/>
  <c r="BI1498"/>
  <c r="BH1498"/>
  <c r="BG1498"/>
  <c r="BE1498"/>
  <c r="T1498"/>
  <c r="R1498"/>
  <c r="P1498"/>
  <c r="BI1494"/>
  <c r="BH1494"/>
  <c r="BG1494"/>
  <c r="BE1494"/>
  <c r="T1494"/>
  <c r="R1494"/>
  <c r="P1494"/>
  <c r="BI1490"/>
  <c r="BH1490"/>
  <c r="BG1490"/>
  <c r="BE1490"/>
  <c r="T1490"/>
  <c r="R1490"/>
  <c r="P1490"/>
  <c r="BI1486"/>
  <c r="BH1486"/>
  <c r="BG1486"/>
  <c r="BE1486"/>
  <c r="T1486"/>
  <c r="R1486"/>
  <c r="P1486"/>
  <c r="BI1482"/>
  <c r="BH1482"/>
  <c r="BG1482"/>
  <c r="BE1482"/>
  <c r="T1482"/>
  <c r="R1482"/>
  <c r="P1482"/>
  <c r="BI1477"/>
  <c r="BH1477"/>
  <c r="BG1477"/>
  <c r="BE1477"/>
  <c r="T1477"/>
  <c r="R1477"/>
  <c r="P1477"/>
  <c r="BI1467"/>
  <c r="BH1467"/>
  <c r="BG1467"/>
  <c r="BE1467"/>
  <c r="T1467"/>
  <c r="R1467"/>
  <c r="P1467"/>
  <c r="BI1459"/>
  <c r="BH1459"/>
  <c r="BG1459"/>
  <c r="BE1459"/>
  <c r="T1459"/>
  <c r="R1459"/>
  <c r="P1459"/>
  <c r="BI1455"/>
  <c r="BH1455"/>
  <c r="BG1455"/>
  <c r="BE1455"/>
  <c r="T1455"/>
  <c r="R1455"/>
  <c r="P1455"/>
  <c r="BI1451"/>
  <c r="BH1451"/>
  <c r="BG1451"/>
  <c r="BE1451"/>
  <c r="T1451"/>
  <c r="R1451"/>
  <c r="P1451"/>
  <c r="BI1448"/>
  <c r="BH1448"/>
  <c r="BG1448"/>
  <c r="BE1448"/>
  <c r="T1448"/>
  <c r="R1448"/>
  <c r="P1448"/>
  <c r="BI1444"/>
  <c r="BH1444"/>
  <c r="BG1444"/>
  <c r="BE1444"/>
  <c r="T1444"/>
  <c r="R1444"/>
  <c r="P1444"/>
  <c r="BI1439"/>
  <c r="BH1439"/>
  <c r="BG1439"/>
  <c r="BE1439"/>
  <c r="T1439"/>
  <c r="R1439"/>
  <c r="P1439"/>
  <c r="BI1431"/>
  <c r="BH1431"/>
  <c r="BG1431"/>
  <c r="BE1431"/>
  <c r="T1431"/>
  <c r="R1431"/>
  <c r="P1431"/>
  <c r="BI1427"/>
  <c r="BH1427"/>
  <c r="BG1427"/>
  <c r="BE1427"/>
  <c r="T1427"/>
  <c r="R1427"/>
  <c r="P1427"/>
  <c r="BI1423"/>
  <c r="BH1423"/>
  <c r="BG1423"/>
  <c r="BE1423"/>
  <c r="T1423"/>
  <c r="R1423"/>
  <c r="P1423"/>
  <c r="BI1418"/>
  <c r="BH1418"/>
  <c r="BG1418"/>
  <c r="BE1418"/>
  <c r="T1418"/>
  <c r="R1418"/>
  <c r="P1418"/>
  <c r="BI1414"/>
  <c r="BH1414"/>
  <c r="BG1414"/>
  <c r="BE1414"/>
  <c r="T1414"/>
  <c r="R1414"/>
  <c r="P1414"/>
  <c r="BI1409"/>
  <c r="BH1409"/>
  <c r="BG1409"/>
  <c r="BE1409"/>
  <c r="T1409"/>
  <c r="R1409"/>
  <c r="P1409"/>
  <c r="BI1405"/>
  <c r="BH1405"/>
  <c r="BG1405"/>
  <c r="BE1405"/>
  <c r="T1405"/>
  <c r="R1405"/>
  <c r="P1405"/>
  <c r="BI1401"/>
  <c r="BH1401"/>
  <c r="BG1401"/>
  <c r="BE1401"/>
  <c r="T1401"/>
  <c r="R1401"/>
  <c r="P1401"/>
  <c r="BI1397"/>
  <c r="BH1397"/>
  <c r="BG1397"/>
  <c r="BE1397"/>
  <c r="T1397"/>
  <c r="R1397"/>
  <c r="P1397"/>
  <c r="BI1393"/>
  <c r="BH1393"/>
  <c r="BG1393"/>
  <c r="BE1393"/>
  <c r="T1393"/>
  <c r="R1393"/>
  <c r="P1393"/>
  <c r="BI1385"/>
  <c r="BH1385"/>
  <c r="BG1385"/>
  <c r="BE1385"/>
  <c r="T1385"/>
  <c r="R1385"/>
  <c r="P1385"/>
  <c r="BI1375"/>
  <c r="BH1375"/>
  <c r="BG1375"/>
  <c r="BE1375"/>
  <c r="T1375"/>
  <c r="R1375"/>
  <c r="P1375"/>
  <c r="BI1344"/>
  <c r="BH1344"/>
  <c r="BG1344"/>
  <c r="BE1344"/>
  <c r="T1344"/>
  <c r="R1344"/>
  <c r="P1344"/>
  <c r="BI1340"/>
  <c r="BH1340"/>
  <c r="BG1340"/>
  <c r="BE1340"/>
  <c r="T1340"/>
  <c r="R1340"/>
  <c r="P1340"/>
  <c r="BI1336"/>
  <c r="BH1336"/>
  <c r="BG1336"/>
  <c r="BE1336"/>
  <c r="T1336"/>
  <c r="R1336"/>
  <c r="P1336"/>
  <c r="BI1332"/>
  <c r="BH1332"/>
  <c r="BG1332"/>
  <c r="BE1332"/>
  <c r="T1332"/>
  <c r="R1332"/>
  <c r="P1332"/>
  <c r="BI1328"/>
  <c r="BH1328"/>
  <c r="BG1328"/>
  <c r="BE1328"/>
  <c r="T1328"/>
  <c r="R1328"/>
  <c r="P1328"/>
  <c r="BI1324"/>
  <c r="BH1324"/>
  <c r="BG1324"/>
  <c r="BE1324"/>
  <c r="T1324"/>
  <c r="R1324"/>
  <c r="P1324"/>
  <c r="BI1306"/>
  <c r="BH1306"/>
  <c r="BG1306"/>
  <c r="BE1306"/>
  <c r="T1306"/>
  <c r="R1306"/>
  <c r="P1306"/>
  <c r="BI1301"/>
  <c r="BH1301"/>
  <c r="BG1301"/>
  <c r="BE1301"/>
  <c r="T1301"/>
  <c r="R1301"/>
  <c r="P1301"/>
  <c r="BI1297"/>
  <c r="BH1297"/>
  <c r="BG1297"/>
  <c r="BE1297"/>
  <c r="T1297"/>
  <c r="R1297"/>
  <c r="P1297"/>
  <c r="BI1293"/>
  <c r="BH1293"/>
  <c r="BG1293"/>
  <c r="BE1293"/>
  <c r="T1293"/>
  <c r="R1293"/>
  <c r="P1293"/>
  <c r="BI1288"/>
  <c r="BH1288"/>
  <c r="BG1288"/>
  <c r="BE1288"/>
  <c r="T1288"/>
  <c r="R1288"/>
  <c r="P1288"/>
  <c r="BI1286"/>
  <c r="BH1286"/>
  <c r="BG1286"/>
  <c r="BE1286"/>
  <c r="T1286"/>
  <c r="R1286"/>
  <c r="P1286"/>
  <c r="BI1219"/>
  <c r="BH1219"/>
  <c r="BG1219"/>
  <c r="BE1219"/>
  <c r="T1219"/>
  <c r="R1219"/>
  <c r="P1219"/>
  <c r="BI1201"/>
  <c r="BH1201"/>
  <c r="BG1201"/>
  <c r="BE1201"/>
  <c r="T1201"/>
  <c r="R1201"/>
  <c r="P1201"/>
  <c r="BI1183"/>
  <c r="BH1183"/>
  <c r="BG1183"/>
  <c r="BE1183"/>
  <c r="T1183"/>
  <c r="R1183"/>
  <c r="P1183"/>
  <c r="BI1179"/>
  <c r="BH1179"/>
  <c r="BG1179"/>
  <c r="BE1179"/>
  <c r="T1179"/>
  <c r="R1179"/>
  <c r="P1179"/>
  <c r="BI1120"/>
  <c r="BH1120"/>
  <c r="BG1120"/>
  <c r="BE1120"/>
  <c r="T1120"/>
  <c r="R1120"/>
  <c r="P1120"/>
  <c r="BI1059"/>
  <c r="BH1059"/>
  <c r="BG1059"/>
  <c r="BE1059"/>
  <c r="T1059"/>
  <c r="R1059"/>
  <c r="P1059"/>
  <c r="BI1055"/>
  <c r="BH1055"/>
  <c r="BG1055"/>
  <c r="BE1055"/>
  <c r="T1055"/>
  <c r="R1055"/>
  <c r="P1055"/>
  <c r="BI1051"/>
  <c r="BH1051"/>
  <c r="BG1051"/>
  <c r="BE1051"/>
  <c r="T1051"/>
  <c r="R1051"/>
  <c r="P1051"/>
  <c r="BI1045"/>
  <c r="BH1045"/>
  <c r="BG1045"/>
  <c r="BE1045"/>
  <c r="T1045"/>
  <c r="R1045"/>
  <c r="P1045"/>
  <c r="BI1032"/>
  <c r="BH1032"/>
  <c r="BG1032"/>
  <c r="BE1032"/>
  <c r="T1032"/>
  <c r="R1032"/>
  <c r="P1032"/>
  <c r="BI1028"/>
  <c r="BH1028"/>
  <c r="BG1028"/>
  <c r="BE1028"/>
  <c r="T1028"/>
  <c r="R1028"/>
  <c r="P1028"/>
  <c r="BI1015"/>
  <c r="BH1015"/>
  <c r="BG1015"/>
  <c r="BE1015"/>
  <c r="T1015"/>
  <c r="R1015"/>
  <c r="P1015"/>
  <c r="BI1002"/>
  <c r="BH1002"/>
  <c r="BG1002"/>
  <c r="BE1002"/>
  <c r="T1002"/>
  <c r="R1002"/>
  <c r="P1002"/>
  <c r="BI995"/>
  <c r="BH995"/>
  <c r="BG995"/>
  <c r="BE995"/>
  <c r="T995"/>
  <c r="R995"/>
  <c r="P995"/>
  <c r="BI980"/>
  <c r="BH980"/>
  <c r="BG980"/>
  <c r="BE980"/>
  <c r="T980"/>
  <c r="R980"/>
  <c r="P980"/>
  <c r="BI960"/>
  <c r="BH960"/>
  <c r="BG960"/>
  <c r="BE960"/>
  <c r="T960"/>
  <c r="R960"/>
  <c r="P960"/>
  <c r="BI949"/>
  <c r="BH949"/>
  <c r="BG949"/>
  <c r="BE949"/>
  <c r="T949"/>
  <c r="R949"/>
  <c r="P949"/>
  <c r="BI939"/>
  <c r="BH939"/>
  <c r="BG939"/>
  <c r="BE939"/>
  <c r="T939"/>
  <c r="R939"/>
  <c r="P939"/>
  <c r="BI929"/>
  <c r="BH929"/>
  <c r="BG929"/>
  <c r="BE929"/>
  <c r="T929"/>
  <c r="R929"/>
  <c r="P929"/>
  <c r="BI918"/>
  <c r="BH918"/>
  <c r="BG918"/>
  <c r="BE918"/>
  <c r="T918"/>
  <c r="R918"/>
  <c r="P918"/>
  <c r="BI908"/>
  <c r="BH908"/>
  <c r="BG908"/>
  <c r="BE908"/>
  <c r="T908"/>
  <c r="R908"/>
  <c r="P908"/>
  <c r="BI897"/>
  <c r="BH897"/>
  <c r="BG897"/>
  <c r="BE897"/>
  <c r="T897"/>
  <c r="R897"/>
  <c r="P897"/>
  <c r="BI887"/>
  <c r="BH887"/>
  <c r="BG887"/>
  <c r="BE887"/>
  <c r="T887"/>
  <c r="R887"/>
  <c r="P887"/>
  <c r="BI876"/>
  <c r="BH876"/>
  <c r="BG876"/>
  <c r="BE876"/>
  <c r="T876"/>
  <c r="R876"/>
  <c r="P876"/>
  <c r="BI865"/>
  <c r="BH865"/>
  <c r="BG865"/>
  <c r="BE865"/>
  <c r="T865"/>
  <c r="R865"/>
  <c r="P865"/>
  <c r="BI854"/>
  <c r="BH854"/>
  <c r="BG854"/>
  <c r="BE854"/>
  <c r="T854"/>
  <c r="R854"/>
  <c r="P854"/>
  <c r="BI838"/>
  <c r="BH838"/>
  <c r="BG838"/>
  <c r="BE838"/>
  <c r="T838"/>
  <c r="R838"/>
  <c r="P838"/>
  <c r="BI822"/>
  <c r="BH822"/>
  <c r="BG822"/>
  <c r="BE822"/>
  <c r="T822"/>
  <c r="R822"/>
  <c r="P822"/>
  <c r="BI800"/>
  <c r="BH800"/>
  <c r="BG800"/>
  <c r="BE800"/>
  <c r="T800"/>
  <c r="R800"/>
  <c r="P800"/>
  <c r="BI786"/>
  <c r="BH786"/>
  <c r="BG786"/>
  <c r="BE786"/>
  <c r="T786"/>
  <c r="R786"/>
  <c r="P786"/>
  <c r="BI772"/>
  <c r="BH772"/>
  <c r="BG772"/>
  <c r="BE772"/>
  <c r="T772"/>
  <c r="R772"/>
  <c r="P772"/>
  <c r="BI758"/>
  <c r="BH758"/>
  <c r="BG758"/>
  <c r="BE758"/>
  <c r="T758"/>
  <c r="R758"/>
  <c r="P758"/>
  <c r="BI751"/>
  <c r="BH751"/>
  <c r="BG751"/>
  <c r="BE751"/>
  <c r="T751"/>
  <c r="R751"/>
  <c r="P751"/>
  <c r="BI747"/>
  <c r="BH747"/>
  <c r="BG747"/>
  <c r="BE747"/>
  <c r="T747"/>
  <c r="R747"/>
  <c r="P747"/>
  <c r="BI690"/>
  <c r="BH690"/>
  <c r="BG690"/>
  <c r="BE690"/>
  <c r="T690"/>
  <c r="R690"/>
  <c r="P690"/>
  <c r="BI633"/>
  <c r="BH633"/>
  <c r="BG633"/>
  <c r="BE633"/>
  <c r="T633"/>
  <c r="R633"/>
  <c r="P633"/>
  <c r="BI627"/>
  <c r="BH627"/>
  <c r="BG627"/>
  <c r="BE627"/>
  <c r="T627"/>
  <c r="R627"/>
  <c r="P627"/>
  <c r="BI621"/>
  <c r="BH621"/>
  <c r="BG621"/>
  <c r="BE621"/>
  <c r="T621"/>
  <c r="R621"/>
  <c r="P621"/>
  <c r="BI615"/>
  <c r="BH615"/>
  <c r="BG615"/>
  <c r="BE615"/>
  <c r="T615"/>
  <c r="R615"/>
  <c r="P615"/>
  <c r="BI609"/>
  <c r="BH609"/>
  <c r="BG609"/>
  <c r="BE609"/>
  <c r="T609"/>
  <c r="R609"/>
  <c r="P609"/>
  <c r="BI603"/>
  <c r="BH603"/>
  <c r="BG603"/>
  <c r="BE603"/>
  <c r="T603"/>
  <c r="R603"/>
  <c r="P603"/>
  <c r="BI598"/>
  <c r="BH598"/>
  <c r="BG598"/>
  <c r="BE598"/>
  <c r="T598"/>
  <c r="R598"/>
  <c r="P598"/>
  <c r="BI586"/>
  <c r="BH586"/>
  <c r="BG586"/>
  <c r="BE586"/>
  <c r="T586"/>
  <c r="R586"/>
  <c r="P586"/>
  <c r="BI576"/>
  <c r="BH576"/>
  <c r="BG576"/>
  <c r="BE576"/>
  <c r="T576"/>
  <c r="R576"/>
  <c r="P576"/>
  <c r="BI574"/>
  <c r="BH574"/>
  <c r="BG574"/>
  <c r="BE574"/>
  <c r="T574"/>
  <c r="R574"/>
  <c r="P574"/>
  <c r="BI564"/>
  <c r="BH564"/>
  <c r="BG564"/>
  <c r="BE564"/>
  <c r="T564"/>
  <c r="R564"/>
  <c r="P564"/>
  <c r="BI555"/>
  <c r="BH555"/>
  <c r="BG555"/>
  <c r="BE555"/>
  <c r="T555"/>
  <c r="R555"/>
  <c r="P555"/>
  <c r="BI550"/>
  <c r="BH550"/>
  <c r="BG550"/>
  <c r="BE550"/>
  <c r="T550"/>
  <c r="R550"/>
  <c r="P550"/>
  <c r="BI528"/>
  <c r="BH528"/>
  <c r="BG528"/>
  <c r="BE528"/>
  <c r="T528"/>
  <c r="R528"/>
  <c r="P528"/>
  <c r="BI506"/>
  <c r="BH506"/>
  <c r="BG506"/>
  <c r="BE506"/>
  <c r="T506"/>
  <c r="R506"/>
  <c r="P506"/>
  <c r="BI484"/>
  <c r="BH484"/>
  <c r="BG484"/>
  <c r="BE484"/>
  <c r="T484"/>
  <c r="R484"/>
  <c r="P484"/>
  <c r="BI462"/>
  <c r="BH462"/>
  <c r="BG462"/>
  <c r="BE462"/>
  <c r="T462"/>
  <c r="R462"/>
  <c r="P462"/>
  <c r="BI447"/>
  <c r="BH447"/>
  <c r="BG447"/>
  <c r="BE447"/>
  <c r="T447"/>
  <c r="R447"/>
  <c r="P447"/>
  <c r="BI424"/>
  <c r="BH424"/>
  <c r="BG424"/>
  <c r="BE424"/>
  <c r="T424"/>
  <c r="R424"/>
  <c r="P424"/>
  <c r="BI416"/>
  <c r="BH416"/>
  <c r="BG416"/>
  <c r="BE416"/>
  <c r="T416"/>
  <c r="R416"/>
  <c r="P416"/>
  <c r="BI404"/>
  <c r="BH404"/>
  <c r="BG404"/>
  <c r="BE404"/>
  <c r="T404"/>
  <c r="R404"/>
  <c r="P404"/>
  <c r="BI399"/>
  <c r="BH399"/>
  <c r="BG399"/>
  <c r="BE399"/>
  <c r="T399"/>
  <c r="R399"/>
  <c r="P399"/>
  <c r="BI393"/>
  <c r="BH393"/>
  <c r="BG393"/>
  <c r="BE393"/>
  <c r="T393"/>
  <c r="R393"/>
  <c r="P393"/>
  <c r="BI387"/>
  <c r="BH387"/>
  <c r="BG387"/>
  <c r="BE387"/>
  <c r="T387"/>
  <c r="R387"/>
  <c r="P387"/>
  <c r="BI380"/>
  <c r="BH380"/>
  <c r="BG380"/>
  <c r="BE380"/>
  <c r="T380"/>
  <c r="R380"/>
  <c r="P380"/>
  <c r="BI374"/>
  <c r="BH374"/>
  <c r="BG374"/>
  <c r="BE374"/>
  <c r="T374"/>
  <c r="R374"/>
  <c r="P374"/>
  <c r="BI370"/>
  <c r="BH370"/>
  <c r="BG370"/>
  <c r="BE370"/>
  <c r="T370"/>
  <c r="R370"/>
  <c r="P370"/>
  <c r="BI364"/>
  <c r="BH364"/>
  <c r="BG364"/>
  <c r="BE364"/>
  <c r="T364"/>
  <c r="R364"/>
  <c r="P364"/>
  <c r="BI358"/>
  <c r="BH358"/>
  <c r="BG358"/>
  <c r="BE358"/>
  <c r="T358"/>
  <c r="R358"/>
  <c r="P358"/>
  <c r="BI351"/>
  <c r="BH351"/>
  <c r="BG351"/>
  <c r="BE351"/>
  <c r="T351"/>
  <c r="R351"/>
  <c r="P351"/>
  <c r="BI341"/>
  <c r="BH341"/>
  <c r="BG341"/>
  <c r="BE341"/>
  <c r="T341"/>
  <c r="R341"/>
  <c r="P341"/>
  <c r="BI335"/>
  <c r="BH335"/>
  <c r="BG335"/>
  <c r="BE335"/>
  <c r="T335"/>
  <c r="R335"/>
  <c r="P335"/>
  <c r="BI331"/>
  <c r="BH331"/>
  <c r="BG331"/>
  <c r="BE331"/>
  <c r="T331"/>
  <c r="R331"/>
  <c r="P331"/>
  <c r="BI322"/>
  <c r="BH322"/>
  <c r="BG322"/>
  <c r="BE322"/>
  <c r="T322"/>
  <c r="R322"/>
  <c r="P322"/>
  <c r="BI314"/>
  <c r="BH314"/>
  <c r="BG314"/>
  <c r="BE314"/>
  <c r="T314"/>
  <c r="R314"/>
  <c r="P314"/>
  <c r="BI304"/>
  <c r="BH304"/>
  <c r="BG304"/>
  <c r="BE304"/>
  <c r="T304"/>
  <c r="R304"/>
  <c r="P304"/>
  <c r="BI297"/>
  <c r="BH297"/>
  <c r="BG297"/>
  <c r="BE297"/>
  <c r="T297"/>
  <c r="R297"/>
  <c r="P297"/>
  <c r="BI288"/>
  <c r="BH288"/>
  <c r="BG288"/>
  <c r="BE288"/>
  <c r="T288"/>
  <c r="R288"/>
  <c r="P288"/>
  <c r="BI278"/>
  <c r="BH278"/>
  <c r="BG278"/>
  <c r="BE278"/>
  <c r="T278"/>
  <c r="R278"/>
  <c r="P278"/>
  <c r="BI267"/>
  <c r="BH267"/>
  <c r="BG267"/>
  <c r="BE267"/>
  <c r="T267"/>
  <c r="R267"/>
  <c r="P267"/>
  <c r="BI256"/>
  <c r="BH256"/>
  <c r="BG256"/>
  <c r="BE256"/>
  <c r="T256"/>
  <c r="R256"/>
  <c r="P256"/>
  <c r="BI245"/>
  <c r="BH245"/>
  <c r="BG245"/>
  <c r="BE245"/>
  <c r="T245"/>
  <c r="R245"/>
  <c r="P245"/>
  <c r="BI238"/>
  <c r="BH238"/>
  <c r="BG238"/>
  <c r="BE238"/>
  <c r="T238"/>
  <c r="R238"/>
  <c r="P238"/>
  <c r="BI233"/>
  <c r="BH233"/>
  <c r="BG233"/>
  <c r="BE233"/>
  <c r="T233"/>
  <c r="R233"/>
  <c r="P233"/>
  <c r="BI227"/>
  <c r="BH227"/>
  <c r="BG227"/>
  <c r="BE227"/>
  <c r="T227"/>
  <c r="R227"/>
  <c r="P227"/>
  <c r="BI216"/>
  <c r="BH216"/>
  <c r="BG216"/>
  <c r="BE216"/>
  <c r="T216"/>
  <c r="R216"/>
  <c r="P216"/>
  <c r="BI210"/>
  <c r="BH210"/>
  <c r="BG210"/>
  <c r="BE210"/>
  <c r="T210"/>
  <c r="R210"/>
  <c r="P210"/>
  <c r="BI206"/>
  <c r="BH206"/>
  <c r="BG206"/>
  <c r="BE206"/>
  <c r="T206"/>
  <c r="R206"/>
  <c r="P206"/>
  <c r="BI199"/>
  <c r="BH199"/>
  <c r="BG199"/>
  <c r="BE199"/>
  <c r="T199"/>
  <c r="R199"/>
  <c r="P199"/>
  <c r="BI195"/>
  <c r="BH195"/>
  <c r="BG195"/>
  <c r="BE195"/>
  <c r="T195"/>
  <c r="R195"/>
  <c r="P195"/>
  <c r="BI179"/>
  <c r="BH179"/>
  <c r="BG179"/>
  <c r="BE179"/>
  <c r="T179"/>
  <c r="R179"/>
  <c r="P179"/>
  <c r="BI173"/>
  <c r="BH173"/>
  <c r="BG173"/>
  <c r="BE173"/>
  <c r="T173"/>
  <c r="R173"/>
  <c r="P173"/>
  <c r="BI165"/>
  <c r="BH165"/>
  <c r="BG165"/>
  <c r="BE165"/>
  <c r="T165"/>
  <c r="R165"/>
  <c r="P165"/>
  <c r="BI158"/>
  <c r="BH158"/>
  <c r="BG158"/>
  <c r="BE158"/>
  <c r="T158"/>
  <c r="R158"/>
  <c r="P158"/>
  <c r="BI151"/>
  <c r="BH151"/>
  <c r="BG151"/>
  <c r="BE151"/>
  <c r="T151"/>
  <c r="R151"/>
  <c r="P151"/>
  <c r="BI144"/>
  <c r="BH144"/>
  <c r="BG144"/>
  <c r="BE144"/>
  <c r="T144"/>
  <c r="R144"/>
  <c r="P144"/>
  <c r="BI137"/>
  <c r="BH137"/>
  <c r="BG137"/>
  <c r="BE137"/>
  <c r="T137"/>
  <c r="R137"/>
  <c r="P137"/>
  <c r="BI129"/>
  <c r="BH129"/>
  <c r="BG129"/>
  <c r="BE129"/>
  <c r="T129"/>
  <c r="R129"/>
  <c r="P129"/>
  <c r="BI124"/>
  <c r="BH124"/>
  <c r="BG124"/>
  <c r="BE124"/>
  <c r="T124"/>
  <c r="R124"/>
  <c r="P124"/>
  <c r="BI118"/>
  <c r="BH118"/>
  <c r="BG118"/>
  <c r="BE118"/>
  <c r="T118"/>
  <c r="R118"/>
  <c r="P118"/>
  <c r="J112"/>
  <c r="J111"/>
  <c r="F111"/>
  <c r="F109"/>
  <c r="E107"/>
  <c r="J59"/>
  <c r="J58"/>
  <c r="F58"/>
  <c r="F56"/>
  <c r="E54"/>
  <c r="J20"/>
  <c r="E20"/>
  <c r="F112"/>
  <c r="J19"/>
  <c r="J14"/>
  <c r="J109"/>
  <c r="E7"/>
  <c r="E103"/>
  <c i="1" r="L50"/>
  <c r="AM50"/>
  <c r="AM49"/>
  <c r="L49"/>
  <c r="AM47"/>
  <c r="L47"/>
  <c r="L45"/>
  <c r="L44"/>
  <c i="2" r="BK4355"/>
  <c r="J4304"/>
  <c r="BK4136"/>
  <c r="BK4000"/>
  <c r="BK3961"/>
  <c r="J3887"/>
  <c r="BK3811"/>
  <c r="J3741"/>
  <c r="J3678"/>
  <c r="J3630"/>
  <c r="BK3445"/>
  <c r="J3009"/>
  <c r="J2690"/>
  <c r="J2602"/>
  <c r="J2246"/>
  <c r="BK1949"/>
  <c r="BK1524"/>
  <c r="J1418"/>
  <c r="BK908"/>
  <c r="J576"/>
  <c r="J288"/>
  <c r="BK4636"/>
  <c r="J4356"/>
  <c r="BK4271"/>
  <c r="BK4141"/>
  <c r="J4010"/>
  <c r="J3969"/>
  <c r="J3891"/>
  <c r="BK3818"/>
  <c r="J3745"/>
  <c r="J3647"/>
  <c r="J3619"/>
  <c r="J3111"/>
  <c r="J2931"/>
  <c r="J2702"/>
  <c r="J2450"/>
  <c r="BK2164"/>
  <c r="J1965"/>
  <c r="BK1482"/>
  <c r="BK1219"/>
  <c r="BK576"/>
  <c r="BK278"/>
  <c r="J4473"/>
  <c r="BK4329"/>
  <c r="J4289"/>
  <c r="BK4268"/>
  <c r="BK4167"/>
  <c r="J4034"/>
  <c r="J3983"/>
  <c r="J3964"/>
  <c r="BK3892"/>
  <c r="BK3803"/>
  <c r="J3722"/>
  <c r="BK3636"/>
  <c r="BK3539"/>
  <c r="BK3116"/>
  <c r="J2946"/>
  <c r="BK2658"/>
  <c r="J2354"/>
  <c r="J2194"/>
  <c r="BK1907"/>
  <c r="BK1448"/>
  <c r="BK1286"/>
  <c r="J865"/>
  <c r="BK387"/>
  <c i="1" r="AS57"/>
  <c i="2" r="J5303"/>
  <c r="J5033"/>
  <c r="J4864"/>
  <c r="J4585"/>
  <c r="BK4377"/>
  <c r="BK4302"/>
  <c r="BK4254"/>
  <c r="J4087"/>
  <c r="J3991"/>
  <c r="J3961"/>
  <c r="BK3893"/>
  <c r="J3825"/>
  <c r="BK3807"/>
  <c r="BK3732"/>
  <c r="J3629"/>
  <c r="BK3498"/>
  <c r="BK3056"/>
  <c r="J2735"/>
  <c r="J2640"/>
  <c r="J2407"/>
  <c r="BK2127"/>
  <c r="BK1929"/>
  <c r="BK1528"/>
  <c r="J1397"/>
  <c r="J758"/>
  <c r="BK195"/>
  <c i="3" r="J466"/>
  <c r="BK370"/>
  <c r="J263"/>
  <c r="J120"/>
  <c r="BK424"/>
  <c r="BK273"/>
  <c r="J529"/>
  <c r="BK463"/>
  <c r="J389"/>
  <c r="BK276"/>
  <c r="J209"/>
  <c r="BK120"/>
  <c r="BK434"/>
  <c r="J182"/>
  <c i="4" r="BK237"/>
  <c r="BK149"/>
  <c r="BK243"/>
  <c r="BK179"/>
  <c r="BK252"/>
  <c r="BK132"/>
  <c r="J252"/>
  <c r="J179"/>
  <c r="J130"/>
  <c i="5" r="J307"/>
  <c r="J254"/>
  <c r="J202"/>
  <c r="J181"/>
  <c r="J138"/>
  <c r="BK107"/>
  <c r="BK296"/>
  <c r="BK249"/>
  <c r="J220"/>
  <c r="BK181"/>
  <c r="J136"/>
  <c r="BK330"/>
  <c r="BK274"/>
  <c r="J239"/>
  <c r="J158"/>
  <c r="J133"/>
  <c r="BK310"/>
  <c r="BK268"/>
  <c r="BK231"/>
  <c r="J184"/>
  <c r="BK117"/>
  <c i="6" r="BK105"/>
  <c r="J101"/>
  <c r="J141"/>
  <c i="7" r="BK178"/>
  <c r="J146"/>
  <c r="J124"/>
  <c r="BK186"/>
  <c r="BK125"/>
  <c r="BK185"/>
  <c r="BK150"/>
  <c r="J109"/>
  <c r="BK157"/>
  <c r="BK139"/>
  <c i="8" r="J337"/>
  <c r="BK279"/>
  <c r="BK151"/>
  <c r="BK109"/>
  <c r="J335"/>
  <c r="J238"/>
  <c r="J167"/>
  <c r="BK337"/>
  <c r="J283"/>
  <c r="J219"/>
  <c r="BK164"/>
  <c r="BK350"/>
  <c r="BK238"/>
  <c r="BK202"/>
  <c r="BK133"/>
  <c i="9" r="BK196"/>
  <c r="BK177"/>
  <c r="J145"/>
  <c r="J112"/>
  <c r="J191"/>
  <c r="J139"/>
  <c r="BK207"/>
  <c r="J182"/>
  <c r="J144"/>
  <c r="J120"/>
  <c i="10" r="BK141"/>
  <c r="BK99"/>
  <c r="J106"/>
  <c r="J131"/>
  <c r="BK107"/>
  <c r="BK130"/>
  <c r="J112"/>
  <c i="11" r="BK195"/>
  <c r="J131"/>
  <c r="J216"/>
  <c r="J173"/>
  <c r="BK134"/>
  <c r="BK238"/>
  <c r="BK193"/>
  <c r="J113"/>
  <c r="BK185"/>
  <c r="BK150"/>
  <c i="12" r="BK332"/>
  <c r="J254"/>
  <c r="J207"/>
  <c r="BK299"/>
  <c r="J198"/>
  <c r="BK291"/>
  <c r="J150"/>
  <c i="13" r="J96"/>
  <c i="14" r="BK144"/>
  <c r="J128"/>
  <c r="J179"/>
  <c r="BK177"/>
  <c r="BK109"/>
  <c i="15" r="BK133"/>
  <c r="BK152"/>
  <c r="J89"/>
  <c i="16" r="J177"/>
  <c r="BK110"/>
  <c r="BK155"/>
  <c r="BK116"/>
  <c r="J113"/>
  <c i="17" r="BK128"/>
  <c r="BK134"/>
  <c r="J132"/>
  <c i="18" r="J121"/>
  <c r="J96"/>
  <c i="19" r="J215"/>
  <c r="J144"/>
  <c r="BK97"/>
  <c r="J198"/>
  <c r="BK210"/>
  <c i="20" r="J118"/>
  <c r="J131"/>
  <c r="BK129"/>
  <c r="J89"/>
  <c i="2" r="J4320"/>
  <c r="BK4278"/>
  <c r="BK4161"/>
  <c r="J4009"/>
  <c r="BK3915"/>
  <c r="BK3885"/>
  <c r="BK3809"/>
  <c r="BK3734"/>
  <c r="J3646"/>
  <c r="BK3582"/>
  <c r="BK3093"/>
  <c r="BK2998"/>
  <c r="BK2810"/>
  <c r="BK2566"/>
  <c r="J2281"/>
  <c r="BK1981"/>
  <c r="BK1668"/>
  <c r="J1431"/>
  <c r="BK876"/>
  <c r="J550"/>
  <c r="J297"/>
  <c r="J4642"/>
  <c r="J4425"/>
  <c r="J4286"/>
  <c r="BK4185"/>
  <c r="J3996"/>
  <c r="J3968"/>
  <c r="BK3877"/>
  <c r="BK3798"/>
  <c r="J3725"/>
  <c r="BK3644"/>
  <c r="BK3620"/>
  <c r="BK3142"/>
  <c r="J2937"/>
  <c r="BK2680"/>
  <c r="J2328"/>
  <c r="BK2148"/>
  <c r="BK1941"/>
  <c r="BK1498"/>
  <c r="J1297"/>
  <c r="J404"/>
  <c r="J256"/>
  <c r="BK4488"/>
  <c r="BK4356"/>
  <c r="J4277"/>
  <c r="J4254"/>
  <c r="J4109"/>
  <c r="J4000"/>
  <c r="BK3966"/>
  <c r="J3895"/>
  <c r="BK3817"/>
  <c r="BK3749"/>
  <c r="J3683"/>
  <c r="BK3631"/>
  <c r="BK3486"/>
  <c r="J3093"/>
  <c r="J2972"/>
  <c r="BK2816"/>
  <c r="J2528"/>
  <c r="J2323"/>
  <c r="BK2079"/>
  <c r="BK1837"/>
  <c r="J1444"/>
  <c r="J1183"/>
  <c r="J822"/>
  <c r="BK393"/>
  <c r="BK5839"/>
  <c r="J5802"/>
  <c r="BK5773"/>
  <c r="BK5734"/>
  <c r="BK5673"/>
  <c r="BK5486"/>
  <c r="J5385"/>
  <c r="BK5202"/>
  <c r="J5011"/>
  <c r="J4700"/>
  <c r="J4463"/>
  <c r="BK4337"/>
  <c r="BK4289"/>
  <c r="J4190"/>
  <c r="BK3999"/>
  <c r="J3963"/>
  <c r="J3892"/>
  <c r="BK3826"/>
  <c r="BK3799"/>
  <c r="J3749"/>
  <c r="BK3730"/>
  <c r="BK3645"/>
  <c r="J3491"/>
  <c r="BK3030"/>
  <c r="BK2666"/>
  <c r="BK2522"/>
  <c r="BK2364"/>
  <c r="J2086"/>
  <c r="BK1937"/>
  <c r="BK1542"/>
  <c r="BK1401"/>
  <c r="J995"/>
  <c r="J380"/>
  <c i="3" r="J511"/>
  <c r="BK428"/>
  <c r="J342"/>
  <c r="BK247"/>
  <c r="BK503"/>
  <c r="J414"/>
  <c r="BK250"/>
  <c r="BK522"/>
  <c r="BK411"/>
  <c r="BK303"/>
  <c r="BK215"/>
  <c r="BK129"/>
  <c r="BK242"/>
  <c r="J154"/>
  <c i="4" r="BK190"/>
  <c r="BK113"/>
  <c r="BK201"/>
  <c r="BK120"/>
  <c r="BK204"/>
  <c r="J113"/>
  <c r="J219"/>
  <c r="J165"/>
  <c r="BK119"/>
  <c i="5" r="BK294"/>
  <c r="BK247"/>
  <c r="BK191"/>
  <c r="BK148"/>
  <c r="J104"/>
  <c r="J301"/>
  <c r="BK258"/>
  <c r="J207"/>
  <c r="BK149"/>
  <c r="J105"/>
  <c r="J296"/>
  <c r="BK255"/>
  <c r="J227"/>
  <c r="BK171"/>
  <c r="BK123"/>
  <c r="J306"/>
  <c r="J257"/>
  <c r="J221"/>
  <c r="J191"/>
  <c r="BK127"/>
  <c i="6" r="BK138"/>
  <c r="J139"/>
  <c r="J96"/>
  <c r="J107"/>
  <c i="7" r="J170"/>
  <c r="J139"/>
  <c r="BK120"/>
  <c r="BK183"/>
  <c r="J149"/>
  <c r="J104"/>
  <c r="BK172"/>
  <c r="J140"/>
  <c r="BK107"/>
  <c r="BK170"/>
  <c r="J116"/>
  <c i="8" r="BK311"/>
  <c r="BK207"/>
  <c r="BK154"/>
  <c r="BK120"/>
  <c r="BK343"/>
  <c r="BK259"/>
  <c r="J169"/>
  <c r="J110"/>
  <c r="BK320"/>
  <c r="J269"/>
  <c r="BK204"/>
  <c r="J118"/>
  <c r="BK305"/>
  <c r="J234"/>
  <c r="J164"/>
  <c i="9" r="J214"/>
  <c r="BK166"/>
  <c r="J134"/>
  <c r="BK201"/>
  <c r="BK158"/>
  <c r="BK134"/>
  <c r="BK108"/>
  <c r="J184"/>
  <c r="BK145"/>
  <c r="J115"/>
  <c i="10" r="BK126"/>
  <c r="J102"/>
  <c r="J113"/>
  <c r="J122"/>
  <c r="J135"/>
  <c i="11" r="BK225"/>
  <c r="BK199"/>
  <c r="BK148"/>
  <c r="J225"/>
  <c r="J189"/>
  <c r="J150"/>
  <c r="BK229"/>
  <c r="J205"/>
  <c r="J176"/>
  <c r="J102"/>
  <c r="BK184"/>
  <c r="BK117"/>
  <c i="12" r="J274"/>
  <c r="BK143"/>
  <c r="J279"/>
  <c r="J201"/>
  <c r="J310"/>
  <c r="J243"/>
  <c r="J325"/>
  <c r="BK126"/>
  <c i="13" r="J85"/>
  <c i="14" r="BK148"/>
  <c r="BK190"/>
  <c r="J173"/>
  <c r="J195"/>
  <c r="J137"/>
  <c i="15" r="J155"/>
  <c r="BK104"/>
  <c r="BK120"/>
  <c r="BK150"/>
  <c i="16" r="J174"/>
  <c r="J110"/>
  <c r="BK153"/>
  <c r="BK146"/>
  <c i="17" r="J136"/>
  <c r="BK117"/>
  <c r="J114"/>
  <c i="18" r="BK113"/>
  <c r="J115"/>
  <c i="19" r="J184"/>
  <c r="BK122"/>
  <c r="BK92"/>
  <c r="BK161"/>
  <c r="BK142"/>
  <c i="20" r="J109"/>
  <c r="J126"/>
  <c r="BK106"/>
  <c r="J124"/>
  <c i="2" r="J4488"/>
  <c r="J4285"/>
  <c r="J4185"/>
  <c r="J3978"/>
  <c r="J3904"/>
  <c r="J3827"/>
  <c r="BK3802"/>
  <c r="J3730"/>
  <c r="J3620"/>
  <c r="J3440"/>
  <c r="J3025"/>
  <c r="J2789"/>
  <c r="J2522"/>
  <c r="J2236"/>
  <c r="J1929"/>
  <c r="BK1514"/>
  <c r="BK1336"/>
  <c r="J929"/>
  <c r="J331"/>
  <c r="BK206"/>
  <c r="BK4448"/>
  <c r="BK4279"/>
  <c r="BK4190"/>
  <c r="J4048"/>
  <c r="BK3991"/>
  <c r="BK3914"/>
  <c r="BK3878"/>
  <c r="BK3739"/>
  <c r="J3665"/>
  <c r="J3627"/>
  <c r="BK3129"/>
  <c r="J2925"/>
  <c r="J2666"/>
  <c r="BK2407"/>
  <c r="BK2132"/>
  <c r="BK1945"/>
  <c r="BK1506"/>
  <c r="J1328"/>
  <c r="BK960"/>
  <c r="J555"/>
  <c r="J227"/>
  <c r="BK4393"/>
  <c r="J4292"/>
  <c r="J4263"/>
  <c r="BK4155"/>
  <c r="J4033"/>
  <c r="J3974"/>
  <c r="BK3904"/>
  <c r="J3814"/>
  <c r="J3748"/>
  <c r="J3677"/>
  <c r="BK3632"/>
  <c r="BK3556"/>
  <c r="J3080"/>
  <c r="J2967"/>
  <c r="BK2785"/>
  <c r="BK2482"/>
  <c r="J2226"/>
  <c r="J2010"/>
  <c r="BK1745"/>
  <c r="J1301"/>
  <c r="J772"/>
  <c r="J374"/>
  <c r="J5839"/>
  <c r="BK5802"/>
  <c r="J5767"/>
  <c r="J5688"/>
  <c r="BK5579"/>
  <c r="BK5401"/>
  <c r="BK5356"/>
  <c r="BK5131"/>
  <c r="BK4876"/>
  <c r="BK4642"/>
  <c r="J4358"/>
  <c r="J4287"/>
  <c r="J4252"/>
  <c r="J4032"/>
  <c r="BK3992"/>
  <c r="BK3910"/>
  <c r="BK3832"/>
  <c r="J3735"/>
  <c r="BK3648"/>
  <c r="BK3566"/>
  <c r="J3379"/>
  <c r="BK2932"/>
  <c r="J2680"/>
  <c r="BK2506"/>
  <c r="BK2281"/>
  <c r="J1949"/>
  <c r="J1562"/>
  <c r="J1344"/>
  <c r="J615"/>
  <c r="BK351"/>
  <c r="J144"/>
  <c i="3" r="J440"/>
  <c r="BK376"/>
  <c r="BK270"/>
  <c r="BK114"/>
  <c r="J421"/>
  <c r="J297"/>
  <c r="J111"/>
  <c r="BK472"/>
  <c r="BK414"/>
  <c r="J267"/>
  <c r="BK154"/>
  <c r="J469"/>
  <c r="BK228"/>
  <c r="BK150"/>
  <c i="4" r="BK196"/>
  <c r="J111"/>
  <c r="J207"/>
  <c r="BK156"/>
  <c r="BK258"/>
  <c r="J145"/>
  <c r="J249"/>
  <c r="J170"/>
  <c i="5" r="J336"/>
  <c r="BK291"/>
  <c r="J250"/>
  <c r="J174"/>
  <c r="J134"/>
  <c r="BK324"/>
  <c r="BK273"/>
  <c r="BK227"/>
  <c r="BK198"/>
  <c r="BK161"/>
  <c r="BK113"/>
  <c r="BK271"/>
  <c r="BK236"/>
  <c r="J196"/>
  <c r="BK155"/>
  <c r="BK122"/>
  <c r="J287"/>
  <c r="J245"/>
  <c r="BK215"/>
  <c r="BK159"/>
  <c r="BK105"/>
  <c i="6" r="J131"/>
  <c r="BK128"/>
  <c r="BK120"/>
  <c i="7" r="BK173"/>
  <c r="BK136"/>
  <c r="BK121"/>
  <c r="J188"/>
  <c r="J155"/>
  <c r="BK110"/>
  <c r="J180"/>
  <c r="BK148"/>
  <c r="BK187"/>
  <c r="J156"/>
  <c r="J101"/>
  <c i="8" r="J314"/>
  <c r="J213"/>
  <c r="BK162"/>
  <c r="BK117"/>
  <c r="J363"/>
  <c r="J309"/>
  <c r="J174"/>
  <c r="BK118"/>
  <c r="BK327"/>
  <c r="J267"/>
  <c r="J215"/>
  <c r="BK160"/>
  <c r="BK348"/>
  <c r="BK267"/>
  <c r="BK209"/>
  <c r="J182"/>
  <c r="BK110"/>
  <c i="9" r="J180"/>
  <c r="J149"/>
  <c r="J114"/>
  <c r="J199"/>
  <c r="J142"/>
  <c r="BK199"/>
  <c r="BK183"/>
  <c r="J148"/>
  <c r="J124"/>
  <c r="BK105"/>
  <c i="10" r="J127"/>
  <c r="J138"/>
  <c r="BK143"/>
  <c r="BK123"/>
  <c r="J99"/>
  <c r="BK115"/>
  <c i="11" r="J213"/>
  <c r="J161"/>
  <c r="BK237"/>
  <c r="J188"/>
  <c r="BK141"/>
  <c r="J110"/>
  <c r="BK217"/>
  <c r="BK179"/>
  <c r="BK107"/>
  <c r="BK205"/>
  <c r="BK167"/>
  <c r="J120"/>
  <c i="12" r="BK308"/>
  <c r="J166"/>
  <c r="BK316"/>
  <c r="J241"/>
  <c r="J176"/>
  <c r="BK256"/>
  <c r="BK172"/>
  <c r="J269"/>
  <c r="BK156"/>
  <c i="13" r="J90"/>
  <c i="14" r="J193"/>
  <c r="BK118"/>
  <c r="J97"/>
  <c r="J151"/>
  <c r="J175"/>
  <c i="15" r="BK161"/>
  <c r="J130"/>
  <c r="J153"/>
  <c r="J152"/>
  <c i="16" r="BK173"/>
  <c r="BK123"/>
  <c r="J143"/>
  <c r="J163"/>
  <c i="17" r="J147"/>
  <c r="BK138"/>
  <c r="BK93"/>
  <c i="18" r="BK124"/>
  <c r="J104"/>
  <c r="J90"/>
  <c i="19" r="J149"/>
  <c r="BK178"/>
  <c r="J165"/>
  <c r="BK198"/>
  <c i="20" r="J116"/>
  <c r="BK89"/>
  <c r="BK108"/>
  <c r="J125"/>
  <c i="2" r="BK4593"/>
  <c r="BK4318"/>
  <c r="J4264"/>
  <c r="BK4048"/>
  <c r="J3980"/>
  <c r="BK3907"/>
  <c r="BK3828"/>
  <c r="J3805"/>
  <c r="J3731"/>
  <c r="J3649"/>
  <c r="J3515"/>
  <c r="BK3111"/>
  <c r="BK3003"/>
  <c r="BK2800"/>
  <c r="BK2578"/>
  <c r="BK2217"/>
  <c r="BK1888"/>
  <c r="J1498"/>
  <c r="J1286"/>
  <c r="J800"/>
  <c r="J358"/>
  <c r="BK233"/>
  <c r="J4483"/>
  <c r="J4294"/>
  <c r="J4179"/>
  <c r="BK4079"/>
  <c r="J3985"/>
  <c r="J3901"/>
  <c r="BK3821"/>
  <c r="BK3741"/>
  <c r="J3671"/>
  <c r="J3626"/>
  <c r="BK3455"/>
  <c r="BK3014"/>
  <c r="BK2804"/>
  <c r="J2384"/>
  <c r="BK2192"/>
  <c r="BK1975"/>
  <c r="J1514"/>
  <c r="BK1301"/>
  <c r="BK800"/>
  <c r="BK297"/>
  <c r="BK4478"/>
  <c r="BK4322"/>
  <c r="J4279"/>
  <c r="J4257"/>
  <c r="J4092"/>
  <c r="J3999"/>
  <c r="BK3967"/>
  <c r="J3907"/>
  <c r="J3824"/>
  <c r="J3798"/>
  <c r="BK3646"/>
  <c r="J3621"/>
  <c r="J3317"/>
  <c r="J2987"/>
  <c r="J2804"/>
  <c r="BK2540"/>
  <c r="J2297"/>
  <c r="BK2090"/>
  <c r="J1873"/>
  <c r="BK1477"/>
  <c r="J1293"/>
  <c r="BK690"/>
  <c r="J173"/>
  <c r="J5827"/>
  <c r="J5790"/>
  <c r="J5740"/>
  <c r="J5589"/>
  <c r="J5401"/>
  <c r="J5363"/>
  <c r="J5172"/>
  <c r="J4868"/>
  <c r="BK4649"/>
  <c r="BK4453"/>
  <c r="BK4320"/>
  <c r="J4281"/>
  <c r="J4167"/>
  <c r="BK4034"/>
  <c r="J3979"/>
  <c r="J3885"/>
  <c r="BK3823"/>
  <c r="BK3735"/>
  <c r="BK3664"/>
  <c r="J3583"/>
  <c r="BK3379"/>
  <c r="BK2972"/>
  <c r="BK2690"/>
  <c r="BK2528"/>
  <c r="BK2354"/>
  <c r="J2217"/>
  <c r="J1907"/>
  <c r="BK1486"/>
  <c r="J1219"/>
  <c r="J786"/>
  <c r="J335"/>
  <c r="BK158"/>
  <c i="3" r="J445"/>
  <c r="BK361"/>
  <c r="J242"/>
  <c r="J505"/>
  <c r="BK373"/>
  <c r="BK253"/>
  <c r="J525"/>
  <c r="BK438"/>
  <c r="BK357"/>
  <c r="BK212"/>
  <c r="BK126"/>
  <c r="BK297"/>
  <c r="J215"/>
  <c i="4" r="BK246"/>
  <c r="J141"/>
  <c r="J231"/>
  <c r="BK170"/>
  <c r="BK261"/>
  <c r="J182"/>
  <c r="BK123"/>
  <c r="J228"/>
  <c r="BK135"/>
  <c i="5" r="J315"/>
  <c r="BK279"/>
  <c r="BK243"/>
  <c r="J193"/>
  <c r="BK147"/>
  <c r="J122"/>
  <c r="J328"/>
  <c r="BK264"/>
  <c r="J209"/>
  <c r="J159"/>
  <c r="J102"/>
  <c r="J298"/>
  <c r="J248"/>
  <c r="J217"/>
  <c r="J189"/>
  <c r="BK152"/>
  <c r="BK108"/>
  <c r="J282"/>
  <c r="J238"/>
  <c r="BK178"/>
  <c r="J119"/>
  <c i="6" r="BK101"/>
  <c r="J98"/>
  <c r="BK131"/>
  <c i="7" r="BK181"/>
  <c r="BK151"/>
  <c r="J122"/>
  <c r="J191"/>
  <c r="J151"/>
  <c r="BK103"/>
  <c r="J174"/>
  <c r="BK154"/>
  <c r="BK111"/>
  <c r="BK163"/>
  <c i="8" r="J333"/>
  <c r="J272"/>
  <c r="BK198"/>
  <c r="J151"/>
  <c r="BK365"/>
  <c r="J254"/>
  <c r="J198"/>
  <c r="BK130"/>
  <c r="BK335"/>
  <c r="BK271"/>
  <c r="BK213"/>
  <c r="J146"/>
  <c r="J355"/>
  <c r="BK261"/>
  <c r="BK201"/>
  <c r="J135"/>
  <c i="9" r="J213"/>
  <c r="BK168"/>
  <c r="J137"/>
  <c r="BK213"/>
  <c r="J173"/>
  <c r="BK144"/>
  <c r="J196"/>
  <c r="J181"/>
  <c r="J126"/>
  <c r="BK109"/>
  <c i="10" r="J136"/>
  <c r="J115"/>
  <c r="J132"/>
  <c r="BK105"/>
  <c r="BK133"/>
  <c r="J109"/>
  <c i="11" r="J204"/>
  <c r="BK163"/>
  <c r="J112"/>
  <c r="J199"/>
  <c r="BK170"/>
  <c r="BK128"/>
  <c r="BK223"/>
  <c r="BK174"/>
  <c r="BK104"/>
  <c r="J182"/>
  <c r="J163"/>
  <c r="BK103"/>
  <c i="12" r="BK241"/>
  <c r="BK342"/>
  <c r="BK283"/>
  <c r="J200"/>
  <c r="BK311"/>
  <c r="BK242"/>
  <c r="BK113"/>
  <c r="BK260"/>
  <c r="J122"/>
  <c i="13" r="BK98"/>
  <c i="14" r="BK157"/>
  <c r="J144"/>
  <c r="J163"/>
  <c r="BK166"/>
  <c r="BK97"/>
  <c i="15" r="J126"/>
  <c r="BK143"/>
  <c r="BK153"/>
  <c i="16" r="J153"/>
  <c r="J107"/>
  <c r="BK157"/>
  <c r="BK98"/>
  <c r="J116"/>
  <c i="17" r="BK121"/>
  <c r="J121"/>
  <c r="BK99"/>
  <c i="18" r="BK107"/>
  <c r="BK121"/>
  <c r="BK99"/>
  <c i="19" r="BK165"/>
  <c r="J129"/>
  <c r="BK146"/>
  <c i="20" r="BK112"/>
  <c r="BK117"/>
  <c r="J88"/>
  <c r="J95"/>
  <c i="2" r="BK4388"/>
  <c r="J4284"/>
  <c r="J4261"/>
  <c r="BK3981"/>
  <c r="J3913"/>
  <c r="BK3829"/>
  <c r="BK3806"/>
  <c r="BK3733"/>
  <c r="J3644"/>
  <c r="BK3544"/>
  <c r="J3083"/>
  <c r="BK2925"/>
  <c r="BK2634"/>
  <c r="J2554"/>
  <c r="BK2084"/>
  <c r="BK1856"/>
  <c r="J1455"/>
  <c r="J1324"/>
  <c r="BK621"/>
  <c r="J424"/>
  <c r="BK245"/>
  <c r="BK4420"/>
  <c r="J4290"/>
  <c r="BK4259"/>
  <c r="J4102"/>
  <c r="BK3993"/>
  <c r="BK3964"/>
  <c r="J3876"/>
  <c r="BK3805"/>
  <c r="BK3728"/>
  <c r="J3643"/>
  <c r="J3556"/>
  <c r="BK3302"/>
  <c r="BK2946"/>
  <c r="BK2626"/>
  <c r="BK2313"/>
  <c r="J2127"/>
  <c r="J2021"/>
  <c r="J1542"/>
  <c r="BK1340"/>
  <c r="J854"/>
  <c r="J528"/>
  <c r="BK179"/>
  <c r="J4415"/>
  <c r="BK4321"/>
  <c r="BK4282"/>
  <c r="BK4255"/>
  <c r="BK4119"/>
  <c r="BK4008"/>
  <c r="BK3968"/>
  <c r="BK3886"/>
  <c r="J3820"/>
  <c r="J3734"/>
  <c r="J3628"/>
  <c r="BK3491"/>
  <c r="BK3069"/>
  <c r="BK2840"/>
  <c r="J2626"/>
  <c r="BK2249"/>
  <c r="BK2021"/>
  <c r="BK1844"/>
  <c r="J1486"/>
  <c r="BK1328"/>
  <c r="BK929"/>
  <c r="J627"/>
  <c r="J233"/>
  <c r="BK5755"/>
  <c r="BK5702"/>
  <c r="J5675"/>
  <c r="J5585"/>
  <c r="J5404"/>
  <c r="J5380"/>
  <c r="J5202"/>
  <c r="BK5105"/>
  <c r="BK4868"/>
  <c r="J4694"/>
  <c r="BK4463"/>
  <c r="BK4317"/>
  <c r="J4283"/>
  <c r="J4136"/>
  <c r="BK4009"/>
  <c r="BK3973"/>
  <c r="J3888"/>
  <c r="J3818"/>
  <c r="J3740"/>
  <c r="BK3677"/>
  <c r="J3529"/>
  <c r="BK3317"/>
  <c r="J2940"/>
  <c r="J2785"/>
  <c r="BK2498"/>
  <c r="BK2333"/>
  <c r="J1975"/>
  <c r="J1482"/>
  <c r="BK1120"/>
  <c r="BK838"/>
  <c r="J341"/>
  <c i="3" r="J517"/>
  <c r="BK436"/>
  <c r="J357"/>
  <c r="J142"/>
  <c r="BK498"/>
  <c r="J405"/>
  <c r="J309"/>
  <c r="J134"/>
  <c r="BK482"/>
  <c r="J373"/>
  <c r="BK290"/>
  <c r="BK188"/>
  <c r="J500"/>
  <c r="J246"/>
  <c r="J158"/>
  <c i="4" r="J201"/>
  <c r="J119"/>
  <c r="J204"/>
  <c r="BK165"/>
  <c r="J264"/>
  <c r="BK166"/>
  <c r="BK264"/>
  <c r="BK207"/>
  <c r="BK122"/>
  <c i="5" r="BK282"/>
  <c r="J249"/>
  <c r="BK194"/>
  <c r="J152"/>
  <c r="J116"/>
  <c r="BK304"/>
  <c r="J261"/>
  <c r="BK202"/>
  <c r="BK173"/>
  <c r="J111"/>
  <c r="BK301"/>
  <c r="BK262"/>
  <c r="J231"/>
  <c r="J183"/>
  <c r="J140"/>
  <c r="BK332"/>
  <c r="J285"/>
  <c r="BK241"/>
  <c r="J219"/>
  <c r="BK174"/>
  <c r="J108"/>
  <c i="6" r="BK99"/>
  <c r="BK129"/>
  <c r="J108"/>
  <c i="7" r="J172"/>
  <c r="BK141"/>
  <c r="BK116"/>
  <c r="BK171"/>
  <c r="BK146"/>
  <c r="BK99"/>
  <c r="J171"/>
  <c r="BK143"/>
  <c r="BK188"/>
  <c i="8" r="BK309"/>
  <c r="BK225"/>
  <c r="J158"/>
  <c r="J115"/>
  <c r="BK314"/>
  <c r="BK211"/>
  <c r="J142"/>
  <c r="J360"/>
  <c r="BK292"/>
  <c r="J188"/>
  <c r="BK116"/>
  <c r="J301"/>
  <c r="J229"/>
  <c r="J144"/>
  <c i="9" r="J207"/>
  <c r="J171"/>
  <c r="BK135"/>
  <c r="J205"/>
  <c r="BK180"/>
  <c r="BK156"/>
  <c r="J118"/>
  <c r="BK171"/>
  <c r="BK137"/>
  <c r="J123"/>
  <c i="10" r="J147"/>
  <c r="BK108"/>
  <c r="BK117"/>
  <c r="BK138"/>
  <c r="J119"/>
  <c r="J143"/>
  <c r="J108"/>
  <c i="11" r="J202"/>
  <c r="J145"/>
  <c r="J100"/>
  <c r="BK191"/>
  <c r="J152"/>
  <c r="BK113"/>
  <c r="J231"/>
  <c r="BK178"/>
  <c r="J122"/>
  <c r="J210"/>
  <c r="J170"/>
  <c r="J136"/>
  <c i="12" r="BK304"/>
  <c r="BK192"/>
  <c r="J265"/>
  <c r="BK204"/>
  <c r="BK322"/>
  <c r="BK201"/>
  <c r="J131"/>
  <c i="13" r="J88"/>
  <c i="14" r="BK179"/>
  <c r="J109"/>
  <c r="BK94"/>
  <c r="BK131"/>
  <c r="J157"/>
  <c i="15" r="J164"/>
  <c r="J107"/>
  <c r="BK126"/>
  <c r="BK130"/>
  <c i="16" r="J165"/>
  <c r="BK104"/>
  <c r="BK150"/>
  <c r="BK171"/>
  <c i="17" r="J152"/>
  <c r="BK90"/>
  <c r="J144"/>
  <c r="BK102"/>
  <c i="18" r="BK119"/>
  <c r="J87"/>
  <c i="19" r="BK187"/>
  <c r="J127"/>
  <c r="J194"/>
  <c r="BK158"/>
  <c r="BK149"/>
  <c i="20" r="BK127"/>
  <c r="J90"/>
  <c r="BK97"/>
  <c r="J97"/>
  <c i="2" r="BK4357"/>
  <c r="J4266"/>
  <c r="BK4082"/>
  <c r="BK3988"/>
  <c r="J3902"/>
  <c r="J3817"/>
  <c r="BK3742"/>
  <c r="J3666"/>
  <c r="BK3571"/>
  <c r="J3455"/>
  <c r="J3014"/>
  <c r="BK2922"/>
  <c r="J2644"/>
  <c r="J2364"/>
  <c r="J2032"/>
  <c r="BK1868"/>
  <c r="BK1459"/>
  <c r="BK1179"/>
  <c r="BK609"/>
  <c r="BK322"/>
  <c r="J158"/>
  <c r="J4393"/>
  <c r="BK4272"/>
  <c r="J4155"/>
  <c r="BK4032"/>
  <c r="BK3976"/>
  <c r="J3899"/>
  <c r="J3829"/>
  <c r="BK3794"/>
  <c r="J3718"/>
  <c r="J3633"/>
  <c r="BK3515"/>
  <c r="BK3035"/>
  <c r="BK2901"/>
  <c r="BK2621"/>
  <c r="BK2413"/>
  <c r="BK2103"/>
  <c r="BK2010"/>
  <c r="J1524"/>
  <c r="BK1405"/>
  <c r="BK1055"/>
  <c r="J690"/>
  <c r="BK173"/>
  <c r="J4405"/>
  <c r="J4328"/>
  <c r="J4291"/>
  <c r="J4265"/>
  <c r="BK4148"/>
  <c r="BK4044"/>
  <c r="BK3985"/>
  <c r="BK3903"/>
  <c r="BK3881"/>
  <c r="J3802"/>
  <c r="BK3668"/>
  <c r="BK3638"/>
  <c r="BK3524"/>
  <c r="J3302"/>
  <c r="BK3020"/>
  <c r="BK2870"/>
  <c r="BK2602"/>
  <c r="BK2352"/>
  <c r="J2132"/>
  <c r="J1879"/>
  <c r="J1490"/>
  <c r="BK1306"/>
  <c r="BK897"/>
  <c r="BK484"/>
  <c r="BK137"/>
  <c r="J5820"/>
  <c r="J5784"/>
  <c r="BK5744"/>
  <c r="J5695"/>
  <c r="BK5585"/>
  <c r="J5482"/>
  <c r="BK5363"/>
  <c r="BK5028"/>
  <c r="J4812"/>
  <c r="J4649"/>
  <c r="J4440"/>
  <c r="J4319"/>
  <c r="BK4269"/>
  <c r="BK4114"/>
  <c r="BK4022"/>
  <c r="J3982"/>
  <c r="BK3911"/>
  <c r="J3878"/>
  <c r="BK3801"/>
  <c r="J3794"/>
  <c r="J3737"/>
  <c r="BK3670"/>
  <c r="BK3630"/>
  <c r="BK3328"/>
  <c r="BK2961"/>
  <c r="BK2781"/>
  <c r="BK2436"/>
  <c r="BK2231"/>
  <c r="BK2056"/>
  <c r="J1868"/>
  <c r="J1451"/>
  <c r="J1306"/>
  <c r="BK747"/>
  <c r="J322"/>
  <c r="BK151"/>
  <c i="3" r="BK442"/>
  <c r="J367"/>
  <c r="J273"/>
  <c r="J123"/>
  <c r="J454"/>
  <c r="BK354"/>
  <c r="J138"/>
  <c r="BK511"/>
  <c r="BK399"/>
  <c r="J354"/>
  <c r="BK237"/>
  <c r="J162"/>
  <c r="BK452"/>
  <c r="BK178"/>
  <c r="J105"/>
  <c i="4" r="BK145"/>
  <c r="BK240"/>
  <c r="J168"/>
  <c r="J255"/>
  <c r="BK141"/>
  <c r="BK255"/>
  <c r="J192"/>
  <c r="J127"/>
  <c i="5" r="BK313"/>
  <c r="BK266"/>
  <c r="BK221"/>
  <c r="J180"/>
  <c r="J142"/>
  <c r="J117"/>
  <c r="BK283"/>
  <c r="BK244"/>
  <c r="BK193"/>
  <c r="BK165"/>
  <c r="BK119"/>
  <c r="J305"/>
  <c r="BK245"/>
  <c r="J203"/>
  <c r="BK153"/>
  <c r="J128"/>
  <c r="J312"/>
  <c r="J280"/>
  <c r="J228"/>
  <c r="J161"/>
  <c r="J110"/>
  <c i="6" r="BK117"/>
  <c r="BK102"/>
  <c r="J116"/>
  <c r="BK122"/>
  <c i="7" r="BK160"/>
  <c r="J125"/>
  <c r="BK97"/>
  <c r="BK164"/>
  <c r="J141"/>
  <c r="J192"/>
  <c r="BK168"/>
  <c r="J132"/>
  <c r="BK180"/>
  <c r="BK133"/>
  <c i="8" r="J325"/>
  <c r="BK234"/>
  <c r="BK169"/>
  <c r="J111"/>
  <c r="BK307"/>
  <c r="BK229"/>
  <c r="J160"/>
  <c r="BK105"/>
  <c r="J307"/>
  <c r="BK217"/>
  <c r="BK148"/>
  <c r="BK353"/>
  <c r="BK265"/>
  <c r="BK221"/>
  <c r="J180"/>
  <c r="J106"/>
  <c i="9" r="J183"/>
  <c r="J160"/>
  <c r="BK124"/>
  <c r="J212"/>
  <c r="J168"/>
  <c r="BK130"/>
  <c r="BK191"/>
  <c r="J154"/>
  <c r="BK106"/>
  <c i="10" r="J144"/>
  <c r="BK109"/>
  <c r="J120"/>
  <c r="BK137"/>
  <c r="J107"/>
  <c r="BK129"/>
  <c r="BK111"/>
  <c i="11" r="BK189"/>
  <c r="J132"/>
  <c r="BK236"/>
  <c r="BK181"/>
  <c r="BK171"/>
  <c r="BK157"/>
  <c r="BK143"/>
  <c r="J126"/>
  <c r="J103"/>
  <c r="J214"/>
  <c r="J196"/>
  <c r="J167"/>
  <c r="J115"/>
  <c r="J191"/>
  <c r="BK166"/>
  <c r="BK126"/>
  <c i="12" r="J291"/>
  <c r="BK346"/>
  <c r="J299"/>
  <c r="J242"/>
  <c r="J181"/>
  <c r="J295"/>
  <c r="BK209"/>
  <c r="J315"/>
  <c r="BK215"/>
  <c r="BK166"/>
  <c i="13" r="J92"/>
  <c i="14" r="BK203"/>
  <c r="J203"/>
  <c r="BK204"/>
  <c r="J100"/>
  <c r="J169"/>
  <c r="J106"/>
  <c i="15" r="J122"/>
  <c r="BK92"/>
  <c r="J104"/>
  <c r="J113"/>
  <c i="16" r="J146"/>
  <c r="J92"/>
  <c r="BK174"/>
  <c r="BK120"/>
  <c i="17" r="J111"/>
  <c r="J93"/>
  <c r="BK132"/>
  <c i="18" r="J98"/>
  <c r="BK92"/>
  <c i="19" r="J210"/>
  <c r="J140"/>
  <c r="BK184"/>
  <c r="J202"/>
  <c r="BK215"/>
  <c r="BK136"/>
  <c i="20" r="BK114"/>
  <c r="J119"/>
  <c r="J94"/>
  <c r="BK90"/>
  <c i="2" r="J4337"/>
  <c r="BK4267"/>
  <c r="J4119"/>
  <c r="J3990"/>
  <c r="BK3960"/>
  <c r="J3886"/>
  <c r="J3816"/>
  <c r="J3739"/>
  <c r="BK3647"/>
  <c r="BK3580"/>
  <c r="J3458"/>
  <c r="BK3046"/>
  <c r="J2857"/>
  <c r="BK2614"/>
  <c r="BK2344"/>
  <c r="J2044"/>
  <c r="BK1903"/>
  <c r="BK1490"/>
  <c r="BK1201"/>
  <c r="J838"/>
  <c r="J484"/>
  <c r="BK267"/>
  <c r="J137"/>
  <c r="J4410"/>
  <c r="J4274"/>
  <c r="J4161"/>
  <c r="J4023"/>
  <c r="BK3970"/>
  <c r="J3898"/>
  <c r="BK3819"/>
  <c r="BK3747"/>
  <c r="BK3678"/>
  <c r="J3635"/>
  <c r="J3486"/>
  <c r="J3069"/>
  <c r="J2870"/>
  <c r="J2542"/>
  <c r="BK2374"/>
  <c r="BK2016"/>
  <c r="J1856"/>
  <c r="BK1451"/>
  <c r="J1120"/>
  <c r="BK786"/>
  <c r="J387"/>
  <c r="BK118"/>
  <c r="J4345"/>
  <c r="J4278"/>
  <c r="BK4253"/>
  <c r="J4079"/>
  <c r="J3993"/>
  <c r="BK3965"/>
  <c r="BK3822"/>
  <c r="J3738"/>
  <c r="BK3666"/>
  <c r="BK3624"/>
  <c r="BK3429"/>
  <c r="BK3009"/>
  <c r="J2661"/>
  <c r="BK2395"/>
  <c r="J2164"/>
  <c r="J1941"/>
  <c r="J1528"/>
  <c r="J1427"/>
  <c r="J1179"/>
  <c r="J633"/>
  <c r="J238"/>
  <c r="BK5830"/>
  <c r="J5795"/>
  <c r="J5755"/>
  <c r="BK5710"/>
  <c r="J5673"/>
  <c r="BK5482"/>
  <c r="BK5369"/>
  <c r="BK5210"/>
  <c r="BK5033"/>
  <c r="BK4760"/>
  <c r="J4499"/>
  <c r="J4388"/>
  <c r="BK4293"/>
  <c r="BK4258"/>
  <c r="J4044"/>
  <c r="J3986"/>
  <c r="J3903"/>
  <c r="J3879"/>
  <c r="BK3745"/>
  <c r="J3668"/>
  <c r="BK3627"/>
  <c r="BK3510"/>
  <c r="J3116"/>
  <c r="BK2853"/>
  <c r="J2652"/>
  <c r="J2482"/>
  <c r="BK2226"/>
  <c r="J2016"/>
  <c r="J1745"/>
  <c r="BK1423"/>
  <c r="J1059"/>
  <c r="BK772"/>
  <c r="BK304"/>
  <c i="3" r="J508"/>
  <c r="J424"/>
  <c r="J329"/>
  <c r="BK244"/>
  <c r="BK500"/>
  <c r="J438"/>
  <c r="BK342"/>
  <c r="BK225"/>
  <c r="BK520"/>
  <c r="BK432"/>
  <c r="J376"/>
  <c r="J282"/>
  <c r="J218"/>
  <c r="BK514"/>
  <c r="BK440"/>
  <c r="J212"/>
  <c r="BK117"/>
  <c i="4" r="BK137"/>
  <c r="J194"/>
  <c r="BK116"/>
  <c r="J210"/>
  <c r="J116"/>
  <c r="J234"/>
  <c r="J185"/>
  <c r="J124"/>
  <c i="5" r="J314"/>
  <c r="J270"/>
  <c r="BK234"/>
  <c r="BK192"/>
  <c r="J149"/>
  <c r="BK114"/>
  <c r="BK285"/>
  <c r="BK238"/>
  <c r="BK212"/>
  <c r="J170"/>
  <c r="BK120"/>
  <c r="BK312"/>
  <c r="BK287"/>
  <c r="BK251"/>
  <c r="J204"/>
  <c r="J163"/>
  <c r="BK134"/>
  <c r="BK328"/>
  <c r="J279"/>
  <c r="BK239"/>
  <c r="BK220"/>
  <c r="J176"/>
  <c r="J113"/>
  <c i="6" r="J110"/>
  <c r="J117"/>
  <c r="BK107"/>
  <c r="BK110"/>
  <c i="7" r="J168"/>
  <c r="J144"/>
  <c r="J99"/>
  <c r="BK166"/>
  <c r="J117"/>
  <c r="BK175"/>
  <c r="BK155"/>
  <c r="J110"/>
  <c r="BK159"/>
  <c r="J136"/>
  <c i="8" r="J341"/>
  <c r="BK283"/>
  <c r="BK174"/>
  <c r="BK146"/>
  <c r="J105"/>
  <c r="BK272"/>
  <c r="BK200"/>
  <c r="BK158"/>
  <c r="J367"/>
  <c r="J294"/>
  <c r="BK243"/>
  <c r="BK184"/>
  <c r="J127"/>
  <c r="J323"/>
  <c r="BK256"/>
  <c r="J204"/>
  <c r="BK142"/>
  <c i="9" r="J186"/>
  <c r="J164"/>
  <c r="BK133"/>
  <c r="BK107"/>
  <c r="BK184"/>
  <c r="J151"/>
  <c r="BK112"/>
  <c r="BK193"/>
  <c r="J174"/>
  <c r="J130"/>
  <c r="BK114"/>
  <c i="10" r="BK145"/>
  <c r="J105"/>
  <c r="BK112"/>
  <c r="J133"/>
  <c r="BK106"/>
  <c r="J134"/>
  <c i="11" r="BK220"/>
  <c r="J183"/>
  <c r="J124"/>
  <c r="BK213"/>
  <c r="J156"/>
  <c r="BK120"/>
  <c r="BK222"/>
  <c r="BK169"/>
  <c r="J118"/>
  <c r="BK188"/>
  <c r="BK161"/>
  <c r="BK112"/>
  <c i="12" r="J256"/>
  <c r="BK350"/>
  <c r="J308"/>
  <c r="J227"/>
  <c r="J322"/>
  <c r="J203"/>
  <c r="BK122"/>
  <c r="BK218"/>
  <c r="J135"/>
  <c i="13" r="J104"/>
  <c i="14" r="BK155"/>
  <c r="J103"/>
  <c r="BK137"/>
  <c r="BK160"/>
  <c r="J183"/>
  <c r="BK115"/>
  <c i="15" r="BK141"/>
  <c r="J161"/>
  <c r="BK95"/>
  <c r="BK89"/>
  <c i="16" r="J150"/>
  <c r="BK177"/>
  <c r="J95"/>
  <c r="J157"/>
  <c i="17" r="J123"/>
  <c r="BK111"/>
  <c r="BK108"/>
  <c i="18" r="BK111"/>
  <c r="J119"/>
  <c r="J102"/>
  <c i="19" r="J187"/>
  <c r="BK102"/>
  <c r="BK116"/>
  <c r="J92"/>
  <c r="BK127"/>
  <c i="20" r="J106"/>
  <c r="BK120"/>
  <c r="J92"/>
  <c r="BK103"/>
  <c i="2" r="BK4435"/>
  <c r="BK4288"/>
  <c r="J4114"/>
  <c r="J3987"/>
  <c r="J3914"/>
  <c r="BK3882"/>
  <c r="J3819"/>
  <c r="J3744"/>
  <c r="BK3637"/>
  <c r="J3581"/>
  <c r="J3450"/>
  <c r="J3030"/>
  <c r="J2840"/>
  <c r="J2631"/>
  <c r="BK2384"/>
  <c r="BK2072"/>
  <c r="BK1921"/>
  <c r="BK1518"/>
  <c r="J1448"/>
  <c r="J1055"/>
  <c r="BK615"/>
  <c r="J314"/>
  <c r="J124"/>
  <c r="J4321"/>
  <c r="BK4270"/>
  <c r="J4046"/>
  <c r="J3994"/>
  <c r="J3911"/>
  <c r="BK3831"/>
  <c r="J3795"/>
  <c r="J3720"/>
  <c r="J3636"/>
  <c r="J3504"/>
  <c r="BK3051"/>
  <c r="J2932"/>
  <c r="BK2670"/>
  <c r="J2436"/>
  <c r="BK2119"/>
  <c r="BK1933"/>
  <c r="BK1467"/>
  <c r="J1288"/>
  <c r="BK598"/>
  <c r="BK462"/>
  <c r="BK129"/>
  <c r="J4377"/>
  <c r="BK4286"/>
  <c r="BK4264"/>
  <c r="BK4130"/>
  <c r="BK4035"/>
  <c r="BK3978"/>
  <c r="BK3900"/>
  <c r="J3830"/>
  <c r="BK3746"/>
  <c r="J3670"/>
  <c r="BK3626"/>
  <c r="BK3475"/>
  <c r="BK3075"/>
  <c r="J2922"/>
  <c r="BK2702"/>
  <c r="J2344"/>
  <c r="J2072"/>
  <c r="BK1913"/>
  <c r="BK1793"/>
  <c r="BK1332"/>
  <c r="J980"/>
  <c r="BK416"/>
  <c r="BK5835"/>
  <c r="J5807"/>
  <c r="J5773"/>
  <c r="BK5719"/>
  <c r="BK5675"/>
  <c r="J5530"/>
  <c r="BK5303"/>
  <c r="J5105"/>
  <c r="J4879"/>
  <c r="BK4700"/>
  <c r="BK4468"/>
  <c r="J4373"/>
  <c r="BK4291"/>
  <c r="BK4266"/>
  <c r="BK4125"/>
  <c r="BK3990"/>
  <c r="J3915"/>
  <c r="BK3896"/>
  <c r="BK3814"/>
  <c r="J3721"/>
  <c r="BK3623"/>
  <c r="J3496"/>
  <c r="BK3064"/>
  <c r="BK2880"/>
  <c r="J2658"/>
  <c r="J2514"/>
  <c r="J2265"/>
  <c r="J2068"/>
  <c r="J1574"/>
  <c r="BK1324"/>
  <c r="J949"/>
  <c r="BK555"/>
  <c r="J206"/>
  <c i="3" r="J485"/>
  <c r="BK379"/>
  <c r="BK267"/>
  <c r="BK134"/>
  <c r="BK460"/>
  <c r="BK417"/>
  <c r="J276"/>
  <c r="BK105"/>
  <c r="BK466"/>
  <c r="BK395"/>
  <c r="BK285"/>
  <c r="BK158"/>
  <c r="J487"/>
  <c r="J247"/>
  <c r="BK162"/>
  <c i="4" r="J213"/>
  <c r="BK130"/>
  <c r="BK219"/>
  <c r="J162"/>
  <c r="J246"/>
  <c r="BK114"/>
  <c r="J243"/>
  <c r="J176"/>
  <c r="J120"/>
  <c i="5" r="BK298"/>
  <c r="BK252"/>
  <c r="BK203"/>
  <c r="BK163"/>
  <c r="BK131"/>
  <c r="J339"/>
  <c r="J291"/>
  <c r="J237"/>
  <c r="J201"/>
  <c r="BK176"/>
  <c r="BK132"/>
  <c r="BK320"/>
  <c r="BK277"/>
  <c r="J232"/>
  <c r="BK199"/>
  <c r="J156"/>
  <c r="BK125"/>
  <c r="J313"/>
  <c r="J252"/>
  <c r="BK222"/>
  <c r="J194"/>
  <c r="J130"/>
  <c i="6" r="BK111"/>
  <c r="J113"/>
  <c r="BK98"/>
  <c r="J105"/>
  <c i="7" r="BK161"/>
  <c r="J133"/>
  <c r="BK104"/>
  <c r="BK167"/>
  <c r="J120"/>
  <c r="J189"/>
  <c r="J161"/>
  <c r="BK124"/>
  <c r="J182"/>
  <c r="BK137"/>
  <c i="8" r="J365"/>
  <c r="BK286"/>
  <c r="BK219"/>
  <c r="BK152"/>
  <c r="J113"/>
  <c r="J339"/>
  <c r="J286"/>
  <c r="BK171"/>
  <c r="BK112"/>
  <c r="BK323"/>
  <c r="J256"/>
  <c r="BK182"/>
  <c r="BK115"/>
  <c r="BK299"/>
  <c r="BK223"/>
  <c r="J178"/>
  <c r="BK113"/>
  <c i="9" r="BK181"/>
  <c r="BK147"/>
  <c r="BK111"/>
  <c r="J193"/>
  <c r="J135"/>
  <c r="BK103"/>
  <c r="BK186"/>
  <c r="BK151"/>
  <c r="J105"/>
  <c i="10" r="BK149"/>
  <c r="J111"/>
  <c r="BK135"/>
  <c r="J104"/>
  <c r="J126"/>
  <c r="BK102"/>
  <c r="J125"/>
  <c i="11" r="J138"/>
  <c r="BK231"/>
  <c r="J178"/>
  <c r="BK138"/>
  <c r="J233"/>
  <c r="BK202"/>
  <c r="J121"/>
  <c r="BK212"/>
  <c r="BK176"/>
  <c r="BK127"/>
  <c i="12" r="BK295"/>
  <c r="J126"/>
  <c r="BK325"/>
  <c r="J218"/>
  <c r="J346"/>
  <c r="BK254"/>
  <c r="BK181"/>
  <c r="J316"/>
  <c r="J161"/>
  <c i="13" r="BK96"/>
  <c i="14" r="BK201"/>
  <c r="BK195"/>
  <c r="BK100"/>
  <c r="BK202"/>
  <c r="BK151"/>
  <c i="15" r="BK158"/>
  <c r="J120"/>
  <c r="J137"/>
  <c r="BK148"/>
  <c i="16" r="J181"/>
  <c r="BK143"/>
  <c r="J101"/>
  <c r="J89"/>
  <c r="J133"/>
  <c i="17" r="BK155"/>
  <c r="BK130"/>
  <c r="BK136"/>
  <c r="J99"/>
  <c i="18" r="BK115"/>
  <c r="BK90"/>
  <c r="J89"/>
  <c i="19" r="J161"/>
  <c r="BK189"/>
  <c r="BK194"/>
  <c r="BK206"/>
  <c r="BK129"/>
  <c i="20" r="J102"/>
  <c r="BK111"/>
  <c r="BK126"/>
  <c r="BK87"/>
  <c i="2" r="J4504"/>
  <c r="BK4281"/>
  <c r="BK4251"/>
  <c r="J4022"/>
  <c r="J3971"/>
  <c r="BK3905"/>
  <c r="J3883"/>
  <c r="J3803"/>
  <c r="BK3725"/>
  <c r="BK3633"/>
  <c r="J3510"/>
  <c r="J3423"/>
  <c r="BK2987"/>
  <c r="J2757"/>
  <c r="J2352"/>
  <c r="J2192"/>
  <c r="J1917"/>
  <c r="J1656"/>
  <c r="BK1183"/>
  <c r="BK758"/>
  <c r="J370"/>
  <c r="BK210"/>
  <c r="BK4507"/>
  <c r="J4317"/>
  <c r="BK4198"/>
  <c r="J4059"/>
  <c r="BK3980"/>
  <c r="J3900"/>
  <c r="BK3824"/>
  <c r="BK3796"/>
  <c r="BK3724"/>
  <c r="J3640"/>
  <c r="J3524"/>
  <c r="J3056"/>
  <c r="J2853"/>
  <c r="J2578"/>
  <c r="BK2389"/>
  <c r="BK2068"/>
  <c r="BK1574"/>
  <c r="BK1444"/>
  <c r="BK1028"/>
  <c r="J621"/>
  <c r="J364"/>
  <c r="BK4493"/>
  <c r="J4357"/>
  <c r="BK4277"/>
  <c r="J4262"/>
  <c r="BK4087"/>
  <c r="J3995"/>
  <c r="BK3975"/>
  <c r="BK3902"/>
  <c r="BK3825"/>
  <c r="J3796"/>
  <c r="J3667"/>
  <c r="J3623"/>
  <c r="J3445"/>
  <c r="BK3041"/>
  <c r="J2901"/>
  <c r="BK2590"/>
  <c r="J2338"/>
  <c r="BK2082"/>
  <c r="BK1925"/>
  <c r="BK1510"/>
  <c r="J1401"/>
  <c r="J1051"/>
  <c r="BK751"/>
  <c r="BK364"/>
  <c r="BK5767"/>
  <c r="J5719"/>
  <c r="BK5679"/>
  <c r="J5593"/>
  <c r="J5486"/>
  <c r="J5389"/>
  <c r="J5356"/>
  <c r="BK5153"/>
  <c r="BK4879"/>
  <c r="J4752"/>
  <c r="J4420"/>
  <c r="BK4328"/>
  <c r="J4268"/>
  <c r="BK4024"/>
  <c r="J3981"/>
  <c r="J3905"/>
  <c r="J3882"/>
  <c r="BK3810"/>
  <c r="BK3736"/>
  <c r="BK3639"/>
  <c r="BK3581"/>
  <c r="J3129"/>
  <c r="BK2931"/>
  <c r="BK2661"/>
  <c r="BK2450"/>
  <c r="BK2241"/>
  <c r="BK2044"/>
  <c r="J1793"/>
  <c r="BK1293"/>
  <c r="J897"/>
  <c r="BK528"/>
  <c r="BK227"/>
  <c i="3" r="BK505"/>
  <c r="J411"/>
  <c r="J228"/>
  <c r="BK469"/>
  <c r="BK389"/>
  <c r="BK174"/>
  <c r="J498"/>
  <c r="BK421"/>
  <c r="BK315"/>
  <c r="J225"/>
  <c r="BK138"/>
  <c r="J221"/>
  <c r="BK111"/>
  <c i="4" r="J135"/>
  <c r="BK222"/>
  <c r="BK121"/>
  <c r="J222"/>
  <c r="J121"/>
  <c r="J240"/>
  <c r="BK159"/>
  <c i="5" r="J322"/>
  <c r="BK269"/>
  <c r="J225"/>
  <c r="BK188"/>
  <c r="J144"/>
  <c r="J332"/>
  <c r="BK276"/>
  <c r="J229"/>
  <c r="J188"/>
  <c r="BK167"/>
  <c r="BK130"/>
  <c r="BK307"/>
  <c r="BK254"/>
  <c r="J210"/>
  <c r="J173"/>
  <c r="J126"/>
  <c r="BK315"/>
  <c r="J277"/>
  <c r="BK237"/>
  <c r="BK210"/>
  <c r="BK128"/>
  <c i="6" r="J120"/>
  <c r="BK116"/>
  <c r="J111"/>
  <c r="BK119"/>
  <c i="7" r="BK165"/>
  <c r="J135"/>
  <c r="J103"/>
  <c r="BK182"/>
  <c r="J152"/>
  <c r="J107"/>
  <c r="BK176"/>
  <c r="BK162"/>
  <c r="J126"/>
  <c r="J181"/>
  <c r="J145"/>
  <c r="BK114"/>
  <c i="8" r="BK288"/>
  <c r="J202"/>
  <c r="J173"/>
  <c r="J130"/>
  <c r="J348"/>
  <c r="J263"/>
  <c r="BK178"/>
  <c r="J107"/>
  <c r="J311"/>
  <c r="J265"/>
  <c r="J211"/>
  <c r="BK140"/>
  <c r="J322"/>
  <c r="J259"/>
  <c r="J184"/>
  <c r="BK108"/>
  <c i="9" r="BK189"/>
  <c r="BK162"/>
  <c r="BK127"/>
  <c r="BK102"/>
  <c r="J166"/>
  <c r="J131"/>
  <c r="BK195"/>
  <c r="BK160"/>
  <c r="J127"/>
  <c r="J108"/>
  <c i="10" r="BK131"/>
  <c r="BK136"/>
  <c r="J142"/>
  <c r="BK124"/>
  <c r="J149"/>
  <c r="BK119"/>
  <c i="11" r="BK219"/>
  <c r="J184"/>
  <c r="BK122"/>
  <c r="J227"/>
  <c r="BK183"/>
  <c r="BK145"/>
  <c r="J219"/>
  <c r="J148"/>
  <c r="BK233"/>
  <c r="J179"/>
  <c r="J109"/>
  <c i="12" r="BK279"/>
  <c r="J156"/>
  <c r="BK329"/>
  <c r="BK250"/>
  <c r="BK109"/>
  <c r="J210"/>
  <c i="13" r="BK100"/>
  <c r="BK85"/>
  <c i="14" r="BK120"/>
  <c r="J202"/>
  <c r="BK186"/>
  <c r="J204"/>
  <c r="J139"/>
  <c i="15" r="J145"/>
  <c r="J158"/>
  <c r="BK107"/>
  <c r="BK110"/>
  <c i="16" r="BK133"/>
  <c r="BK181"/>
  <c r="BK92"/>
  <c r="J136"/>
  <c i="17" r="J138"/>
  <c r="BK123"/>
  <c r="BK105"/>
  <c i="18" r="BK109"/>
  <c r="J99"/>
  <c r="BK96"/>
  <c i="19" r="BK152"/>
  <c r="BK119"/>
  <c r="BK170"/>
  <c r="BK104"/>
  <c r="BK140"/>
  <c i="20" r="J105"/>
  <c r="BK118"/>
  <c r="J117"/>
  <c i="2" r="BK4440"/>
  <c r="J4293"/>
  <c r="BK4260"/>
  <c r="BK3983"/>
  <c r="BK3969"/>
  <c r="BK3890"/>
  <c r="J3826"/>
  <c r="J3799"/>
  <c r="BK3729"/>
  <c r="BK3634"/>
  <c r="BK3521"/>
  <c r="BK3335"/>
  <c r="J2977"/>
  <c r="J2712"/>
  <c r="J2401"/>
  <c r="BK2194"/>
  <c r="J1937"/>
  <c r="J1537"/>
  <c r="BK1344"/>
  <c r="BK939"/>
  <c r="BK399"/>
  <c r="BK256"/>
  <c r="BK4585"/>
  <c r="BK4354"/>
  <c r="BK4262"/>
  <c r="J4125"/>
  <c r="BK4011"/>
  <c r="J3962"/>
  <c r="J3896"/>
  <c r="J3806"/>
  <c r="BK3738"/>
  <c r="BK3667"/>
  <c r="J3637"/>
  <c r="J3550"/>
  <c r="BK3458"/>
  <c r="J2982"/>
  <c r="J2765"/>
  <c r="J2490"/>
  <c r="J2201"/>
  <c r="J2082"/>
  <c r="J1888"/>
  <c r="BK1427"/>
  <c r="BK995"/>
  <c r="BK574"/>
  <c r="J393"/>
  <c r="J4507"/>
  <c r="BK4366"/>
  <c r="J4303"/>
  <c r="J4273"/>
  <c r="J4249"/>
  <c r="J4024"/>
  <c r="J3977"/>
  <c r="BK3908"/>
  <c r="BK3891"/>
  <c r="J3811"/>
  <c r="J3726"/>
  <c r="BK3642"/>
  <c r="J3582"/>
  <c r="BK3423"/>
  <c r="BK2951"/>
  <c r="J2721"/>
  <c r="J2413"/>
  <c r="J2178"/>
  <c r="BK1917"/>
  <c r="J1518"/>
  <c r="BK1409"/>
  <c r="J1002"/>
  <c r="J609"/>
  <c r="J210"/>
  <c r="BK5827"/>
  <c r="BK5790"/>
  <c r="BK5749"/>
  <c r="J5710"/>
  <c r="BK5593"/>
  <c r="BK5395"/>
  <c r="BK5307"/>
  <c r="J5153"/>
  <c r="J4876"/>
  <c r="BK4504"/>
  <c r="BK4410"/>
  <c r="BK4303"/>
  <c r="BK4261"/>
  <c r="BK4059"/>
  <c r="BK3995"/>
  <c r="J3975"/>
  <c r="BK3898"/>
  <c r="BK3815"/>
  <c r="BK3795"/>
  <c r="J3736"/>
  <c r="BK3665"/>
  <c r="BK3621"/>
  <c r="BK3080"/>
  <c r="J2810"/>
  <c r="BK2644"/>
  <c r="BK2490"/>
  <c r="J2313"/>
  <c r="BK2001"/>
  <c r="J1668"/>
  <c r="J1477"/>
  <c r="J1201"/>
  <c r="BK887"/>
  <c r="J598"/>
  <c r="J267"/>
  <c i="3" r="J479"/>
  <c r="J385"/>
  <c r="J206"/>
  <c r="BK108"/>
  <c r="J436"/>
  <c r="BK282"/>
  <c r="BK529"/>
  <c r="J428"/>
  <c r="BK367"/>
  <c r="J248"/>
  <c r="J178"/>
  <c r="BK479"/>
  <c r="J253"/>
  <c r="BK206"/>
  <c r="J126"/>
  <c i="4" r="BK124"/>
  <c r="BK213"/>
  <c r="J159"/>
  <c r="J225"/>
  <c r="BK127"/>
  <c r="J237"/>
  <c r="BK173"/>
  <c r="BK100"/>
  <c i="5" r="J304"/>
  <c r="J255"/>
  <c r="BK209"/>
  <c r="BK170"/>
  <c r="BK137"/>
  <c r="J326"/>
  <c r="J271"/>
  <c r="J222"/>
  <c r="BK184"/>
  <c r="BK140"/>
  <c r="BK326"/>
  <c r="J283"/>
  <c r="BK240"/>
  <c r="BK207"/>
  <c r="BK180"/>
  <c r="J137"/>
  <c r="BK104"/>
  <c r="BK293"/>
  <c r="J240"/>
  <c r="J216"/>
  <c r="J177"/>
  <c r="BK102"/>
  <c i="6" r="J102"/>
  <c r="BK114"/>
  <c r="J128"/>
  <c r="BK96"/>
  <c i="7" r="BK153"/>
  <c r="BK131"/>
  <c r="J187"/>
  <c r="J154"/>
  <c r="J113"/>
  <c r="J178"/>
  <c r="BK149"/>
  <c r="BK117"/>
  <c r="J162"/>
  <c r="BK140"/>
  <c i="8" r="J343"/>
  <c r="J274"/>
  <c r="J196"/>
  <c r="J148"/>
  <c r="BK104"/>
  <c r="J320"/>
  <c r="J209"/>
  <c r="BK127"/>
  <c r="BK333"/>
  <c r="J261"/>
  <c r="BK190"/>
  <c r="BK111"/>
  <c r="BK274"/>
  <c r="BK206"/>
  <c r="J140"/>
  <c i="9" r="J203"/>
  <c r="BK179"/>
  <c r="J138"/>
  <c r="BK118"/>
  <c r="J176"/>
  <c r="BK150"/>
  <c r="J117"/>
  <c r="BK198"/>
  <c r="J162"/>
  <c r="J129"/>
  <c r="J107"/>
  <c i="10" r="J137"/>
  <c r="J140"/>
  <c r="BK116"/>
  <c r="BK101"/>
  <c r="BK120"/>
  <c i="11" r="J217"/>
  <c r="J166"/>
  <c r="J117"/>
  <c r="BK214"/>
  <c r="BK131"/>
  <c r="J141"/>
  <c r="BK206"/>
  <c r="BK152"/>
  <c i="12" r="J334"/>
  <c r="J237"/>
  <c r="BK118"/>
  <c r="BK310"/>
  <c r="BK230"/>
  <c r="BK131"/>
  <c r="J260"/>
  <c r="BK200"/>
  <c r="J118"/>
  <c r="BK243"/>
  <c r="J192"/>
  <c i="13" r="BK90"/>
  <c r="J94"/>
  <c i="14" r="J124"/>
  <c r="BK139"/>
  <c r="BK183"/>
  <c r="J148"/>
  <c r="BK153"/>
  <c r="J94"/>
  <c i="15" r="J146"/>
  <c r="BK145"/>
  <c r="BK138"/>
  <c i="16" r="BK163"/>
  <c r="BK101"/>
  <c r="BK139"/>
  <c r="BK165"/>
  <c i="17" r="BK149"/>
  <c r="J155"/>
  <c r="BK147"/>
  <c i="18" r="BK104"/>
  <c r="J109"/>
  <c r="J92"/>
  <c i="19" r="J146"/>
  <c r="BK112"/>
  <c r="J168"/>
  <c r="J119"/>
  <c r="J191"/>
  <c r="J102"/>
  <c i="20" r="BK94"/>
  <c r="BK109"/>
  <c r="J127"/>
  <c r="BK102"/>
  <c i="2" r="J4366"/>
  <c r="J4280"/>
  <c r="J4255"/>
  <c r="BK4010"/>
  <c r="J3973"/>
  <c r="J3894"/>
  <c r="J3821"/>
  <c r="J3746"/>
  <c r="J3669"/>
  <c r="J3631"/>
  <c r="BK3529"/>
  <c r="J3075"/>
  <c r="BK2967"/>
  <c r="BK2648"/>
  <c r="J2379"/>
  <c r="J1988"/>
  <c r="BK1702"/>
  <c r="J1375"/>
  <c r="BK603"/>
  <c r="J304"/>
  <c r="J4593"/>
  <c r="BK4292"/>
  <c r="J4258"/>
  <c r="BK4092"/>
  <c r="J4008"/>
  <c r="J3966"/>
  <c r="BK3889"/>
  <c r="J3807"/>
  <c r="BK3727"/>
  <c r="BK3641"/>
  <c r="BK3534"/>
  <c r="J2951"/>
  <c r="J2816"/>
  <c r="J2614"/>
  <c r="BK2199"/>
  <c r="J2056"/>
  <c r="J1925"/>
  <c r="BK1418"/>
  <c r="J1015"/>
  <c r="BK586"/>
  <c r="BK341"/>
  <c r="J4435"/>
  <c r="J4318"/>
  <c r="BK4275"/>
  <c r="BK4179"/>
  <c r="BK4045"/>
  <c r="BK3979"/>
  <c r="BK3912"/>
  <c r="BK3884"/>
  <c r="BK3804"/>
  <c r="BK3723"/>
  <c r="BK3640"/>
  <c r="BK3496"/>
  <c r="J3149"/>
  <c r="J2880"/>
  <c r="J2566"/>
  <c r="BK2265"/>
  <c r="J2084"/>
  <c r="J1861"/>
  <c r="J1459"/>
  <c r="J1385"/>
  <c r="J887"/>
  <c r="J462"/>
  <c r="J199"/>
  <c r="BK5820"/>
  <c r="BK5784"/>
  <c r="J5744"/>
  <c r="BK5695"/>
  <c r="BK5589"/>
  <c r="BK5389"/>
  <c r="J5307"/>
  <c r="BK5172"/>
  <c r="BK5011"/>
  <c r="BK4752"/>
  <c r="BK4473"/>
  <c r="J4430"/>
  <c r="J4316"/>
  <c r="BK4265"/>
  <c r="J4097"/>
  <c r="J4011"/>
  <c r="BK3977"/>
  <c r="J3884"/>
  <c r="J3809"/>
  <c r="BK3720"/>
  <c r="BK3622"/>
  <c r="BK3450"/>
  <c r="J3051"/>
  <c r="J2800"/>
  <c r="BK2631"/>
  <c r="BK2338"/>
  <c r="J2079"/>
  <c r="J1921"/>
  <c r="BK1455"/>
  <c r="BK1002"/>
  <c r="J574"/>
  <c r="BK216"/>
  <c i="3" r="BK495"/>
  <c r="J364"/>
  <c r="J195"/>
  <c r="BK487"/>
  <c r="J402"/>
  <c r="BK258"/>
  <c r="BK525"/>
  <c r="J457"/>
  <c r="J392"/>
  <c r="BK309"/>
  <c r="BK170"/>
  <c r="J482"/>
  <c r="BK263"/>
  <c r="BK195"/>
  <c r="J108"/>
  <c i="4" r="J173"/>
  <c r="BK249"/>
  <c r="BK182"/>
  <c r="BK103"/>
  <c r="BK176"/>
  <c r="BK105"/>
  <c r="J196"/>
  <c r="J132"/>
  <c i="5" r="J303"/>
  <c r="BK257"/>
  <c r="BK206"/>
  <c r="BK156"/>
  <c r="J123"/>
  <c r="BK309"/>
  <c r="J260"/>
  <c r="J215"/>
  <c r="J179"/>
  <c r="BK151"/>
  <c r="BK336"/>
  <c r="BK300"/>
  <c r="J243"/>
  <c r="J186"/>
  <c r="J127"/>
  <c r="BK305"/>
  <c r="J264"/>
  <c r="BK225"/>
  <c r="BK186"/>
  <c r="J120"/>
  <c i="6" r="J104"/>
  <c r="BK108"/>
  <c r="J132"/>
  <c r="BK104"/>
  <c i="7" r="J159"/>
  <c r="BK132"/>
  <c r="BK109"/>
  <c r="BK177"/>
  <c r="BK147"/>
  <c r="BK101"/>
  <c r="J169"/>
  <c r="BK122"/>
  <c r="J166"/>
  <c r="BK144"/>
  <c i="8" r="J350"/>
  <c r="J292"/>
  <c r="BK192"/>
  <c r="J133"/>
  <c r="BK352"/>
  <c r="J299"/>
  <c r="BK215"/>
  <c r="J137"/>
  <c r="BK339"/>
  <c r="J288"/>
  <c r="BK196"/>
  <c r="BK114"/>
  <c r="J279"/>
  <c r="BK227"/>
  <c r="BK166"/>
  <c i="9" r="BK205"/>
  <c r="BK170"/>
  <c r="BK141"/>
  <c r="BK215"/>
  <c r="J172"/>
  <c r="BK120"/>
  <c r="BK212"/>
  <c r="BK165"/>
  <c r="BK139"/>
  <c r="BK126"/>
  <c i="10" r="BK140"/>
  <c r="J100"/>
  <c r="J118"/>
  <c r="BK139"/>
  <c r="BK114"/>
  <c r="BK147"/>
  <c r="BK100"/>
  <c i="11" r="BK186"/>
  <c r="BK136"/>
  <c r="J223"/>
  <c r="J174"/>
  <c r="BK130"/>
  <c r="J236"/>
  <c r="J198"/>
  <c r="J146"/>
  <c r="BK100"/>
  <c r="J181"/>
  <c r="J149"/>
  <c i="12" r="J336"/>
  <c r="BK227"/>
  <c r="BK334"/>
  <c r="BK265"/>
  <c r="BK198"/>
  <c r="BK274"/>
  <c r="J230"/>
  <c r="BK318"/>
  <c r="J185"/>
  <c i="13" r="BK88"/>
  <c r="J87"/>
  <c i="14" r="BK128"/>
  <c r="J166"/>
  <c r="BK175"/>
  <c r="J134"/>
  <c r="J141"/>
  <c r="BK103"/>
  <c i="15" r="BK113"/>
  <c r="J133"/>
  <c r="BK146"/>
  <c i="16" r="J160"/>
  <c r="BK95"/>
  <c r="J126"/>
  <c r="J139"/>
  <c i="17" r="J130"/>
  <c r="J126"/>
  <c r="BK141"/>
  <c r="BK87"/>
  <c i="18" r="J111"/>
  <c r="BK89"/>
  <c i="19" r="BK191"/>
  <c r="J112"/>
  <c r="J152"/>
  <c r="J148"/>
  <c r="BK148"/>
  <c i="20" r="J123"/>
  <c r="BK95"/>
  <c r="BK116"/>
  <c r="BK131"/>
  <c r="BK92"/>
  <c i="2" r="BK4373"/>
  <c r="J4282"/>
  <c r="BK4257"/>
  <c r="J4020"/>
  <c r="J3972"/>
  <c r="BK3897"/>
  <c r="J3822"/>
  <c r="J3801"/>
  <c r="BK3722"/>
  <c r="J3632"/>
  <c r="BK3561"/>
  <c r="BK3434"/>
  <c r="BK2982"/>
  <c r="J2749"/>
  <c r="J2506"/>
  <c r="J2333"/>
  <c r="J1945"/>
  <c r="J1844"/>
  <c r="BK1393"/>
  <c r="BK980"/>
  <c r="J564"/>
  <c r="BK331"/>
  <c r="J179"/>
  <c r="J4453"/>
  <c r="BK4287"/>
  <c r="J4251"/>
  <c r="BK4109"/>
  <c r="BK3997"/>
  <c r="BK3974"/>
  <c r="J3880"/>
  <c r="BK3800"/>
  <c r="BK3726"/>
  <c r="J3642"/>
  <c r="J3561"/>
  <c r="J3279"/>
  <c r="BK2956"/>
  <c r="BK2757"/>
  <c r="BK2514"/>
  <c r="J2231"/>
  <c r="J2027"/>
  <c r="BK1562"/>
  <c r="J1423"/>
  <c r="BK1032"/>
  <c r="BK564"/>
  <c r="J195"/>
  <c r="BK4425"/>
  <c r="BK4316"/>
  <c r="J4276"/>
  <c r="BK4252"/>
  <c r="BK4047"/>
  <c r="BK3989"/>
  <c r="J3960"/>
  <c r="BK3879"/>
  <c r="J3810"/>
  <c r="BK3718"/>
  <c r="J3634"/>
  <c r="J3534"/>
  <c r="J3096"/>
  <c r="J2961"/>
  <c r="J2648"/>
  <c r="BK2369"/>
  <c r="J2148"/>
  <c r="BK1965"/>
  <c r="J1506"/>
  <c r="BK1397"/>
  <c r="BK854"/>
  <c r="BK370"/>
  <c r="J5830"/>
  <c r="BK5795"/>
  <c r="J5760"/>
  <c r="J5702"/>
  <c r="J5671"/>
  <c r="BK5404"/>
  <c r="BK5375"/>
  <c r="J5197"/>
  <c r="J5028"/>
  <c r="BK4812"/>
  <c r="J4636"/>
  <c r="BK4415"/>
  <c r="BK4294"/>
  <c r="J4260"/>
  <c r="BK4069"/>
  <c r="BK3996"/>
  <c r="BK3972"/>
  <c r="BK3901"/>
  <c r="BK3880"/>
  <c r="J3742"/>
  <c r="J3638"/>
  <c r="J3544"/>
  <c r="J3035"/>
  <c r="BK2835"/>
  <c r="J2374"/>
  <c r="BK2099"/>
  <c r="J1933"/>
  <c r="BK1537"/>
  <c r="J1409"/>
  <c r="BK1015"/>
  <c r="BK627"/>
  <c r="BK288"/>
  <c i="3" r="J460"/>
  <c r="J399"/>
  <c r="J279"/>
  <c r="BK166"/>
  <c r="J495"/>
  <c r="J432"/>
  <c r="BK221"/>
  <c r="BK517"/>
  <c r="BK408"/>
  <c r="J323"/>
  <c r="BK182"/>
  <c r="J520"/>
  <c r="J258"/>
  <c r="J188"/>
  <c r="J114"/>
  <c i="4" r="J152"/>
  <c r="BK266"/>
  <c r="J190"/>
  <c r="J123"/>
  <c r="J216"/>
  <c r="J137"/>
  <c r="J258"/>
  <c r="BK194"/>
  <c r="BK125"/>
  <c i="5" r="BK306"/>
  <c r="J258"/>
  <c r="BK216"/>
  <c r="J178"/>
  <c r="J141"/>
  <c r="BK318"/>
  <c r="BK280"/>
  <c r="J247"/>
  <c r="BK196"/>
  <c r="J168"/>
  <c r="J125"/>
  <c r="J309"/>
  <c r="BK265"/>
  <c r="J241"/>
  <c r="BK179"/>
  <c r="BK141"/>
  <c r="J324"/>
  <c r="J274"/>
  <c r="J242"/>
  <c r="BK217"/>
  <c r="J165"/>
  <c r="J107"/>
  <c i="6" r="J119"/>
  <c r="J134"/>
  <c r="J114"/>
  <c i="7" r="J176"/>
  <c r="J157"/>
  <c r="BK113"/>
  <c r="J179"/>
  <c r="BK145"/>
  <c r="J97"/>
  <c r="J165"/>
  <c r="J147"/>
  <c r="J190"/>
  <c r="J158"/>
  <c r="BK129"/>
  <c i="8" r="BK316"/>
  <c r="J241"/>
  <c r="J171"/>
  <c r="BK123"/>
  <c r="J353"/>
  <c r="J303"/>
  <c r="J206"/>
  <c r="J162"/>
  <c r="BK106"/>
  <c r="BK301"/>
  <c r="J223"/>
  <c r="BK167"/>
  <c r="BK341"/>
  <c r="BK269"/>
  <c r="J207"/>
  <c r="J156"/>
  <c r="J104"/>
  <c i="9" r="BK173"/>
  <c r="BK129"/>
  <c r="BK203"/>
  <c r="J165"/>
  <c r="BK121"/>
  <c r="J209"/>
  <c r="J170"/>
  <c r="BK142"/>
  <c r="J98"/>
  <c i="10" r="BK142"/>
  <c r="BK103"/>
  <c r="J124"/>
  <c r="J141"/>
  <c r="BK113"/>
  <c r="J145"/>
  <c r="J114"/>
  <c i="11" r="BK216"/>
  <c r="BK196"/>
  <c r="BK156"/>
  <c r="BK102"/>
  <c r="J186"/>
  <c r="BK146"/>
  <c r="BK239"/>
  <c r="BK182"/>
  <c r="J134"/>
  <c r="J238"/>
  <c r="J143"/>
  <c i="12" r="J318"/>
  <c r="BK185"/>
  <c r="J311"/>
  <c r="J250"/>
  <c r="BK135"/>
  <c r="BK212"/>
  <c r="J139"/>
  <c i="13" r="BK102"/>
  <c i="14" r="BK173"/>
  <c r="J115"/>
  <c r="J201"/>
  <c r="J186"/>
  <c r="J112"/>
  <c i="15" r="J148"/>
  <c r="J95"/>
  <c r="BK116"/>
  <c r="BK122"/>
  <c i="16" r="J168"/>
  <c r="J120"/>
  <c r="BK89"/>
  <c r="BK148"/>
  <c r="BK168"/>
  <c r="J155"/>
  <c i="17" r="J134"/>
  <c r="J105"/>
  <c r="BK144"/>
  <c i="18" r="BK87"/>
  <c r="J113"/>
  <c r="J93"/>
  <c i="19" r="J178"/>
  <c r="J108"/>
  <c r="BK138"/>
  <c r="J97"/>
  <c i="20" r="BK124"/>
  <c r="BK107"/>
  <c r="J107"/>
  <c r="BK104"/>
  <c i="2" r="J4329"/>
  <c r="J4270"/>
  <c r="BK4102"/>
  <c r="BK3986"/>
  <c r="BK3895"/>
  <c r="J3823"/>
  <c r="BK3748"/>
  <c r="BK3663"/>
  <c r="BK3583"/>
  <c r="BK3463"/>
  <c r="J3041"/>
  <c r="J2825"/>
  <c r="J2419"/>
  <c r="BK2027"/>
  <c r="BK1879"/>
  <c r="J1502"/>
  <c r="J1340"/>
  <c r="J1028"/>
  <c r="BK335"/>
  <c r="J151"/>
  <c r="BK4367"/>
  <c r="BK4276"/>
  <c r="J4173"/>
  <c r="J4035"/>
  <c r="BK3913"/>
  <c r="BK3887"/>
  <c r="BK3808"/>
  <c r="BK3737"/>
  <c r="BK3669"/>
  <c r="BK3629"/>
  <c r="J3465"/>
  <c r="J2998"/>
  <c r="J2781"/>
  <c r="J2540"/>
  <c r="BK2236"/>
  <c r="BK2086"/>
  <c r="BK1897"/>
  <c r="BK1414"/>
  <c r="BK949"/>
  <c r="J399"/>
  <c r="BK124"/>
  <c r="BK4382"/>
  <c r="J4305"/>
  <c r="BK4274"/>
  <c r="BK4250"/>
  <c r="BK4046"/>
  <c r="J3992"/>
  <c r="BK3909"/>
  <c r="J3832"/>
  <c r="BK3813"/>
  <c r="BK3744"/>
  <c r="BK3649"/>
  <c r="J3584"/>
  <c r="J3335"/>
  <c r="BK2977"/>
  <c r="BK2735"/>
  <c r="J2428"/>
  <c r="J2103"/>
  <c r="BK1987"/>
  <c r="J1558"/>
  <c r="J1414"/>
  <c r="BK447"/>
  <c r="BK165"/>
  <c r="BK5740"/>
  <c r="BK5688"/>
  <c r="BK5671"/>
  <c r="J5573"/>
  <c r="J5395"/>
  <c r="J5369"/>
  <c r="BK5192"/>
  <c r="BK5017"/>
  <c r="J4760"/>
  <c r="J4478"/>
  <c r="BK4365"/>
  <c r="BK4290"/>
  <c r="BK4249"/>
  <c r="J4047"/>
  <c r="BK3984"/>
  <c r="BK3899"/>
  <c r="J3877"/>
  <c r="J3747"/>
  <c r="J3724"/>
  <c r="J3625"/>
  <c r="J3429"/>
  <c r="J3003"/>
  <c r="BK2825"/>
  <c r="BK2542"/>
  <c r="J2369"/>
  <c r="BK2077"/>
  <c r="J1897"/>
  <c r="J1439"/>
  <c r="J1032"/>
  <c r="J603"/>
  <c r="BK314"/>
  <c i="3" r="J452"/>
  <c r="BK392"/>
  <c r="J303"/>
  <c r="BK508"/>
  <c r="BK445"/>
  <c r="J370"/>
  <c r="BK248"/>
  <c r="J522"/>
  <c r="BK405"/>
  <c r="J361"/>
  <c r="BK246"/>
  <c r="J166"/>
  <c r="J472"/>
  <c r="BK209"/>
  <c r="J146"/>
  <c i="4" r="BK185"/>
  <c r="BK109"/>
  <c r="BK192"/>
  <c r="J109"/>
  <c r="BK198"/>
  <c r="BK111"/>
  <c r="BK225"/>
  <c r="J167"/>
  <c r="J105"/>
  <c i="5" r="BK302"/>
  <c r="J262"/>
  <c r="J212"/>
  <c r="J167"/>
  <c r="BK126"/>
  <c r="BK322"/>
  <c r="J289"/>
  <c r="BK242"/>
  <c r="J197"/>
  <c r="J155"/>
  <c r="BK311"/>
  <c r="BK289"/>
  <c r="J244"/>
  <c r="BK201"/>
  <c r="J148"/>
  <c r="BK116"/>
  <c r="J294"/>
  <c r="J251"/>
  <c r="J224"/>
  <c r="BK158"/>
  <c i="6" r="J136"/>
  <c r="J129"/>
  <c r="J138"/>
  <c r="J125"/>
  <c r="J99"/>
  <c i="7" r="BK156"/>
  <c r="J129"/>
  <c r="BK189"/>
  <c r="J160"/>
  <c r="J114"/>
  <c r="BK192"/>
  <c r="J167"/>
  <c r="BK118"/>
  <c r="J173"/>
  <c r="J131"/>
  <c i="8" r="BK322"/>
  <c r="J246"/>
  <c r="J190"/>
  <c r="BK144"/>
  <c r="BK367"/>
  <c r="BK294"/>
  <c r="J201"/>
  <c r="J116"/>
  <c r="BK325"/>
  <c r="BK236"/>
  <c r="J176"/>
  <c r="J109"/>
  <c r="J271"/>
  <c r="J217"/>
  <c r="BK176"/>
  <c i="9" r="J215"/>
  <c r="BK182"/>
  <c r="J150"/>
  <c r="BK214"/>
  <c r="BK174"/>
  <c r="J147"/>
  <c r="J111"/>
  <c r="J189"/>
  <c r="J153"/>
  <c r="J100"/>
  <c r="BK100"/>
  <c i="10" r="BK121"/>
  <c r="J130"/>
  <c r="BK148"/>
  <c r="J103"/>
  <c r="J123"/>
  <c i="11" r="J212"/>
  <c r="BK158"/>
  <c r="J107"/>
  <c r="BK208"/>
  <c r="J164"/>
  <c r="J127"/>
  <c r="BK204"/>
  <c r="J139"/>
  <c r="J106"/>
  <c r="BK201"/>
  <c r="BK164"/>
  <c r="BK121"/>
  <c i="12" r="J222"/>
  <c r="J113"/>
  <c r="J215"/>
  <c r="BK150"/>
  <c r="BK222"/>
  <c r="BK176"/>
  <c i="13" r="J100"/>
  <c r="BK94"/>
  <c i="14" r="J160"/>
  <c r="J177"/>
  <c r="J153"/>
  <c r="J190"/>
  <c r="J120"/>
  <c i="15" r="BK151"/>
  <c r="BK98"/>
  <c r="J141"/>
  <c r="J151"/>
  <c i="16" r="J151"/>
  <c r="J98"/>
  <c r="BK136"/>
  <c r="BK160"/>
  <c r="BK113"/>
  <c i="17" r="J117"/>
  <c r="J90"/>
  <c r="J87"/>
  <c i="18" r="BK101"/>
  <c r="J124"/>
  <c r="J101"/>
  <c i="19" r="J172"/>
  <c r="BK108"/>
  <c r="BK144"/>
  <c r="BK134"/>
  <c r="BK172"/>
  <c r="J134"/>
  <c i="20" r="BK110"/>
  <c r="BK125"/>
  <c r="BK105"/>
  <c i="2" r="BK4430"/>
  <c r="BK4283"/>
  <c r="J4250"/>
  <c r="BK4023"/>
  <c r="J3976"/>
  <c r="J3910"/>
  <c r="J3831"/>
  <c r="J3804"/>
  <c r="BK3683"/>
  <c r="J3624"/>
  <c r="J3498"/>
  <c r="BK3061"/>
  <c r="BK2765"/>
  <c r="J2498"/>
  <c r="J2099"/>
  <c r="J1913"/>
  <c r="J1510"/>
  <c r="BK1297"/>
  <c r="J751"/>
  <c r="J351"/>
  <c r="J216"/>
  <c r="J4458"/>
  <c r="BK4304"/>
  <c r="BK4256"/>
  <c r="J4082"/>
  <c r="BK3987"/>
  <c r="J3909"/>
  <c r="BK3888"/>
  <c r="J3813"/>
  <c r="J3732"/>
  <c r="J3648"/>
  <c r="J3566"/>
  <c r="BK3083"/>
  <c r="J2835"/>
  <c r="BK2554"/>
  <c r="J2241"/>
  <c r="BK2032"/>
  <c r="BK1568"/>
  <c r="J1336"/>
  <c r="J918"/>
  <c r="BK550"/>
  <c r="BK358"/>
  <c r="J4448"/>
  <c r="BK4319"/>
  <c r="BK4280"/>
  <c r="J4259"/>
  <c r="J4069"/>
  <c r="BK3994"/>
  <c r="BK3963"/>
  <c r="J3828"/>
  <c r="J3743"/>
  <c r="J3664"/>
  <c r="BK3625"/>
  <c r="J3463"/>
  <c r="J3061"/>
  <c r="BK2937"/>
  <c r="BK2652"/>
  <c r="J2389"/>
  <c r="BK2246"/>
  <c r="J1981"/>
  <c r="J1702"/>
  <c r="J1393"/>
  <c r="J747"/>
  <c r="J245"/>
  <c r="J5835"/>
  <c r="BK5807"/>
  <c r="BK5760"/>
  <c r="J5682"/>
  <c r="BK5573"/>
  <c r="J5375"/>
  <c r="J5192"/>
  <c r="J5023"/>
  <c r="J4756"/>
  <c r="BK4483"/>
  <c r="J4367"/>
  <c r="BK4284"/>
  <c r="J4256"/>
  <c r="BK4033"/>
  <c r="J3989"/>
  <c r="BK3906"/>
  <c r="BK3883"/>
  <c r="BK3820"/>
  <c r="J3797"/>
  <c r="BK3743"/>
  <c r="J3723"/>
  <c r="BK3550"/>
  <c r="J3142"/>
  <c r="J2864"/>
  <c r="J2621"/>
  <c r="BK2379"/>
  <c r="BK2201"/>
  <c r="BK1911"/>
  <c r="J1494"/>
  <c r="BK1045"/>
  <c r="BK822"/>
  <c r="J506"/>
  <c r="BK199"/>
  <c i="3" r="BK457"/>
  <c r="J408"/>
  <c r="J315"/>
  <c r="J150"/>
  <c r="BK491"/>
  <c r="J379"/>
  <c r="BK202"/>
  <c r="J449"/>
  <c r="BK385"/>
  <c r="BK279"/>
  <c r="J202"/>
  <c r="J503"/>
  <c r="J285"/>
  <c r="BK218"/>
  <c i="4" r="J156"/>
  <c r="J261"/>
  <c r="J188"/>
  <c r="J100"/>
  <c r="BK168"/>
  <c r="J266"/>
  <c r="BK152"/>
  <c i="5" r="J318"/>
  <c r="J276"/>
  <c r="BK232"/>
  <c r="J198"/>
  <c r="J153"/>
  <c r="BK111"/>
  <c r="J311"/>
  <c r="J235"/>
  <c r="J199"/>
  <c r="J171"/>
  <c r="J131"/>
  <c r="J310"/>
  <c r="J266"/>
  <c r="BK235"/>
  <c r="J192"/>
  <c r="J147"/>
  <c r="J320"/>
  <c r="BK270"/>
  <c r="J236"/>
  <c r="BK204"/>
  <c r="BK138"/>
  <c i="6" r="BK141"/>
  <c r="J123"/>
  <c r="BK132"/>
  <c r="BK113"/>
  <c i="7" r="BK179"/>
  <c r="J148"/>
  <c r="BK106"/>
  <c r="BK174"/>
  <c r="J118"/>
  <c r="J186"/>
  <c r="J163"/>
  <c r="J183"/>
  <c r="J153"/>
  <c i="8" r="BK363"/>
  <c r="BK303"/>
  <c r="BK186"/>
  <c r="BK137"/>
  <c r="BK360"/>
  <c r="J290"/>
  <c r="J186"/>
  <c r="J154"/>
  <c r="J352"/>
  <c r="BK290"/>
  <c r="J225"/>
  <c r="BK180"/>
  <c r="BK331"/>
  <c r="BK246"/>
  <c r="J194"/>
  <c r="J114"/>
  <c i="9" r="J192"/>
  <c r="BK172"/>
  <c r="BK148"/>
  <c r="J106"/>
  <c r="BK187"/>
  <c r="J141"/>
  <c r="J201"/>
  <c r="J177"/>
  <c r="BK138"/>
  <c r="BK149"/>
  <c i="10" r="J139"/>
  <c r="BK132"/>
  <c r="BK150"/>
  <c r="J129"/>
  <c r="J148"/>
  <c r="J116"/>
  <c i="11" r="J206"/>
  <c r="J157"/>
  <c r="J104"/>
  <c r="BK198"/>
  <c r="J237"/>
  <c r="BK124"/>
  <c r="BK109"/>
  <c r="J229"/>
  <c r="J171"/>
  <c r="BK139"/>
  <c i="12" r="BK315"/>
  <c r="J204"/>
  <c r="J332"/>
  <c r="J212"/>
  <c r="BK336"/>
  <c r="BK161"/>
  <c r="J209"/>
  <c r="J143"/>
  <c i="13" r="BK87"/>
  <c i="14" r="BK163"/>
  <c r="BK112"/>
  <c r="BK106"/>
  <c r="J155"/>
  <c r="BK181"/>
  <c r="J118"/>
  <c i="15" r="BK137"/>
  <c r="J138"/>
  <c r="BK164"/>
  <c r="J92"/>
  <c i="16" r="J130"/>
  <c r="J171"/>
  <c r="J104"/>
  <c r="J123"/>
  <c i="17" r="BK126"/>
  <c r="J128"/>
  <c r="BK96"/>
  <c r="J96"/>
  <c i="18" r="BK117"/>
  <c r="BK95"/>
  <c i="19" r="BK168"/>
  <c r="J104"/>
  <c r="J142"/>
  <c r="J136"/>
  <c r="J156"/>
  <c i="20" r="J120"/>
  <c r="BK88"/>
  <c r="J114"/>
  <c r="J87"/>
  <c r="J108"/>
  <c i="2" r="BK4405"/>
  <c r="BK4305"/>
  <c r="BK4263"/>
  <c r="J4045"/>
  <c r="J3984"/>
  <c r="J3912"/>
  <c r="J3881"/>
  <c r="J3808"/>
  <c r="BK3721"/>
  <c r="J3639"/>
  <c r="BK3504"/>
  <c r="J3328"/>
  <c r="BK2992"/>
  <c r="BK2721"/>
  <c r="J2466"/>
  <c r="BK2178"/>
  <c r="BK1861"/>
  <c r="BK1439"/>
  <c r="J1045"/>
  <c r="BK633"/>
  <c r="BK380"/>
  <c r="BK238"/>
  <c r="J4468"/>
  <c r="J4365"/>
  <c r="J4267"/>
  <c r="J4130"/>
  <c r="BK3982"/>
  <c r="J3906"/>
  <c r="BK3830"/>
  <c r="BK3797"/>
  <c r="BK3731"/>
  <c r="J3645"/>
  <c r="J3580"/>
  <c r="BK3440"/>
  <c r="J3020"/>
  <c r="BK2712"/>
  <c r="BK2466"/>
  <c r="J2249"/>
  <c r="J2090"/>
  <c r="BK1558"/>
  <c r="BK1375"/>
  <c r="J908"/>
  <c r="BK424"/>
  <c r="BK144"/>
  <c r="BK4358"/>
  <c r="BK4285"/>
  <c r="J4269"/>
  <c r="BK4097"/>
  <c r="J3997"/>
  <c r="J3970"/>
  <c r="J3893"/>
  <c r="BK3827"/>
  <c r="J3800"/>
  <c r="BK3643"/>
  <c r="BK3619"/>
  <c r="BK3465"/>
  <c r="J3046"/>
  <c r="BK2940"/>
  <c r="BK2640"/>
  <c r="BK2328"/>
  <c r="J2123"/>
  <c r="J1911"/>
  <c r="BK1494"/>
  <c r="J1405"/>
  <c r="J960"/>
  <c r="J586"/>
  <c r="J129"/>
  <c r="J5812"/>
  <c r="J5779"/>
  <c r="J5734"/>
  <c r="J5679"/>
  <c r="BK5530"/>
  <c r="BK5380"/>
  <c r="BK5197"/>
  <c r="BK5023"/>
  <c r="BK4864"/>
  <c r="BK4694"/>
  <c r="BK4458"/>
  <c r="J4322"/>
  <c r="J4271"/>
  <c r="J4141"/>
  <c r="BK3998"/>
  <c r="J3965"/>
  <c r="BK3894"/>
  <c r="BK3816"/>
  <c r="J3727"/>
  <c r="BK3635"/>
  <c r="J3539"/>
  <c r="BK3149"/>
  <c r="J2992"/>
  <c r="BK2749"/>
  <c r="J2395"/>
  <c r="J2119"/>
  <c r="J1903"/>
  <c r="BK1502"/>
  <c r="BK1288"/>
  <c r="BK865"/>
  <c r="J447"/>
  <c r="J165"/>
  <c i="3" r="BK454"/>
  <c r="J395"/>
  <c r="J290"/>
  <c r="J129"/>
  <c r="BK449"/>
  <c r="J382"/>
  <c r="BK146"/>
  <c r="J491"/>
  <c r="BK402"/>
  <c r="BK364"/>
  <c r="J244"/>
  <c r="BK123"/>
  <c r="J250"/>
  <c r="J174"/>
  <c i="4" r="BK234"/>
  <c r="J122"/>
  <c r="BK228"/>
  <c r="BK167"/>
  <c r="BK231"/>
  <c r="J125"/>
  <c r="BK216"/>
  <c r="BK162"/>
  <c r="J107"/>
  <c i="5" r="BK308"/>
  <c r="J265"/>
  <c r="BK219"/>
  <c r="J187"/>
  <c r="BK146"/>
  <c r="J330"/>
  <c r="J293"/>
  <c r="BK248"/>
  <c r="BK189"/>
  <c r="BK133"/>
  <c r="J308"/>
  <c r="BK261"/>
  <c r="BK224"/>
  <c r="BK177"/>
  <c r="BK144"/>
  <c r="BK314"/>
  <c r="J273"/>
  <c r="J234"/>
  <c r="BK197"/>
  <c r="BK136"/>
  <c i="6" r="BK125"/>
  <c r="BK139"/>
  <c r="BK136"/>
  <c r="BK126"/>
  <c i="7" r="BK190"/>
  <c r="BK152"/>
  <c r="BK126"/>
  <c r="J184"/>
  <c r="BK128"/>
  <c r="BK191"/>
  <c r="J164"/>
  <c r="J137"/>
  <c r="J177"/>
  <c r="J121"/>
  <c i="8" r="J331"/>
  <c r="BK254"/>
  <c r="J152"/>
  <c r="J112"/>
  <c r="J327"/>
  <c r="J243"/>
  <c r="J166"/>
  <c r="J108"/>
  <c r="BK318"/>
  <c r="J221"/>
  <c r="BK173"/>
  <c r="J117"/>
  <c r="BK241"/>
  <c r="J200"/>
  <c r="J123"/>
  <c i="9" r="J195"/>
  <c r="BK176"/>
  <c r="BK123"/>
  <c r="BK209"/>
  <c r="BK164"/>
  <c r="J133"/>
  <c r="J109"/>
  <c r="J187"/>
  <c r="J156"/>
  <c r="J102"/>
  <c i="10" r="J150"/>
  <c r="BK118"/>
  <c r="BK134"/>
  <c r="J101"/>
  <c r="BK127"/>
  <c r="BK104"/>
  <c r="BK122"/>
  <c i="11" r="J201"/>
  <c r="J154"/>
  <c r="BK106"/>
  <c r="J193"/>
  <c r="BK149"/>
  <c r="J239"/>
  <c r="J208"/>
  <c r="BK132"/>
  <c r="BK227"/>
  <c r="BK173"/>
  <c r="J130"/>
  <c i="12" r="BK287"/>
  <c r="BK139"/>
  <c r="J287"/>
  <c r="BK210"/>
  <c r="J109"/>
  <c r="BK207"/>
  <c r="J342"/>
  <c r="J206"/>
  <c i="13" r="J102"/>
  <c r="BK104"/>
  <c i="14" r="BK169"/>
  <c r="BK193"/>
  <c r="J198"/>
  <c r="BK198"/>
  <c r="BK134"/>
  <c i="15" r="J150"/>
  <c r="J101"/>
  <c r="J110"/>
  <c r="J116"/>
  <c i="16" r="BK107"/>
  <c r="BK151"/>
  <c r="J173"/>
  <c r="BK126"/>
  <c i="17" r="J108"/>
  <c r="BK152"/>
  <c r="BK114"/>
  <c i="18" r="BK102"/>
  <c r="BK93"/>
  <c r="BK98"/>
  <c i="19" r="J170"/>
  <c r="BK202"/>
  <c r="J122"/>
  <c r="J138"/>
  <c i="20" r="J111"/>
  <c r="J129"/>
  <c r="J104"/>
  <c r="J110"/>
  <c i="2" r="BK4345"/>
  <c r="BK4273"/>
  <c r="J4198"/>
  <c r="J3998"/>
  <c r="BK3962"/>
  <c r="J3889"/>
  <c r="BK3812"/>
  <c r="BK3740"/>
  <c r="BK3671"/>
  <c r="J3622"/>
  <c r="J3475"/>
  <c r="J3064"/>
  <c r="J2956"/>
  <c r="J2670"/>
  <c r="BK2428"/>
  <c r="BK2123"/>
  <c r="J2001"/>
  <c r="J1568"/>
  <c r="J1332"/>
  <c r="BK918"/>
  <c r="BK404"/>
  <c r="J278"/>
  <c r="J4382"/>
  <c r="J4275"/>
  <c r="J4148"/>
  <c r="BK4021"/>
  <c r="J3967"/>
  <c r="J3897"/>
  <c r="J3812"/>
  <c r="J3733"/>
  <c r="J3663"/>
  <c r="BK3584"/>
  <c r="BK3096"/>
  <c r="BK2857"/>
  <c r="J2590"/>
  <c r="BK2297"/>
  <c r="J2077"/>
  <c r="BK1873"/>
  <c r="BK1385"/>
  <c r="J939"/>
  <c r="BK374"/>
  <c r="BK4499"/>
  <c r="J4355"/>
  <c r="J4302"/>
  <c r="J4272"/>
  <c r="BK4173"/>
  <c r="J4021"/>
  <c r="BK3971"/>
  <c r="J3890"/>
  <c r="J3815"/>
  <c r="J3728"/>
  <c r="J3641"/>
  <c r="J3571"/>
  <c r="J3434"/>
  <c r="BK3025"/>
  <c r="BK2864"/>
  <c r="BK2401"/>
  <c r="J2199"/>
  <c r="BK1988"/>
  <c r="BK1656"/>
  <c r="BK1431"/>
  <c r="BK1059"/>
  <c r="BK506"/>
  <c r="J118"/>
  <c r="BK5812"/>
  <c r="BK5779"/>
  <c r="J5749"/>
  <c r="BK5682"/>
  <c r="J5579"/>
  <c r="BK5385"/>
  <c r="J5210"/>
  <c r="J5131"/>
  <c r="J5017"/>
  <c r="BK4756"/>
  <c r="J4493"/>
  <c r="J4354"/>
  <c r="J4288"/>
  <c r="J4253"/>
  <c r="BK4020"/>
  <c r="J3988"/>
  <c r="J3908"/>
  <c r="BK3876"/>
  <c r="J3729"/>
  <c r="BK3628"/>
  <c r="J3521"/>
  <c r="BK3279"/>
  <c r="BK2789"/>
  <c r="J2634"/>
  <c r="BK2419"/>
  <c r="BK2323"/>
  <c r="J1987"/>
  <c r="J1837"/>
  <c r="J1467"/>
  <c r="BK1051"/>
  <c r="J876"/>
  <c r="J416"/>
  <c i="3" r="J514"/>
  <c r="J434"/>
  <c r="BK323"/>
  <c r="J117"/>
  <c r="J442"/>
  <c r="BK329"/>
  <c r="J170"/>
  <c r="BK485"/>
  <c r="J417"/>
  <c r="BK382"/>
  <c r="J270"/>
  <c r="J463"/>
  <c r="J237"/>
  <c r="BK142"/>
  <c i="4" r="BK188"/>
  <c r="J114"/>
  <c r="J198"/>
  <c r="BK107"/>
  <c r="J149"/>
  <c r="J103"/>
  <c r="BK210"/>
  <c r="J166"/>
  <c i="5" r="BK339"/>
  <c r="J268"/>
  <c r="BK228"/>
  <c r="BK183"/>
  <c r="J151"/>
  <c r="BK110"/>
  <c r="BK303"/>
  <c r="BK250"/>
  <c r="J213"/>
  <c r="BK187"/>
  <c r="BK142"/>
  <c r="J114"/>
  <c r="J302"/>
  <c r="BK260"/>
  <c r="J206"/>
  <c r="BK168"/>
  <c r="J132"/>
  <c r="J300"/>
  <c r="J269"/>
  <c r="BK229"/>
  <c r="BK213"/>
  <c r="J146"/>
  <c i="6" r="J126"/>
  <c r="BK134"/>
  <c r="J122"/>
  <c r="BK123"/>
  <c i="7" r="BK169"/>
  <c r="J143"/>
  <c r="J128"/>
  <c r="J185"/>
  <c r="BK158"/>
  <c r="J111"/>
  <c r="BK184"/>
  <c r="BK135"/>
  <c r="J175"/>
  <c r="J150"/>
  <c r="J106"/>
  <c i="8" r="J305"/>
  <c r="BK188"/>
  <c r="BK135"/>
  <c r="BK107"/>
  <c r="J318"/>
  <c r="J227"/>
  <c r="BK156"/>
  <c r="BK355"/>
  <c r="BK263"/>
  <c r="BK194"/>
  <c r="J120"/>
  <c r="J316"/>
  <c r="J236"/>
  <c r="J192"/>
  <c i="9" r="J198"/>
  <c r="BK154"/>
  <c r="J121"/>
  <c r="BK98"/>
  <c r="J179"/>
  <c r="BK153"/>
  <c r="BK115"/>
  <c r="BK192"/>
  <c r="J158"/>
  <c r="BK131"/>
  <c r="BK117"/>
  <c r="J103"/>
  <c i="10" r="BK125"/>
  <c r="J98"/>
  <c r="BK144"/>
  <c r="J121"/>
  <c r="BK98"/>
  <c r="J117"/>
  <c i="11" r="J222"/>
  <c r="J185"/>
  <c r="J128"/>
  <c r="J220"/>
  <c r="BK154"/>
  <c r="BK115"/>
  <c r="BK210"/>
  <c r="J158"/>
  <c r="BK110"/>
  <c r="J195"/>
  <c r="J169"/>
  <c r="BK118"/>
  <c i="12" r="J283"/>
  <c r="J350"/>
  <c r="J304"/>
  <c r="BK237"/>
  <c r="J172"/>
  <c r="BK269"/>
  <c r="BK206"/>
  <c r="J329"/>
  <c r="BK203"/>
  <c i="13" r="J98"/>
  <c r="BK92"/>
  <c i="14" r="BK141"/>
  <c r="J131"/>
  <c r="J181"/>
  <c r="BK124"/>
  <c i="15" r="J143"/>
  <c r="BK155"/>
  <c r="BK101"/>
  <c r="J98"/>
  <c i="16" r="BK130"/>
  <c r="J148"/>
  <c i="17" r="J141"/>
  <c r="J102"/>
  <c r="J149"/>
  <c i="18" r="J117"/>
  <c r="J95"/>
  <c r="J107"/>
  <c i="19" r="J189"/>
  <c r="J116"/>
  <c r="J206"/>
  <c r="BK156"/>
  <c r="J158"/>
  <c i="20" r="BK119"/>
  <c r="BK123"/>
  <c r="J103"/>
  <c r="J112"/>
  <c i="2" l="1" r="R117"/>
  <c r="T244"/>
  <c r="R403"/>
  <c r="T853"/>
  <c r="R1218"/>
  <c r="BK1896"/>
  <c r="J1896"/>
  <c r="J70"/>
  <c r="BK2076"/>
  <c r="J2076"/>
  <c r="J71"/>
  <c r="P2089"/>
  <c r="BK2248"/>
  <c r="J2248"/>
  <c r="J75"/>
  <c r="R2633"/>
  <c r="P2924"/>
  <c r="T2939"/>
  <c r="T3063"/>
  <c r="R3082"/>
  <c r="BK3095"/>
  <c r="J3095"/>
  <c r="J81"/>
  <c r="BK3457"/>
  <c r="J3457"/>
  <c r="J82"/>
  <c r="T3523"/>
  <c r="R4081"/>
  <c r="T4506"/>
  <c r="R4878"/>
  <c r="T5403"/>
  <c r="P5681"/>
  <c r="P5718"/>
  <c r="R5748"/>
  <c r="P5829"/>
  <c i="3" r="R104"/>
  <c r="R103"/>
  <c r="R133"/>
  <c r="R252"/>
  <c r="BK448"/>
  <c r="J448"/>
  <c r="J75"/>
  <c r="BK502"/>
  <c r="J502"/>
  <c r="J76"/>
  <c i="4" r="T99"/>
  <c r="R118"/>
  <c r="R134"/>
  <c r="P172"/>
  <c r="R200"/>
  <c i="5" r="BK101"/>
  <c r="J101"/>
  <c r="J69"/>
  <c r="BK317"/>
  <c r="J317"/>
  <c r="J71"/>
  <c i="6" r="P95"/>
  <c r="P94"/>
  <c r="P93"/>
  <c i="1" r="AU61"/>
  <c i="7" r="BK96"/>
  <c r="J96"/>
  <c r="J69"/>
  <c r="T96"/>
  <c r="BK100"/>
  <c r="J100"/>
  <c r="J70"/>
  <c i="8" r="BK347"/>
  <c r="J347"/>
  <c r="J77"/>
  <c r="P347"/>
  <c i="9" r="BK97"/>
  <c r="J97"/>
  <c r="J69"/>
  <c r="BK167"/>
  <c r="J167"/>
  <c r="J70"/>
  <c r="BK211"/>
  <c r="J211"/>
  <c r="J71"/>
  <c i="10" r="R97"/>
  <c r="R128"/>
  <c r="P146"/>
  <c i="11" r="T99"/>
  <c r="T142"/>
  <c r="R160"/>
  <c r="P192"/>
  <c r="P235"/>
  <c i="12" r="P108"/>
  <c r="BK130"/>
  <c r="J130"/>
  <c r="J67"/>
  <c r="R155"/>
  <c r="R171"/>
  <c r="R180"/>
  <c r="BK197"/>
  <c r="J197"/>
  <c r="J75"/>
  <c r="BK211"/>
  <c r="J211"/>
  <c r="J76"/>
  <c r="BK226"/>
  <c r="J226"/>
  <c r="J78"/>
  <c r="BK236"/>
  <c r="J236"/>
  <c r="J79"/>
  <c r="R255"/>
  <c r="R273"/>
  <c r="BK303"/>
  <c r="J303"/>
  <c r="J82"/>
  <c r="BK335"/>
  <c r="J335"/>
  <c r="J83"/>
  <c i="13" r="R84"/>
  <c r="R91"/>
  <c i="14" r="T93"/>
  <c r="R127"/>
  <c r="R136"/>
  <c r="BK147"/>
  <c r="J147"/>
  <c r="J67"/>
  <c r="BK159"/>
  <c r="J159"/>
  <c r="J68"/>
  <c r="BK172"/>
  <c r="J172"/>
  <c r="J69"/>
  <c r="BK189"/>
  <c r="J189"/>
  <c r="J70"/>
  <c r="BK200"/>
  <c r="J200"/>
  <c r="J71"/>
  <c i="15" r="T88"/>
  <c r="T129"/>
  <c r="P136"/>
  <c r="P154"/>
  <c i="16" r="P88"/>
  <c r="P129"/>
  <c r="T129"/>
  <c r="R142"/>
  <c r="P170"/>
  <c i="17" r="P86"/>
  <c r="T120"/>
  <c i="18" r="P86"/>
  <c r="P106"/>
  <c i="19" r="R91"/>
  <c r="P183"/>
  <c r="P197"/>
  <c r="P196"/>
  <c r="BK209"/>
  <c r="J209"/>
  <c r="J69"/>
  <c r="R209"/>
  <c r="R208"/>
  <c i="2" r="P117"/>
  <c r="P244"/>
  <c r="P403"/>
  <c r="BK853"/>
  <c r="J853"/>
  <c r="J68"/>
  <c r="P1218"/>
  <c r="T1896"/>
  <c r="R2076"/>
  <c r="BK2089"/>
  <c r="J2089"/>
  <c r="J74"/>
  <c r="R2248"/>
  <c r="P2633"/>
  <c r="BK2924"/>
  <c r="J2924"/>
  <c r="J77"/>
  <c r="BK2939"/>
  <c r="J2939"/>
  <c r="J78"/>
  <c r="BK3063"/>
  <c r="J3063"/>
  <c r="J79"/>
  <c r="BK3082"/>
  <c r="J3082"/>
  <c r="J80"/>
  <c r="T3095"/>
  <c r="T3457"/>
  <c r="P3523"/>
  <c r="P4081"/>
  <c r="P4506"/>
  <c r="BK4878"/>
  <c r="J4878"/>
  <c r="J86"/>
  <c r="R5403"/>
  <c r="R5681"/>
  <c r="BK5718"/>
  <c r="J5718"/>
  <c r="J89"/>
  <c r="T5748"/>
  <c r="T5829"/>
  <c i="3" r="P104"/>
  <c r="P103"/>
  <c r="P133"/>
  <c r="BK252"/>
  <c r="J252"/>
  <c r="J73"/>
  <c r="T448"/>
  <c r="R502"/>
  <c i="4" r="BK99"/>
  <c r="J99"/>
  <c r="J69"/>
  <c r="BK118"/>
  <c r="J118"/>
  <c r="J70"/>
  <c r="P134"/>
  <c r="R172"/>
  <c r="T200"/>
  <c i="5" r="P101"/>
  <c r="P100"/>
  <c r="R317"/>
  <c r="R316"/>
  <c i="6" r="R95"/>
  <c r="R94"/>
  <c r="R93"/>
  <c i="7" r="T100"/>
  <c i="8" r="BK103"/>
  <c r="J103"/>
  <c r="J69"/>
  <c r="R103"/>
  <c r="BK119"/>
  <c r="J119"/>
  <c r="J70"/>
  <c r="T119"/>
  <c r="P134"/>
  <c r="R134"/>
  <c r="T134"/>
  <c r="R139"/>
  <c r="BK253"/>
  <c r="J253"/>
  <c r="J73"/>
  <c r="R253"/>
  <c r="BK285"/>
  <c r="J285"/>
  <c r="J74"/>
  <c r="R285"/>
  <c r="BK298"/>
  <c r="J298"/>
  <c r="J75"/>
  <c r="R298"/>
  <c r="BK330"/>
  <c r="J330"/>
  <c r="J76"/>
  <c r="T330"/>
  <c r="R347"/>
  <c i="9" r="T97"/>
  <c r="T96"/>
  <c r="T95"/>
  <c r="T167"/>
  <c r="T211"/>
  <c i="10" r="P97"/>
  <c r="T128"/>
  <c r="T146"/>
  <c i="11" r="P99"/>
  <c r="P142"/>
  <c r="T160"/>
  <c r="R192"/>
  <c r="R235"/>
  <c i="12" r="R108"/>
  <c r="P130"/>
  <c r="P155"/>
  <c r="P171"/>
  <c r="BK180"/>
  <c r="J180"/>
  <c r="J73"/>
  <c r="T197"/>
  <c r="R211"/>
  <c r="P226"/>
  <c r="P236"/>
  <c r="BK255"/>
  <c r="J255"/>
  <c r="J80"/>
  <c r="BK273"/>
  <c r="J273"/>
  <c r="J81"/>
  <c r="T303"/>
  <c r="R335"/>
  <c i="13" r="T84"/>
  <c r="T91"/>
  <c i="14" r="P93"/>
  <c r="P92"/>
  <c r="P127"/>
  <c r="P136"/>
  <c r="R147"/>
  <c r="R159"/>
  <c r="P172"/>
  <c r="P189"/>
  <c r="P200"/>
  <c i="15" r="P88"/>
  <c r="R129"/>
  <c r="R136"/>
  <c r="R154"/>
  <c i="16" r="R88"/>
  <c r="BK129"/>
  <c r="J129"/>
  <c r="J63"/>
  <c r="R129"/>
  <c r="P142"/>
  <c r="BK170"/>
  <c r="J170"/>
  <c r="J65"/>
  <c r="T170"/>
  <c i="17" r="T86"/>
  <c r="T85"/>
  <c r="T84"/>
  <c r="P120"/>
  <c i="18" r="R86"/>
  <c r="R106"/>
  <c i="19" r="P91"/>
  <c r="P90"/>
  <c r="P89"/>
  <c i="1" r="AU74"/>
  <c i="19" r="BK183"/>
  <c r="J183"/>
  <c r="J64"/>
  <c r="T183"/>
  <c r="R197"/>
  <c r="R196"/>
  <c r="P209"/>
  <c r="P208"/>
  <c i="20" r="P86"/>
  <c r="BK113"/>
  <c r="J113"/>
  <c r="J62"/>
  <c r="P122"/>
  <c i="2" r="T117"/>
  <c r="R244"/>
  <c r="BK403"/>
  <c r="J403"/>
  <c r="J67"/>
  <c r="R853"/>
  <c r="T1218"/>
  <c r="P1896"/>
  <c r="P2076"/>
  <c r="R2089"/>
  <c r="P2248"/>
  <c r="BK2633"/>
  <c r="J2633"/>
  <c r="J76"/>
  <c r="R2924"/>
  <c r="R2939"/>
  <c r="P3063"/>
  <c r="P3082"/>
  <c r="T3082"/>
  <c r="P3095"/>
  <c r="P3457"/>
  <c r="R3523"/>
  <c r="T4081"/>
  <c r="BK4506"/>
  <c r="J4506"/>
  <c r="J85"/>
  <c r="P4878"/>
  <c r="BK5403"/>
  <c r="J5403"/>
  <c r="J87"/>
  <c r="BK5681"/>
  <c r="J5681"/>
  <c r="J88"/>
  <c r="T5718"/>
  <c r="P5748"/>
  <c r="R5829"/>
  <c i="3" r="BK104"/>
  <c r="J104"/>
  <c r="J69"/>
  <c r="BK133"/>
  <c r="J133"/>
  <c r="J72"/>
  <c r="P252"/>
  <c r="R448"/>
  <c r="T502"/>
  <c i="4" r="R99"/>
  <c r="R98"/>
  <c r="R97"/>
  <c r="P118"/>
  <c r="BK134"/>
  <c r="J134"/>
  <c r="J71"/>
  <c r="BK172"/>
  <c r="J172"/>
  <c r="J72"/>
  <c r="P200"/>
  <c i="5" r="T101"/>
  <c r="T100"/>
  <c r="T99"/>
  <c r="T317"/>
  <c r="T316"/>
  <c i="6" r="BK95"/>
  <c r="J95"/>
  <c r="J69"/>
  <c i="7" r="P96"/>
  <c r="R100"/>
  <c i="9" r="P97"/>
  <c r="P167"/>
  <c r="P211"/>
  <c i="10" r="BK97"/>
  <c r="BK96"/>
  <c r="J96"/>
  <c r="J68"/>
  <c r="BK128"/>
  <c r="J128"/>
  <c r="J70"/>
  <c r="BK146"/>
  <c r="J146"/>
  <c r="J71"/>
  <c i="11" r="BK99"/>
  <c r="J99"/>
  <c r="J69"/>
  <c r="BK142"/>
  <c r="J142"/>
  <c r="J70"/>
  <c r="P160"/>
  <c r="BK192"/>
  <c r="J192"/>
  <c r="J72"/>
  <c r="BK235"/>
  <c r="J235"/>
  <c r="J73"/>
  <c i="12" r="T108"/>
  <c r="R130"/>
  <c r="T155"/>
  <c r="T171"/>
  <c r="T180"/>
  <c r="P197"/>
  <c r="P211"/>
  <c r="T226"/>
  <c r="R236"/>
  <c r="P255"/>
  <c r="P273"/>
  <c r="R303"/>
  <c r="P335"/>
  <c i="13" r="P84"/>
  <c r="P91"/>
  <c i="14" r="R93"/>
  <c r="R92"/>
  <c r="T127"/>
  <c r="T136"/>
  <c r="T147"/>
  <c r="T159"/>
  <c r="T172"/>
  <c r="T189"/>
  <c r="T200"/>
  <c i="15" r="R88"/>
  <c r="R87"/>
  <c r="R86"/>
  <c r="P129"/>
  <c r="T136"/>
  <c r="T154"/>
  <c i="16" r="T88"/>
  <c r="BK142"/>
  <c r="J142"/>
  <c r="J64"/>
  <c r="T142"/>
  <c r="R170"/>
  <c i="17" r="R86"/>
  <c r="BK120"/>
  <c r="J120"/>
  <c r="J63"/>
  <c i="18" r="T86"/>
  <c r="T85"/>
  <c r="T84"/>
  <c r="T106"/>
  <c i="19" r="BK91"/>
  <c r="J91"/>
  <c r="J61"/>
  <c r="T91"/>
  <c r="T90"/>
  <c r="T89"/>
  <c r="R183"/>
  <c r="BK197"/>
  <c r="J197"/>
  <c r="J67"/>
  <c r="T197"/>
  <c r="T196"/>
  <c r="T209"/>
  <c r="T208"/>
  <c i="20" r="R86"/>
  <c r="P113"/>
  <c r="T113"/>
  <c r="R122"/>
  <c i="2" r="BK117"/>
  <c r="BK244"/>
  <c r="J244"/>
  <c r="J66"/>
  <c r="T403"/>
  <c r="P853"/>
  <c r="BK1218"/>
  <c r="J1218"/>
  <c r="J69"/>
  <c r="R1896"/>
  <c r="T2076"/>
  <c r="T2089"/>
  <c r="T2248"/>
  <c r="T2633"/>
  <c r="T2924"/>
  <c r="P2939"/>
  <c r="R3063"/>
  <c r="R3095"/>
  <c r="R3457"/>
  <c r="BK3523"/>
  <c r="J3523"/>
  <c r="J83"/>
  <c r="BK4081"/>
  <c r="J4081"/>
  <c r="J84"/>
  <c r="R4506"/>
  <c r="T4878"/>
  <c r="P5403"/>
  <c r="T5681"/>
  <c r="R5718"/>
  <c r="BK5748"/>
  <c r="J5748"/>
  <c r="J90"/>
  <c r="BK5829"/>
  <c r="J5829"/>
  <c r="J91"/>
  <c i="3" r="T104"/>
  <c r="T103"/>
  <c r="T133"/>
  <c r="T252"/>
  <c r="P448"/>
  <c r="P502"/>
  <c i="4" r="P99"/>
  <c r="P98"/>
  <c r="P97"/>
  <c i="1" r="AU59"/>
  <c i="4" r="T118"/>
  <c r="T134"/>
  <c r="T172"/>
  <c r="BK200"/>
  <c r="J200"/>
  <c r="J73"/>
  <c i="5" r="R101"/>
  <c r="R100"/>
  <c r="R99"/>
  <c r="P317"/>
  <c r="P316"/>
  <c i="6" r="T95"/>
  <c r="T94"/>
  <c r="T93"/>
  <c i="7" r="R96"/>
  <c r="R95"/>
  <c r="R94"/>
  <c r="P100"/>
  <c i="8" r="P103"/>
  <c r="T103"/>
  <c r="P119"/>
  <c r="R119"/>
  <c r="BK134"/>
  <c r="J134"/>
  <c r="J71"/>
  <c r="BK139"/>
  <c r="J139"/>
  <c r="J72"/>
  <c r="P139"/>
  <c r="T139"/>
  <c r="P253"/>
  <c r="T253"/>
  <c r="P285"/>
  <c r="T285"/>
  <c r="P298"/>
  <c r="T298"/>
  <c r="P330"/>
  <c r="R330"/>
  <c r="T347"/>
  <c i="9" r="R97"/>
  <c r="R96"/>
  <c r="R95"/>
  <c r="R167"/>
  <c r="R211"/>
  <c i="10" r="T97"/>
  <c r="T96"/>
  <c r="T95"/>
  <c r="P128"/>
  <c r="R146"/>
  <c i="11" r="R99"/>
  <c r="R98"/>
  <c r="R97"/>
  <c r="R142"/>
  <c r="BK160"/>
  <c r="J160"/>
  <c r="J71"/>
  <c r="T192"/>
  <c r="T235"/>
  <c i="12" r="BK108"/>
  <c r="J108"/>
  <c r="J66"/>
  <c r="T130"/>
  <c r="BK155"/>
  <c r="J155"/>
  <c r="J71"/>
  <c r="BK171"/>
  <c r="J171"/>
  <c r="J72"/>
  <c r="P180"/>
  <c r="R197"/>
  <c r="T211"/>
  <c r="R226"/>
  <c r="T236"/>
  <c r="T255"/>
  <c r="T273"/>
  <c r="P303"/>
  <c r="T335"/>
  <c i="13" r="BK84"/>
  <c r="J84"/>
  <c r="J61"/>
  <c r="BK91"/>
  <c r="J91"/>
  <c r="J62"/>
  <c i="14" r="BK93"/>
  <c r="J93"/>
  <c r="J61"/>
  <c r="BK127"/>
  <c r="J127"/>
  <c r="J63"/>
  <c r="BK136"/>
  <c r="J136"/>
  <c r="J64"/>
  <c r="P147"/>
  <c r="P159"/>
  <c r="R172"/>
  <c r="R189"/>
  <c r="R200"/>
  <c i="15" r="BK88"/>
  <c r="J88"/>
  <c r="J61"/>
  <c r="BK129"/>
  <c r="J129"/>
  <c r="J63"/>
  <c r="BK136"/>
  <c r="J136"/>
  <c r="J64"/>
  <c r="BK154"/>
  <c r="J154"/>
  <c r="J65"/>
  <c i="16" r="BK88"/>
  <c i="17" r="BK86"/>
  <c r="R120"/>
  <c i="18" r="BK86"/>
  <c r="J86"/>
  <c r="J61"/>
  <c r="BK106"/>
  <c r="J106"/>
  <c r="J62"/>
  <c i="20" r="BK86"/>
  <c r="J86"/>
  <c r="J61"/>
  <c r="T86"/>
  <c r="T85"/>
  <c r="T84"/>
  <c r="R113"/>
  <c r="BK122"/>
  <c r="J122"/>
  <c r="J63"/>
  <c r="T122"/>
  <c i="2" r="BK2085"/>
  <c r="J2085"/>
  <c r="J72"/>
  <c r="BK5838"/>
  <c r="J5838"/>
  <c r="J93"/>
  <c i="3" r="BK524"/>
  <c r="J524"/>
  <c r="J77"/>
  <c r="BK528"/>
  <c r="J528"/>
  <c r="J78"/>
  <c i="5" r="BK331"/>
  <c r="J331"/>
  <c r="J72"/>
  <c i="16" r="BK125"/>
  <c r="J125"/>
  <c r="J62"/>
  <c r="BK180"/>
  <c r="J180"/>
  <c r="J66"/>
  <c i="19" r="BK177"/>
  <c r="J177"/>
  <c r="J63"/>
  <c r="BK193"/>
  <c r="J193"/>
  <c r="J65"/>
  <c i="12" r="BK149"/>
  <c r="J149"/>
  <c r="J69"/>
  <c i="17" r="BK154"/>
  <c r="J154"/>
  <c r="J64"/>
  <c i="19" r="BK171"/>
  <c r="J171"/>
  <c r="J62"/>
  <c i="3" r="BK128"/>
  <c r="J128"/>
  <c r="J70"/>
  <c r="BK444"/>
  <c r="J444"/>
  <c r="J74"/>
  <c i="20" r="BK130"/>
  <c r="J130"/>
  <c r="J64"/>
  <c i="5" r="BK335"/>
  <c r="J335"/>
  <c r="J74"/>
  <c r="BK338"/>
  <c r="J338"/>
  <c r="J75"/>
  <c i="14" r="BK123"/>
  <c r="J123"/>
  <c r="J62"/>
  <c r="BK143"/>
  <c r="J143"/>
  <c r="J65"/>
  <c i="15" r="BK125"/>
  <c r="J125"/>
  <c r="J62"/>
  <c r="BK163"/>
  <c r="J163"/>
  <c r="J66"/>
  <c i="17" r="BK116"/>
  <c r="J116"/>
  <c r="J62"/>
  <c i="18" r="BK123"/>
  <c r="J123"/>
  <c r="J64"/>
  <c i="19" r="BK196"/>
  <c r="J196"/>
  <c r="J66"/>
  <c i="20" r="E48"/>
  <c r="J52"/>
  <c r="F55"/>
  <c r="BF87"/>
  <c r="BF92"/>
  <c r="BF95"/>
  <c r="BF103"/>
  <c r="BF105"/>
  <c r="BF106"/>
  <c r="BF110"/>
  <c r="BF111"/>
  <c r="BF112"/>
  <c r="BF114"/>
  <c r="BF117"/>
  <c r="BF118"/>
  <c r="BF119"/>
  <c r="BF131"/>
  <c r="BF88"/>
  <c r="BF90"/>
  <c r="BF97"/>
  <c r="BF102"/>
  <c r="BF104"/>
  <c r="BF109"/>
  <c r="BF120"/>
  <c r="BF123"/>
  <c r="BF125"/>
  <c r="BF126"/>
  <c i="19" r="BK90"/>
  <c r="J90"/>
  <c r="J60"/>
  <c i="20" r="BF89"/>
  <c r="BF94"/>
  <c r="BF107"/>
  <c r="BF108"/>
  <c r="BF116"/>
  <c r="BF124"/>
  <c r="BF127"/>
  <c r="BF129"/>
  <c i="19" r="E79"/>
  <c r="J83"/>
  <c r="BF97"/>
  <c r="BF108"/>
  <c r="BF152"/>
  <c r="BF156"/>
  <c r="BF158"/>
  <c r="BF168"/>
  <c r="BF178"/>
  <c r="BF187"/>
  <c r="BF215"/>
  <c i="18" r="BK85"/>
  <c r="J85"/>
  <c r="J60"/>
  <c i="19" r="F86"/>
  <c r="BF102"/>
  <c r="BF116"/>
  <c r="BF119"/>
  <c r="BF127"/>
  <c r="BF146"/>
  <c r="BF194"/>
  <c r="BF198"/>
  <c r="BF210"/>
  <c r="BF92"/>
  <c r="BF129"/>
  <c r="BF136"/>
  <c r="BF140"/>
  <c r="BF142"/>
  <c r="BF144"/>
  <c r="BF149"/>
  <c r="BF191"/>
  <c r="BF104"/>
  <c r="BF112"/>
  <c r="BF122"/>
  <c r="BF134"/>
  <c r="BF138"/>
  <c r="BF148"/>
  <c r="BF161"/>
  <c r="BF165"/>
  <c r="BF170"/>
  <c r="BF172"/>
  <c r="BF184"/>
  <c r="BF189"/>
  <c r="BF202"/>
  <c r="BF206"/>
  <c i="17" r="J86"/>
  <c r="J61"/>
  <c i="18" r="E48"/>
  <c r="J78"/>
  <c r="F81"/>
  <c r="BE93"/>
  <c r="BE102"/>
  <c r="BE104"/>
  <c r="BE109"/>
  <c r="BE111"/>
  <c r="BE117"/>
  <c r="BE119"/>
  <c r="BE99"/>
  <c r="BE101"/>
  <c r="BE107"/>
  <c r="BE87"/>
  <c r="BE96"/>
  <c r="BE113"/>
  <c r="BE121"/>
  <c r="BE124"/>
  <c r="BE89"/>
  <c r="BE90"/>
  <c r="BE92"/>
  <c r="BE95"/>
  <c r="BE98"/>
  <c r="BE115"/>
  <c i="16" r="J88"/>
  <c r="J61"/>
  <c i="17" r="BF93"/>
  <c r="BF96"/>
  <c r="BF105"/>
  <c r="BF108"/>
  <c r="BF111"/>
  <c r="BF149"/>
  <c r="BF155"/>
  <c r="E48"/>
  <c r="BF90"/>
  <c r="J78"/>
  <c r="BF102"/>
  <c r="BF114"/>
  <c r="BF117"/>
  <c r="BF121"/>
  <c r="BF123"/>
  <c r="BF126"/>
  <c r="BF132"/>
  <c r="BF134"/>
  <c r="BF138"/>
  <c r="BF141"/>
  <c r="BF147"/>
  <c r="BF152"/>
  <c r="F55"/>
  <c r="BF87"/>
  <c r="BF99"/>
  <c r="BF128"/>
  <c r="BF130"/>
  <c r="BF136"/>
  <c r="BF144"/>
  <c i="16" r="BF130"/>
  <c r="BF116"/>
  <c r="BF136"/>
  <c r="BF146"/>
  <c r="BF153"/>
  <c r="BF157"/>
  <c r="BF160"/>
  <c r="BF168"/>
  <c r="BF173"/>
  <c r="BF174"/>
  <c r="E48"/>
  <c r="J52"/>
  <c r="F55"/>
  <c r="BF89"/>
  <c r="BF92"/>
  <c r="BF123"/>
  <c r="BF133"/>
  <c r="BF139"/>
  <c r="BF148"/>
  <c r="BF163"/>
  <c r="BF165"/>
  <c r="BF171"/>
  <c r="BF177"/>
  <c r="BF95"/>
  <c r="BF98"/>
  <c r="BF101"/>
  <c r="BF104"/>
  <c r="BF107"/>
  <c r="BF110"/>
  <c r="BF113"/>
  <c r="BF120"/>
  <c r="BF126"/>
  <c r="BF143"/>
  <c r="BF150"/>
  <c r="BF151"/>
  <c r="BF155"/>
  <c r="BF181"/>
  <c i="15" r="J52"/>
  <c r="F55"/>
  <c r="E76"/>
  <c r="BE95"/>
  <c r="BE104"/>
  <c r="BE107"/>
  <c r="BE110"/>
  <c r="BE113"/>
  <c r="BE116"/>
  <c r="BE120"/>
  <c r="BE145"/>
  <c r="BE146"/>
  <c r="BE152"/>
  <c r="BE153"/>
  <c r="BE161"/>
  <c r="BE164"/>
  <c r="BE92"/>
  <c r="BE98"/>
  <c r="BE122"/>
  <c r="BE130"/>
  <c r="BE141"/>
  <c r="BE143"/>
  <c r="BE148"/>
  <c r="BE151"/>
  <c i="14" r="BK92"/>
  <c r="J92"/>
  <c r="J60"/>
  <c i="15" r="BE89"/>
  <c r="BE101"/>
  <c r="BE126"/>
  <c r="BE133"/>
  <c r="BE137"/>
  <c r="BE138"/>
  <c r="BE150"/>
  <c r="BE155"/>
  <c r="BE158"/>
  <c i="13" r="BK83"/>
  <c r="BK82"/>
  <c r="J82"/>
  <c i="14" r="J85"/>
  <c r="BF100"/>
  <c r="BF109"/>
  <c r="BF115"/>
  <c r="BF118"/>
  <c r="BF134"/>
  <c r="BF139"/>
  <c r="BF155"/>
  <c r="BF157"/>
  <c r="BF166"/>
  <c r="BF173"/>
  <c r="BF190"/>
  <c r="BF198"/>
  <c r="BF202"/>
  <c r="BF204"/>
  <c r="E81"/>
  <c r="BF97"/>
  <c r="BF131"/>
  <c r="BF148"/>
  <c r="BF153"/>
  <c r="BF160"/>
  <c r="BF181"/>
  <c r="BF203"/>
  <c r="BF94"/>
  <c r="BF128"/>
  <c r="BF177"/>
  <c r="BF183"/>
  <c r="BF186"/>
  <c r="BF195"/>
  <c r="BF201"/>
  <c r="F55"/>
  <c r="BF103"/>
  <c r="BF106"/>
  <c r="BF112"/>
  <c r="BF120"/>
  <c r="BF124"/>
  <c r="BF137"/>
  <c r="BF141"/>
  <c r="BF144"/>
  <c r="BF151"/>
  <c r="BF163"/>
  <c r="BF169"/>
  <c r="BF175"/>
  <c r="BF179"/>
  <c r="BF193"/>
  <c i="13" r="BE90"/>
  <c r="BE96"/>
  <c r="BE102"/>
  <c r="J52"/>
  <c r="F79"/>
  <c r="BE87"/>
  <c r="BE88"/>
  <c r="E48"/>
  <c r="BE92"/>
  <c r="BE94"/>
  <c r="BE85"/>
  <c r="BE98"/>
  <c r="BE100"/>
  <c r="BE104"/>
  <c i="12" r="F102"/>
  <c r="BE109"/>
  <c r="BE150"/>
  <c r="BE192"/>
  <c r="BE227"/>
  <c r="BE230"/>
  <c r="BE279"/>
  <c r="BE295"/>
  <c r="BE299"/>
  <c r="BE304"/>
  <c r="BE308"/>
  <c r="BE310"/>
  <c r="BE325"/>
  <c r="BE332"/>
  <c r="BE336"/>
  <c r="E50"/>
  <c r="BE139"/>
  <c r="BE143"/>
  <c r="BE166"/>
  <c r="BE181"/>
  <c r="BE185"/>
  <c r="BE222"/>
  <c r="BE237"/>
  <c r="BE241"/>
  <c r="BE283"/>
  <c r="BE287"/>
  <c r="BE315"/>
  <c r="BE316"/>
  <c r="BE322"/>
  <c r="BE329"/>
  <c r="BE334"/>
  <c r="BE342"/>
  <c r="J56"/>
  <c r="BE113"/>
  <c r="BE118"/>
  <c r="BE135"/>
  <c r="BE156"/>
  <c r="BE161"/>
  <c r="BE200"/>
  <c r="BE203"/>
  <c r="BE204"/>
  <c r="BE207"/>
  <c r="BE212"/>
  <c r="BE254"/>
  <c r="BE256"/>
  <c r="BE260"/>
  <c r="BE269"/>
  <c r="BE274"/>
  <c r="BE291"/>
  <c r="BE346"/>
  <c r="BE350"/>
  <c r="BE122"/>
  <c r="BE126"/>
  <c r="BE131"/>
  <c r="BE172"/>
  <c r="BE176"/>
  <c r="BE198"/>
  <c r="BE201"/>
  <c r="BE206"/>
  <c r="BE209"/>
  <c r="BE210"/>
  <c r="BE215"/>
  <c r="BE218"/>
  <c r="BE242"/>
  <c r="BE243"/>
  <c r="BE250"/>
  <c r="BE265"/>
  <c r="BE311"/>
  <c r="BE318"/>
  <c i="11" r="BF113"/>
  <c r="BF115"/>
  <c r="BF134"/>
  <c r="BF136"/>
  <c r="BF141"/>
  <c r="BF143"/>
  <c r="BF148"/>
  <c r="BF154"/>
  <c r="BF164"/>
  <c r="BF167"/>
  <c r="BF169"/>
  <c r="BF171"/>
  <c r="BF179"/>
  <c r="BF181"/>
  <c r="BF182"/>
  <c r="BF189"/>
  <c r="BF193"/>
  <c r="BF195"/>
  <c r="BF198"/>
  <c r="BF208"/>
  <c r="BF214"/>
  <c r="BF223"/>
  <c r="BF225"/>
  <c r="BF236"/>
  <c i="10" r="J97"/>
  <c r="J69"/>
  <c i="11" r="F94"/>
  <c r="BF100"/>
  <c r="BF112"/>
  <c r="BF117"/>
  <c r="BF121"/>
  <c r="BF122"/>
  <c r="BF127"/>
  <c r="BF139"/>
  <c r="BF145"/>
  <c r="BF146"/>
  <c r="BF156"/>
  <c r="BF166"/>
  <c r="BF178"/>
  <c r="BF184"/>
  <c r="BF188"/>
  <c r="BF191"/>
  <c r="BF196"/>
  <c r="BF199"/>
  <c r="BF206"/>
  <c r="BF229"/>
  <c r="BF237"/>
  <c r="BF238"/>
  <c r="BF239"/>
  <c i="10" r="BK95"/>
  <c r="J95"/>
  <c i="11" r="E52"/>
  <c r="J60"/>
  <c r="BF102"/>
  <c r="BF107"/>
  <c r="BF109"/>
  <c r="BF110"/>
  <c r="BF124"/>
  <c r="BF126"/>
  <c r="BF130"/>
  <c r="BF150"/>
  <c r="BF161"/>
  <c r="BF163"/>
  <c r="BF173"/>
  <c r="BF174"/>
  <c r="BF176"/>
  <c r="BF185"/>
  <c r="BF186"/>
  <c r="BF201"/>
  <c r="BF210"/>
  <c r="BF213"/>
  <c r="BF216"/>
  <c r="BF227"/>
  <c r="BF231"/>
  <c r="BF103"/>
  <c r="BF104"/>
  <c r="BF106"/>
  <c r="BF118"/>
  <c r="BF120"/>
  <c r="BF128"/>
  <c r="BF131"/>
  <c r="BF132"/>
  <c r="BF138"/>
  <c r="BF149"/>
  <c r="BF152"/>
  <c r="BF157"/>
  <c r="BF158"/>
  <c r="BF170"/>
  <c r="BF183"/>
  <c r="BF202"/>
  <c r="BF204"/>
  <c r="BF205"/>
  <c r="BF212"/>
  <c r="BF217"/>
  <c r="BF219"/>
  <c r="BF220"/>
  <c r="BF222"/>
  <c r="BF233"/>
  <c i="10" r="E52"/>
  <c r="J60"/>
  <c r="BF98"/>
  <c r="BF99"/>
  <c r="BF111"/>
  <c r="BF113"/>
  <c r="BF114"/>
  <c r="BF115"/>
  <c r="BF124"/>
  <c r="BF129"/>
  <c r="BF134"/>
  <c r="BF144"/>
  <c r="BF150"/>
  <c r="F63"/>
  <c r="BF104"/>
  <c r="BF106"/>
  <c r="BF107"/>
  <c r="BF109"/>
  <c r="BF118"/>
  <c r="BF121"/>
  <c r="BF122"/>
  <c r="BF123"/>
  <c r="BF125"/>
  <c r="BF127"/>
  <c r="BF131"/>
  <c r="BF136"/>
  <c r="BF139"/>
  <c r="BF141"/>
  <c r="BF142"/>
  <c r="BF147"/>
  <c r="BF100"/>
  <c r="BF101"/>
  <c r="BF105"/>
  <c r="BF108"/>
  <c r="BF112"/>
  <c r="BF116"/>
  <c r="BF117"/>
  <c r="BF126"/>
  <c r="BF130"/>
  <c r="BF133"/>
  <c r="BF135"/>
  <c r="BF137"/>
  <c r="BF140"/>
  <c r="BF148"/>
  <c r="BF102"/>
  <c r="BF103"/>
  <c r="BF119"/>
  <c r="BF120"/>
  <c r="BF132"/>
  <c r="BF138"/>
  <c r="BF143"/>
  <c r="BF145"/>
  <c r="BF149"/>
  <c i="9" r="J60"/>
  <c r="BF98"/>
  <c r="BF100"/>
  <c r="BF106"/>
  <c r="BF107"/>
  <c r="BF114"/>
  <c r="BF115"/>
  <c r="BF121"/>
  <c r="BF141"/>
  <c r="F63"/>
  <c r="BF103"/>
  <c r="BF112"/>
  <c r="BF118"/>
  <c r="BF124"/>
  <c r="BF138"/>
  <c r="BF147"/>
  <c r="BF148"/>
  <c r="BF149"/>
  <c r="BF162"/>
  <c r="BF165"/>
  <c r="BF171"/>
  <c r="BF172"/>
  <c r="BF174"/>
  <c r="BF177"/>
  <c r="BF179"/>
  <c r="BF180"/>
  <c r="BF201"/>
  <c r="BF209"/>
  <c r="BF213"/>
  <c r="E81"/>
  <c r="BF105"/>
  <c r="BF108"/>
  <c r="BF109"/>
  <c r="BF117"/>
  <c r="BF123"/>
  <c r="BF126"/>
  <c r="BF127"/>
  <c r="BF131"/>
  <c r="BF134"/>
  <c r="BF137"/>
  <c r="BF145"/>
  <c r="BF153"/>
  <c r="BF158"/>
  <c r="BF160"/>
  <c r="BF168"/>
  <c r="BF170"/>
  <c r="BF173"/>
  <c r="BF176"/>
  <c r="BF181"/>
  <c r="BF182"/>
  <c r="BF187"/>
  <c r="BF191"/>
  <c r="BF193"/>
  <c r="BF195"/>
  <c r="BF196"/>
  <c r="BF205"/>
  <c r="BF102"/>
  <c r="BF111"/>
  <c r="BF120"/>
  <c r="BF129"/>
  <c r="BF130"/>
  <c r="BF133"/>
  <c r="BF135"/>
  <c r="BF139"/>
  <c r="BF142"/>
  <c r="BF144"/>
  <c r="BF150"/>
  <c r="BF151"/>
  <c r="BF154"/>
  <c r="BF156"/>
  <c r="BF164"/>
  <c r="BF166"/>
  <c r="BF183"/>
  <c r="BF184"/>
  <c r="BF186"/>
  <c r="BF189"/>
  <c r="BF192"/>
  <c r="BF198"/>
  <c r="BF199"/>
  <c r="BF203"/>
  <c r="BF207"/>
  <c r="BF212"/>
  <c r="BF214"/>
  <c r="BF215"/>
  <c i="8" r="F63"/>
  <c r="BF105"/>
  <c r="BF106"/>
  <c r="BF114"/>
  <c r="BF118"/>
  <c r="BF120"/>
  <c r="BF127"/>
  <c r="BF142"/>
  <c r="BF152"/>
  <c r="BF154"/>
  <c r="BF162"/>
  <c r="BF164"/>
  <c r="BF167"/>
  <c r="BF178"/>
  <c r="BF188"/>
  <c r="BF190"/>
  <c r="BF198"/>
  <c r="BF202"/>
  <c r="BF204"/>
  <c r="BF209"/>
  <c r="BF229"/>
  <c r="BF236"/>
  <c r="BF243"/>
  <c r="BF254"/>
  <c r="BF265"/>
  <c r="BF271"/>
  <c r="BF305"/>
  <c r="BF309"/>
  <c r="BF314"/>
  <c r="BF320"/>
  <c r="BF327"/>
  <c r="BF333"/>
  <c r="BF339"/>
  <c r="E52"/>
  <c r="BF110"/>
  <c r="BF116"/>
  <c r="BF117"/>
  <c r="BF123"/>
  <c r="BF140"/>
  <c r="BF146"/>
  <c r="BF148"/>
  <c r="BF174"/>
  <c r="BF186"/>
  <c r="BF213"/>
  <c r="BF217"/>
  <c r="BF219"/>
  <c r="BF221"/>
  <c r="BF223"/>
  <c r="BF238"/>
  <c r="BF259"/>
  <c r="BF274"/>
  <c r="BF286"/>
  <c r="BF292"/>
  <c r="BF301"/>
  <c r="BF303"/>
  <c r="BF318"/>
  <c r="BF323"/>
  <c r="BF350"/>
  <c r="BF355"/>
  <c r="BF360"/>
  <c r="J95"/>
  <c r="BF107"/>
  <c r="BF108"/>
  <c r="BF109"/>
  <c r="BF115"/>
  <c r="BF135"/>
  <c r="BF158"/>
  <c r="BF166"/>
  <c r="BF169"/>
  <c r="BF173"/>
  <c r="BF176"/>
  <c r="BF180"/>
  <c r="BF182"/>
  <c r="BF184"/>
  <c r="BF196"/>
  <c r="BF200"/>
  <c r="BF207"/>
  <c r="BF225"/>
  <c r="BF227"/>
  <c r="BF234"/>
  <c r="BF241"/>
  <c r="BF246"/>
  <c r="BF256"/>
  <c r="BF261"/>
  <c r="BF263"/>
  <c r="BF288"/>
  <c r="BF290"/>
  <c r="BF307"/>
  <c r="BF337"/>
  <c r="BF343"/>
  <c r="BF352"/>
  <c r="BF363"/>
  <c r="BF104"/>
  <c r="BF111"/>
  <c r="BF112"/>
  <c r="BF113"/>
  <c r="BF130"/>
  <c r="BF133"/>
  <c r="BF137"/>
  <c r="BF144"/>
  <c r="BF151"/>
  <c r="BF156"/>
  <c r="BF160"/>
  <c r="BF171"/>
  <c r="BF192"/>
  <c r="BF194"/>
  <c r="BF201"/>
  <c r="BF206"/>
  <c r="BF211"/>
  <c r="BF215"/>
  <c r="BF267"/>
  <c r="BF269"/>
  <c r="BF272"/>
  <c r="BF279"/>
  <c r="BF283"/>
  <c r="BF294"/>
  <c r="BF299"/>
  <c r="BF311"/>
  <c r="BF316"/>
  <c r="BF322"/>
  <c r="BF325"/>
  <c r="BF331"/>
  <c r="BF335"/>
  <c r="BF341"/>
  <c r="BF348"/>
  <c r="BF353"/>
  <c r="BF365"/>
  <c r="BF367"/>
  <c i="7" r="E80"/>
  <c r="BF104"/>
  <c r="BF113"/>
  <c r="BF120"/>
  <c r="BF129"/>
  <c r="BF144"/>
  <c r="BF150"/>
  <c r="BF152"/>
  <c r="BF154"/>
  <c r="BF158"/>
  <c r="BF161"/>
  <c r="BF165"/>
  <c r="BF172"/>
  <c r="BF178"/>
  <c r="BF179"/>
  <c r="BF187"/>
  <c r="BF189"/>
  <c r="J60"/>
  <c r="F63"/>
  <c r="BF97"/>
  <c r="BF109"/>
  <c r="BF110"/>
  <c r="BF116"/>
  <c r="BF125"/>
  <c r="BF139"/>
  <c r="BF149"/>
  <c r="BF160"/>
  <c r="BF162"/>
  <c r="BF163"/>
  <c r="BF164"/>
  <c r="BF166"/>
  <c r="BF168"/>
  <c r="BF170"/>
  <c r="BF173"/>
  <c r="BF175"/>
  <c r="BF176"/>
  <c r="BF185"/>
  <c r="BF190"/>
  <c r="BF191"/>
  <c r="BF192"/>
  <c r="BF99"/>
  <c r="BF106"/>
  <c r="BF111"/>
  <c r="BF114"/>
  <c r="BF118"/>
  <c r="BF126"/>
  <c r="BF136"/>
  <c r="BF146"/>
  <c r="BF148"/>
  <c r="BF151"/>
  <c r="BF153"/>
  <c r="BF155"/>
  <c r="BF159"/>
  <c r="BF177"/>
  <c r="BF181"/>
  <c r="BF183"/>
  <c r="BF184"/>
  <c r="BF186"/>
  <c r="BF188"/>
  <c r="BF101"/>
  <c r="BF103"/>
  <c r="BF107"/>
  <c r="BF117"/>
  <c r="BF121"/>
  <c r="BF122"/>
  <c r="BF124"/>
  <c r="BF128"/>
  <c r="BF131"/>
  <c r="BF132"/>
  <c r="BF133"/>
  <c r="BF135"/>
  <c r="BF137"/>
  <c r="BF140"/>
  <c r="BF141"/>
  <c r="BF143"/>
  <c r="BF145"/>
  <c r="BF147"/>
  <c r="BF156"/>
  <c r="BF157"/>
  <c r="BF167"/>
  <c r="BF169"/>
  <c r="BF171"/>
  <c r="BF174"/>
  <c r="BF180"/>
  <c r="BF182"/>
  <c i="6" r="F63"/>
  <c r="J87"/>
  <c r="BF96"/>
  <c r="BF98"/>
  <c r="BF105"/>
  <c r="BF107"/>
  <c r="BF110"/>
  <c r="BF111"/>
  <c r="BF113"/>
  <c r="BF114"/>
  <c r="BF116"/>
  <c r="BF122"/>
  <c r="BF126"/>
  <c r="BF131"/>
  <c r="BF138"/>
  <c r="BF139"/>
  <c i="5" r="BK100"/>
  <c i="6" r="BF102"/>
  <c r="BF104"/>
  <c r="BF120"/>
  <c r="BF123"/>
  <c r="BF117"/>
  <c r="BF119"/>
  <c r="BF125"/>
  <c r="BF128"/>
  <c r="BF129"/>
  <c r="BF132"/>
  <c r="BF136"/>
  <c r="BF141"/>
  <c r="E52"/>
  <c r="BF99"/>
  <c r="BF101"/>
  <c r="BF108"/>
  <c r="BF134"/>
  <c i="5" r="E85"/>
  <c r="J93"/>
  <c r="BF107"/>
  <c r="BF108"/>
  <c r="BF117"/>
  <c r="BF119"/>
  <c r="BF126"/>
  <c r="BF127"/>
  <c r="BF128"/>
  <c r="BF158"/>
  <c r="BF159"/>
  <c r="BF163"/>
  <c r="BF171"/>
  <c r="BF177"/>
  <c r="BF180"/>
  <c r="BF183"/>
  <c r="BF186"/>
  <c r="BF217"/>
  <c r="BF220"/>
  <c r="BF224"/>
  <c r="BF227"/>
  <c r="BF229"/>
  <c r="BF241"/>
  <c r="BF243"/>
  <c r="BF244"/>
  <c r="BF245"/>
  <c r="BF251"/>
  <c r="BF255"/>
  <c r="BF264"/>
  <c r="BF270"/>
  <c r="BF273"/>
  <c r="BF277"/>
  <c r="BF279"/>
  <c r="BF280"/>
  <c r="BF285"/>
  <c r="BF289"/>
  <c r="BF293"/>
  <c r="BF294"/>
  <c r="BF296"/>
  <c r="BF298"/>
  <c r="BF303"/>
  <c r="BF305"/>
  <c r="BF311"/>
  <c r="BF322"/>
  <c r="BF330"/>
  <c r="BF102"/>
  <c r="BF111"/>
  <c r="BF113"/>
  <c r="BF114"/>
  <c r="BF132"/>
  <c r="BF136"/>
  <c r="BF138"/>
  <c r="BF146"/>
  <c r="BF148"/>
  <c r="BF156"/>
  <c r="BF161"/>
  <c r="BF181"/>
  <c r="BF184"/>
  <c r="BF188"/>
  <c r="BF191"/>
  <c r="BF202"/>
  <c r="BF203"/>
  <c r="BF204"/>
  <c r="BF206"/>
  <c r="BF207"/>
  <c r="BF209"/>
  <c r="BF215"/>
  <c r="BF216"/>
  <c r="BF225"/>
  <c r="BF231"/>
  <c r="BF232"/>
  <c r="BF235"/>
  <c r="BF242"/>
  <c r="BF247"/>
  <c r="BF250"/>
  <c r="BF261"/>
  <c r="BF262"/>
  <c r="BF265"/>
  <c r="BF266"/>
  <c r="BF269"/>
  <c r="BF276"/>
  <c r="BF282"/>
  <c r="BF304"/>
  <c r="BF307"/>
  <c r="BF308"/>
  <c r="BF309"/>
  <c r="BF313"/>
  <c r="BF315"/>
  <c r="BF320"/>
  <c r="BF332"/>
  <c r="BF336"/>
  <c r="BF339"/>
  <c r="BF104"/>
  <c r="BF116"/>
  <c r="BF123"/>
  <c r="BF125"/>
  <c r="BF130"/>
  <c r="BF131"/>
  <c r="BF147"/>
  <c r="BF153"/>
  <c r="BF170"/>
  <c r="BF174"/>
  <c r="BF176"/>
  <c r="BF178"/>
  <c r="BF187"/>
  <c r="BF189"/>
  <c r="BF196"/>
  <c r="BF198"/>
  <c r="BF212"/>
  <c r="BF213"/>
  <c r="BF219"/>
  <c r="BF221"/>
  <c r="BF222"/>
  <c r="BF228"/>
  <c r="BF234"/>
  <c r="BF236"/>
  <c r="BF249"/>
  <c r="BF257"/>
  <c r="BF258"/>
  <c r="BF268"/>
  <c r="BF271"/>
  <c r="BF283"/>
  <c r="BF287"/>
  <c r="BF300"/>
  <c r="BF301"/>
  <c r="BF306"/>
  <c r="BF310"/>
  <c r="BF312"/>
  <c r="BF324"/>
  <c r="BF326"/>
  <c r="BF328"/>
  <c i="4" r="BK98"/>
  <c r="BK97"/>
  <c r="J97"/>
  <c i="5" r="F63"/>
  <c r="BF105"/>
  <c r="BF110"/>
  <c r="BF120"/>
  <c r="BF122"/>
  <c r="BF133"/>
  <c r="BF134"/>
  <c r="BF137"/>
  <c r="BF140"/>
  <c r="BF141"/>
  <c r="BF142"/>
  <c r="BF144"/>
  <c r="BF149"/>
  <c r="BF151"/>
  <c r="BF152"/>
  <c r="BF155"/>
  <c r="BF165"/>
  <c r="BF167"/>
  <c r="BF168"/>
  <c r="BF173"/>
  <c r="BF179"/>
  <c r="BF192"/>
  <c r="BF193"/>
  <c r="BF194"/>
  <c r="BF197"/>
  <c r="BF199"/>
  <c r="BF201"/>
  <c r="BF210"/>
  <c r="BF237"/>
  <c r="BF238"/>
  <c r="BF239"/>
  <c r="BF240"/>
  <c r="BF248"/>
  <c r="BF252"/>
  <c r="BF254"/>
  <c r="BF260"/>
  <c r="BF274"/>
  <c r="BF291"/>
  <c r="BF302"/>
  <c r="BF314"/>
  <c r="BF318"/>
  <c i="4" r="E52"/>
  <c r="J91"/>
  <c r="F94"/>
  <c r="BF125"/>
  <c r="BF127"/>
  <c r="BF152"/>
  <c r="BF159"/>
  <c r="BF162"/>
  <c r="BF166"/>
  <c r="BF167"/>
  <c r="BF173"/>
  <c r="BF190"/>
  <c r="BF192"/>
  <c r="BF207"/>
  <c r="BF216"/>
  <c r="BF225"/>
  <c r="BF240"/>
  <c r="BF246"/>
  <c r="BF100"/>
  <c r="BF111"/>
  <c r="BF114"/>
  <c r="BF119"/>
  <c r="BF120"/>
  <c r="BF130"/>
  <c r="BF135"/>
  <c r="BF141"/>
  <c r="BF145"/>
  <c r="BF165"/>
  <c r="BF176"/>
  <c r="BF179"/>
  <c r="BF182"/>
  <c r="BF188"/>
  <c r="BF222"/>
  <c r="BF228"/>
  <c r="BF234"/>
  <c r="BF249"/>
  <c r="BF261"/>
  <c r="BF264"/>
  <c r="BF266"/>
  <c r="BF107"/>
  <c r="BF122"/>
  <c r="BF124"/>
  <c r="BF156"/>
  <c r="BF168"/>
  <c r="BF185"/>
  <c r="BF198"/>
  <c r="BF201"/>
  <c r="BF204"/>
  <c r="BF210"/>
  <c r="BF213"/>
  <c r="BF252"/>
  <c r="BF255"/>
  <c r="BF258"/>
  <c r="BF103"/>
  <c r="BF105"/>
  <c r="BF109"/>
  <c r="BF113"/>
  <c r="BF116"/>
  <c r="BF121"/>
  <c r="BF123"/>
  <c r="BF132"/>
  <c r="BF137"/>
  <c r="BF149"/>
  <c r="BF170"/>
  <c r="BF194"/>
  <c r="BF196"/>
  <c r="BF219"/>
  <c r="BF231"/>
  <c r="BF237"/>
  <c r="BF243"/>
  <c i="3" r="BF105"/>
  <c r="BF150"/>
  <c r="BF170"/>
  <c r="BF182"/>
  <c r="BF206"/>
  <c r="BF209"/>
  <c r="BF218"/>
  <c r="BF221"/>
  <c r="BF228"/>
  <c r="BF244"/>
  <c r="BF246"/>
  <c r="BF248"/>
  <c r="BF250"/>
  <c r="BF258"/>
  <c r="BF282"/>
  <c r="BF421"/>
  <c r="BF469"/>
  <c r="BF472"/>
  <c r="BF479"/>
  <c r="BF485"/>
  <c r="BF487"/>
  <c r="BF495"/>
  <c r="BF500"/>
  <c r="BF517"/>
  <c i="2" r="BK2088"/>
  <c r="J2088"/>
  <c r="J73"/>
  <c i="3" r="E52"/>
  <c r="F63"/>
  <c r="J96"/>
  <c r="BF123"/>
  <c r="BF129"/>
  <c r="BF154"/>
  <c r="BF166"/>
  <c r="BF178"/>
  <c r="BF195"/>
  <c r="BF225"/>
  <c r="BF242"/>
  <c r="BF267"/>
  <c r="BF323"/>
  <c r="BF329"/>
  <c r="BF354"/>
  <c r="BF367"/>
  <c r="BF376"/>
  <c r="BF385"/>
  <c r="BF414"/>
  <c r="BF417"/>
  <c r="BF445"/>
  <c r="BF454"/>
  <c r="BF457"/>
  <c r="BF498"/>
  <c r="BF503"/>
  <c r="BF511"/>
  <c r="BF520"/>
  <c r="BF522"/>
  <c r="BF525"/>
  <c r="BF529"/>
  <c i="2" r="J117"/>
  <c r="J65"/>
  <c i="3" r="BF108"/>
  <c r="BF134"/>
  <c r="BF142"/>
  <c r="BF158"/>
  <c r="BF212"/>
  <c r="BF215"/>
  <c r="BF253"/>
  <c r="BF270"/>
  <c r="BF273"/>
  <c r="BF297"/>
  <c r="BF303"/>
  <c r="BF309"/>
  <c r="BF315"/>
  <c r="BF357"/>
  <c r="BF361"/>
  <c r="BF364"/>
  <c r="BF373"/>
  <c r="BF382"/>
  <c r="BF389"/>
  <c r="BF392"/>
  <c r="BF395"/>
  <c r="BF405"/>
  <c r="BF408"/>
  <c r="BF411"/>
  <c r="BF424"/>
  <c r="BF428"/>
  <c r="BF436"/>
  <c r="BF438"/>
  <c r="BF440"/>
  <c r="BF442"/>
  <c r="BF449"/>
  <c r="BF452"/>
  <c r="BF460"/>
  <c r="BF463"/>
  <c r="BF466"/>
  <c r="BF491"/>
  <c r="BF505"/>
  <c r="BF111"/>
  <c r="BF114"/>
  <c r="BF117"/>
  <c r="BF120"/>
  <c r="BF126"/>
  <c r="BF138"/>
  <c r="BF146"/>
  <c r="BF162"/>
  <c r="BF174"/>
  <c r="BF188"/>
  <c r="BF202"/>
  <c r="BF237"/>
  <c r="BF247"/>
  <c r="BF263"/>
  <c r="BF276"/>
  <c r="BF279"/>
  <c r="BF285"/>
  <c r="BF290"/>
  <c r="BF342"/>
  <c r="BF370"/>
  <c r="BF379"/>
  <c r="BF399"/>
  <c r="BF402"/>
  <c r="BF432"/>
  <c r="BF434"/>
  <c r="BF482"/>
  <c r="BF508"/>
  <c r="BF514"/>
  <c i="2" r="E50"/>
  <c r="F59"/>
  <c r="BF124"/>
  <c r="BF137"/>
  <c r="BF238"/>
  <c r="BF256"/>
  <c r="BF314"/>
  <c r="BF322"/>
  <c r="BF364"/>
  <c r="BF374"/>
  <c r="BF404"/>
  <c r="BF424"/>
  <c r="BF484"/>
  <c r="BF564"/>
  <c r="BF586"/>
  <c r="BF609"/>
  <c r="BF751"/>
  <c r="BF772"/>
  <c r="BF854"/>
  <c r="BF939"/>
  <c r="BF980"/>
  <c r="BF1179"/>
  <c r="BF1201"/>
  <c r="BF1301"/>
  <c r="BF1336"/>
  <c r="BF1340"/>
  <c r="BF1405"/>
  <c r="BF1414"/>
  <c r="BF1418"/>
  <c r="BF1431"/>
  <c r="BF1448"/>
  <c r="BF1459"/>
  <c r="BF1490"/>
  <c r="BF1558"/>
  <c r="BF1568"/>
  <c r="BF1656"/>
  <c r="BF1702"/>
  <c r="BF1745"/>
  <c r="BF1861"/>
  <c r="BF1873"/>
  <c r="BF1888"/>
  <c r="BF1917"/>
  <c r="BF1945"/>
  <c r="BF1965"/>
  <c r="BF1981"/>
  <c r="BF2010"/>
  <c r="BF2027"/>
  <c r="BF2072"/>
  <c r="BF2103"/>
  <c r="BF2123"/>
  <c r="BF2178"/>
  <c r="BF2199"/>
  <c r="BF2236"/>
  <c r="BF2246"/>
  <c r="BF2249"/>
  <c r="BF2297"/>
  <c r="BF2413"/>
  <c r="BF2466"/>
  <c r="BF2540"/>
  <c r="BF2614"/>
  <c r="BF2648"/>
  <c r="BF2652"/>
  <c r="BF2670"/>
  <c r="BF2721"/>
  <c r="BF2735"/>
  <c r="BF2757"/>
  <c r="BF2765"/>
  <c r="BF2804"/>
  <c r="BF2840"/>
  <c r="BF2857"/>
  <c r="BF2925"/>
  <c r="BF2967"/>
  <c r="BF2977"/>
  <c r="BF2998"/>
  <c r="BF3025"/>
  <c r="BF3046"/>
  <c r="BF3083"/>
  <c r="BF3111"/>
  <c r="BF3379"/>
  <c r="BF3423"/>
  <c r="BF3445"/>
  <c r="BF3486"/>
  <c r="BF3515"/>
  <c r="BF3524"/>
  <c r="BF3539"/>
  <c r="BF3556"/>
  <c r="BF3580"/>
  <c r="BF3582"/>
  <c r="BF3619"/>
  <c r="BF3624"/>
  <c r="BF3625"/>
  <c r="BF3626"/>
  <c r="BF3631"/>
  <c r="BF3632"/>
  <c r="BF3640"/>
  <c r="BF3646"/>
  <c r="BF3666"/>
  <c r="BF3667"/>
  <c r="BF3723"/>
  <c r="BF3724"/>
  <c r="BF3726"/>
  <c r="BF3728"/>
  <c r="BF3731"/>
  <c r="BF3735"/>
  <c r="BF3739"/>
  <c r="BF3741"/>
  <c r="BF3746"/>
  <c r="BF3748"/>
  <c r="BF3796"/>
  <c r="BF3802"/>
  <c r="BF3804"/>
  <c r="BF3813"/>
  <c r="BF3814"/>
  <c r="BF3817"/>
  <c r="BF3822"/>
  <c r="BF3824"/>
  <c r="BF3831"/>
  <c r="BF3876"/>
  <c r="BF3878"/>
  <c r="BF3881"/>
  <c r="BF3884"/>
  <c r="BF3887"/>
  <c r="BF3889"/>
  <c r="BF3891"/>
  <c r="BF3897"/>
  <c r="BF3900"/>
  <c r="BF3902"/>
  <c r="BF3907"/>
  <c r="BF3914"/>
  <c r="BF3960"/>
  <c r="BF3962"/>
  <c r="BF3964"/>
  <c r="BF3974"/>
  <c r="BF3980"/>
  <c r="BF3985"/>
  <c r="BF3986"/>
  <c r="BF3987"/>
  <c r="BF3997"/>
  <c r="BF4008"/>
  <c r="BF4010"/>
  <c r="BF4021"/>
  <c r="BF4035"/>
  <c r="BF4046"/>
  <c r="BF4079"/>
  <c r="BF4092"/>
  <c r="BF4148"/>
  <c r="BF4167"/>
  <c r="BF4185"/>
  <c r="BF4251"/>
  <c r="BF4255"/>
  <c r="BF4259"/>
  <c r="BF4264"/>
  <c r="BF4267"/>
  <c r="BF4270"/>
  <c r="BF4272"/>
  <c r="BF4275"/>
  <c r="BF4276"/>
  <c r="BF4277"/>
  <c r="BF4278"/>
  <c r="BF4280"/>
  <c r="BF4283"/>
  <c r="BF4286"/>
  <c r="BF4305"/>
  <c r="BF4318"/>
  <c r="BF4321"/>
  <c r="BF4329"/>
  <c r="BF4345"/>
  <c r="BF4355"/>
  <c r="BF4357"/>
  <c r="BF4366"/>
  <c r="BF4382"/>
  <c r="BF4458"/>
  <c r="BF4488"/>
  <c r="BF4493"/>
  <c r="BF4507"/>
  <c r="BF4593"/>
  <c r="BF4649"/>
  <c r="BF4694"/>
  <c r="BF4700"/>
  <c r="BF4752"/>
  <c r="BF4756"/>
  <c r="BF4760"/>
  <c r="BF4812"/>
  <c r="BF4864"/>
  <c r="BF4868"/>
  <c r="BF4876"/>
  <c r="BF4879"/>
  <c r="BF5011"/>
  <c r="BF5017"/>
  <c r="BF5023"/>
  <c r="BF5028"/>
  <c r="BF5033"/>
  <c r="BF5105"/>
  <c r="BF5131"/>
  <c r="BF5153"/>
  <c r="BF5172"/>
  <c r="BF5192"/>
  <c r="BF5197"/>
  <c r="BF5202"/>
  <c r="BF5210"/>
  <c r="BF5303"/>
  <c r="BF5307"/>
  <c r="BF5356"/>
  <c r="BF5363"/>
  <c r="BF5369"/>
  <c r="BF5375"/>
  <c r="BF5380"/>
  <c r="BF5385"/>
  <c r="BF5389"/>
  <c r="BF5395"/>
  <c r="BF5401"/>
  <c r="BF5404"/>
  <c r="BF5482"/>
  <c r="BF5486"/>
  <c r="BF5530"/>
  <c r="BF5573"/>
  <c r="BF5579"/>
  <c r="BF5585"/>
  <c r="BF5589"/>
  <c r="BF5593"/>
  <c r="BF5671"/>
  <c r="BF5673"/>
  <c r="BF5675"/>
  <c r="BF5679"/>
  <c r="BF5682"/>
  <c r="BF5688"/>
  <c r="BF5695"/>
  <c r="BF5702"/>
  <c r="BF5710"/>
  <c r="BF5719"/>
  <c r="BF5734"/>
  <c r="BF5740"/>
  <c r="BF5744"/>
  <c r="BF5749"/>
  <c r="BF5755"/>
  <c r="BF5760"/>
  <c r="BF5767"/>
  <c r="BF5773"/>
  <c r="BF5779"/>
  <c r="BF5784"/>
  <c r="BF5790"/>
  <c r="BF5795"/>
  <c r="BF5802"/>
  <c r="BF5807"/>
  <c r="BF5812"/>
  <c r="BF5820"/>
  <c r="BF5827"/>
  <c r="BF5830"/>
  <c r="BF5835"/>
  <c r="BF5839"/>
  <c r="J56"/>
  <c r="BF151"/>
  <c r="BF195"/>
  <c r="BF206"/>
  <c r="BF227"/>
  <c r="BF399"/>
  <c r="BF550"/>
  <c r="BF576"/>
  <c r="BF598"/>
  <c r="BF603"/>
  <c r="BF621"/>
  <c r="BF758"/>
  <c r="BF800"/>
  <c r="BF838"/>
  <c r="BF876"/>
  <c r="BF949"/>
  <c r="BF995"/>
  <c r="BF1028"/>
  <c r="BF1045"/>
  <c r="BF1055"/>
  <c r="BF1120"/>
  <c r="BF1297"/>
  <c r="BF1324"/>
  <c r="BF1344"/>
  <c r="BF1375"/>
  <c r="BF1401"/>
  <c r="BF1423"/>
  <c r="BF1439"/>
  <c r="BF1455"/>
  <c r="BF1467"/>
  <c r="BF1482"/>
  <c r="BF1498"/>
  <c r="BF1502"/>
  <c r="BF1514"/>
  <c r="BF1524"/>
  <c r="BF1537"/>
  <c r="BF1542"/>
  <c r="BF1856"/>
  <c r="BF1868"/>
  <c r="BF1903"/>
  <c r="BF1929"/>
  <c r="BF1933"/>
  <c r="BF1975"/>
  <c r="BF2032"/>
  <c r="BF2068"/>
  <c r="BF2084"/>
  <c r="BF2119"/>
  <c r="BF2127"/>
  <c r="BF2132"/>
  <c r="BF2192"/>
  <c r="BF2201"/>
  <c r="BF2313"/>
  <c r="BF2333"/>
  <c r="BF2344"/>
  <c r="BF2364"/>
  <c r="BF2384"/>
  <c r="BF2407"/>
  <c r="BF2419"/>
  <c r="BF2436"/>
  <c r="BF2506"/>
  <c r="BF2522"/>
  <c r="BF2554"/>
  <c r="BF2578"/>
  <c r="BF2621"/>
  <c r="BF2631"/>
  <c r="BF2644"/>
  <c r="BF2712"/>
  <c r="BF2749"/>
  <c r="BF2789"/>
  <c r="BF2800"/>
  <c r="BF2810"/>
  <c r="BF2880"/>
  <c r="BF2922"/>
  <c r="BF2956"/>
  <c r="BF2961"/>
  <c r="BF2982"/>
  <c r="BF2992"/>
  <c r="BF3030"/>
  <c r="BF3129"/>
  <c r="BF3142"/>
  <c r="BF3279"/>
  <c r="BF3302"/>
  <c r="BF3328"/>
  <c r="BF3440"/>
  <c r="BF3450"/>
  <c r="BF3458"/>
  <c r="BF3496"/>
  <c r="BF3498"/>
  <c r="BF3529"/>
  <c r="BF3550"/>
  <c r="BF3561"/>
  <c r="BF3583"/>
  <c r="BF3622"/>
  <c r="BF3627"/>
  <c r="BF3630"/>
  <c r="BF3633"/>
  <c r="BF3637"/>
  <c r="BF3644"/>
  <c r="BF3648"/>
  <c r="BF3663"/>
  <c r="BF3665"/>
  <c r="BF3669"/>
  <c r="BF3671"/>
  <c r="BF3678"/>
  <c r="BF3720"/>
  <c r="BF3725"/>
  <c r="BF3727"/>
  <c r="BF3729"/>
  <c r="BF3733"/>
  <c r="BF3737"/>
  <c r="BF3740"/>
  <c r="BF3742"/>
  <c r="BF3794"/>
  <c r="BF3797"/>
  <c r="BF3799"/>
  <c r="BF3801"/>
  <c r="BF3805"/>
  <c r="BF3806"/>
  <c r="BF3807"/>
  <c r="BF3808"/>
  <c r="BF3809"/>
  <c r="BF3812"/>
  <c r="BF3819"/>
  <c r="BF3821"/>
  <c r="BF3829"/>
  <c r="BF3877"/>
  <c r="BF3894"/>
  <c r="BF3898"/>
  <c r="BF3913"/>
  <c r="BF3915"/>
  <c r="BF3969"/>
  <c r="BF3970"/>
  <c r="BF3972"/>
  <c r="BF3973"/>
  <c r="BF3976"/>
  <c r="BF3978"/>
  <c r="BF3982"/>
  <c r="BF3984"/>
  <c r="BF3988"/>
  <c r="BF3991"/>
  <c r="BF3994"/>
  <c r="BF3996"/>
  <c r="BF3998"/>
  <c r="BF4020"/>
  <c r="BF4023"/>
  <c r="BF4024"/>
  <c r="BF4032"/>
  <c r="BF4048"/>
  <c r="BF4059"/>
  <c r="BF4082"/>
  <c r="BF4102"/>
  <c r="BF4125"/>
  <c r="BF4141"/>
  <c r="BF4161"/>
  <c r="BF4198"/>
  <c r="BF4261"/>
  <c r="BF4271"/>
  <c r="BF4281"/>
  <c r="BF4284"/>
  <c r="BF4287"/>
  <c r="BF4288"/>
  <c r="BF4290"/>
  <c r="BF4293"/>
  <c r="BF4294"/>
  <c r="BF4304"/>
  <c r="BF4317"/>
  <c r="BF4337"/>
  <c r="BF4354"/>
  <c r="BF4356"/>
  <c r="BF4365"/>
  <c r="BF4373"/>
  <c r="BF4410"/>
  <c r="BF4430"/>
  <c r="BF4440"/>
  <c r="BF4453"/>
  <c r="BF4468"/>
  <c r="BF4504"/>
  <c r="BF4636"/>
  <c r="BF158"/>
  <c r="BF179"/>
  <c r="BF199"/>
  <c r="BF210"/>
  <c r="BF216"/>
  <c r="BF233"/>
  <c r="BF267"/>
  <c r="BF304"/>
  <c r="BF331"/>
  <c r="BF370"/>
  <c r="BF380"/>
  <c r="BF387"/>
  <c r="BF447"/>
  <c r="BF506"/>
  <c r="BF615"/>
  <c r="BF633"/>
  <c r="BF747"/>
  <c r="BF865"/>
  <c r="BF887"/>
  <c r="BF897"/>
  <c r="BF908"/>
  <c r="BF918"/>
  <c r="BF929"/>
  <c r="BF1002"/>
  <c r="BF1051"/>
  <c r="BF1059"/>
  <c r="BF1183"/>
  <c r="BF1286"/>
  <c r="BF1293"/>
  <c r="BF1332"/>
  <c r="BF1393"/>
  <c r="BF1486"/>
  <c r="BF1510"/>
  <c r="BF1518"/>
  <c r="BF1668"/>
  <c r="BF1793"/>
  <c r="BF1844"/>
  <c r="BF1879"/>
  <c r="BF1913"/>
  <c r="BF1921"/>
  <c r="BF1937"/>
  <c r="BF1949"/>
  <c r="BF1988"/>
  <c r="BF2001"/>
  <c r="BF2044"/>
  <c r="BF2079"/>
  <c r="BF2099"/>
  <c r="BF2194"/>
  <c r="BF2217"/>
  <c r="BF2226"/>
  <c r="BF2265"/>
  <c r="BF2323"/>
  <c r="BF2338"/>
  <c r="BF2352"/>
  <c r="BF2354"/>
  <c r="BF2369"/>
  <c r="BF2379"/>
  <c r="BF2401"/>
  <c r="BF2428"/>
  <c r="BF2482"/>
  <c r="BF2498"/>
  <c r="BF2566"/>
  <c r="BF2634"/>
  <c r="BF2658"/>
  <c r="BF2661"/>
  <c r="BF2690"/>
  <c r="BF2870"/>
  <c r="BF2901"/>
  <c r="BF2931"/>
  <c r="BF2932"/>
  <c r="BF2987"/>
  <c r="BF3003"/>
  <c r="BF3009"/>
  <c r="BF3041"/>
  <c r="BF3061"/>
  <c r="BF3093"/>
  <c r="BF3096"/>
  <c r="BF3116"/>
  <c r="BF3317"/>
  <c r="BF3335"/>
  <c r="BF3434"/>
  <c r="BF3463"/>
  <c r="BF3475"/>
  <c r="BF3491"/>
  <c r="BF3504"/>
  <c r="BF3510"/>
  <c r="BF3521"/>
  <c r="BF3544"/>
  <c r="BF3571"/>
  <c r="BF3581"/>
  <c r="BF3634"/>
  <c r="BF3635"/>
  <c r="BF3639"/>
  <c r="BF3642"/>
  <c r="BF3647"/>
  <c r="BF3649"/>
  <c r="BF3664"/>
  <c r="BF3670"/>
  <c r="BF3683"/>
  <c r="BF3718"/>
  <c r="BF3721"/>
  <c r="BF3722"/>
  <c r="BF3730"/>
  <c r="BF3734"/>
  <c r="BF3744"/>
  <c r="BF3749"/>
  <c r="BF3811"/>
  <c r="BF3816"/>
  <c r="BF3823"/>
  <c r="BF3826"/>
  <c r="BF3827"/>
  <c r="BF3828"/>
  <c r="BF3832"/>
  <c r="BF3879"/>
  <c r="BF3882"/>
  <c r="BF3885"/>
  <c r="BF3890"/>
  <c r="BF3895"/>
  <c r="BF3896"/>
  <c r="BF3899"/>
  <c r="BF3905"/>
  <c r="BF3908"/>
  <c r="BF3910"/>
  <c r="BF3912"/>
  <c r="BF3961"/>
  <c r="BF3963"/>
  <c r="BF3965"/>
  <c r="BF3966"/>
  <c r="BF3967"/>
  <c r="BF3968"/>
  <c r="BF3971"/>
  <c r="BF3975"/>
  <c r="BF3981"/>
  <c r="BF3983"/>
  <c r="BF3990"/>
  <c r="BF3992"/>
  <c r="BF3995"/>
  <c r="BF4000"/>
  <c r="BF4009"/>
  <c r="BF4022"/>
  <c r="BF4033"/>
  <c r="BF4045"/>
  <c r="BF4047"/>
  <c r="BF4069"/>
  <c r="BF4087"/>
  <c r="BF4097"/>
  <c r="BF4119"/>
  <c r="BF4136"/>
  <c r="BF4173"/>
  <c r="BF4250"/>
  <c r="BF4253"/>
  <c r="BF4257"/>
  <c r="BF4260"/>
  <c r="BF4263"/>
  <c r="BF4265"/>
  <c r="BF4266"/>
  <c r="BF4268"/>
  <c r="BF4273"/>
  <c r="BF4274"/>
  <c r="BF4282"/>
  <c r="BF4285"/>
  <c r="BF4289"/>
  <c r="BF4302"/>
  <c r="BF4316"/>
  <c r="BF4320"/>
  <c r="BF4322"/>
  <c r="BF4358"/>
  <c r="BF4377"/>
  <c r="BF4388"/>
  <c r="BF4405"/>
  <c r="BF4415"/>
  <c r="BF4435"/>
  <c r="BF4478"/>
  <c r="BF4499"/>
  <c r="BF118"/>
  <c r="BF129"/>
  <c r="BF144"/>
  <c r="BF165"/>
  <c r="BF173"/>
  <c r="BF245"/>
  <c r="BF278"/>
  <c r="BF288"/>
  <c r="BF297"/>
  <c r="BF335"/>
  <c r="BF341"/>
  <c r="BF351"/>
  <c r="BF358"/>
  <c r="BF393"/>
  <c r="BF416"/>
  <c r="BF462"/>
  <c r="BF528"/>
  <c r="BF555"/>
  <c r="BF574"/>
  <c r="BF627"/>
  <c r="BF690"/>
  <c r="BF786"/>
  <c r="BF822"/>
  <c r="BF960"/>
  <c r="BF1015"/>
  <c r="BF1032"/>
  <c r="BF1219"/>
  <c r="BF1288"/>
  <c r="BF1306"/>
  <c r="BF1328"/>
  <c r="BF1385"/>
  <c r="BF1397"/>
  <c r="BF1409"/>
  <c r="BF1427"/>
  <c r="BF1444"/>
  <c r="BF1451"/>
  <c r="BF1477"/>
  <c r="BF1494"/>
  <c r="BF1506"/>
  <c r="BF1528"/>
  <c r="BF1562"/>
  <c r="BF1574"/>
  <c r="BF1837"/>
  <c r="BF1897"/>
  <c r="BF1907"/>
  <c r="BF1911"/>
  <c r="BF1925"/>
  <c r="BF1941"/>
  <c r="BF1987"/>
  <c r="BF2016"/>
  <c r="BF2021"/>
  <c r="BF2056"/>
  <c r="BF2077"/>
  <c r="BF2082"/>
  <c r="BF2086"/>
  <c r="BF2090"/>
  <c r="BF2148"/>
  <c r="BF2164"/>
  <c r="BF2231"/>
  <c r="BF2241"/>
  <c r="BF2281"/>
  <c r="BF2328"/>
  <c r="BF2374"/>
  <c r="BF2389"/>
  <c r="BF2395"/>
  <c r="BF2450"/>
  <c r="BF2490"/>
  <c r="BF2514"/>
  <c r="BF2528"/>
  <c r="BF2542"/>
  <c r="BF2590"/>
  <c r="BF2602"/>
  <c r="BF2626"/>
  <c r="BF2640"/>
  <c r="BF2666"/>
  <c r="BF2680"/>
  <c r="BF2702"/>
  <c r="BF2781"/>
  <c r="BF2785"/>
  <c r="BF2816"/>
  <c r="BF2825"/>
  <c r="BF2835"/>
  <c r="BF2853"/>
  <c r="BF2864"/>
  <c r="BF2937"/>
  <c r="BF2940"/>
  <c r="BF2946"/>
  <c r="BF2951"/>
  <c r="BF2972"/>
  <c r="BF3014"/>
  <c r="BF3020"/>
  <c r="BF3035"/>
  <c r="BF3051"/>
  <c r="BF3056"/>
  <c r="BF3064"/>
  <c r="BF3069"/>
  <c r="BF3075"/>
  <c r="BF3080"/>
  <c r="BF3149"/>
  <c r="BF3429"/>
  <c r="BF3455"/>
  <c r="BF3465"/>
  <c r="BF3534"/>
  <c r="BF3566"/>
  <c r="BF3584"/>
  <c r="BF3620"/>
  <c r="BF3621"/>
  <c r="BF3623"/>
  <c r="BF3628"/>
  <c r="BF3629"/>
  <c r="BF3636"/>
  <c r="BF3638"/>
  <c r="BF3641"/>
  <c r="BF3643"/>
  <c r="BF3645"/>
  <c r="BF3668"/>
  <c r="BF3677"/>
  <c r="BF3732"/>
  <c r="BF3736"/>
  <c r="BF3738"/>
  <c r="BF3743"/>
  <c r="BF3745"/>
  <c r="BF3747"/>
  <c r="BF3795"/>
  <c r="BF3798"/>
  <c r="BF3800"/>
  <c r="BF3803"/>
  <c r="BF3810"/>
  <c r="BF3815"/>
  <c r="BF3818"/>
  <c r="BF3820"/>
  <c r="BF3825"/>
  <c r="BF3830"/>
  <c r="BF3880"/>
  <c r="BF3883"/>
  <c r="BF3886"/>
  <c r="BF3888"/>
  <c r="BF3892"/>
  <c r="BF3893"/>
  <c r="BF3901"/>
  <c r="BF3903"/>
  <c r="BF3904"/>
  <c r="BF3906"/>
  <c r="BF3909"/>
  <c r="BF3911"/>
  <c r="BF3977"/>
  <c r="BF3979"/>
  <c r="BF3989"/>
  <c r="BF3993"/>
  <c r="BF3999"/>
  <c r="BF4011"/>
  <c r="BF4034"/>
  <c r="BF4044"/>
  <c r="BF4109"/>
  <c r="BF4114"/>
  <c r="BF4130"/>
  <c r="BF4155"/>
  <c r="BF4179"/>
  <c r="BF4190"/>
  <c r="BF4249"/>
  <c r="BF4252"/>
  <c r="BF4254"/>
  <c r="BF4256"/>
  <c r="BF4258"/>
  <c r="BF4262"/>
  <c r="BF4269"/>
  <c r="BF4279"/>
  <c r="BF4291"/>
  <c r="BF4292"/>
  <c r="BF4303"/>
  <c r="BF4319"/>
  <c r="BF4328"/>
  <c r="BF4367"/>
  <c r="BF4393"/>
  <c r="BF4420"/>
  <c r="BF4425"/>
  <c r="BF4448"/>
  <c r="BF4463"/>
  <c r="BF4473"/>
  <c r="BF4483"/>
  <c r="BF4585"/>
  <c r="BF4642"/>
  <c i="3" r="J37"/>
  <c i="1" r="AV58"/>
  <c i="8" r="F39"/>
  <c i="1" r="BB63"/>
  <c i="12" r="F38"/>
  <c i="1" r="BC67"/>
  <c i="15" r="J34"/>
  <c i="1" r="AW70"/>
  <c i="17" r="J33"/>
  <c i="1" r="AV72"/>
  <c i="20" r="J33"/>
  <c i="1" r="AV75"/>
  <c i="3" r="F40"/>
  <c i="1" r="BC58"/>
  <c i="5" r="F37"/>
  <c i="1" r="AZ60"/>
  <c i="6" r="J37"/>
  <c i="1" r="AV61"/>
  <c i="8" r="F37"/>
  <c i="1" r="AZ63"/>
  <c i="10" r="F37"/>
  <c i="1" r="AZ65"/>
  <c i="10" r="F40"/>
  <c i="1" r="BC65"/>
  <c i="11" r="F41"/>
  <c i="1" r="BD66"/>
  <c i="12" r="F37"/>
  <c i="1" r="BB67"/>
  <c i="13" r="J30"/>
  <c i="15" r="F34"/>
  <c i="1" r="BA70"/>
  <c i="16" r="F36"/>
  <c i="1" r="BC71"/>
  <c i="18" r="J34"/>
  <c i="1" r="AW73"/>
  <c i="18" r="F37"/>
  <c i="1" r="BD73"/>
  <c i="19" r="F36"/>
  <c i="1" r="BC74"/>
  <c i="2" r="F35"/>
  <c i="1" r="AZ56"/>
  <c i="5" r="F41"/>
  <c i="1" r="BD60"/>
  <c i="9" r="F37"/>
  <c i="1" r="AZ64"/>
  <c i="9" r="F41"/>
  <c i="1" r="BD64"/>
  <c i="12" r="F36"/>
  <c i="1" r="BA67"/>
  <c i="3" r="F37"/>
  <c i="1" r="AZ58"/>
  <c i="3" r="F39"/>
  <c i="1" r="BB58"/>
  <c i="8" r="J37"/>
  <c i="1" r="AV63"/>
  <c i="9" r="F39"/>
  <c i="1" r="BB64"/>
  <c i="11" r="F37"/>
  <c i="1" r="AZ66"/>
  <c i="13" r="F34"/>
  <c i="1" r="BA68"/>
  <c i="15" r="F37"/>
  <c i="1" r="BD70"/>
  <c i="15" r="F35"/>
  <c i="1" r="BB70"/>
  <c i="18" r="F35"/>
  <c i="1" r="BB73"/>
  <c i="4" r="F39"/>
  <c i="1" r="BB59"/>
  <c i="5" r="F40"/>
  <c i="1" r="BC60"/>
  <c i="8" r="F41"/>
  <c i="1" r="BD63"/>
  <c i="12" r="F39"/>
  <c i="1" r="BD67"/>
  <c i="16" r="J33"/>
  <c i="1" r="AV71"/>
  <c i="19" r="J33"/>
  <c i="1" r="AV74"/>
  <c i="3" r="F41"/>
  <c i="1" r="BD58"/>
  <c i="4" r="J34"/>
  <c i="5" r="J37"/>
  <c i="1" r="AV60"/>
  <c i="6" r="F37"/>
  <c i="1" r="AZ61"/>
  <c i="7" r="F40"/>
  <c i="1" r="BC62"/>
  <c i="9" r="J37"/>
  <c i="1" r="AV64"/>
  <c i="11" r="F39"/>
  <c i="1" r="BB66"/>
  <c i="13" r="J34"/>
  <c i="1" r="AW68"/>
  <c i="13" r="F35"/>
  <c i="1" r="BB68"/>
  <c i="14" r="F36"/>
  <c i="1" r="BC69"/>
  <c i="16" r="F35"/>
  <c i="1" r="BB71"/>
  <c i="17" r="F36"/>
  <c i="1" r="BC72"/>
  <c i="19" r="F37"/>
  <c i="1" r="BD74"/>
  <c r="AS55"/>
  <c r="AS54"/>
  <c i="2" r="F39"/>
  <c i="1" r="BD56"/>
  <c i="6" r="F40"/>
  <c i="1" r="BC61"/>
  <c i="7" r="F39"/>
  <c i="1" r="BB62"/>
  <c i="10" r="F39"/>
  <c i="1" r="BB65"/>
  <c i="10" r="J34"/>
  <c i="12" r="J36"/>
  <c i="1" r="AW67"/>
  <c i="14" r="F33"/>
  <c i="1" r="AZ69"/>
  <c i="16" r="F37"/>
  <c i="1" r="BD71"/>
  <c i="20" r="F33"/>
  <c i="1" r="AZ75"/>
  <c i="20" r="F36"/>
  <c i="1" r="BC75"/>
  <c i="2" r="F38"/>
  <c i="1" r="BC56"/>
  <c i="6" r="F41"/>
  <c i="1" r="BD61"/>
  <c i="7" r="F37"/>
  <c i="1" r="AZ62"/>
  <c i="7" r="F41"/>
  <c i="1" r="BD62"/>
  <c i="8" r="F40"/>
  <c i="1" r="BC63"/>
  <c i="13" r="F37"/>
  <c i="1" r="BD68"/>
  <c i="15" r="F36"/>
  <c i="1" r="BC70"/>
  <c i="17" r="F33"/>
  <c i="1" r="AZ72"/>
  <c i="18" r="F34"/>
  <c i="1" r="BA73"/>
  <c i="2" r="J35"/>
  <c i="1" r="AV56"/>
  <c i="4" r="J37"/>
  <c i="1" r="AV59"/>
  <c i="4" r="F40"/>
  <c i="1" r="BC59"/>
  <c i="6" r="F39"/>
  <c i="1" r="BB61"/>
  <c i="7" r="J37"/>
  <c i="1" r="AV62"/>
  <c i="10" r="F41"/>
  <c i="1" r="BD65"/>
  <c i="10" r="J37"/>
  <c i="1" r="AV65"/>
  <c i="11" r="F40"/>
  <c i="1" r="BC66"/>
  <c i="14" r="F37"/>
  <c i="1" r="BD69"/>
  <c i="17" r="F35"/>
  <c i="1" r="BB72"/>
  <c i="18" r="F36"/>
  <c i="1" r="BC73"/>
  <c i="20" r="F35"/>
  <c i="1" r="BB75"/>
  <c i="2" r="F37"/>
  <c i="1" r="BB56"/>
  <c i="11" r="J37"/>
  <c i="1" r="AV66"/>
  <c i="14" r="F35"/>
  <c i="1" r="BB69"/>
  <c i="16" r="F33"/>
  <c i="1" r="AZ71"/>
  <c i="19" r="F33"/>
  <c i="1" r="AZ74"/>
  <c i="20" r="F37"/>
  <c i="1" r="BD75"/>
  <c i="4" r="F37"/>
  <c i="1" r="AZ59"/>
  <c i="4" r="F41"/>
  <c i="1" r="BD59"/>
  <c i="5" r="F39"/>
  <c i="1" r="BB60"/>
  <c i="9" r="F40"/>
  <c i="1" r="BC64"/>
  <c i="13" r="F36"/>
  <c i="1" r="BC68"/>
  <c i="14" r="J33"/>
  <c i="1" r="AV69"/>
  <c i="17" r="F37"/>
  <c i="1" r="BD72"/>
  <c i="19" r="F35"/>
  <c i="1" r="BB74"/>
  <c i="18" l="1" r="R85"/>
  <c r="R84"/>
  <c r="P85"/>
  <c r="P84"/>
  <c i="1" r="AU73"/>
  <c i="8" r="P102"/>
  <c r="P101"/>
  <c i="1" r="AU63"/>
  <c i="14" r="T146"/>
  <c i="12" r="T106"/>
  <c r="T105"/>
  <c i="9" r="P96"/>
  <c r="P95"/>
  <c i="1" r="AU64"/>
  <c i="7" r="P95"/>
  <c r="P94"/>
  <c i="1" r="AU62"/>
  <c i="20" r="P85"/>
  <c r="P84"/>
  <c i="1" r="AU75"/>
  <c i="16" r="R87"/>
  <c r="R86"/>
  <c i="11" r="P98"/>
  <c r="P97"/>
  <c i="1" r="AU66"/>
  <c i="8" r="R102"/>
  <c r="R101"/>
  <c i="11" r="T98"/>
  <c r="T97"/>
  <c i="4" r="T98"/>
  <c r="T97"/>
  <c i="2" r="P2088"/>
  <c i="16" r="BK87"/>
  <c r="BK86"/>
  <c r="J86"/>
  <c r="J59"/>
  <c i="8" r="T102"/>
  <c r="T101"/>
  <c i="2" r="T2088"/>
  <c i="20" r="R85"/>
  <c r="R84"/>
  <c i="17" r="R85"/>
  <c r="R84"/>
  <c i="14" r="R146"/>
  <c i="2" r="P116"/>
  <c r="P115"/>
  <c i="1" r="AU56"/>
  <c i="16" r="P87"/>
  <c r="P86"/>
  <c i="1" r="AU71"/>
  <c i="3" r="R132"/>
  <c i="14" r="P146"/>
  <c r="P91"/>
  <c i="1" r="AU69"/>
  <c i="3" r="T132"/>
  <c r="T102"/>
  <c i="2" r="R2088"/>
  <c i="5" r="P99"/>
  <c i="1" r="AU60"/>
  <c i="3" r="P132"/>
  <c r="P102"/>
  <c i="1" r="AU58"/>
  <c i="13" r="R83"/>
  <c r="R82"/>
  <c i="12" r="P106"/>
  <c r="P105"/>
  <c i="1" r="AU67"/>
  <c i="17" r="BK85"/>
  <c r="BK84"/>
  <c r="J84"/>
  <c r="J59"/>
  <c i="2" r="BK116"/>
  <c r="J116"/>
  <c r="J64"/>
  <c i="16" r="T87"/>
  <c r="T86"/>
  <c i="14" r="R91"/>
  <c i="13" r="P83"/>
  <c r="P82"/>
  <c i="1" r="AU68"/>
  <c i="2" r="T116"/>
  <c i="15" r="P87"/>
  <c r="P86"/>
  <c i="1" r="AU70"/>
  <c i="13" r="T83"/>
  <c r="T82"/>
  <c i="12" r="R106"/>
  <c r="R105"/>
  <c i="10" r="P96"/>
  <c r="P95"/>
  <c i="1" r="AU65"/>
  <c i="19" r="R90"/>
  <c r="R89"/>
  <c i="17" r="P85"/>
  <c r="P84"/>
  <c i="1" r="AU72"/>
  <c i="15" r="T87"/>
  <c r="T86"/>
  <c i="14" r="T92"/>
  <c r="T91"/>
  <c i="10" r="R96"/>
  <c r="R95"/>
  <c i="7" r="T95"/>
  <c r="T94"/>
  <c i="3" r="R102"/>
  <c i="2" r="R116"/>
  <c r="R115"/>
  <c r="BK5837"/>
  <c r="J5837"/>
  <c r="J92"/>
  <c i="5" r="BK334"/>
  <c r="J334"/>
  <c r="J73"/>
  <c i="7" r="BK95"/>
  <c r="J95"/>
  <c r="J68"/>
  <c i="18" r="BK122"/>
  <c r="J122"/>
  <c r="J63"/>
  <c i="3" r="BK132"/>
  <c r="J132"/>
  <c r="J71"/>
  <c i="5" r="BK316"/>
  <c r="J316"/>
  <c r="J70"/>
  <c i="14" r="BK146"/>
  <c r="J146"/>
  <c r="J66"/>
  <c i="19" r="BK208"/>
  <c r="J208"/>
  <c r="J68"/>
  <c i="20" r="BK85"/>
  <c r="J85"/>
  <c r="J60"/>
  <c i="3" r="BK103"/>
  <c r="J103"/>
  <c r="J68"/>
  <c i="9" r="BK96"/>
  <c r="J96"/>
  <c r="J68"/>
  <c i="11" r="BK98"/>
  <c r="J98"/>
  <c r="J68"/>
  <c i="12" r="BK106"/>
  <c r="J106"/>
  <c r="J64"/>
  <c i="6" r="BK94"/>
  <c r="J94"/>
  <c r="J68"/>
  <c i="8" r="BK102"/>
  <c r="BK101"/>
  <c r="J101"/>
  <c i="15" r="BK87"/>
  <c r="J87"/>
  <c r="J60"/>
  <c i="19" r="BK89"/>
  <c r="J89"/>
  <c r="J59"/>
  <c i="18" r="BK84"/>
  <c r="J84"/>
  <c r="J59"/>
  <c i="14" r="BK91"/>
  <c r="J91"/>
  <c r="J59"/>
  <c i="1" r="AG68"/>
  <c i="13" r="J59"/>
  <c r="J83"/>
  <c r="J60"/>
  <c i="1" r="AG65"/>
  <c i="10" r="J67"/>
  <c i="5" r="J100"/>
  <c r="J68"/>
  <c i="1" r="AG59"/>
  <c i="4" r="J67"/>
  <c r="J98"/>
  <c r="J68"/>
  <c i="2" r="BK115"/>
  <c r="J115"/>
  <c r="J63"/>
  <c i="5" r="J38"/>
  <c i="1" r="AW60"/>
  <c r="AT60"/>
  <c i="10" r="F38"/>
  <c i="1" r="BA65"/>
  <c i="13" r="J33"/>
  <c i="1" r="AV68"/>
  <c r="AT68"/>
  <c r="AN68"/>
  <c i="14" r="J34"/>
  <c i="1" r="AW69"/>
  <c r="AT69"/>
  <c i="18" r="J33"/>
  <c i="1" r="AV73"/>
  <c r="AT73"/>
  <c i="20" r="F34"/>
  <c i="1" r="BA75"/>
  <c i="7" r="J38"/>
  <c i="1" r="AW62"/>
  <c r="AT62"/>
  <c r="BD57"/>
  <c i="12" r="F35"/>
  <c i="1" r="AZ67"/>
  <c i="17" r="J34"/>
  <c i="1" r="AW72"/>
  <c r="AT72"/>
  <c i="20" r="J34"/>
  <c i="1" r="AW75"/>
  <c r="AT75"/>
  <c i="4" r="F38"/>
  <c i="1" r="BA59"/>
  <c i="8" r="J38"/>
  <c i="1" r="AW63"/>
  <c r="AT63"/>
  <c i="15" r="F33"/>
  <c i="1" r="AZ70"/>
  <c i="17" r="F34"/>
  <c i="1" r="BA72"/>
  <c i="4" r="J38"/>
  <c i="1" r="AW59"/>
  <c r="AT59"/>
  <c r="AN59"/>
  <c i="5" r="F38"/>
  <c i="1" r="BA60"/>
  <c i="8" r="F38"/>
  <c i="1" r="BA63"/>
  <c r="AZ57"/>
  <c r="AV57"/>
  <c i="13" r="F33"/>
  <c i="1" r="AZ68"/>
  <c i="16" r="J34"/>
  <c i="1" r="AW71"/>
  <c r="AT71"/>
  <c i="8" r="J34"/>
  <c i="1" r="AG63"/>
  <c i="2" r="F36"/>
  <c i="1" r="BA56"/>
  <c i="6" r="J38"/>
  <c i="1" r="AW61"/>
  <c r="AT61"/>
  <c i="7" r="F38"/>
  <c i="1" r="BA62"/>
  <c i="9" r="F38"/>
  <c i="1" r="BA64"/>
  <c r="BB57"/>
  <c r="AX57"/>
  <c i="12" r="J35"/>
  <c i="1" r="AV67"/>
  <c r="AT67"/>
  <c i="19" r="F34"/>
  <c i="1" r="BA74"/>
  <c i="10" r="J38"/>
  <c i="1" r="AW65"/>
  <c r="AT65"/>
  <c r="AN65"/>
  <c r="BC57"/>
  <c r="AY57"/>
  <c i="15" r="J33"/>
  <c i="1" r="AV70"/>
  <c r="AT70"/>
  <c i="19" r="J34"/>
  <c i="1" r="AW74"/>
  <c r="AT74"/>
  <c i="2" r="J36"/>
  <c i="1" r="AW56"/>
  <c r="AT56"/>
  <c i="3" r="F38"/>
  <c i="1" r="BA58"/>
  <c i="11" r="J38"/>
  <c i="1" r="AW66"/>
  <c r="AT66"/>
  <c i="16" r="F34"/>
  <c i="1" r="BA71"/>
  <c i="3" r="J38"/>
  <c i="1" r="AW58"/>
  <c r="AT58"/>
  <c i="6" r="F38"/>
  <c i="1" r="BA61"/>
  <c i="9" r="J38"/>
  <c i="1" r="AW64"/>
  <c r="AT64"/>
  <c i="11" r="F38"/>
  <c i="1" r="BA66"/>
  <c i="14" r="F34"/>
  <c i="1" r="BA69"/>
  <c i="18" r="F33"/>
  <c i="1" r="AZ73"/>
  <c i="2" l="1" r="T115"/>
  <c i="3" r="BK102"/>
  <c r="J102"/>
  <c r="J67"/>
  <c i="17" r="J85"/>
  <c r="J60"/>
  <c i="5" r="BK99"/>
  <c r="J99"/>
  <c i="16" r="J87"/>
  <c r="J60"/>
  <c i="12" r="BK105"/>
  <c r="J105"/>
  <c r="J63"/>
  <c i="8" r="J102"/>
  <c r="J68"/>
  <c r="J67"/>
  <c i="20" r="BK84"/>
  <c r="J84"/>
  <c r="J59"/>
  <c i="6" r="BK93"/>
  <c r="J93"/>
  <c i="7" r="BK94"/>
  <c r="J94"/>
  <c i="9" r="BK95"/>
  <c r="J95"/>
  <c r="J67"/>
  <c i="11" r="BK97"/>
  <c r="J97"/>
  <c i="15" r="BK86"/>
  <c r="J86"/>
  <c i="13" r="J39"/>
  <c i="10" r="J43"/>
  <c i="8" r="J43"/>
  <c i="4" r="J43"/>
  <c i="1" r="AN63"/>
  <c i="15" r="J30"/>
  <c i="1" r="AG70"/>
  <c i="5" r="J34"/>
  <c i="1" r="AG60"/>
  <c r="BA57"/>
  <c r="AW57"/>
  <c r="AT57"/>
  <c r="BC55"/>
  <c i="2" r="J32"/>
  <c i="1" r="AG56"/>
  <c i="16" r="J30"/>
  <c i="1" r="AG71"/>
  <c r="AZ55"/>
  <c r="AV55"/>
  <c i="11" r="J34"/>
  <c i="1" r="AG66"/>
  <c r="AU57"/>
  <c i="6" r="J34"/>
  <c i="1" r="AG61"/>
  <c i="17" r="J30"/>
  <c i="1" r="AG72"/>
  <c i="19" r="J30"/>
  <c i="1" r="AG74"/>
  <c r="AN74"/>
  <c i="18" r="J30"/>
  <c i="1" r="AG73"/>
  <c r="AN73"/>
  <c i="7" r="J34"/>
  <c i="1" r="AG62"/>
  <c r="BD55"/>
  <c i="14" r="J30"/>
  <c i="1" r="AG69"/>
  <c r="AN69"/>
  <c r="BB55"/>
  <c i="16" l="1" r="J39"/>
  <c i="17" r="J39"/>
  <c i="7" r="J43"/>
  <c i="11" r="J43"/>
  <c i="6" r="J43"/>
  <c i="5" r="J43"/>
  <c i="15" r="J39"/>
  <c i="11" r="J67"/>
  <c i="6" r="J67"/>
  <c i="7" r="J67"/>
  <c i="5" r="J67"/>
  <c i="15" r="J59"/>
  <c i="19" r="J39"/>
  <c i="18" r="J39"/>
  <c i="14" r="J39"/>
  <c i="2" r="J41"/>
  <c i="1" r="AN56"/>
  <c r="AN60"/>
  <c r="AN61"/>
  <c r="AN66"/>
  <c r="AN62"/>
  <c r="AN70"/>
  <c r="AN71"/>
  <c r="AN72"/>
  <c r="BB54"/>
  <c r="AX54"/>
  <c r="AZ54"/>
  <c r="W29"/>
  <c r="BC54"/>
  <c r="W32"/>
  <c i="3" r="J34"/>
  <c i="1" r="AG58"/>
  <c i="9" r="J34"/>
  <c i="1" r="AG64"/>
  <c r="BA55"/>
  <c r="AW55"/>
  <c r="AT55"/>
  <c r="BD54"/>
  <c r="W33"/>
  <c r="AY55"/>
  <c r="AU55"/>
  <c r="AU54"/>
  <c r="AX55"/>
  <c i="20" r="J30"/>
  <c i="1" r="AG75"/>
  <c i="12" r="J32"/>
  <c i="1" r="AG67"/>
  <c i="20" l="1" r="J39"/>
  <c i="9" r="J43"/>
  <c i="12" r="J41"/>
  <c i="3" r="J43"/>
  <c i="1" r="AN67"/>
  <c r="AN58"/>
  <c r="AN64"/>
  <c r="AN75"/>
  <c r="AY54"/>
  <c r="W31"/>
  <c r="BA54"/>
  <c r="AW54"/>
  <c r="AK30"/>
  <c r="AG57"/>
  <c r="AV54"/>
  <c r="AK29"/>
  <c l="1" r="AN57"/>
  <c r="AG55"/>
  <c r="AT54"/>
  <c r="W30"/>
  <c l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<sst xmlns="http://schemas.openxmlformats.org/spreadsheetml/2006/main">
  <si>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</si>
  <si>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</si>
  <si>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</si>
  <si>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</si>
  <si>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</si>
  <si>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{29229557-ed08-4920-9977-bd9386ec568a}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</si>
  <si>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</si>
  <si>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</si>
  <si>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</si>
  <si>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</si>
  <si>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</si>
  <si>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</si>
  <si>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</si>
  <si>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</si>
  <si>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20240903_r1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</si>
  <si>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</si>
  <si>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</si>
  <si>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domova pro seniory na p.č. 2656/3 a 2634 k.ú. Trutnov - ul. R. Frimla čp. 936, Trutnov</t>
  </si>
  <si>
    <t>KSO:</t>
  </si>
  <si>
    <t/>
  </si>
  <si>
    <t>CC-CZ:</t>
  </si>
  <si>
    <t>Místo:</t>
  </si>
  <si>
    <t xml:space="preserve"> p.č. 2656/3 a 2634 k.ú. Trutnov</t>
  </si>
  <si>
    <t>Datum:</t>
  </si>
  <si>
    <t>29. 7. 2024</t>
  </si>
  <si>
    <t>Zadavatel:</t>
  </si>
  <si>
    <t>IČ:</t>
  </si>
  <si>
    <t>00278360</t>
  </si>
  <si>
    <t>Město Trutnov</t>
  </si>
  <si>
    <t>DIČ:</t>
  </si>
  <si>
    <t>CZ00278360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</si>
  <si>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</si>
  <si>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</si>
  <si>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</si>
  <si>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</si>
  <si>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</si>
  <si>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</si>
  <si>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</si>
  <si>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</si>
  <si>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</si>
  <si>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</si>
  <si>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</si>
  <si>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</si>
  <si>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</si>
  <si>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</si>
  <si>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</si>
  <si>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</si>
  <si>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</si>
  <si>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</si>
  <si>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</si>
  <si>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</si>
  <si>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</si>
  <si>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</si>
  <si>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</si>
  <si>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</si>
  <si>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</si>
  <si>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</si>
  <si>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</si>
  <si>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</si>
  <si>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</si>
  <si>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</si>
  <si>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</si>
  <si>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</si>
  <si>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</si>
  <si>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</si>
  <si>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</si>
  <si>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</si>
  <si>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</si>
  <si>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</si>
  <si>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</si>
  <si>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</si>
  <si>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</si>
  <si>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</si>
  <si>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</si>
  <si>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</si>
  <si>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</si>
  <si>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</si>
  <si>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</si>
  <si>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</si>
  <si>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</si>
  <si>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</si>
  <si>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</si>
  <si>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</si>
  <si>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Budova domova seniorů</t>
  </si>
  <si>
    <t>STA</t>
  </si>
  <si>
    <t>1</t>
  </si>
  <si>
    <t>{dec37edc-361c-43a3-a6a0-4b95b5de21b1}</t>
  </si>
  <si>
    <t>/</t>
  </si>
  <si>
    <t>D.1.1</t>
  </si>
  <si>
    <t>Architektonicko - konstrukční řešení</t>
  </si>
  <si>
    <t>Soupis</t>
  </si>
  <si>
    <t>2</t>
  </si>
  <si>
    <t>{173619f1-9a5e-4505-b8f5-4b7bfe2efd2e}</t>
  </si>
  <si>
    <t>D.1.4</t>
  </si>
  <si>
    <t>Technika prostředí staveb</t>
  </si>
  <si>
    <t>{214645dd-6ecc-4f1a-86cc-bdcd287eb43c}</t>
  </si>
  <si>
    <t>D.1.4.A</t>
  </si>
  <si>
    <t>Zdravotně technické instalace</t>
  </si>
  <si>
    <t>3</t>
  </si>
  <si>
    <t>{33ce520b-0b5c-4eab-b2b4-62611035076a}</t>
  </si>
  <si>
    <t>D.1.4.B</t>
  </si>
  <si>
    <t>Vytápění</t>
  </si>
  <si>
    <t>{2ed6a36e-9bd4-47a1-ae39-ecdf12fc8f97}</t>
  </si>
  <si>
    <t>D.1.4.C.1</t>
  </si>
  <si>
    <t>Silnoproudé rozvody</t>
  </si>
  <si>
    <t>{d22dc1e9-319b-48ea-8ea8-ac3219889d70}</t>
  </si>
  <si>
    <t>D.1.4.C.2</t>
  </si>
  <si>
    <t>Fotovoltaická elektrárna</t>
  </si>
  <si>
    <t>{e149b5b9-df13-449d-9347-11233a27ddbd}</t>
  </si>
  <si>
    <t>D.1.4.C.3</t>
  </si>
  <si>
    <t>Systém sestra - pacient</t>
  </si>
  <si>
    <t>{8c4c7a03-10cc-44ba-b594-f3a88e0a5c3e}</t>
  </si>
  <si>
    <t>D.1.4.D</t>
  </si>
  <si>
    <t>Vzduchotechnika</t>
  </si>
  <si>
    <t>{7d1561f5-1d69-45c0-90b8-8b16158662ad}</t>
  </si>
  <si>
    <t>D.1.4.E.1</t>
  </si>
  <si>
    <t>EPS</t>
  </si>
  <si>
    <t>{9943eac3-db72-489c-98b4-3b8b96dd0abd}</t>
  </si>
  <si>
    <t>D.1.4.E.2</t>
  </si>
  <si>
    <t>NZS</t>
  </si>
  <si>
    <t>{e6d5d1ad-2249-4c94-8f5b-1d1fa190f2b4}</t>
  </si>
  <si>
    <t>D.1.4.E.3</t>
  </si>
  <si>
    <t>SLP</t>
  </si>
  <si>
    <t>{3226986a-dc00-40f1-87c9-612b1f9b0ef1}</t>
  </si>
  <si>
    <t>D.1.5</t>
  </si>
  <si>
    <t>Dopravní řešení</t>
  </si>
  <si>
    <t>{cff4f7ce-8d58-4862-9554-7c15f3cde1ed}</t>
  </si>
  <si>
    <t>IO.01</t>
  </si>
  <si>
    <t>Distribuční vedení NN</t>
  </si>
  <si>
    <t>{ea7ce018-bed4-4e8d-9752-24baad66016f}</t>
  </si>
  <si>
    <t>IO.02</t>
  </si>
  <si>
    <t>Horkovodní přípojka</t>
  </si>
  <si>
    <t>{d2f10d2e-7759-4a18-8862-b28ef1269591}</t>
  </si>
  <si>
    <t>IO.03</t>
  </si>
  <si>
    <t>Vodovodní přípojka</t>
  </si>
  <si>
    <t>{d95b9ad9-e572-414d-ab99-e3cb4650190d}</t>
  </si>
  <si>
    <t>IO.04</t>
  </si>
  <si>
    <t>Jednotná kanalizační přípojka</t>
  </si>
  <si>
    <t>{bb951d06-8c6b-49e7-8c07-e858e0ed990b}</t>
  </si>
  <si>
    <t>IO.05</t>
  </si>
  <si>
    <t>Dešťová kanalizační přípojka</t>
  </si>
  <si>
    <t>{b183b397-e72a-48e6-aefa-2aaa49056164}</t>
  </si>
  <si>
    <t>IO.07</t>
  </si>
  <si>
    <t>Přeložka VO</t>
  </si>
  <si>
    <t>{98ba5cd9-bf31-408f-beb3-4ef7447aaf11}</t>
  </si>
  <si>
    <t>PPSU</t>
  </si>
  <si>
    <t>Přípravné práce a sadové úpravy</t>
  </si>
  <si>
    <t>{10ac449d-1031-4861-9c27-7098a15b716c}</t>
  </si>
  <si>
    <t>VRN</t>
  </si>
  <si>
    <t>Vedlejší rozpočtové náklady</t>
  </si>
  <si>
    <t>{b93891eb-dd1c-452b-9ed9-0095e7479b5f}</t>
  </si>
  <si>
    <t>BED_ZD</t>
  </si>
  <si>
    <t xml:space="preserve">Bednění  základové desky</t>
  </si>
  <si>
    <t>m2</t>
  </si>
  <si>
    <t>60,568</t>
  </si>
  <si>
    <t>BED_překlad</t>
  </si>
  <si>
    <t>bednění překlad</t>
  </si>
  <si>
    <t>229,551</t>
  </si>
  <si>
    <t>KRYCÍ LIST SOUPISU PRACÍ</t>
  </si>
  <si>
    <t>BED_venec</t>
  </si>
  <si>
    <t>Bednění věnců</t>
  </si>
  <si>
    <t>859,803</t>
  </si>
  <si>
    <t>BED_nosnik</t>
  </si>
  <si>
    <t>Bednění nosník</t>
  </si>
  <si>
    <t>55,056</t>
  </si>
  <si>
    <t>Skladba_F12</t>
  </si>
  <si>
    <t>Skladba F.1.2</t>
  </si>
  <si>
    <t>75,58</t>
  </si>
  <si>
    <t>Skladba_F13</t>
  </si>
  <si>
    <t>Skladba F.1.3</t>
  </si>
  <si>
    <t>21,05</t>
  </si>
  <si>
    <t>Objekt:</t>
  </si>
  <si>
    <t>Skladba_F32</t>
  </si>
  <si>
    <t>Skladba F.3.2</t>
  </si>
  <si>
    <t>260,6</t>
  </si>
  <si>
    <t>SO.01 - Budova domova seniorů</t>
  </si>
  <si>
    <t>Skladba_F11</t>
  </si>
  <si>
    <t>Skladba F.1.1.</t>
  </si>
  <si>
    <t>525,95</t>
  </si>
  <si>
    <t>Soupis:</t>
  </si>
  <si>
    <t>Skladba_F31</t>
  </si>
  <si>
    <t>Skladba F.3.1</t>
  </si>
  <si>
    <t>1640,58</t>
  </si>
  <si>
    <t>D.1.1 - Architektonicko - konstrukční řešení</t>
  </si>
  <si>
    <t>Skladba_F41</t>
  </si>
  <si>
    <t>Skladba F.4.1</t>
  </si>
  <si>
    <t>31,077</t>
  </si>
  <si>
    <t>Skladba_F01</t>
  </si>
  <si>
    <t>Skladba F.0.1</t>
  </si>
  <si>
    <t>20,23</t>
  </si>
  <si>
    <t>HI_V</t>
  </si>
  <si>
    <t>Hydroizolace vodorovná</t>
  </si>
  <si>
    <t>786,464</t>
  </si>
  <si>
    <t>HI_S</t>
  </si>
  <si>
    <t>Hydroizolace svislá</t>
  </si>
  <si>
    <t>246,68</t>
  </si>
  <si>
    <t>ker_obklad</t>
  </si>
  <si>
    <t>keramický obklad</t>
  </si>
  <si>
    <t>974,352</t>
  </si>
  <si>
    <t>Skladba_F52</t>
  </si>
  <si>
    <t>Skladba F.5.2</t>
  </si>
  <si>
    <t>99,22</t>
  </si>
  <si>
    <t>Skladba_F51</t>
  </si>
  <si>
    <t>Skladba F.5.1</t>
  </si>
  <si>
    <t>257,55</t>
  </si>
  <si>
    <t>XPS</t>
  </si>
  <si>
    <t>61,27</t>
  </si>
  <si>
    <t>Skladba_C11</t>
  </si>
  <si>
    <t>Skladba C.1.1</t>
  </si>
  <si>
    <t>1662,348</t>
  </si>
  <si>
    <t>Vývrtek_pilot</t>
  </si>
  <si>
    <t>vývrtek z pilot</t>
  </si>
  <si>
    <t>m3</t>
  </si>
  <si>
    <t>218,208</t>
  </si>
  <si>
    <t>Skladba_C21</t>
  </si>
  <si>
    <t>Skladba C.2.1</t>
  </si>
  <si>
    <t>631,892</t>
  </si>
  <si>
    <t>Skladba_C22</t>
  </si>
  <si>
    <t>Skladba C.2.2</t>
  </si>
  <si>
    <t>160,37</t>
  </si>
  <si>
    <t>KZS_pod_MW_30</t>
  </si>
  <si>
    <t>KZS podhled MW 30 mm</t>
  </si>
  <si>
    <t>472,675</t>
  </si>
  <si>
    <t>KZS_MW_30</t>
  </si>
  <si>
    <t>769,136</t>
  </si>
  <si>
    <t>KZS_MW_180</t>
  </si>
  <si>
    <t>KZS MW 180</t>
  </si>
  <si>
    <t>1666,119</t>
  </si>
  <si>
    <t>Ker_sokl</t>
  </si>
  <si>
    <t>keramický sokl</t>
  </si>
  <si>
    <t>m</t>
  </si>
  <si>
    <t>499</t>
  </si>
  <si>
    <t>Ker_sokl_vnitř</t>
  </si>
  <si>
    <t>Keramický sokl vnitřní</t>
  </si>
  <si>
    <t>190,6</t>
  </si>
  <si>
    <t>Ker_sokl_venk</t>
  </si>
  <si>
    <t>keramický sokl venkovní</t>
  </si>
  <si>
    <t>308,4</t>
  </si>
  <si>
    <t>KZS_LZ</t>
  </si>
  <si>
    <t>KZS lišta zakládací</t>
  </si>
  <si>
    <t>131,8</t>
  </si>
  <si>
    <t>KZS_LA</t>
  </si>
  <si>
    <t>KZS lišta atiková</t>
  </si>
  <si>
    <t>KZS_LP</t>
  </si>
  <si>
    <t>KZS lišta parapetní</t>
  </si>
  <si>
    <t>181,38</t>
  </si>
  <si>
    <t>KZS_LN</t>
  </si>
  <si>
    <t>KZS lišta nadpražní</t>
  </si>
  <si>
    <t>191,58</t>
  </si>
  <si>
    <t>KZS_APU</t>
  </si>
  <si>
    <t>KZS APU</t>
  </si>
  <si>
    <t>706,57</t>
  </si>
  <si>
    <t>KZS_LR</t>
  </si>
  <si>
    <t>KZS lišta rohová</t>
  </si>
  <si>
    <t>1431</t>
  </si>
  <si>
    <t>ostění</t>
  </si>
  <si>
    <t>parapet</t>
  </si>
  <si>
    <t>Sokl_perimetr_80</t>
  </si>
  <si>
    <t>Skladba W.1.3</t>
  </si>
  <si>
    <t>84,3</t>
  </si>
  <si>
    <t>Sokl_perimetr_30</t>
  </si>
  <si>
    <t>Sokl XPS 30 mm</t>
  </si>
  <si>
    <t>60,96</t>
  </si>
  <si>
    <t>Sokl_perimetr_160</t>
  </si>
  <si>
    <t>Sokl XPS 160</t>
  </si>
  <si>
    <t>134,97</t>
  </si>
  <si>
    <t>perlinka</t>
  </si>
  <si>
    <t>149,41</t>
  </si>
  <si>
    <t>štuk</t>
  </si>
  <si>
    <t>7850,84</t>
  </si>
  <si>
    <t>lešení</t>
  </si>
  <si>
    <t>2528</t>
  </si>
  <si>
    <t>BED_ŽBstěn</t>
  </si>
  <si>
    <t>bednění žb stěn</t>
  </si>
  <si>
    <t>82,95</t>
  </si>
  <si>
    <t>BED_ŽBpas</t>
  </si>
  <si>
    <t>bednění ŽB pasů</t>
  </si>
  <si>
    <t>351,99</t>
  </si>
  <si>
    <t>VOM</t>
  </si>
  <si>
    <t>vnitřní omítky</t>
  </si>
  <si>
    <t>8825,192</t>
  </si>
  <si>
    <t>ZP_spoj</t>
  </si>
  <si>
    <t>zpětný spoj</t>
  </si>
  <si>
    <t>245,48</t>
  </si>
  <si>
    <t>REKAPITULACE ČLENĚNÍ SOUPISU PRACÍ</t>
  </si>
  <si>
    <t>malba_schod</t>
  </si>
  <si>
    <t>malba schodiště</t>
  </si>
  <si>
    <t>431,688</t>
  </si>
  <si>
    <t>malba_stěny</t>
  </si>
  <si>
    <t>malba stěny</t>
  </si>
  <si>
    <t>10177</t>
  </si>
  <si>
    <t>sokl_lišta</t>
  </si>
  <si>
    <t xml:space="preserve">soklová lišta </t>
  </si>
  <si>
    <t>1191,1</t>
  </si>
  <si>
    <t>Fabion_FS02</t>
  </si>
  <si>
    <t>Fabion FS 02</t>
  </si>
  <si>
    <t>289</t>
  </si>
  <si>
    <t>Fabion_FS03</t>
  </si>
  <si>
    <t>Fabion FS 03</t>
  </si>
  <si>
    <t>271,7</t>
  </si>
  <si>
    <t>Fabion_FS04</t>
  </si>
  <si>
    <t>Fabion FS 04</t>
  </si>
  <si>
    <t>250</t>
  </si>
  <si>
    <t>Fabion_FS05</t>
  </si>
  <si>
    <t>Fabion FS 05</t>
  </si>
  <si>
    <t>ornice</t>
  </si>
  <si>
    <t>1617</t>
  </si>
  <si>
    <t>R_tr3</t>
  </si>
  <si>
    <t>Rýha tř. 3</t>
  </si>
  <si>
    <t>183,17</t>
  </si>
  <si>
    <t>R_tr4</t>
  </si>
  <si>
    <t>rýha tř. 4</t>
  </si>
  <si>
    <t>42,47</t>
  </si>
  <si>
    <t>J_tr4_N</t>
  </si>
  <si>
    <t>jáma tř. 4</t>
  </si>
  <si>
    <t>1214,92</t>
  </si>
  <si>
    <t>J_tr3</t>
  </si>
  <si>
    <t>jáma třída 3</t>
  </si>
  <si>
    <t>203,67</t>
  </si>
  <si>
    <t>R_tr4_N</t>
  </si>
  <si>
    <t>Rýha tř. 4 navážka</t>
  </si>
  <si>
    <t>212,26</t>
  </si>
  <si>
    <t>J_tr3_R</t>
  </si>
  <si>
    <t>Jáma tř3 ruční</t>
  </si>
  <si>
    <t>51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</si>
  <si>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</si>
  <si>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</si>
  <si>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</si>
  <si>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</si>
  <si>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</si>
  <si>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</si>
  <si>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</si>
  <si>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</si>
  <si>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</si>
  <si>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</si>
  <si>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</si>
  <si>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</si>
  <si>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</si>
  <si>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</si>
  <si>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</si>
  <si>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</si>
  <si>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</si>
  <si>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</si>
  <si>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</si>
  <si>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</si>
  <si>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</si>
  <si>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</si>
  <si>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</si>
  <si>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</si>
  <si>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</si>
  <si>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</si>
  <si>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</si>
  <si>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</si>
  <si>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</si>
  <si>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</si>
  <si>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</si>
  <si>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</si>
  <si>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</si>
  <si>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</si>
  <si>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</si>
  <si>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</si>
  <si>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</si>
  <si>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</si>
  <si>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</si>
  <si>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</si>
  <si>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</si>
  <si>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</si>
  <si>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</si>
  <si>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</si>
  <si>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</si>
  <si>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</si>
  <si>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</si>
  <si>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</si>
  <si>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</si>
  <si>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</si>
  <si>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</si>
  <si>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</si>
  <si>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</si>
  <si>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CS ÚRS 2024 02</t>
  </si>
  <si>
    <t>4</t>
  </si>
  <si>
    <t>1211071910</t>
  </si>
  <si>
    <t>Online PSC</t>
  </si>
  <si>
    <t>https://podminky.urs.cz/item/CS_URS_2024_02/121151123</t>
  </si>
  <si>
    <t>VV</t>
  </si>
  <si>
    <t>D.1.1 Technická zpráva</t>
  </si>
  <si>
    <t xml:space="preserve">D.1.1.b.14 Výkres výkopů </t>
  </si>
  <si>
    <t>Součet</t>
  </si>
  <si>
    <t>131213702</t>
  </si>
  <si>
    <t>Hloubení nezapažených jam ručně s urovnáním dna do předepsaného profilu a spádu v hornině třídy těžitelnosti I skupiny 3 nesoudržných</t>
  </si>
  <si>
    <t>-1752997</t>
  </si>
  <si>
    <t>https://podminky.urs.cz/item/CS_URS_2024_02/131213702</t>
  </si>
  <si>
    <t>ruční výkop jam v blízkosti vedení VN</t>
  </si>
  <si>
    <t>34*1,5</t>
  </si>
  <si>
    <t>131251104</t>
  </si>
  <si>
    <t>Hloubení nezapažených jam a zářezů strojně s urovnáním dna do předepsaného profilu a spádu v hornině třídy těžitelnosti I skupiny 3 přes 100 do 500 m3</t>
  </si>
  <si>
    <t>-996664401</t>
  </si>
  <si>
    <t>https://podminky.urs.cz/item/CS_URS_2024_02/131251104</t>
  </si>
  <si>
    <t>jáma - pilotážní rovina</t>
  </si>
  <si>
    <t>254,67</t>
  </si>
  <si>
    <t>-J_tr3_R</t>
  </si>
  <si>
    <t>131351106R</t>
  </si>
  <si>
    <t>Hloubení nezapažených jam a zářezů strojně s urovnáním dna do předepsaného profilu a spádu v hornině třídy těžitelnosti II skupiny 4 přes 1 000 do 5 000 m3</t>
  </si>
  <si>
    <t>1718643082</t>
  </si>
  <si>
    <t>https://podminky.urs.cz/item/CS_URS_2024_02/131351106R</t>
  </si>
  <si>
    <t>jáma - pilotážní rovina - navážka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</si>
  <si>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</si>
  <si>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</si>
  <si>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</si>
  <si>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-515631980</t>
  </si>
  <si>
    <t>https://podminky.urs.cz/item/CS_URS_2024_02/132251254</t>
  </si>
  <si>
    <t>rýhy pro základy</t>
  </si>
  <si>
    <t>6</t>
  </si>
  <si>
    <t>132351252</t>
  </si>
  <si>
    <t>Hloubení nezapažených rýh šířky přes 800 do 2 000 mm strojně s urovnáním dna do předepsaného profilu a spádu v hornině třídy těžitelnosti II skupiny 4 přes 20 do 50 m3</t>
  </si>
  <si>
    <t>-649470868</t>
  </si>
  <si>
    <t>https://podminky.urs.cz/item/CS_URS_2024_02/132351252</t>
  </si>
  <si>
    <t>7</t>
  </si>
  <si>
    <t>132351254R</t>
  </si>
  <si>
    <t>Hloubení nezapažených rýh šířky přes 800 do 2 000 mm strojně s urovnáním dna do předepsaného profilu a spádu v hornině třídy těžitelnosti II skupiny 4 přes 100 do 500 m3</t>
  </si>
  <si>
    <t>336769453</t>
  </si>
  <si>
    <t>https://podminky.urs.cz/item/CS_URS_2024_02/132351254R</t>
  </si>
  <si>
    <t>rýhy pro základy - navážka</t>
  </si>
  <si>
    <t>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</si>
  <si>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</si>
  <si>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</si>
  <si>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-1253403192</t>
  </si>
  <si>
    <t>https://podminky.urs.cz/item/CS_URS_2024_02/162651111</t>
  </si>
  <si>
    <t>převezení ornice na mezideponni 4 km</t>
  </si>
  <si>
    <t>204,42</t>
  </si>
  <si>
    <t>"zbylá ornice" 200-182,61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</si>
  <si>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</si>
  <si>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</si>
  <si>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</si>
  <si>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1576327495</t>
  </si>
  <si>
    <t>https://podminky.urs.cz/item/CS_URS_2024_02/162651112</t>
  </si>
  <si>
    <t>10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</si>
  <si>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</si>
  <si>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</si>
  <si>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1368964117</t>
  </si>
  <si>
    <t>https://podminky.urs.cz/item/CS_URS_2024_02/162651132</t>
  </si>
  <si>
    <t>D.1.2.02 Technická zpráva</t>
  </si>
  <si>
    <t>D.1.2.03 Pilotový plán</t>
  </si>
  <si>
    <t>"Typ 1 " (7,5+0,5)*21*pi*0,315*0,315</t>
  </si>
  <si>
    <t xml:space="preserve">"Typ 2"  (9+0,5)*29*pi*0,315*0,315</t>
  </si>
  <si>
    <t>"Typ 3" (10+0,5)*18*pi*0,315*0,315</t>
  </si>
  <si>
    <t>"Typ 4" (7+0,5)*3*pi*0,315*0,315</t>
  </si>
  <si>
    <t>"Typ 5" (8,5+0,5)*5*pi*0,315*0,315</t>
  </si>
  <si>
    <t>Mezisoučet</t>
  </si>
  <si>
    <t>vývrtek_pilot*0,9</t>
  </si>
  <si>
    <t>11</t>
  </si>
  <si>
    <t>162651152</t>
  </si>
  <si>
    <t>Vodorovné přemístění výkopku nebo sypaniny po suchu na obvyklém dopravním prostředku, bez naložení výkopku, avšak se složením bez rozhrnutí z horniny třídy těžitelnosti III skupiny 6 a 7 na vzdálenost přes 4 000 do 5 000 m</t>
  </si>
  <si>
    <t>868704665</t>
  </si>
  <si>
    <t>https://podminky.urs.cz/item/CS_URS_2024_02/162651152</t>
  </si>
  <si>
    <t>vývrtek_pilot*0,1</t>
  </si>
  <si>
    <t>167151111</t>
  </si>
  <si>
    <t>Nakládání, skládání a překládání neulehlého výkopku nebo sypaniny strojně nakládání, množství přes 100 m3, z hornin třídy těžitelnosti I, skupiny 1 až 3</t>
  </si>
  <si>
    <t>-1729356657</t>
  </si>
  <si>
    <t>https://podminky.urs.cz/item/CS_URS_2024_02/167151111</t>
  </si>
  <si>
    <t>"ornice na konečné úpravy kolem domu" 182,61</t>
  </si>
  <si>
    <t>13</t>
  </si>
  <si>
    <t>171201221R</t>
  </si>
  <si>
    <t>Poplatek za uložení stavebního odpadu na skládce (skládkovné) směsi zeminy a stavební suti</t>
  </si>
  <si>
    <t>t</t>
  </si>
  <si>
    <t>599332461</t>
  </si>
  <si>
    <t>Vývrtek_pilot*1,9</t>
  </si>
  <si>
    <t>J_tr4_N*1,9</t>
  </si>
  <si>
    <t>14</t>
  </si>
  <si>
    <t>171201231R</t>
  </si>
  <si>
    <t>Poplatek za uložení stavebního odpadu na recyklační skládce (skládkovné) zeminy a kamení dle inženýrsko-geologického průzkumu</t>
  </si>
  <si>
    <t>1750692331</t>
  </si>
  <si>
    <t>R_tr3*1,8</t>
  </si>
  <si>
    <t>R_tr4*1,8</t>
  </si>
  <si>
    <t>J_tr3_R*1,8</t>
  </si>
  <si>
    <t>J_tr3*1,8</t>
  </si>
  <si>
    <t>15</t>
  </si>
  <si>
    <t>171251201</t>
  </si>
  <si>
    <t>Uložení sypaniny na skládky nebo meziskládky bez hutnění s upravením uložené sypaniny do předepsaného tvaru</t>
  </si>
  <si>
    <t>361515893</t>
  </si>
  <si>
    <t>https://podminky.urs.cz/item/CS_URS_2024_02/171251201</t>
  </si>
  <si>
    <t>vývrtek_pilot</t>
  </si>
  <si>
    <t>ornice*0,25</t>
  </si>
  <si>
    <t>16</t>
  </si>
  <si>
    <t>174151102</t>
  </si>
  <si>
    <t>Zásyp sypaninou z jakékoliv horniny strojně s uložením výkopku ve vrstvách se zhutněním v prostorách s omezeným pohybem stroje s urovnáním povrchu zásypu</t>
  </si>
  <si>
    <t>-1696760374</t>
  </si>
  <si>
    <t>https://podminky.urs.cz/item/CS_URS_2024_02/174151102</t>
  </si>
  <si>
    <t>"vhodný zásypový materiál" 676,79</t>
  </si>
  <si>
    <t>17</t>
  </si>
  <si>
    <t>M</t>
  </si>
  <si>
    <t>58981144R</t>
  </si>
  <si>
    <t>recyklát betonový frakce 0/63</t>
  </si>
  <si>
    <t>74037797</t>
  </si>
  <si>
    <t>"vhodný zásypový materiál" 676,79*2</t>
  </si>
  <si>
    <t>18</t>
  </si>
  <si>
    <t>181351113</t>
  </si>
  <si>
    <t>Rozprostření a urovnání ornice v rovině nebo ve svahu sklonu do 1:5 strojně při souvislé ploše přes 500 m2, tl. vrstvy do 200 mm</t>
  </si>
  <si>
    <t>-544400878</t>
  </si>
  <si>
    <t>https://podminky.urs.cz/item/CS_URS_2024_02/181351113</t>
  </si>
  <si>
    <t>182,61/0,25</t>
  </si>
  <si>
    <t>Zakládání</t>
  </si>
  <si>
    <t>19</t>
  </si>
  <si>
    <t>226212314</t>
  </si>
  <si>
    <t>Velkoprofilové vrty náběrovým vrtáním svislé zapažené ocelovými pažnicemi průměru přes 550 do 650 mm, v hl od 0 do 20 m v hornině tř. IV</t>
  </si>
  <si>
    <t>1054813965</t>
  </si>
  <si>
    <t>https://podminky.urs.cz/item/CS_URS_2024_02/226212314</t>
  </si>
  <si>
    <t>50 % třída 4</t>
  </si>
  <si>
    <t>"Typ 1 " (7,5+0,5)*21*0,5</t>
  </si>
  <si>
    <t xml:space="preserve">"Typ 2"  (9+0,5)*29*0,5</t>
  </si>
  <si>
    <t>"Typ 3" (10+0,5)*18*0,5</t>
  </si>
  <si>
    <t>"Typ 4" (7+0,5)*3*0,5</t>
  </si>
  <si>
    <t>"Typ 5" (8,5+0,5)*5*0,5</t>
  </si>
  <si>
    <t>20</t>
  </si>
  <si>
    <t>226212315</t>
  </si>
  <si>
    <t>Velkoprofilové vrty náběrovým vrtáním svislé zapažené ocelovými pažnicemi průměru přes 550 do 650 mm, v hl od 0 do 20 m v hornině tř. V</t>
  </si>
  <si>
    <t>779162285</t>
  </si>
  <si>
    <t>https://podminky.urs.cz/item/CS_URS_2024_02/226212315</t>
  </si>
  <si>
    <t>40% třída 5</t>
  </si>
  <si>
    <t>"Typ 1 " (7,5+0,5)*21*0,4</t>
  </si>
  <si>
    <t xml:space="preserve">"Typ 2"  (9+0,5)*29*0,4</t>
  </si>
  <si>
    <t>"Typ 3" (10+0,5)*18*0,4</t>
  </si>
  <si>
    <t>"Typ 4" (7+0,5)*3*0,4</t>
  </si>
  <si>
    <t>"Typ 5" (8,5+0,5)*5*0,4</t>
  </si>
  <si>
    <t>226212316</t>
  </si>
  <si>
    <t>Velkoprofilové vrty náběrovým vrtáním svislé zapažené ocelovými pažnicemi průměru přes 550 do 650 mm, v hl od 0 do 20 m v hornině tř. VI</t>
  </si>
  <si>
    <t>1490050416</t>
  </si>
  <si>
    <t>https://podminky.urs.cz/item/CS_URS_2024_02/226212316</t>
  </si>
  <si>
    <t>10% třída 6</t>
  </si>
  <si>
    <t>"Typ 1 " (7,5+0,5)*21*0,1</t>
  </si>
  <si>
    <t xml:space="preserve">"Typ 2"  (9+0,5)*29*0,1</t>
  </si>
  <si>
    <t>"Typ 3" (10+0,5)*18*0,1</t>
  </si>
  <si>
    <t>"Typ 4" (7+0,5)*3*0,1</t>
  </si>
  <si>
    <t>"Typ 5" (8,5+0,5)*5*0,1</t>
  </si>
  <si>
    <t>22</t>
  </si>
  <si>
    <t>231212112</t>
  </si>
  <si>
    <t>Zřízení výplně pilot zapažených s vytažením pažnic z vrtu svislých z betonu železového, v hl od 0 do 10 m, při průměru piloty přes 450 do 650 mm</t>
  </si>
  <si>
    <t>1061232194</t>
  </si>
  <si>
    <t>https://podminky.urs.cz/item/CS_URS_2024_02/231212112</t>
  </si>
  <si>
    <t>"Typ 1 " 7,5*21</t>
  </si>
  <si>
    <t xml:space="preserve">"Typ 2"  9*29</t>
  </si>
  <si>
    <t>"Typ 3" 10*18</t>
  </si>
  <si>
    <t>"Typ 4" 7*3</t>
  </si>
  <si>
    <t>"Typ 5" 8,5*5</t>
  </si>
  <si>
    <t>23</t>
  </si>
  <si>
    <t>58932937R</t>
  </si>
  <si>
    <t>beton C 25/30 XA3</t>
  </si>
  <si>
    <t>-179763387</t>
  </si>
  <si>
    <t>"Typ 1 " 7,5*21*3,14*0,315*0,315</t>
  </si>
  <si>
    <t xml:space="preserve">"Typ 2"  9*29*3,14*0,315*0,315</t>
  </si>
  <si>
    <t>"Typ 3" 10*18*3,14*0,315*0,315</t>
  </si>
  <si>
    <t>"Typ 4" 7*3*3,14*0,315*0,315</t>
  </si>
  <si>
    <t>"Typ 5" 8,5*5*3,14*0,315*0,315</t>
  </si>
  <si>
    <t>24</t>
  </si>
  <si>
    <t>231611114</t>
  </si>
  <si>
    <t>Výztuž pilot betonovaných do země z oceli 10 505 (R)</t>
  </si>
  <si>
    <t>-554206</t>
  </si>
  <si>
    <t>https://podminky.urs.cz/item/CS_URS_2024_02/231611114</t>
  </si>
  <si>
    <t>D.1.2.101 Schéma výztuže pilot</t>
  </si>
  <si>
    <t>12960,06*0,001*1,05</t>
  </si>
  <si>
    <t>25</t>
  </si>
  <si>
    <t>273321211</t>
  </si>
  <si>
    <t>Základy z betonu železového (bez výztuže) desky z betonu bez zvláštních nároků na prostředí tř. C 12/15</t>
  </si>
  <si>
    <t>-332539415</t>
  </si>
  <si>
    <t>https://podminky.urs.cz/item/CS_URS_2024_02/273321211</t>
  </si>
  <si>
    <t>D.1.2.04 Výkres tvaru základu</t>
  </si>
  <si>
    <t>podkladní beton pod základovou desku</t>
  </si>
  <si>
    <t>(778,4-2,865*3,355-2,97*3,31)*0,05</t>
  </si>
  <si>
    <t>-(52,71+16,72+6,885+55,435+6,795+7,4+3,8+0,765*2+4,8+11,1+6,085*6+43,6+38,465+6,295+6,91+7,425+9,83+3,505*2+10,52+9,125*2)*0,4*0,05</t>
  </si>
  <si>
    <t>5*5*0,05*2</t>
  </si>
  <si>
    <t>14,97*1,8*0,05+0,8*1,8*0,05</t>
  </si>
  <si>
    <t>26</t>
  </si>
  <si>
    <t>273321511</t>
  </si>
  <si>
    <t>Základy z betonu železového (bez výztuže) desky z betonu bez zvláštních nároků na prostředí tř. C 25/30</t>
  </si>
  <si>
    <t>-1782630903</t>
  </si>
  <si>
    <t>https://podminky.urs.cz/item/CS_URS_2024_02/273321511</t>
  </si>
  <si>
    <t>(778,4-2,865*3,355-2,97*3,31)*0,2</t>
  </si>
  <si>
    <t>(3,565*3,915+3,515*3,855)*0,25</t>
  </si>
  <si>
    <t>17,8*0,2</t>
  </si>
  <si>
    <t>27</t>
  </si>
  <si>
    <t>273351121</t>
  </si>
  <si>
    <t>Bednění základů desek zřízení</t>
  </si>
  <si>
    <t>1120102804</t>
  </si>
  <si>
    <t>https://podminky.urs.cz/item/CS_URS_2024_02/273351121</t>
  </si>
  <si>
    <t>130,3*0,25</t>
  </si>
  <si>
    <t>((2,865+3,355)*2+(2,97+3,31)*2)*0,25</t>
  </si>
  <si>
    <t>((3,565+3,915)*2+(3,515*3,855)*2)*0,3</t>
  </si>
  <si>
    <t>36,5*0,25</t>
  </si>
  <si>
    <t>28</t>
  </si>
  <si>
    <t>273351122</t>
  </si>
  <si>
    <t>Bednění základů desek odstranění</t>
  </si>
  <si>
    <t>1561740277</t>
  </si>
  <si>
    <t>https://podminky.urs.cz/item/CS_URS_2024_02/273351122</t>
  </si>
  <si>
    <t>29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</si>
  <si>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</si>
  <si>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</si>
  <si>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</si>
  <si>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903008089</t>
  </si>
  <si>
    <t>https://podminky.urs.cz/item/CS_URS_2024_02/273353121</t>
  </si>
  <si>
    <t>30</t>
  </si>
  <si>
    <t>273361821</t>
  </si>
  <si>
    <t>Výztuž základů desek z betonářské oceli 10 505 (R) nebo BSt 500</t>
  </si>
  <si>
    <t>497266845</t>
  </si>
  <si>
    <t>https://podminky.urs.cz/item/CS_URS_2024_02/273361821</t>
  </si>
  <si>
    <t>základové pasy, deska, základové zdi (výtahová šachta)</t>
  </si>
  <si>
    <t>D.1.2.102 Schéma dolní výztuže základu</t>
  </si>
  <si>
    <t>"dolní výztuž desky" 12400,3*1,05*0,001</t>
  </si>
  <si>
    <t>"distanční výztuž" 826*1,05*0,001</t>
  </si>
  <si>
    <t>D.1.2.103 Schéma horní výztuže základu</t>
  </si>
  <si>
    <t>11023,44*1,05*0,001</t>
  </si>
  <si>
    <t>31</t>
  </si>
  <si>
    <t>274321211</t>
  </si>
  <si>
    <t>Základy z betonu železového (bez výztuže) pasy z betonu bez zvláštních nároků na prostředí tř. C 12/15</t>
  </si>
  <si>
    <t>96431909</t>
  </si>
  <si>
    <t>https://podminky.urs.cz/item/CS_URS_2024_02/274321211</t>
  </si>
  <si>
    <t>podkladní beton pod základové pasy</t>
  </si>
  <si>
    <t>(52,71+16,72+6,885+55,435+6,795+7,4+3,8+0,765*2+4,8+11,1+6,085*6+43,6+38,465+6,295+6,91+7,425+9,83+3,505*2+10,52+9,125*2)*1,25*0,05</t>
  </si>
  <si>
    <t>32</t>
  </si>
  <si>
    <t>274321511</t>
  </si>
  <si>
    <t>Základy z betonu železového (bez výztuže) pasy z betonu bez zvláštních nároků na prostředí tř. C 25/30</t>
  </si>
  <si>
    <t>-424243107</t>
  </si>
  <si>
    <t>https://podminky.urs.cz/item/CS_URS_2024_02/274321511</t>
  </si>
  <si>
    <t>(52,71+16,72+6,885+55,435+6,795+7,4+3,8+0,765*2+4,8+11,1+6,085*6+43,6+38,465+6,295+6,91+7,425+9,83+3,505*2+10,52+9,125*2)*0,4*0,5</t>
  </si>
  <si>
    <t>33</t>
  </si>
  <si>
    <t>274351121</t>
  </si>
  <si>
    <t>Bednění základů pasů rovné zřízení</t>
  </si>
  <si>
    <t>-1691147553</t>
  </si>
  <si>
    <t>https://podminky.urs.cz/item/CS_URS_2024_02/274351121</t>
  </si>
  <si>
    <t>(52,71+16,72+6,885+55,435+6,795+7,4+3,8+0,765*2+4,8+11,1+6,085*6+43,6+38,465+6,295+6,91+7,425+9,83+3,505*2+10,52+9,125*2)*0,5*2</t>
  </si>
  <si>
    <t>34</t>
  </si>
  <si>
    <t>274351122</t>
  </si>
  <si>
    <t>Bednění základů pasů rovné odstranění</t>
  </si>
  <si>
    <t>1168931427</t>
  </si>
  <si>
    <t>https://podminky.urs.cz/item/CS_URS_2024_02/274351122</t>
  </si>
  <si>
    <t>35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</si>
  <si>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</si>
  <si>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</si>
  <si>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-1597642228</t>
  </si>
  <si>
    <t>https://podminky.urs.cz/item/CS_URS_2024_02/274353131</t>
  </si>
  <si>
    <t>36</t>
  </si>
  <si>
    <t>274361821</t>
  </si>
  <si>
    <t>Výztuž základů pasů z betonářské oceli 10 505 (R) nebo BSt 500</t>
  </si>
  <si>
    <t>456780370</t>
  </si>
  <si>
    <t>https://podminky.urs.cz/item/CS_URS_2024_02/274361821</t>
  </si>
  <si>
    <t>3300*1,05*0,001</t>
  </si>
  <si>
    <t>37</t>
  </si>
  <si>
    <t>279321347</t>
  </si>
  <si>
    <t>Základové zdi z betonu železového (bez výztuže) bez zvláštních nároků na prostředí tř. C 25/30</t>
  </si>
  <si>
    <t>417354570</t>
  </si>
  <si>
    <t>https://podminky.urs.cz/item/CS_URS_2024_02/279321347</t>
  </si>
  <si>
    <t>"výtahová šachta" (3,55+3,355)*2*1,3*0,325+(3,565+3,355)*2*1,3*0,325</t>
  </si>
  <si>
    <t>38</t>
  </si>
  <si>
    <t>279351121</t>
  </si>
  <si>
    <t>Bednění základových zdí rovné oboustranné za každou stranu zřízení</t>
  </si>
  <si>
    <t>-916397923</t>
  </si>
  <si>
    <t>https://podminky.urs.cz/item/CS_URS_2024_02/279351121</t>
  </si>
  <si>
    <t>"výtahová šachta" (3,55+3,355)*2*1,5*2+(3,565+3,355)*2*1,5*2</t>
  </si>
  <si>
    <t>39</t>
  </si>
  <si>
    <t>279351122</t>
  </si>
  <si>
    <t>Bednění základových zdí rovné oboustranné za každou stranu odstranění</t>
  </si>
  <si>
    <t>642396988</t>
  </si>
  <si>
    <t>https://podminky.urs.cz/item/CS_URS_2024_02/279351122</t>
  </si>
  <si>
    <t>Bed_ŽBstěn</t>
  </si>
  <si>
    <t>Svislé a kompletní konstrukce</t>
  </si>
  <si>
    <t>40</t>
  </si>
  <si>
    <t>311113152</t>
  </si>
  <si>
    <t>Nadzákladové zdi z betonových tvárnic ztraceného bednění hladkých, včetně výplně z betonu třídy C 25/30, tloušťky zdiva přes 150 do 200 mm</t>
  </si>
  <si>
    <t>-1581980809</t>
  </si>
  <si>
    <t>https://podminky.urs.cz/item/CS_URS_2024_02/311113152</t>
  </si>
  <si>
    <t>D.1.1.c.0 Tabulka materiálů a skladeb</t>
  </si>
  <si>
    <t>Skladba W.1.7</t>
  </si>
  <si>
    <t>D.1.1.1b.6 Půdorys střechy</t>
  </si>
  <si>
    <t>D.1.1.1b.7 Řezy</t>
  </si>
  <si>
    <t>130,35*1,75</t>
  </si>
  <si>
    <t>D.1.1.b.2 Půdorys 1.NP</t>
  </si>
  <si>
    <t>Skladba W.1.12</t>
  </si>
  <si>
    <t>17*1,95</t>
  </si>
  <si>
    <t>41</t>
  </si>
  <si>
    <t>311113153</t>
  </si>
  <si>
    <t>Nadzákladové zdi z betonových tvárnic ztraceného bednění hladkých, včetně výplně z betonu třídy C 25/30, tloušťky zdiva přes 200 do 250 mm</t>
  </si>
  <si>
    <t>462351832</t>
  </si>
  <si>
    <t>https://podminky.urs.cz/item/CS_URS_2024_02/311113153</t>
  </si>
  <si>
    <t>Skladba W.2.4</t>
  </si>
  <si>
    <t>(2,47+3,31)*2*16,265-1,45*2,18*4</t>
  </si>
  <si>
    <t>(2,365+3,355)*2*16,265-1,45*2,18*4</t>
  </si>
  <si>
    <t>42</t>
  </si>
  <si>
    <t>311113154</t>
  </si>
  <si>
    <t>Nadzákladové zdi z betonových tvárnic ztraceného bednění hladkých, včetně výplně z betonu třídy C 25/30, tloušťky zdiva přes 250 do 300 mm</t>
  </si>
  <si>
    <t>583420148</t>
  </si>
  <si>
    <t>https://podminky.urs.cz/item/CS_URS_2024_02/311113154</t>
  </si>
  <si>
    <t>Skladba W.1.9</t>
  </si>
  <si>
    <t>(1,55+1,285)*3,4</t>
  </si>
  <si>
    <t>(4,885+3,543)*0,8</t>
  </si>
  <si>
    <t>D.1.1.b.3 Půdorys 2.NP</t>
  </si>
  <si>
    <t>D.1.1.b.4 Půdorys 3.NP</t>
  </si>
  <si>
    <t>D.1.1.b.5 Půdorys 4.NP</t>
  </si>
  <si>
    <t>Skladba W.1.3, W.1.4, W.1.5</t>
  </si>
  <si>
    <t>38,4*3,395</t>
  </si>
  <si>
    <t>-(1,5*1,35+1,5*2,1)</t>
  </si>
  <si>
    <t>43</t>
  </si>
  <si>
    <t>311235121</t>
  </si>
  <si>
    <t>Zdivo jednovrstvé z cihel děrovaných broušených na celoplošnou tenkovrstvou maltu, pevnost cihel do P10, tl. zdiva 200 mm</t>
  </si>
  <si>
    <t>-1066575526</t>
  </si>
  <si>
    <t>https://podminky.urs.cz/item/CS_URS_2024_02/311235121</t>
  </si>
  <si>
    <t>Skladba W.1.8</t>
  </si>
  <si>
    <t>2,05*13*3,4</t>
  </si>
  <si>
    <t>44</t>
  </si>
  <si>
    <t>311235145</t>
  </si>
  <si>
    <t>Zdivo jednovrstvé z cihel děrovaných broušených na celoplošnou tenkovrstvou maltu, pevnost cihel přes P10 do P15, tl. zdiva 250 mm</t>
  </si>
  <si>
    <t>1345619242</t>
  </si>
  <si>
    <t>https://podminky.urs.cz/item/CS_URS_2024_02/311235145</t>
  </si>
  <si>
    <t>Skladba W.2.1</t>
  </si>
  <si>
    <t>(4,75+2,895+9,65+19,485+6,26*3+16,1+21,8+11,6+3,9+3+14,5+14,5+6,95)*3,395</t>
  </si>
  <si>
    <t>-(1,45*2,18+1,5*2,1+1,3*2,1*4+0,8*2,1*4+0,8*2,1*2+0,9*2,1+1,5*2,1+1,45*2,18+0,9*2,1+0,8*2,1*2+1,3*2,1+0,9*2,1*2+0,8*2,1*2)</t>
  </si>
  <si>
    <t>(4,75+2,895+16,1+21,61+6,827+3,827+3+11,4)*3,235</t>
  </si>
  <si>
    <t>-(1,45*2,18+1,9*2,1+0,9*2,1+0,8*2,1+1,3*2,1+0,8*2,1+1,45*2,285+0,8*2,1*4)</t>
  </si>
  <si>
    <t>(4,75+2,895+16,1+21,61+6,827+3,827+3+11,4)*3,34</t>
  </si>
  <si>
    <t>45</t>
  </si>
  <si>
    <t>311235161</t>
  </si>
  <si>
    <t>Zdivo jednovrstvé z cihel děrovaných broušených na celoplošnou tenkovrstvou maltu, pevnost cihel přes P10 do P15, tl. zdiva 300 mm</t>
  </si>
  <si>
    <t>2082849771</t>
  </si>
  <si>
    <t>https://podminky.urs.cz/item/CS_URS_2024_02/311235161</t>
  </si>
  <si>
    <t>Skladba W.1.0, W.1.1, W.1.2</t>
  </si>
  <si>
    <t>92*3,395</t>
  </si>
  <si>
    <t>-(1,5*2,1+3*2,2*9+1,5*2,1+2*1,35+1,25*0,5)</t>
  </si>
  <si>
    <t>130,4*3,235</t>
  </si>
  <si>
    <t>-(1*2,2*10+2,5*1,65*10+3*1,35+1,25*2,2+0,625*1,85*17+1,5*2,1)</t>
  </si>
  <si>
    <t>130,4*3,34</t>
  </si>
  <si>
    <t>46</t>
  </si>
  <si>
    <t>311236321</t>
  </si>
  <si>
    <t>Zdivo jednovrstvé zvukově izolační z cihel děrovaných z broušených cihel na tenkovrstvou maltu, pevnost cihel do P15, tl. zdiva 250 mm</t>
  </si>
  <si>
    <t>-1883449819</t>
  </si>
  <si>
    <t>https://podminky.urs.cz/item/CS_URS_2024_02/311236321</t>
  </si>
  <si>
    <t>Skladba W.2.2</t>
  </si>
  <si>
    <t>(6,26*2+0,625*2+24,375)*3,395</t>
  </si>
  <si>
    <t>-1,3*2,1</t>
  </si>
  <si>
    <t>(9,75+9,3*2+43,61+6,26*8+9,61)*3,235</t>
  </si>
  <si>
    <t>-(1,3*2,1*11+1,5*2,1)</t>
  </si>
  <si>
    <t>(9,75+9,3*2+43,61+6,26*8+9,61)*3,34</t>
  </si>
  <si>
    <t>47</t>
  </si>
  <si>
    <t>311238937</t>
  </si>
  <si>
    <t>Založení zdiva z broušených cihel na zakládací maltu, tlouštky zdiva přes 250 do 300 mm</t>
  </si>
  <si>
    <t>16566797</t>
  </si>
  <si>
    <t>https://podminky.urs.cz/item/CS_URS_2024_02/311238937</t>
  </si>
  <si>
    <t>92</t>
  </si>
  <si>
    <t>-(1,5+3*9+1,5)</t>
  </si>
  <si>
    <t>130,4</t>
  </si>
  <si>
    <t>-(1*10+1,25+1,5)</t>
  </si>
  <si>
    <t>48</t>
  </si>
  <si>
    <t>311361821</t>
  </si>
  <si>
    <t>Výztuž nadzákladových zdí nosných svislých nebo odkloněných od svislice, rovných nebo oblých z betonářské oceli 10 505 (R) nebo BSt 500</t>
  </si>
  <si>
    <t>-224695519</t>
  </si>
  <si>
    <t>https://podminky.urs.cz/item/CS_URS_2024_02/311361821</t>
  </si>
  <si>
    <t>104 - Schéma výztuže svislých k-ci</t>
  </si>
  <si>
    <t>8407,39*0,001*1,05</t>
  </si>
  <si>
    <t>49</t>
  </si>
  <si>
    <t>313321814R</t>
  </si>
  <si>
    <t>Ukončení zdi z betonu pohledového (bílý pohledový) tř. C 25/30</t>
  </si>
  <si>
    <t>-1942815468</t>
  </si>
  <si>
    <t xml:space="preserve">"§18" </t>
  </si>
  <si>
    <t xml:space="preserve">D.1.1.c.9 Kniha detailů </t>
  </si>
  <si>
    <t>D9</t>
  </si>
  <si>
    <t>17*0,35*0,05</t>
  </si>
  <si>
    <t>8,5*0,35*0,05</t>
  </si>
  <si>
    <t>50</t>
  </si>
  <si>
    <t>311351121</t>
  </si>
  <si>
    <t>Bednění nadzákladových zdí nosných rovné oboustranné za každou stranu zřízení</t>
  </si>
  <si>
    <t>1412275617</t>
  </si>
  <si>
    <t>https://podminky.urs.cz/item/CS_URS_2024_02/311351121</t>
  </si>
  <si>
    <t>17*0,1*2+0,35*0,1</t>
  </si>
  <si>
    <t>8,5*0,1*2</t>
  </si>
  <si>
    <t>311351122</t>
  </si>
  <si>
    <t>Bednění nadzákladových zdí nosných rovné oboustranné za každou stranu odstranění</t>
  </si>
  <si>
    <t>-987846273</t>
  </si>
  <si>
    <t>https://podminky.urs.cz/item/CS_URS_2024_02/311351122</t>
  </si>
  <si>
    <t>52</t>
  </si>
  <si>
    <t>311351911</t>
  </si>
  <si>
    <t>Bednění nadzákladových zdí nosných Příplatek k cenám bednění za pohledový beton</t>
  </si>
  <si>
    <t>-2107690929</t>
  </si>
  <si>
    <t>https://podminky.urs.cz/item/CS_URS_2024_02/311351911</t>
  </si>
  <si>
    <t>17*(0,35+0,05*2)</t>
  </si>
  <si>
    <t>8,5*(0,35+0,05*2)</t>
  </si>
  <si>
    <t>53</t>
  </si>
  <si>
    <t>317121251</t>
  </si>
  <si>
    <t>Montáž překladů ze železobetonových prefabrikátů dodatečně do připravených rýh, světlosti otvoru přes 1050 do 1800 mm</t>
  </si>
  <si>
    <t>-190371825</t>
  </si>
  <si>
    <t>https://podminky.urs.cz/item/CS_URS_2024_02/317121251</t>
  </si>
  <si>
    <t>"§09" 3*3</t>
  </si>
  <si>
    <t>54</t>
  </si>
  <si>
    <t>59640021</t>
  </si>
  <si>
    <t>překlad keramický nosný š 70mm dl 1m</t>
  </si>
  <si>
    <t>-1294490145</t>
  </si>
  <si>
    <t>D.1.1.c.8 Výpis překladů</t>
  </si>
  <si>
    <t>"P1.01" 12*3</t>
  </si>
  <si>
    <t>55</t>
  </si>
  <si>
    <t>317168022</t>
  </si>
  <si>
    <t>Překlady keramické ploché osazené do maltového lože, výšky překladu 71 mm šířky 145 mm, délky 1250 mm</t>
  </si>
  <si>
    <t>-1538844862</t>
  </si>
  <si>
    <t>https://podminky.urs.cz/item/CS_URS_2024_02/317168022</t>
  </si>
  <si>
    <t>"P2.01" 48</t>
  </si>
  <si>
    <t>56</t>
  </si>
  <si>
    <t>317168025</t>
  </si>
  <si>
    <t>Překlady keramické ploché osazené do maltového lože, výšky překladu 71 mm šířky 145 mm, délky 2000 mm</t>
  </si>
  <si>
    <t>1711845344</t>
  </si>
  <si>
    <t>https://podminky.urs.cz/item/CS_URS_2024_02/317168025</t>
  </si>
  <si>
    <t>"P2.02" 1</t>
  </si>
  <si>
    <t>57</t>
  </si>
  <si>
    <t>317168027</t>
  </si>
  <si>
    <t>Překlady keramické ploché osazené do maltového lože, výšky překladu 71 mm šířky 145 mm, délky 2500 mm</t>
  </si>
  <si>
    <t>1023621816</t>
  </si>
  <si>
    <t>https://podminky.urs.cz/item/CS_URS_2024_02/317168027</t>
  </si>
  <si>
    <t>"P2.03" 4</t>
  </si>
  <si>
    <t>58</t>
  </si>
  <si>
    <t>317168052</t>
  </si>
  <si>
    <t>Překlady keramické vysoké osazené do maltového lože, šířky překladu 70 mm výšky 238 mm, délky 1250 mm</t>
  </si>
  <si>
    <t>-102553685</t>
  </si>
  <si>
    <t>https://podminky.urs.cz/item/CS_URS_2024_02/317168052</t>
  </si>
  <si>
    <t>"P1.02" 37*3</t>
  </si>
  <si>
    <t>59</t>
  </si>
  <si>
    <t>317168054</t>
  </si>
  <si>
    <t>Překlady keramické vysoké osazené do maltového lože, šířky překladu 70 mm výšky 238 mm, délky 1750 mm</t>
  </si>
  <si>
    <t>396803075</t>
  </si>
  <si>
    <t>https://podminky.urs.cz/item/CS_URS_2024_02/317168054</t>
  </si>
  <si>
    <t>"P1.03" 43*3</t>
  </si>
  <si>
    <t>60</t>
  </si>
  <si>
    <t>317321411</t>
  </si>
  <si>
    <t>Překlady z betonu železového (bez výztuže) tř. C 25/30</t>
  </si>
  <si>
    <t>803886287</t>
  </si>
  <si>
    <t>https://podminky.urs.cz/item/CS_URS_2024_02/317321411</t>
  </si>
  <si>
    <t>D.1.2 Technická zpráva</t>
  </si>
  <si>
    <t>D.1.2.05 Výkres tvaru nad 1.NP</t>
  </si>
  <si>
    <t>"P-01-01" 3,5*0,3*0,22*9</t>
  </si>
  <si>
    <t>"P-01-02" 2,2*0,3*0,295*1</t>
  </si>
  <si>
    <t>"P-01-03" 2,5*0,3*0,22*1</t>
  </si>
  <si>
    <t>"P-01-04" 1,75*0,3*0,22*1</t>
  </si>
  <si>
    <t>"P-01-05" 2,1*0,3*0,295*1</t>
  </si>
  <si>
    <t>"P-01-06" 2*0,3*0,22*1</t>
  </si>
  <si>
    <t>"P-01-07" 1,95*0,25*0,22*4</t>
  </si>
  <si>
    <t>"P-01-08" 2,1*0,25*0,27*1</t>
  </si>
  <si>
    <t>"P-01-09" 2,2*0,3*0,22*1</t>
  </si>
  <si>
    <t>D.1.2.06 Výkres tvaru nad 2.NP</t>
  </si>
  <si>
    <t>"P-02-01" 4*0,3*0,22*10</t>
  </si>
  <si>
    <t>"P-02-02" 3,5*0,3*0,22*1</t>
  </si>
  <si>
    <t>"P-02-03" 1,75*0,3*0,22*1</t>
  </si>
  <si>
    <t>"P-02-04" 4,75*0,3*0,27*1</t>
  </si>
  <si>
    <t>"P-02-05" 1,125*0,3*0,27*1</t>
  </si>
  <si>
    <t>"P-02-06" 2,25*0,3*0,27*1</t>
  </si>
  <si>
    <t>"P-02-07" 5,625*0,3*0,27*2</t>
  </si>
  <si>
    <t>"P-02-08" 2,2*0,3*0,22*1</t>
  </si>
  <si>
    <t>"P-02-09" 1,95*0,25*0,22*4</t>
  </si>
  <si>
    <t>"P-02-10" 2,5*0,25*0,25*1</t>
  </si>
  <si>
    <t>"P-02-11" 2,1*0,25*0,25*1</t>
  </si>
  <si>
    <t>"P-02-12" 3,76*0,25*0,25*1</t>
  </si>
  <si>
    <t>D.1.2.07 Výkres tvaru nad 3.NP</t>
  </si>
  <si>
    <t>"P-03-01" 4*0,3*0,22*10</t>
  </si>
  <si>
    <t>"P-03-02" 3,5*0,3*0,22*1</t>
  </si>
  <si>
    <t>"P-03-03" 1,75*0,3*0,22*1</t>
  </si>
  <si>
    <t>"P-03-04" 4,75*0,3*0,27*1</t>
  </si>
  <si>
    <t>"P-03-05" 1,125*0,3*0,27*1</t>
  </si>
  <si>
    <t>"P-03-06" 2,25*0,3*0,27*1</t>
  </si>
  <si>
    <t>"P-03-07" 5,625*0,3*0,27*2</t>
  </si>
  <si>
    <t>"P-03-08" 2,2*0,3*0,22*1</t>
  </si>
  <si>
    <t>"P-03-09" 1,95*0,25*0,22*4</t>
  </si>
  <si>
    <t>"P-03-10" 2,5*0,25*0,25*1</t>
  </si>
  <si>
    <t>"P-03-11" 2,1*0,25*0,25*1</t>
  </si>
  <si>
    <t>"P-03-12" 3,76*0,25*0,25*1</t>
  </si>
  <si>
    <t>D.1.2.08 Výkres tvaru nad 4.NP</t>
  </si>
  <si>
    <t>"P-04-01" 4*0,3*0,22*10</t>
  </si>
  <si>
    <t>"P-04-02" 3,5*0,3*0,22*1</t>
  </si>
  <si>
    <t>"P-04-03" 1,75*0,3*0,22*1</t>
  </si>
  <si>
    <t>"P-04-04" 4,75*0,3*0,27*1</t>
  </si>
  <si>
    <t>"P-04-05" 1,125*0,3*0,27*1</t>
  </si>
  <si>
    <t>"P-04-06" 2,25*0,3*0,27*1</t>
  </si>
  <si>
    <t>"P-04-07" 5,625*0,3*0,27*2</t>
  </si>
  <si>
    <t>"P-04-08" 2,2*0,3*0,22*1</t>
  </si>
  <si>
    <t>"P-04-09" 1,95*0,25*0,22*4</t>
  </si>
  <si>
    <t>"P-04-10" 2,5*0,25*0,25*1</t>
  </si>
  <si>
    <t>"P-04-11" 2,1*0,25*0,25*1</t>
  </si>
  <si>
    <t>"P-04-12" 3,76*0,25*0,25*1</t>
  </si>
  <si>
    <t>61</t>
  </si>
  <si>
    <t>317351101</t>
  </si>
  <si>
    <t>Bednění klenbových pásů, říms nebo překladů klenbových pásů válcových včetně podpěrné konstrukce do výše 4 m zřízení</t>
  </si>
  <si>
    <t>-45085459</t>
  </si>
  <si>
    <t>https://podminky.urs.cz/item/CS_URS_2024_02/317351101</t>
  </si>
  <si>
    <t>"P-01-01" 3,5*(0,3+0,22*2)*9</t>
  </si>
  <si>
    <t>"P-01-02" 2,2*(0,3+0,295*2)*1</t>
  </si>
  <si>
    <t>"P-01-03" 2,5*(0,3+0,22*2)*1</t>
  </si>
  <si>
    <t>"P-01-04" 1,75*(0,3+0,22*2)*1</t>
  </si>
  <si>
    <t>"P-01-05" 2,1*(0,3+0,295*2)*1</t>
  </si>
  <si>
    <t>"P-01-06" 2*(0,3+0,22*2)*1</t>
  </si>
  <si>
    <t>"P-01-07" 1,95*(0,25+0,22*2)*4</t>
  </si>
  <si>
    <t>"P-01-08" 2,1*(0,25+0,27*2)*1</t>
  </si>
  <si>
    <t>"P-01-09" 2,2*(0,3+0,22*2)*1</t>
  </si>
  <si>
    <t>"P-02-01" 4*(0,3+0,22*2)*10</t>
  </si>
  <si>
    <t>"P-02-02" 3,5*(0,3+0,22*2)*1</t>
  </si>
  <si>
    <t>"P-02-03" 1,75*(0,3+0,22*2)*1</t>
  </si>
  <si>
    <t>"P-02-04" 4,75*(0,3+0,27*2)*1</t>
  </si>
  <si>
    <t>"P-02-05" 1,125*(0,3+0,27*2)*1</t>
  </si>
  <si>
    <t>"P-02-06" 2,25*(0,3+0,27*2)*1</t>
  </si>
  <si>
    <t>"P-02-07" 5,625*(0,3+0,27*2)*2</t>
  </si>
  <si>
    <t>"P-02-08" 2,2*(0,3+0,22*2)*1</t>
  </si>
  <si>
    <t>"P-02-09" 1,95*(0,25+0,22*2)*4</t>
  </si>
  <si>
    <t>"P-02-10" 2,5*(0,25+0,25*2)*1</t>
  </si>
  <si>
    <t>"P-02-11" 2,1*(0,25+0,25*2)*1</t>
  </si>
  <si>
    <t>"P-02-12" 3,76*(0,25+0,25*2)*1</t>
  </si>
  <si>
    <t>"P-03-01" 4*(0,3+0,22*2)*10</t>
  </si>
  <si>
    <t>"P-03-02" 3,5*(0,3+0,22*2)*1</t>
  </si>
  <si>
    <t>"P-03-03" 1,75*(0,3+0,22*2)*1</t>
  </si>
  <si>
    <t>"P-03-04" 4,75*(0,3+0,27*2)*1</t>
  </si>
  <si>
    <t>"P-03-05" 1,125*(0,3+0,27*2)*1</t>
  </si>
  <si>
    <t>"P-03-06" 2,25*(0,3+0,27*2)*1</t>
  </si>
  <si>
    <t>"P-03-07" 5,625*(0,3+0,27*2)*2</t>
  </si>
  <si>
    <t>"P-03-08" 2,2*(0,3+0,22*2)*1</t>
  </si>
  <si>
    <t>"P-03-09" 1,95*(0,25+0,22*2)*4</t>
  </si>
  <si>
    <t>"P-03-10" 2,5*(0,25+0,25*2)*1</t>
  </si>
  <si>
    <t>"P-03-11" 2,1*(0,25+0,25*2)*1</t>
  </si>
  <si>
    <t>"P-03-12" 3,76*(0,25+0,25*2)*1</t>
  </si>
  <si>
    <t>"P-04-01" 4*(0,3+0,22*2)*10</t>
  </si>
  <si>
    <t>"P-04-02" 3,5*(0,3+0,22*2)*1</t>
  </si>
  <si>
    <t>"P-04-03" 1,75*(0,3+0,22*2)*1</t>
  </si>
  <si>
    <t>"P-04-04" 4,75*(0,3+0,27*2)*1</t>
  </si>
  <si>
    <t>"P-04-05" 1,125*(0,3+0,27*2)*1</t>
  </si>
  <si>
    <t>"P-04-06" 2,25*(0,3+0,27*2)*1</t>
  </si>
  <si>
    <t>"P-04-07" 5,625*(0,3+0,27*2)*2</t>
  </si>
  <si>
    <t>"P-04-08" 2,2*(0,3+0,22*2)*1</t>
  </si>
  <si>
    <t>"P-04-09" 1,95*(0,25+0,22*2)*4</t>
  </si>
  <si>
    <t>"P-04-10" 2,5*(0,25+0,25*2)*1</t>
  </si>
  <si>
    <t>"P-04-11" 2,1*(0,25+0,25*2)*1</t>
  </si>
  <si>
    <t>"P-04-12" 3,76*(0,25+0,25*2)*1</t>
  </si>
  <si>
    <t>62</t>
  </si>
  <si>
    <t>317351102</t>
  </si>
  <si>
    <t>Bednění klenbových pásů, říms nebo překladů klenbových pásů válcových včetně podpěrné konstrukce do výše 4 m odstranění</t>
  </si>
  <si>
    <t>-1572133832</t>
  </si>
  <si>
    <t>https://podminky.urs.cz/item/CS_URS_2024_02/317351102</t>
  </si>
  <si>
    <t>63</t>
  </si>
  <si>
    <t>317361821</t>
  </si>
  <si>
    <t>Výztuž překladů, říms, žlabů, žlabových říms, klenbových pásů z betonářské oceli 10 505 (R) nebo BSt 500</t>
  </si>
  <si>
    <t>-151862695</t>
  </si>
  <si>
    <t>https://podminky.urs.cz/item/CS_URS_2024_02/317361821</t>
  </si>
  <si>
    <t>D.1.2.105 Schéma výztuže věnců, překladů</t>
  </si>
  <si>
    <t>věnce, překlady, nosníky,atika</t>
  </si>
  <si>
    <t>18186,18*1,05*0,001</t>
  </si>
  <si>
    <t>64</t>
  </si>
  <si>
    <t>341311811</t>
  </si>
  <si>
    <t>Stěny a příčky z betonu nosné prostého tř. C 25/30</t>
  </si>
  <si>
    <t>1629672263</t>
  </si>
  <si>
    <t>https://podminky.urs.cz/item/CS_URS_2024_02/341311811</t>
  </si>
  <si>
    <t>D.1.1.c.9 Kniha detailů</t>
  </si>
  <si>
    <t>D8</t>
  </si>
  <si>
    <t>"§10" 0,25*0,2*1,45*2</t>
  </si>
  <si>
    <t>65</t>
  </si>
  <si>
    <t>341351111</t>
  </si>
  <si>
    <t>Bednění stěn a příček nosných rovné oboustranné za každou stranu zřízení</t>
  </si>
  <si>
    <t>1406656069</t>
  </si>
  <si>
    <t>https://podminky.urs.cz/item/CS_URS_2024_02/341351111</t>
  </si>
  <si>
    <t>"§10" 0,2*1,45*2</t>
  </si>
  <si>
    <t>66</t>
  </si>
  <si>
    <t>341351112</t>
  </si>
  <si>
    <t>Bednění stěn a příček nosných rovné oboustranné za každou stranu odstranění</t>
  </si>
  <si>
    <t>763297519</t>
  </si>
  <si>
    <t>https://podminky.urs.cz/item/CS_URS_2024_02/341351112</t>
  </si>
  <si>
    <t>67</t>
  </si>
  <si>
    <t>342244221</t>
  </si>
  <si>
    <t>Příčky jednoduché z cihel děrovaných broušených, na tenkovrstvou maltu, pevnost cihel do P15, tl. příčky 140 mm</t>
  </si>
  <si>
    <t>344085111</t>
  </si>
  <si>
    <t>https://podminky.urs.cz/item/CS_URS_2024_02/342244221</t>
  </si>
  <si>
    <t>Skladba W.2.3</t>
  </si>
  <si>
    <t>(2,5+3,4+4,5+3,41*2+5,7+2,36*2+1,4+3,23+1,845*4+4,43+4,4+2,2+2,52+4,625*2+9,3+2,985*2+2,35+2,605+0,655+2,35)*3,395</t>
  </si>
  <si>
    <t>-(0,7*2,1*3+0,8*2,1*3+0,7*2,1*2+1,6*2,6+0,9*2,1*2)</t>
  </si>
  <si>
    <t>(3+5,1+6,3+2,36*3+4,05+4,4+(2,45+2,64+0,6)*9+1,35+1,85+2,6+3,45)*3,235</t>
  </si>
  <si>
    <t>-(0,7*2,1+0,8*2,1+0,9*2,1*10)</t>
  </si>
  <si>
    <t>(3+5,1+6,3+2,36*3+4,05+4,4+(2,45+2,64+0,6)*10+1,35+1,85+2,6+3,45)*3,235</t>
  </si>
  <si>
    <t>-(0,7*2,1+0,8*2,1+0,9*2,1*11)</t>
  </si>
  <si>
    <t>(3+5,1+6,3+2,36*3+4,05+4,4+(2,45+2,64+0,6)*10+1,35+1,85+2,6+3,45)*3,34</t>
  </si>
  <si>
    <t>68</t>
  </si>
  <si>
    <t>342291121R</t>
  </si>
  <si>
    <t>Ukotvení příček plochými nerezovými kotvami, do konstrukce cihelné</t>
  </si>
  <si>
    <t>-1891634509</t>
  </si>
  <si>
    <t>9. Svislé nenosné konstrukce</t>
  </si>
  <si>
    <t>33*3,395</t>
  </si>
  <si>
    <t>44*3,235</t>
  </si>
  <si>
    <t>47*3,235</t>
  </si>
  <si>
    <t>47*3,34</t>
  </si>
  <si>
    <t>69</t>
  </si>
  <si>
    <t>389381001</t>
  </si>
  <si>
    <t>Dobetonování prefabrikovaných konstrukcí</t>
  </si>
  <si>
    <t>-364437289</t>
  </si>
  <si>
    <t>https://podminky.urs.cz/item/CS_URS_2024_02/389381001</t>
  </si>
  <si>
    <t>"§17" 0,14*3,4+0,08*3,4</t>
  </si>
  <si>
    <t>201 - Výkres skladby nad 1.NP</t>
  </si>
  <si>
    <t>"F01-F04" (7,78+7,74+5,53+5,5)*0,19</t>
  </si>
  <si>
    <t>0,6*0,25</t>
  </si>
  <si>
    <t>202 - Výkres skladba nad 2.NP</t>
  </si>
  <si>
    <t>203 - Výkres skladba nad 3.NP</t>
  </si>
  <si>
    <t>204 - Výkres skladba nad 4.NP</t>
  </si>
  <si>
    <t>(0,95+1,2+1,06+3,5+3,26)*0,25</t>
  </si>
  <si>
    <t>Vodorovné konstrukce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</si>
  <si>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</si>
  <si>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</si>
  <si>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</si>
  <si>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-265917222</t>
  </si>
  <si>
    <t>https://podminky.urs.cz/item/CS_URS_2024_02/411121121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</si>
  <si>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</si>
  <si>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</si>
  <si>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</si>
  <si>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-386684343</t>
  </si>
  <si>
    <t>https://podminky.urs.cz/item/CS_URS_2024_02/411121125</t>
  </si>
  <si>
    <t>119-45-3</t>
  </si>
  <si>
    <t>118-42-3</t>
  </si>
  <si>
    <t>130-60-3</t>
  </si>
  <si>
    <t>72</t>
  </si>
  <si>
    <t>411121127</t>
  </si>
  <si>
    <t>Montáž prefabrikovaných železobetonových stropů se zalitím spár, včetně podpěrné konstrukce, na cementovou maltu ze stropních panelů šířky do 1200 mm a délky přes 7000 mm</t>
  </si>
  <si>
    <t>1190839144</t>
  </si>
  <si>
    <t>https://podminky.urs.cz/item/CS_URS_2024_02/411121127</t>
  </si>
  <si>
    <t>73</t>
  </si>
  <si>
    <t>59346863R</t>
  </si>
  <si>
    <t>panel stropní předpjatý v 250mm v provedení dle PD</t>
  </si>
  <si>
    <t>-1383067101</t>
  </si>
  <si>
    <t>643</t>
  </si>
  <si>
    <t>644,7</t>
  </si>
  <si>
    <t>681,8</t>
  </si>
  <si>
    <t>74</t>
  </si>
  <si>
    <t>411121135</t>
  </si>
  <si>
    <t>Montáž prefabrikovaných železobetonových stropů se zalitím spár, včetně podpěrné konstrukce, na cementovou maltu ze stropních panelů šířky přes 1200 do 1800 mm a délky přes 3800 do 7000 mm</t>
  </si>
  <si>
    <t>-675852728</t>
  </si>
  <si>
    <t>https://podminky.urs.cz/item/CS_URS_2024_02/411121135</t>
  </si>
  <si>
    <t>"F01-F04" 4</t>
  </si>
  <si>
    <t>75</t>
  </si>
  <si>
    <t>59347938R</t>
  </si>
  <si>
    <t>prefa deska ŽB tl. 60 mm</t>
  </si>
  <si>
    <t>147057811</t>
  </si>
  <si>
    <t>"F01-F04" 7,78+7,74+5,53+5,5</t>
  </si>
  <si>
    <t>76</t>
  </si>
  <si>
    <t>411121145</t>
  </si>
  <si>
    <t>Montáž prefabrikovaných železobetonových stropů se zalitím spár, včetně podpěrné konstrukce, na cementovou maltu ze stropních panelů šířky přes 1800 do 2400 mm a délky od 3800 do 7000 mm</t>
  </si>
  <si>
    <t>-643590409</t>
  </si>
  <si>
    <t>https://podminky.urs.cz/item/CS_URS_2024_02/411121145</t>
  </si>
  <si>
    <t>"DE" 6</t>
  </si>
  <si>
    <t>"DE" 7</t>
  </si>
  <si>
    <t>77</t>
  </si>
  <si>
    <t>59347939R</t>
  </si>
  <si>
    <t>prefa deska ŽB tl. 200 mm</t>
  </si>
  <si>
    <t>-215358468</t>
  </si>
  <si>
    <t>"DE" 4,331*2,4+4,331*1,2+4,331*2,24+4,331*2,356</t>
  </si>
  <si>
    <t>"DE" 4,331*2,4+4,331*1,2+4,331*2,24+4,331*2,356+3,295*2,97+3,355*2,865</t>
  </si>
  <si>
    <t>78</t>
  </si>
  <si>
    <t>59347940R</t>
  </si>
  <si>
    <t>prefa deska ŽB tl. 250 mm</t>
  </si>
  <si>
    <t>289356294</t>
  </si>
  <si>
    <t>"DE" 7,059*2,303+5,12*0,99</t>
  </si>
  <si>
    <t>"DE" 7,059*2,303+3,611*1,552</t>
  </si>
  <si>
    <t>"DE" 3,611*1,552</t>
  </si>
  <si>
    <t>79</t>
  </si>
  <si>
    <t>411121151</t>
  </si>
  <si>
    <t>Montáž prefabrikovaných železobetonových stropů se zalitím spár, včetně podpěrné konstrukce, na cementovou maltu z balkonových desek rovných</t>
  </si>
  <si>
    <t>-1483843593</t>
  </si>
  <si>
    <t>https://podminky.urs.cz/item/CS_URS_2024_02/411121151</t>
  </si>
  <si>
    <t>2+1+9+1</t>
  </si>
  <si>
    <t>2+8</t>
  </si>
  <si>
    <t>80</t>
  </si>
  <si>
    <t>59346866R</t>
  </si>
  <si>
    <t>ŽB balkonová deska tl. 270 mm, součástí balkonové desky jsou isonosníky typu K (isonosník odolnost dle PBŘ), Mrdy=45kNm, Vrdz=40kN, v provedení dle PD</t>
  </si>
  <si>
    <t>-898515443</t>
  </si>
  <si>
    <t>"BA01" 2*5,02*1,88</t>
  </si>
  <si>
    <t>"BA01.1" 5,2*1,879</t>
  </si>
  <si>
    <t>"BA02" 9*4,94*1,88</t>
  </si>
  <si>
    <t>"BA02.2" 2,82*1,88</t>
  </si>
  <si>
    <t>"BA02" 8*4,94*1,88</t>
  </si>
  <si>
    <t>81</t>
  </si>
  <si>
    <t>489381001R</t>
  </si>
  <si>
    <t>Zalití dutiny výhrabu (výtluky) betonem C 25/3-XC1 dle PD</t>
  </si>
  <si>
    <t>1138364467</t>
  </si>
  <si>
    <t>Detail Prefa 01</t>
  </si>
  <si>
    <t>"dobetonování výtluků" 0,075*5*(17+17+10)</t>
  </si>
  <si>
    <t>"dobetonování výtluků" 0,075*5*(17+17)</t>
  </si>
  <si>
    <t>82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</si>
  <si>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</si>
  <si>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</si>
  <si>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-1128049072</t>
  </si>
  <si>
    <t>https://podminky.urs.cz/item/CS_URS_2024_02/411361821</t>
  </si>
  <si>
    <t>106 - Výkres doplňkové výztuže</t>
  </si>
  <si>
    <t>"výztuž filigránových desek" 2479,89*1,05*0,001</t>
  </si>
  <si>
    <t>"zálivková výztuž" 2710,18*1,05*0,001</t>
  </si>
  <si>
    <t>"výztuž výtluků" 11316,48*1,05*0,001</t>
  </si>
  <si>
    <t>83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</si>
  <si>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</si>
  <si>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</si>
  <si>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-1835570686</t>
  </si>
  <si>
    <t>https://podminky.urs.cz/item/CS_URS_2024_02/413321414</t>
  </si>
  <si>
    <t>(6,795+4,675)*(0,3*0,3+0,15*0,2)</t>
  </si>
  <si>
    <t>84</t>
  </si>
  <si>
    <t>413351121</t>
  </si>
  <si>
    <t>Bednění nosníků a průvlaků - bez podpěrné konstrukce výška nosníku po spodní líc stropní desky přes 100 cm zřízení</t>
  </si>
  <si>
    <t>-1965061034</t>
  </si>
  <si>
    <t>https://podminky.urs.cz/item/CS_URS_2024_02/413351121</t>
  </si>
  <si>
    <t>(6,795+4,675)*(0,45+0,3+0,45)</t>
  </si>
  <si>
    <t>85</t>
  </si>
  <si>
    <t>413351122</t>
  </si>
  <si>
    <t>Bednění nosníků a průvlaků - bez podpěrné konstrukce výška nosníku po spodní líc stropní desky přes 100 cm odstranění</t>
  </si>
  <si>
    <t>529278248</t>
  </si>
  <si>
    <t>https://podminky.urs.cz/item/CS_URS_2024_02/413351122</t>
  </si>
  <si>
    <t>86</t>
  </si>
  <si>
    <t>413352115</t>
  </si>
  <si>
    <t>Podpěrná konstrukce nosníků a průvlaků výšky podepření do 4 m výšky nosníku (po spodní hranu stropní desky) přes 100 cm zřízení</t>
  </si>
  <si>
    <t>-1255732432</t>
  </si>
  <si>
    <t>https://podminky.urs.cz/item/CS_URS_2024_02/413352115</t>
  </si>
  <si>
    <t>(6,795+4,675)*0,3</t>
  </si>
  <si>
    <t>87</t>
  </si>
  <si>
    <t>413941135</t>
  </si>
  <si>
    <t>Osazování ocelových válcovaných nosníků ve stropech HE-A nebo HE-B, výšky přes 220 mm</t>
  </si>
  <si>
    <t>-1059425395</t>
  </si>
  <si>
    <t>https://podminky.urs.cz/item/CS_URS_2024_02/413941135</t>
  </si>
  <si>
    <t>"K01 - HEA 320 - 97,6" 3,5*97,6*0,001</t>
  </si>
  <si>
    <t>"V1 h250 dl 210" 74*0,001</t>
  </si>
  <si>
    <t>88</t>
  </si>
  <si>
    <t>13011002</t>
  </si>
  <si>
    <t>ocel profilová jakost S235JR (11 375) průřez HEA 320</t>
  </si>
  <si>
    <t>-704223556</t>
  </si>
  <si>
    <t>"K01 - HEA 320 - 97,6" 3,5*97,6*0,001*1,05</t>
  </si>
  <si>
    <t>89</t>
  </si>
  <si>
    <t>13010965R</t>
  </si>
  <si>
    <t>ocel profilová jakost S235JR (11 375) průřez HEA 250</t>
  </si>
  <si>
    <t>3022695</t>
  </si>
  <si>
    <t>"V1 h250 dl 210" 74*0,001*1,05</t>
  </si>
  <si>
    <t>90</t>
  </si>
  <si>
    <t>417321515</t>
  </si>
  <si>
    <t>Ztužující pásy a věnce z betonu železového (bez výztuže) tř. C 25/30</t>
  </si>
  <si>
    <t>182696565</t>
  </si>
  <si>
    <t>https://podminky.urs.cz/item/CS_URS_2024_02/417321515</t>
  </si>
  <si>
    <t>"TYP A1" 0,25*0,485*27</t>
  </si>
  <si>
    <t>"TYP A2" 0,25*0,235*154</t>
  </si>
  <si>
    <t>"TYP A3" (0,25*0,485-0,15*0,25)*4,9</t>
  </si>
  <si>
    <t>"TYP A4" (0,25*0,485-0,1*0,25)*9</t>
  </si>
  <si>
    <t>"TYP A5" (0,25*0,485-0,1*0,25-0,05*0,25)*9,8</t>
  </si>
  <si>
    <t>"TYP A6" (0,25*0,485-0,1*0,25-0,1*0,25)*0,8</t>
  </si>
  <si>
    <t>"TYP B1" 0,3*0,485*41</t>
  </si>
  <si>
    <t>"TYP B2" (0,3*0,485-0,05*0,25)*2,6</t>
  </si>
  <si>
    <t>"TYP B3" (0,3*0,485-0,15*0,25)*39,8</t>
  </si>
  <si>
    <t>"TYP B4" (0,3*0,485-0,13*0,25)*2,7</t>
  </si>
  <si>
    <t>"TYP B5" (0,3*0,485-0,12*0,25)*43,7</t>
  </si>
  <si>
    <t>"TYP C" 0,3*0,2*8,6</t>
  </si>
  <si>
    <t>"TYP A1" 0,25*0,46*27</t>
  </si>
  <si>
    <t>"TYP A2" 0,25*0,21*125</t>
  </si>
  <si>
    <t>"TYP A3" (0,25*0,46-0,15*0,25)*4,9</t>
  </si>
  <si>
    <t>"TYP A4" (0,25*0,46-0,1*0,25)*9</t>
  </si>
  <si>
    <t>"TYP A5" (0,25*0,46-0,1*0,25-0,05*0,25)*9,8</t>
  </si>
  <si>
    <t>"TYP A6" (0,25*0,46-0,1*0,25-0,1*0,25)*0,8</t>
  </si>
  <si>
    <t>"TYP B1" 0,3*0,46*41</t>
  </si>
  <si>
    <t>"TYP B2" (0,3*0,46-0,05*0,25)*2,6</t>
  </si>
  <si>
    <t>"TYP B3" (0,3*0,46-0,15*0,25)*39,8</t>
  </si>
  <si>
    <t>"TYP B4" (0,3*0,46-0,13*0,25)*2,7</t>
  </si>
  <si>
    <t>"TYP B5" (0,3*0,46-0,12*0,25)*43,7</t>
  </si>
  <si>
    <t>"TYP A1" 0,25*0,44*27</t>
  </si>
  <si>
    <t>"TYP A2" 0,25*0,19*125</t>
  </si>
  <si>
    <t>"TYP A3" (0,25*0,44-0,15*0,25)*4,9</t>
  </si>
  <si>
    <t>"TYP A4" (0,25*0,44-0,1*0,25)*9</t>
  </si>
  <si>
    <t>"TYP A5" (0,25*0,44-0,1*0,25-0,05*0,25)*9,8</t>
  </si>
  <si>
    <t>"TYP A6" (0,25*0,44-0,1*0,25-0,1*0,25)*0,8</t>
  </si>
  <si>
    <t>"TYP A7" (0,25*0,44-0,2*0,25)*4,6</t>
  </si>
  <si>
    <t>"TYP B1" 0,3*0,44*41</t>
  </si>
  <si>
    <t>"TYP B2" (0,3*0,44-0,05*0,25)*2,6</t>
  </si>
  <si>
    <t>"TYP B3" (0,3*0,44-0,15*0,25)*39,8</t>
  </si>
  <si>
    <t>"TYP B4" (0,3*0,44-0,13*0,25)*2,7</t>
  </si>
  <si>
    <t>"TYP B5" (0,3*0,44-0,12*0,25)*43,7</t>
  </si>
  <si>
    <t>"atika" 146*0,25*0,06</t>
  </si>
  <si>
    <t>91</t>
  </si>
  <si>
    <t>417351115</t>
  </si>
  <si>
    <t>Bednění bočnic ztužujících pásů a věnců včetně vzpěr zřízení</t>
  </si>
  <si>
    <t>977515225</t>
  </si>
  <si>
    <t>https://podminky.urs.cz/item/CS_URS_2024_02/417351115</t>
  </si>
  <si>
    <t>"TYP A1" 0,485*2*27</t>
  </si>
  <si>
    <t>"TYP A2"0,235*2*154</t>
  </si>
  <si>
    <t>"TYP A3" 0,485*2*4,9</t>
  </si>
  <si>
    <t>"TYP A4"0,485*2*9</t>
  </si>
  <si>
    <t>"TYP A5" 0,485*2*9,8</t>
  </si>
  <si>
    <t>"TYP A6" 0,485*2*0,8</t>
  </si>
  <si>
    <t>"TYP B1"0,485*2*41</t>
  </si>
  <si>
    <t>"TYP B2" 0,485*2*2,6</t>
  </si>
  <si>
    <t>"TYP B3" 0,485*2*39,8</t>
  </si>
  <si>
    <t>"TYP B4"0,485*2*2,7</t>
  </si>
  <si>
    <t>"TYP B5" 0,485*2*43,7</t>
  </si>
  <si>
    <t>"TYP C" 0,2*2*8,6</t>
  </si>
  <si>
    <t>"TYP A1" 0,46*2*27</t>
  </si>
  <si>
    <t>"TYP A2" 0,21*2*125</t>
  </si>
  <si>
    <t>"TYP A3" 0,46*2*4,9</t>
  </si>
  <si>
    <t>"TYP A4" 0,46*2*9</t>
  </si>
  <si>
    <t>"TYP A5" 0,46*2*9,8</t>
  </si>
  <si>
    <t>"TYP A6" 0,46*2*0,8</t>
  </si>
  <si>
    <t>"TYP B1" 0,46*2*41</t>
  </si>
  <si>
    <t>"TYP B2" 0,46*2*2,6</t>
  </si>
  <si>
    <t>"TYP B3" 0,46*2*39,8</t>
  </si>
  <si>
    <t>"TYP B4" 0,46*2*2,7</t>
  </si>
  <si>
    <t>"TYP B5" 0,46*2*43,7</t>
  </si>
  <si>
    <t>"TYP A2"0,21*2*125</t>
  </si>
  <si>
    <t>"TYP B1"0,46*2*41</t>
  </si>
  <si>
    <t>"TYP A1" 0,44*2*27</t>
  </si>
  <si>
    <t>"TYP A3" 0,44*2*4,9</t>
  </si>
  <si>
    <t>"TYP A4" 0,44*2*9</t>
  </si>
  <si>
    <t>"TYP A5" 0,44*2*9,8</t>
  </si>
  <si>
    <t>"TYP A6" 0,44*2*0,8</t>
  </si>
  <si>
    <t>"TYP A7" 0,44*2*4,6</t>
  </si>
  <si>
    <t>"TYP B1" 0,44*2*41</t>
  </si>
  <si>
    <t>"TYP B2" 0,44*2*2,6</t>
  </si>
  <si>
    <t>"TYP B3" 0,44*2*39,8</t>
  </si>
  <si>
    <t>"TYP B4" 0,44*2*2,7</t>
  </si>
  <si>
    <t>"TYP B5" 0,44*2*43,7</t>
  </si>
  <si>
    <t>417351116</t>
  </si>
  <si>
    <t>Bednění bočnic ztužujících pásů a věnců včetně vzpěr odstranění</t>
  </si>
  <si>
    <t>-119863454</t>
  </si>
  <si>
    <t>https://podminky.urs.cz/item/CS_URS_2024_02/417351116</t>
  </si>
  <si>
    <t>Bed_venec</t>
  </si>
  <si>
    <t>93</t>
  </si>
  <si>
    <t>435121111</t>
  </si>
  <si>
    <t>Montáž schodišťových dílců ramen s podestou, vcelku hmotnosti do 3,0 t</t>
  </si>
  <si>
    <t>1213256016</t>
  </si>
  <si>
    <t>https://podminky.urs.cz/item/CS_URS_2024_02/435121111</t>
  </si>
  <si>
    <t>"RA 11" 1</t>
  </si>
  <si>
    <t>"RA 11.1" 1</t>
  </si>
  <si>
    <t>"RA 12" 1</t>
  </si>
  <si>
    <t>"RA 12.1" 1</t>
  </si>
  <si>
    <t>"RA 13" 1</t>
  </si>
  <si>
    <t>"RA 13.1" 1</t>
  </si>
  <si>
    <t>"RA 12.2" 1</t>
  </si>
  <si>
    <t>"RA 13.2" 1</t>
  </si>
  <si>
    <t>94</t>
  </si>
  <si>
    <t>59372192</t>
  </si>
  <si>
    <t>schodiště ŽB včetně výztuže do 120kg/m3 objem prefabrikátu přes 1m3</t>
  </si>
  <si>
    <t>350563291</t>
  </si>
  <si>
    <t>"RA 11" 1*1,91</t>
  </si>
  <si>
    <t>"RA 11.1" 1*1,913</t>
  </si>
  <si>
    <t>"RA 12" 1*1,866</t>
  </si>
  <si>
    <t>"RA 12.1" 1*1,913</t>
  </si>
  <si>
    <t>"RA 13" 1*1,935</t>
  </si>
  <si>
    <t>"RA 13.1" 1*1,938</t>
  </si>
  <si>
    <t>"RA 12.2" 1*1,884</t>
  </si>
  <si>
    <t>"RA 13.2" 1*1,938</t>
  </si>
  <si>
    <t>Úpravy povrchů, podlahy a osazování výplní</t>
  </si>
  <si>
    <t>95</t>
  </si>
  <si>
    <t>612131302</t>
  </si>
  <si>
    <t>Podkladní a spojovací vrstva vnitřních omítaných ploch cementový postřik nanášený strojně síťovitě (pokrytí plochy 50 až 75 %) stěn</t>
  </si>
  <si>
    <t>278195342</t>
  </si>
  <si>
    <t>https://podminky.urs.cz/item/CS_URS_2024_02/612131302</t>
  </si>
  <si>
    <t>(4,75+2,895+9,65+19,485+6,26*3+16,1+21,8+11,6+3,9+3+14,5+14,5+6,95)*3,395*2</t>
  </si>
  <si>
    <t>-(1,45*2,18+1,5*2,1+1,3*2,1*4+0,8*2,1*4+0,8*2,1*2+0,9*2,1+1,5*2,1+1,45*2,18+0,9*2,1+0,8*2,1*2+1,3*2,1+0,9*2,1*2+0,8*2,1*2)*2</t>
  </si>
  <si>
    <t>(4,75+2,895+16,1+21,61+6,827+3,827+3+11,4)*3,235*2</t>
  </si>
  <si>
    <t>-(1,45*2,18+1,9*2,1+0,9*2,1+0,8*2,1+1,3*2,1+0,8*2,1+1,45*2,285+0,8*2,1*4)*2</t>
  </si>
  <si>
    <t>(4,75+2,895+16,1+21,61+6,827+3,827+3+11,4)*3,34*2</t>
  </si>
  <si>
    <t>(6,26*2+0,625*2+24,375)*3,395*2</t>
  </si>
  <si>
    <t>-1,3*2,1*2</t>
  </si>
  <si>
    <t>(9,75+9,3*2+43,61+6,26*8+9,61)*3,235*2</t>
  </si>
  <si>
    <t>-(1,3*2,1*11+1,5*2,1)*2</t>
  </si>
  <si>
    <t>(9,75+9,3*2+43,61+6,26*8+9,61)*3,34*2</t>
  </si>
  <si>
    <t>(2,5+3,4+4,5+3,41*2+5,7+2,36*2+1,4+3,23+1,845*4+4,43+4,4+2,2+2,52+4,625*2+9,3+2,985*2+2,35+2,605+0,655+2,35)*3,395*2</t>
  </si>
  <si>
    <t>-(0,7*2,1*3+0,8*2,1*3+0,7*2,1*2+1,6*2,6+0,9*2,1*2)*2</t>
  </si>
  <si>
    <t>(3+5,1+6,3+2,36*3+4,05+4,4+(2,45+2,64+0,6)*9+1,35+1,85+2,6+3,45)*3,235*2</t>
  </si>
  <si>
    <t>-(0,7*2,1+0,8*2,1+0,9*2,1*10)*2</t>
  </si>
  <si>
    <t>(3+5,1+6,3+2,36*3+4,05+4,4+(2,45+2,64+0,6)*10+1,35+1,85+2,6+3,45)*3,235*2</t>
  </si>
  <si>
    <t>-(0,7*2,1+0,8*2,1+0,9*2,1*11)*2</t>
  </si>
  <si>
    <t>(3+5,1+6,3+2,36*3+4,05+4,4+(2,45+2,64+0,6)*10+1,35+1,85+2,6+3,45)*3,34*2</t>
  </si>
  <si>
    <t>ostění*0,3</t>
  </si>
  <si>
    <t>96</t>
  </si>
  <si>
    <t>612142001</t>
  </si>
  <si>
    <t>Pletivo vnitřních ploch v ploše nebo pruzích, na plném podkladu sklovláknité vtlačené do tmelu včetně tmelu stěn</t>
  </si>
  <si>
    <t>1605139467</t>
  </si>
  <si>
    <t>https://podminky.urs.cz/item/CS_URS_2024_02/612142001</t>
  </si>
  <si>
    <t>97</t>
  </si>
  <si>
    <t>612321131</t>
  </si>
  <si>
    <t>Vápenocementový štuk vnitřních ploch tloušťky do 3 mm svislých konstrukcí stěn</t>
  </si>
  <si>
    <t>1782417629</t>
  </si>
  <si>
    <t>https://podminky.urs.cz/item/CS_URS_2024_02/612321131</t>
  </si>
  <si>
    <t>-ker_obklad</t>
  </si>
  <si>
    <t>98</t>
  </si>
  <si>
    <t>612321321</t>
  </si>
  <si>
    <t>Omítka vápenocementová vnitřních ploch nanášená strojně jednovrstvá, tloušťky do 10 mm hladká svislých konstrukcí stěn</t>
  </si>
  <si>
    <t>-790686778</t>
  </si>
  <si>
    <t>https://podminky.urs.cz/item/CS_URS_2024_02/612321321</t>
  </si>
  <si>
    <t>99</t>
  </si>
  <si>
    <t>612321391</t>
  </si>
  <si>
    <t>Omítka vápenocementová vnitřních ploch nanášená strojně Příplatek k cenám za každých dalších i započatých 5 mm tloušťky omítky přes 10 mm stěn</t>
  </si>
  <si>
    <t>-1904504357</t>
  </si>
  <si>
    <t>https://podminky.urs.cz/item/CS_URS_2024_02/612321391</t>
  </si>
  <si>
    <t>100</t>
  </si>
  <si>
    <t>619991005</t>
  </si>
  <si>
    <t>Zakrytí vnitřních ploch před znečištěním fólií včetně pozdějšího odkrytí stěn nebo svislých ploch</t>
  </si>
  <si>
    <t>-293065551</t>
  </si>
  <si>
    <t>https://podminky.urs.cz/item/CS_URS_2024_02/619991005</t>
  </si>
  <si>
    <t>výplně otvorů</t>
  </si>
  <si>
    <t>357,67</t>
  </si>
  <si>
    <t>101</t>
  </si>
  <si>
    <t>621131121</t>
  </si>
  <si>
    <t>Podkladní a spojovací vrstva vnějších omítaných ploch penetrace nanášená ručně podhledů</t>
  </si>
  <si>
    <t>1483437238</t>
  </si>
  <si>
    <t>https://podminky.urs.cz/item/CS_URS_2024_02/621131121</t>
  </si>
  <si>
    <t>D.1.1.b.7 Řezy</t>
  </si>
  <si>
    <t>"1.NP" 19,8*1,85*2+10,1*1,85</t>
  </si>
  <si>
    <t>"2.NP" 8,34+8,25+8,34+8,34+8,34+8,25+8,25+8,25+8,34+8,6</t>
  </si>
  <si>
    <t>"3.NP" 8,34+8,25+8,25+8,34+8,34+8,25+8,25+8,34+8,34+8,34</t>
  </si>
  <si>
    <t>"1.NP" 32,5</t>
  </si>
  <si>
    <t>"2.NP" 32,84</t>
  </si>
  <si>
    <t>"3.NP" 32,85</t>
  </si>
  <si>
    <t>Skladba R.1.3</t>
  </si>
  <si>
    <t>33,16</t>
  </si>
  <si>
    <t>Skladba R.1.4</t>
  </si>
  <si>
    <t>8,34+8,25+8,25+8,34+8,34+8,25+8,25+8,34+8,34+8,34</t>
  </si>
  <si>
    <t>102</t>
  </si>
  <si>
    <t>621151031</t>
  </si>
  <si>
    <t>Penetrační nátěr vnějších pastovitých tenkovrstvých omítek silikonový podhledů</t>
  </si>
  <si>
    <t>1513735287</t>
  </si>
  <si>
    <t>https://podminky.urs.cz/item/CS_URS_2024_02/621151031</t>
  </si>
  <si>
    <t>103</t>
  </si>
  <si>
    <t>621221001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</si>
  <si>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do 40 mm</t>
  </si>
  <si>
    <t>-1864035361</t>
  </si>
  <si>
    <t>https://podminky.urs.cz/item/CS_URS_2024_02/621221001</t>
  </si>
  <si>
    <t>104</t>
  </si>
  <si>
    <t>63142020R</t>
  </si>
  <si>
    <t>deska tepelně izolační minerální kontaktních fasád podélné vlákno λ=0,035 tl 30mm</t>
  </si>
  <si>
    <t>-1334607164</t>
  </si>
  <si>
    <t>472,675*1,05 'Přepočtené koeficientem množství</t>
  </si>
  <si>
    <t>105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</si>
  <si>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</si>
  <si>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</si>
  <si>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788937350</t>
  </si>
  <si>
    <t>https://podminky.urs.cz/item/CS_URS_2024_02/621251105</t>
  </si>
  <si>
    <t>106</t>
  </si>
  <si>
    <t>621531012</t>
  </si>
  <si>
    <t>Omítka tenkovrstvá silikonová vnějších ploch probarvená bez penetrace zatíraná (škrábaná), zrnitost 1,5 mm podhledů</t>
  </si>
  <si>
    <t>-890294907</t>
  </si>
  <si>
    <t>https://podminky.urs.cz/item/CS_URS_2024_02/621531012</t>
  </si>
  <si>
    <t>107</t>
  </si>
  <si>
    <t>622131121</t>
  </si>
  <si>
    <t>Podkladní a spojovací vrstva vnějších omítaných ploch penetrace nanášená ručně stěn</t>
  </si>
  <si>
    <t>582901755</t>
  </si>
  <si>
    <t>https://podminky.urs.cz/item/CS_URS_2024_02/622131121</t>
  </si>
  <si>
    <t>(2,05+0,2+2,05)*3,4*13</t>
  </si>
  <si>
    <t>((1,55+0,3)*+(0,3+1,285)*2)*3,4</t>
  </si>
  <si>
    <t>Balkony - čela</t>
  </si>
  <si>
    <t>( (2,05+19,8+2,05)*0,3*2+(2,05+10,1+2,05)*0,3)*4</t>
  </si>
  <si>
    <t>16*0,7*4</t>
  </si>
  <si>
    <t>Skladba W.1.2, W.1.5, W.1.7</t>
  </si>
  <si>
    <t>131,8*13,405</t>
  </si>
  <si>
    <t>131,8*1,95</t>
  </si>
  <si>
    <t>"výplně otvorů" -357,67</t>
  </si>
  <si>
    <t>108</t>
  </si>
  <si>
    <t>622142001</t>
  </si>
  <si>
    <t>Pletivo vnějších ploch v ploše nebo pruzích, na plném podkladu sklovláknité vtlačené do tmelu stěn</t>
  </si>
  <si>
    <t>1091226560</t>
  </si>
  <si>
    <t>https://podminky.urs.cz/item/CS_URS_2024_02/622142001</t>
  </si>
  <si>
    <t>D.1.1. Technická zpráva</t>
  </si>
  <si>
    <t>Skladba W.1.1, W.1.4</t>
  </si>
  <si>
    <t>D.1.1.b.12 Jihozápadní a severovýchodní pohled</t>
  </si>
  <si>
    <t>52,9*0,9+55,6*0,9</t>
  </si>
  <si>
    <t>D.1.1.b.13 Severozápadní a jihovýchodní pohled</t>
  </si>
  <si>
    <t>15,4+23,8*0,9+8,3*0,9*2</t>
  </si>
  <si>
    <t>109</t>
  </si>
  <si>
    <t>622151031</t>
  </si>
  <si>
    <t>Penetrační nátěr vnějších pastovitých tenkovrstvých omítek silikonový stěn</t>
  </si>
  <si>
    <t>-464311714</t>
  </si>
  <si>
    <t>https://podminky.urs.cz/item/CS_URS_2024_02/622151031</t>
  </si>
  <si>
    <t>ostění*0,2</t>
  </si>
  <si>
    <t>110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</si>
  <si>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</si>
  <si>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</si>
  <si>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1200084472</t>
  </si>
  <si>
    <t>https://podminky.urs.cz/item/CS_URS_2024_02/622221001</t>
  </si>
  <si>
    <t>111</t>
  </si>
  <si>
    <t>1721239574</t>
  </si>
  <si>
    <t>769,136*1,05 'Přepočtené koeficientem množství</t>
  </si>
  <si>
    <t>112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</si>
  <si>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</si>
  <si>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</si>
  <si>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-96431925</t>
  </si>
  <si>
    <t>https://podminky.urs.cz/item/CS_URS_2024_02/622221041</t>
  </si>
  <si>
    <t>113</t>
  </si>
  <si>
    <t>63142030</t>
  </si>
  <si>
    <t>deska tepelně izolační minerální kontaktních fasád podélné vlákno λ=0,035-0,036 tl 180mm</t>
  </si>
  <si>
    <t>-671870402</t>
  </si>
  <si>
    <t>1666,119*1,05 'Přepočtené koeficientem množství</t>
  </si>
  <si>
    <t>114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</si>
  <si>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</si>
  <si>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</si>
  <si>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1099549944</t>
  </si>
  <si>
    <t>https://podminky.urs.cz/item/CS_URS_2024_02/622222001</t>
  </si>
  <si>
    <t>115</t>
  </si>
  <si>
    <t>63152009R</t>
  </si>
  <si>
    <t>klín parapetní minerální š. 200 mm</t>
  </si>
  <si>
    <t>-492896505</t>
  </si>
  <si>
    <t>181,38*1,05 'Přepočtené koeficientem množství</t>
  </si>
  <si>
    <t>116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</si>
  <si>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</si>
  <si>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</si>
  <si>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406416867</t>
  </si>
  <si>
    <t>https://podminky.urs.cz/item/CS_URS_2024_02/622251105</t>
  </si>
  <si>
    <t>117</t>
  </si>
  <si>
    <t>622252001</t>
  </si>
  <si>
    <t>Montáž profilů kontaktního zateplení zakládacích soklových připevněných hmoždinkami</t>
  </si>
  <si>
    <t>1824177368</t>
  </si>
  <si>
    <t>https://podminky.urs.cz/item/CS_URS_2024_02/622252001</t>
  </si>
  <si>
    <t>118</t>
  </si>
  <si>
    <t>59051655</t>
  </si>
  <si>
    <t>profil zakládací Al tl 0,7mm pro ETICS pro izolant tl 180mm</t>
  </si>
  <si>
    <t>1341700383</t>
  </si>
  <si>
    <t>131,8*1,05 'Přepočtené koeficientem množství</t>
  </si>
  <si>
    <t>119</t>
  </si>
  <si>
    <t>622252002</t>
  </si>
  <si>
    <t>Montáž profilů kontaktního zateplení ostatních stěnových, dilatačních apod. lepených do tmelu</t>
  </si>
  <si>
    <t>1665897307</t>
  </si>
  <si>
    <t>https://podminky.urs.cz/item/CS_URS_2024_02/622252002</t>
  </si>
  <si>
    <t>120</t>
  </si>
  <si>
    <t>63127416</t>
  </si>
  <si>
    <t>profil rohový PVC s výztužnou tkaninou š 100/100mm</t>
  </si>
  <si>
    <t>-923993048</t>
  </si>
  <si>
    <t>515</t>
  </si>
  <si>
    <t>16*5+14*2+12*26+12*8+50*8</t>
  </si>
  <si>
    <t>1431*1,05 'Přepočtené koeficientem množství</t>
  </si>
  <si>
    <t>121</t>
  </si>
  <si>
    <t>59051476</t>
  </si>
  <si>
    <t>profil napojovací okenní PVC s výztužnou tkaninou 9mm</t>
  </si>
  <si>
    <t>1299765628</t>
  </si>
  <si>
    <t>706,57*1,05 'Přepočtené koeficientem množství</t>
  </si>
  <si>
    <t>122</t>
  </si>
  <si>
    <t>59051510</t>
  </si>
  <si>
    <t>profil napojovací nadokenní PVC s okapnicí s výztužnou tkaninou</t>
  </si>
  <si>
    <t>-1190259631</t>
  </si>
  <si>
    <t>123</t>
  </si>
  <si>
    <t>59051512</t>
  </si>
  <si>
    <t>profil napojovací parapetní PVC s okapnicí a výztužnou tkaninou</t>
  </si>
  <si>
    <t>-2058945754</t>
  </si>
  <si>
    <t>124</t>
  </si>
  <si>
    <t>28342206</t>
  </si>
  <si>
    <t>profil ukončovací 2dílný PVC s výztužnou tkaninou pro napojení oplechování atiky</t>
  </si>
  <si>
    <t>-645071029</t>
  </si>
  <si>
    <t>125</t>
  </si>
  <si>
    <t>622531012</t>
  </si>
  <si>
    <t>Omítka tenkovrstvá silikonová vnějších ploch probarvená bez penetrace zatíraná (škrábaná), zrnitost 1,5 mm stěn</t>
  </si>
  <si>
    <t>1314210725</t>
  </si>
  <si>
    <t>https://podminky.urs.cz/item/CS_URS_2024_02/622531012</t>
  </si>
  <si>
    <t>126</t>
  </si>
  <si>
    <t>629135102R</t>
  </si>
  <si>
    <t>Vyrovnávací vrstva z cementové malty pod vnitřní parapety šířky přes 150 do 300 mm</t>
  </si>
  <si>
    <t>726885322</t>
  </si>
  <si>
    <t>D.1.1.c.4 Výpis ostatních výrobků</t>
  </si>
  <si>
    <t>"OV.01" 51*0,595</t>
  </si>
  <si>
    <t>"OV.02" 1*1,22</t>
  </si>
  <si>
    <t>"OV.03" 1*1,47</t>
  </si>
  <si>
    <t>"OV.04" 1*1,97</t>
  </si>
  <si>
    <t>"OV.05" 30*2,435</t>
  </si>
  <si>
    <t>"OV.06" 3*2,97</t>
  </si>
  <si>
    <t>127</t>
  </si>
  <si>
    <t>629991011</t>
  </si>
  <si>
    <t>Zakrytí vnějších ploch před znečištěním včetně pozdějšího odkrytí výplní otvorů a svislých ploch fólií přilepenou lepící páskou</t>
  </si>
  <si>
    <t>-1630072559</t>
  </si>
  <si>
    <t>https://podminky.urs.cz/item/CS_URS_2024_02/629991011</t>
  </si>
  <si>
    <t>128</t>
  </si>
  <si>
    <t>631311116</t>
  </si>
  <si>
    <t>Mazanina z betonu prostého bez zvýšených nároků na prostředí tl. přes 50 do 80 mm tř. C 25/30</t>
  </si>
  <si>
    <t>-630199168</t>
  </si>
  <si>
    <t>https://podminky.urs.cz/item/CS_URS_2024_02/631311116</t>
  </si>
  <si>
    <t>Skladba_F01*0,074</t>
  </si>
  <si>
    <t>129</t>
  </si>
  <si>
    <t>631311125</t>
  </si>
  <si>
    <t>Mazanina z betonu prostého bez zvýšených nároků na prostředí tl. přes 80 do 120 mm tř. C 20/25</t>
  </si>
  <si>
    <t>277074874</t>
  </si>
  <si>
    <t>https://podminky.urs.cz/item/CS_URS_2024_02/631311125</t>
  </si>
  <si>
    <t>Skladba_F13*0,086</t>
  </si>
  <si>
    <t>130</t>
  </si>
  <si>
    <t>631319011</t>
  </si>
  <si>
    <t>Příplatek k cenám mazanin za úpravu povrchu mazaniny přehlazením, mazanina tl. přes 50 do 80 mm</t>
  </si>
  <si>
    <t>1040464271</t>
  </si>
  <si>
    <t>https://podminky.urs.cz/item/CS_URS_2024_02/631319011</t>
  </si>
  <si>
    <t>131</t>
  </si>
  <si>
    <t>631319012</t>
  </si>
  <si>
    <t>Příplatek k cenám mazanin za úpravu povrchu mazaniny přehlazením, mazanina tl. přes 80 do 120 mm</t>
  </si>
  <si>
    <t>858377129</t>
  </si>
  <si>
    <t>https://podminky.urs.cz/item/CS_URS_2024_02/631319012</t>
  </si>
  <si>
    <t>132</t>
  </si>
  <si>
    <t>631319171</t>
  </si>
  <si>
    <t>Příplatek k cenám mazanin za stržení povrchu spodní vrstvy mazaniny latí před vložením výztuže nebo pletiva pro tl. obou vrstev mazaniny přes 50 do 80 mm</t>
  </si>
  <si>
    <t>640255117</t>
  </si>
  <si>
    <t>https://podminky.urs.cz/item/CS_URS_2024_02/631319171</t>
  </si>
  <si>
    <t>133</t>
  </si>
  <si>
    <t>631319173</t>
  </si>
  <si>
    <t>Příplatek k cenám mazanin za stržení povrchu spodní vrstvy mazaniny latí před vložením výztuže nebo pletiva pro tl. obou vrstev mazaniny přes 80 do 120 mm</t>
  </si>
  <si>
    <t>186361659</t>
  </si>
  <si>
    <t>https://podminky.urs.cz/item/CS_URS_2024_02/631319173</t>
  </si>
  <si>
    <t>134</t>
  </si>
  <si>
    <t>631319183</t>
  </si>
  <si>
    <t>Příplatek k cenám mazanin za sklon přes 15° do 35° od vodorovné roviny mazanina tl. přes 80 do 120 mm</t>
  </si>
  <si>
    <t>573244688</t>
  </si>
  <si>
    <t>https://podminky.urs.cz/item/CS_URS_2024_02/631319183</t>
  </si>
  <si>
    <t>135</t>
  </si>
  <si>
    <t>631319195</t>
  </si>
  <si>
    <t>Příplatek k cenám mazanin za malou plochu do 5 m2 jednotlivě mazanina tl. přes 50 do 80 mm</t>
  </si>
  <si>
    <t>516786121</t>
  </si>
  <si>
    <t>https://podminky.urs.cz/item/CS_URS_2024_02/631319195</t>
  </si>
  <si>
    <t>136</t>
  </si>
  <si>
    <t>631319196</t>
  </si>
  <si>
    <t>Příplatek k cenám mazanin za malou plochu do 5 m2 jednotlivě mazanina tl. přes 80 do 120 mm</t>
  </si>
  <si>
    <t>-679841042</t>
  </si>
  <si>
    <t>https://podminky.urs.cz/item/CS_URS_2024_02/631319196</t>
  </si>
  <si>
    <t>137</t>
  </si>
  <si>
    <t>631362021</t>
  </si>
  <si>
    <t>Výztuž mazanin ze svařovaných sítí z drátů typu KARI</t>
  </si>
  <si>
    <t>-1074953295</t>
  </si>
  <si>
    <t>https://podminky.urs.cz/item/CS_URS_2024_02/631362021</t>
  </si>
  <si>
    <t>kari síť 150x150x6 - 3,03 kg/m2</t>
  </si>
  <si>
    <t>Skladba_F13*3,03*1,3*0,001</t>
  </si>
  <si>
    <t>Skladba_F01*3,03*1,3*0,001</t>
  </si>
  <si>
    <t>138</t>
  </si>
  <si>
    <t>632450134R</t>
  </si>
  <si>
    <t>Balkonový cementový potěr ve spádu tl. 5mm až 85 mm</t>
  </si>
  <si>
    <t>462460555</t>
  </si>
  <si>
    <t>139</t>
  </si>
  <si>
    <t>632451214</t>
  </si>
  <si>
    <t>Potěr cementový samonivelační litý tř. C 20, tl. přes 45 do 50 mm</t>
  </si>
  <si>
    <t>1565407063</t>
  </si>
  <si>
    <t>https://podminky.urs.cz/item/CS_URS_2024_02/632451214</t>
  </si>
  <si>
    <t>140</t>
  </si>
  <si>
    <t>632451291</t>
  </si>
  <si>
    <t>Potěr cementový samonivelační litý Příplatek k cenám za každých dalších i započatých 5 mm tloušťky přes 50 mm tř. C 20</t>
  </si>
  <si>
    <t>1716255900</t>
  </si>
  <si>
    <t>https://podminky.urs.cz/item/CS_URS_2024_02/632451291</t>
  </si>
  <si>
    <t>Skladba_F11*2</t>
  </si>
  <si>
    <t>Skladba_F12*2</t>
  </si>
  <si>
    <t>141</t>
  </si>
  <si>
    <t>632481213</t>
  </si>
  <si>
    <t>Separační vrstva k oddělení podlahových vrstev z polyetylénové fólie</t>
  </si>
  <si>
    <t>-605240214</t>
  </si>
  <si>
    <t>https://podminky.urs.cz/item/CS_URS_2024_02/632481213</t>
  </si>
  <si>
    <t>"1.29" 3,27</t>
  </si>
  <si>
    <t>"1.30" 6,94</t>
  </si>
  <si>
    <t>"1.33" 6,75</t>
  </si>
  <si>
    <t>"1.35" 3,27</t>
  </si>
  <si>
    <t>142</t>
  </si>
  <si>
    <t>634112127</t>
  </si>
  <si>
    <t>Obvodová dilatace mezi stěnou a mazaninou nebo potěrem podlahovým páskem z pěnového PE s fólií tl. do 10 mm, výšky 120 mm</t>
  </si>
  <si>
    <t>-1531687509</t>
  </si>
  <si>
    <t>https://podminky.urs.cz/item/CS_URS_2024_02/634112127</t>
  </si>
  <si>
    <t>685,42+874,3+887,6+887,6</t>
  </si>
  <si>
    <t>143</t>
  </si>
  <si>
    <t>637121115</t>
  </si>
  <si>
    <t>Okapový chodník z kameniva s udusáním a urovnáním povrchu z kačírku tl. 300 mm</t>
  </si>
  <si>
    <t>379847146</t>
  </si>
  <si>
    <t>https://podminky.urs.cz/item/CS_URS_2024_02/637121115</t>
  </si>
  <si>
    <t>"OV.44" 7*0,4</t>
  </si>
  <si>
    <t>144</t>
  </si>
  <si>
    <t>637311122</t>
  </si>
  <si>
    <t>Okapový chodník z obrubníků betonových chodníkových, se zalitím spár cementovou maltou do lože z betonu prostého, z obrubníků stojatých</t>
  </si>
  <si>
    <t>-307233306</t>
  </si>
  <si>
    <t>https://podminky.urs.cz/item/CS_URS_2024_02/637311122</t>
  </si>
  <si>
    <t>"OV.43" 7</t>
  </si>
  <si>
    <t>145</t>
  </si>
  <si>
    <t>642944121</t>
  </si>
  <si>
    <t>Osazení ocelových dveřních zárubní lisovaných nebo z úhelníků dodatečně s vybetonováním prahu, plochy do 2,5 m2</t>
  </si>
  <si>
    <t>1398681878</t>
  </si>
  <si>
    <t>https://podminky.urs.cz/item/CS_URS_2024_02/642944121</t>
  </si>
  <si>
    <t>D.1.1.c.7 Výpis interiérových dveří</t>
  </si>
  <si>
    <t>"D101" 1</t>
  </si>
  <si>
    <t>"D102" 1</t>
  </si>
  <si>
    <t>"D103" 1</t>
  </si>
  <si>
    <t>"D104" 1</t>
  </si>
  <si>
    <t>"D105" 1</t>
  </si>
  <si>
    <t>"D106" 1</t>
  </si>
  <si>
    <t>"D107" 1</t>
  </si>
  <si>
    <t>"D108" 1</t>
  </si>
  <si>
    <t>"D109" 1</t>
  </si>
  <si>
    <t>"D110" 1</t>
  </si>
  <si>
    <t>"D111" 1</t>
  </si>
  <si>
    <t>"D112" 1</t>
  </si>
  <si>
    <t>"D113" 1</t>
  </si>
  <si>
    <t>"D114" 1</t>
  </si>
  <si>
    <t>"D118" 1</t>
  </si>
  <si>
    <t>"D119" 1</t>
  </si>
  <si>
    <t>"D122" 1</t>
  </si>
  <si>
    <t>"D123" 1</t>
  </si>
  <si>
    <t>"D124" 1</t>
  </si>
  <si>
    <t>"D125" 1</t>
  </si>
  <si>
    <t>"D127" 1</t>
  </si>
  <si>
    <t>"D202" 1</t>
  </si>
  <si>
    <t>"D203" 1</t>
  </si>
  <si>
    <t>"D204" 1</t>
  </si>
  <si>
    <t>"D205" 1</t>
  </si>
  <si>
    <t>"D206" 1</t>
  </si>
  <si>
    <t>"D209" 1</t>
  </si>
  <si>
    <t>"D211" 1</t>
  </si>
  <si>
    <t>"D213" 1</t>
  </si>
  <si>
    <t>"D215" 1</t>
  </si>
  <si>
    <t>"D216" 1</t>
  </si>
  <si>
    <t>"D217" 1</t>
  </si>
  <si>
    <t>"D219" 1</t>
  </si>
  <si>
    <t>"D221" 1</t>
  </si>
  <si>
    <t>"D225" 1</t>
  </si>
  <si>
    <t>"D228" 1</t>
  </si>
  <si>
    <t>"D230" 1</t>
  </si>
  <si>
    <t>"D232" 1</t>
  </si>
  <si>
    <t>"D234" 1</t>
  </si>
  <si>
    <t>"D302" 1</t>
  </si>
  <si>
    <t>"D303" 1</t>
  </si>
  <si>
    <t>"D304" 1</t>
  </si>
  <si>
    <t>"D305" 1</t>
  </si>
  <si>
    <t>"D308" 1</t>
  </si>
  <si>
    <t>"D310" 1</t>
  </si>
  <si>
    <t>"D312" 1</t>
  </si>
  <si>
    <t>"D314" 1</t>
  </si>
  <si>
    <t>"D315" 1</t>
  </si>
  <si>
    <t>"D316" 1</t>
  </si>
  <si>
    <t>"D318" 1</t>
  </si>
  <si>
    <t>"D320" 1</t>
  </si>
  <si>
    <t>"D322" 1</t>
  </si>
  <si>
    <t>"D325" 1</t>
  </si>
  <si>
    <t>"D328" 1</t>
  </si>
  <si>
    <t>"D330" 1</t>
  </si>
  <si>
    <t>"D332" 1</t>
  </si>
  <si>
    <t>"D334" 1</t>
  </si>
  <si>
    <t>"D335" 1</t>
  </si>
  <si>
    <t>"D402" 1</t>
  </si>
  <si>
    <t>"D403" 1</t>
  </si>
  <si>
    <t>"D404" 1</t>
  </si>
  <si>
    <t>"D405" 1</t>
  </si>
  <si>
    <t>"D406" 1</t>
  </si>
  <si>
    <t>"D408" 1</t>
  </si>
  <si>
    <t>"D411" 1</t>
  </si>
  <si>
    <t>"D413" 1</t>
  </si>
  <si>
    <t>"D415" 1</t>
  </si>
  <si>
    <t>"D416" 1</t>
  </si>
  <si>
    <t>"D417" 1</t>
  </si>
  <si>
    <t>"D419" 1</t>
  </si>
  <si>
    <t>"D421" 1</t>
  </si>
  <si>
    <t>"D423" 1</t>
  </si>
  <si>
    <t>"D426" 1</t>
  </si>
  <si>
    <t>"D429" 1</t>
  </si>
  <si>
    <t>"D431" 1</t>
  </si>
  <si>
    <t>"D433" 1</t>
  </si>
  <si>
    <t>"D435" 1</t>
  </si>
  <si>
    <t>146</t>
  </si>
  <si>
    <t>55331441R</t>
  </si>
  <si>
    <t xml:space="preserve">zárubeň pro falcové dveře, jednokřídlá ocelová pro dodatečnou montáž rozměru 700/2100mm, tři dveřní závěsy,  žárově pozinkový plech tl. 1,5 mm, práškový nástřik, barva bílá</t>
  </si>
  <si>
    <t>-123718556</t>
  </si>
  <si>
    <t>147</t>
  </si>
  <si>
    <t>55331442R</t>
  </si>
  <si>
    <t xml:space="preserve">zárubeň pro falcové dveře, jednokřídlá ocelová pro dodatečnou montáž rozměru 800/2100mm, tři dveřní závěsy,  žárově pozinkový plech tl. 1,5 mm, práškový nástřik, barva bílá</t>
  </si>
  <si>
    <t>1353265588</t>
  </si>
  <si>
    <t>148</t>
  </si>
  <si>
    <t>55331443R</t>
  </si>
  <si>
    <t xml:space="preserve">zárubeň pro falcové dveře, jednokřídlá ocelová pro dodatečnou montáž rozměru 900/2100mm, tři dveřní závěsy,  žárově pozinkový plech tl. 1,5 mm, práškový nástřik, barva bílá</t>
  </si>
  <si>
    <t>514107466</t>
  </si>
  <si>
    <t>149</t>
  </si>
  <si>
    <t>642944221</t>
  </si>
  <si>
    <t>Osazení ocelových dveřních zárubní lisovaných nebo z úhelníků dodatečně s vybetonováním prahu, plochy přes 2,5 m2</t>
  </si>
  <si>
    <t>2056549556</t>
  </si>
  <si>
    <t>https://podminky.urs.cz/item/CS_URS_2024_02/642944221</t>
  </si>
  <si>
    <t>"D133" 1</t>
  </si>
  <si>
    <t>"D134" 1</t>
  </si>
  <si>
    <t>"D135" 1</t>
  </si>
  <si>
    <t>"D136" 1</t>
  </si>
  <si>
    <t>"D201" 1</t>
  </si>
  <si>
    <t>"D208" 1</t>
  </si>
  <si>
    <t>"D210" 1</t>
  </si>
  <si>
    <t>"D212" 1</t>
  </si>
  <si>
    <t>"D218" 1</t>
  </si>
  <si>
    <t>"D220" 1</t>
  </si>
  <si>
    <t>"D222" 1</t>
  </si>
  <si>
    <t>"D224" 1</t>
  </si>
  <si>
    <t>"D226" 1</t>
  </si>
  <si>
    <t>"D227" 1</t>
  </si>
  <si>
    <t>"D229" 1</t>
  </si>
  <si>
    <t>"D231" 1</t>
  </si>
  <si>
    <t>"D233" 1</t>
  </si>
  <si>
    <t>"D301" 1</t>
  </si>
  <si>
    <t>"D306" 1</t>
  </si>
  <si>
    <t>"D309" 1</t>
  </si>
  <si>
    <t>"D311" 1</t>
  </si>
  <si>
    <t>"D317" 1</t>
  </si>
  <si>
    <t>"D319" 1</t>
  </si>
  <si>
    <t>"D321" 1</t>
  </si>
  <si>
    <t>"D324" 1</t>
  </si>
  <si>
    <t>"D326" 1</t>
  </si>
  <si>
    <t>"D327" 1</t>
  </si>
  <si>
    <t>"D329" 1</t>
  </si>
  <si>
    <t>"D331" 1</t>
  </si>
  <si>
    <t>"D333" 1</t>
  </si>
  <si>
    <t>"D401" 1</t>
  </si>
  <si>
    <t>"D407" 1</t>
  </si>
  <si>
    <t>"D410" 1</t>
  </si>
  <si>
    <t>"D412" 1</t>
  </si>
  <si>
    <t>"D418" 1</t>
  </si>
  <si>
    <t>"D420" 1</t>
  </si>
  <si>
    <t>"D422" 1</t>
  </si>
  <si>
    <t>"D425" 1</t>
  </si>
  <si>
    <t>"D427" 1</t>
  </si>
  <si>
    <t>"D428" 1</t>
  </si>
  <si>
    <t>"D430" 1</t>
  </si>
  <si>
    <t>"D432" 1</t>
  </si>
  <si>
    <t>"D434" 1</t>
  </si>
  <si>
    <t>150</t>
  </si>
  <si>
    <t>55331723R</t>
  </si>
  <si>
    <t xml:space="preserve">zárubeň pro falcové dveře, jednokřídlá ocelová pro dodatečnou montáž rozměru 1300/2100mm, tři dveřní závěsy,  žárově pozinkový plech tl. 1,5 mm, práškový nástřik, barva bílá</t>
  </si>
  <si>
    <t>1041232664</t>
  </si>
  <si>
    <t>151</t>
  </si>
  <si>
    <t>55331724R</t>
  </si>
  <si>
    <t xml:space="preserve">zárubeň pro falcové dveře, jednokřídlá ocelová pro dodatečnou montáž rozměru 1900/2100mm, tři dveřní závěsy,  žárově pozinkový plech tl. 1,5 mm, práškový nástřik, barva bílá</t>
  </si>
  <si>
    <t>-1968759078</t>
  </si>
  <si>
    <t>152</t>
  </si>
  <si>
    <t>642945111</t>
  </si>
  <si>
    <t>Osazování ocelových zárubní protipožárních nebo protiplynových dveří do vynechaného otvoru, s obetonováním, dveří jednokřídlových do 2,5 m2</t>
  </si>
  <si>
    <t>1886336426</t>
  </si>
  <si>
    <t>https://podminky.urs.cz/item/CS_URS_2024_02/642945111</t>
  </si>
  <si>
    <t>"D117" 1</t>
  </si>
  <si>
    <t>"D121" 1</t>
  </si>
  <si>
    <t>"D126" 1</t>
  </si>
  <si>
    <t>"D131" 1</t>
  </si>
  <si>
    <t>"D214" 1</t>
  </si>
  <si>
    <t>"D313" 1</t>
  </si>
  <si>
    <t>"D414" 1</t>
  </si>
  <si>
    <t>153</t>
  </si>
  <si>
    <t>55331561R</t>
  </si>
  <si>
    <t xml:space="preserve">zárubeň s protipožární úpravou pro falcové dveře, EW 30-DP3, jednokřídlá ocelová pro dodatečnou montáž rozměru 800/2100mm, tři dveřní závěsy,  žárově pozinkový plech tl. 1,5 mm, práškový nástřik, barva bílá</t>
  </si>
  <si>
    <t>-871288261</t>
  </si>
  <si>
    <t>154</t>
  </si>
  <si>
    <t>55331562R</t>
  </si>
  <si>
    <t xml:space="preserve">zárubeň s protipožární úpravou pro falcové dveře, EI 30 - DP1, jednokřídlá ocelová pro dodatečnou montáž rozměru 800/2100mm, tři dveřní závěsy,  žárově pozinkový plech tl. 1,5 mm, práškový nástřik, barva bílá</t>
  </si>
  <si>
    <t>-1807552122</t>
  </si>
  <si>
    <t>155</t>
  </si>
  <si>
    <t>55331563R</t>
  </si>
  <si>
    <t xml:space="preserve">zárubeň s protipožární úpravou pro falcové dveře, EI 30 - DP3, jednokřídlá ocelová pro dodatečnou montáž rozměru 900/2100mm, tři dveřní závěsy,  žárově pozinkový plech tl. 1,5 mm, práškový nástřik, barva bílá</t>
  </si>
  <si>
    <t>522934730</t>
  </si>
  <si>
    <t>156</t>
  </si>
  <si>
    <t>55331564R</t>
  </si>
  <si>
    <t xml:space="preserve">zárubeň s protipožární úpravou pro falcové dveře, EW 30 - DP3, jednokřídlá ocelová pro dodatečnou montáž rozměru 900/2100mm, tři dveřní závěsy,  žárově pozinkový plech tl. 1,5 mm, práškový nástřik, barva bílá</t>
  </si>
  <si>
    <t>1246136491</t>
  </si>
  <si>
    <t>157</t>
  </si>
  <si>
    <t>642945112</t>
  </si>
  <si>
    <t>Osazování ocelových zárubní protipožárních nebo protiplynových dveří do vynechaného otvoru, s obetonováním, dveří dvoukřídlových přes 2,5 do 6,5 m2</t>
  </si>
  <si>
    <t>-2125029504</t>
  </si>
  <si>
    <t>https://podminky.urs.cz/item/CS_URS_2024_02/642945112</t>
  </si>
  <si>
    <t>"D120" 1</t>
  </si>
  <si>
    <t>"D128" 1</t>
  </si>
  <si>
    <t>"D129" 1</t>
  </si>
  <si>
    <t>"D132" 1</t>
  </si>
  <si>
    <t>158</t>
  </si>
  <si>
    <t>55331762R</t>
  </si>
  <si>
    <t xml:space="preserve">zárubeň s protipožární úpravou pro falcové dveře, EW 30 DP-C, ocelová pro dodatečnou montáž rozměru 1300/2100mm, tři dveřní závěsy,  žárově pozinkový plech tl. 1,5 mm, práškový nástřik, barva bílá</t>
  </si>
  <si>
    <t>942216822</t>
  </si>
  <si>
    <t>Ostatní konstrukce a práce, bourání</t>
  </si>
  <si>
    <t>159</t>
  </si>
  <si>
    <t>919726122</t>
  </si>
  <si>
    <t>Geotextilie netkaná pro ochranu, separaci nebo filtraci měrná hmotnost přes 200 do 300 g/m2</t>
  </si>
  <si>
    <t>1703834097</t>
  </si>
  <si>
    <t>https://podminky.urs.cz/item/CS_URS_2024_02/919726122</t>
  </si>
  <si>
    <t>"OV.44" 7*0,4*1,2</t>
  </si>
  <si>
    <t>160</t>
  </si>
  <si>
    <t>941111122</t>
  </si>
  <si>
    <t>Lešení řadové trubkové lehké pracovní s podlahami s provozním zatížením tř. 3 do 200 kg/m2 šířky tř. W09 od 0,9 do 1,2 m, výšky výšky přes 10 do 25 m montáž</t>
  </si>
  <si>
    <t>2119504915</t>
  </si>
  <si>
    <t>https://podminky.urs.cz/item/CS_URS_2024_02/941111122</t>
  </si>
  <si>
    <t>160*15,8</t>
  </si>
  <si>
    <t>161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</si>
  <si>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</si>
  <si>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</si>
  <si>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-1781253114</t>
  </si>
  <si>
    <t>https://podminky.urs.cz/item/CS_URS_2024_02/941111222</t>
  </si>
  <si>
    <t>lešení*150</t>
  </si>
  <si>
    <t>162</t>
  </si>
  <si>
    <t>941111332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</si>
  <si>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</si>
  <si>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-631686671</t>
  </si>
  <si>
    <t>https://podminky.urs.cz/item/CS_URS_2024_02/941111332</t>
  </si>
  <si>
    <t>163</t>
  </si>
  <si>
    <t>941111822</t>
  </si>
  <si>
    <t>Lešení řadové trubkové lehké pracovní s podlahami s provozním zatížením tř. 3 do 200 kg/m2 šířky tř. W09 od 0,9 do 1,2 m, výšky výšky přes 10 do 25 m demontáž</t>
  </si>
  <si>
    <t>-228775632</t>
  </si>
  <si>
    <t>https://podminky.urs.cz/item/CS_URS_2024_02/941111822</t>
  </si>
  <si>
    <t>164</t>
  </si>
  <si>
    <t>944511111</t>
  </si>
  <si>
    <t>Síť ochranná zavěšená na konstrukci lešení z textilie z umělých vláken montáž</t>
  </si>
  <si>
    <t>428929152</t>
  </si>
  <si>
    <t>https://podminky.urs.cz/item/CS_URS_2024_02/944511111</t>
  </si>
  <si>
    <t>165</t>
  </si>
  <si>
    <t>944511211</t>
  </si>
  <si>
    <t>Síť ochranná zavěšená na konstrukci lešení z textilie z umělých vláken příplatek k ceně za každý den použití</t>
  </si>
  <si>
    <t>713718734</t>
  </si>
  <si>
    <t>https://podminky.urs.cz/item/CS_URS_2024_02/944511211</t>
  </si>
  <si>
    <t>166</t>
  </si>
  <si>
    <t>944511811</t>
  </si>
  <si>
    <t>Síť ochranná zavěšená na konstrukci lešení z textilie z umělých vláken demontáž</t>
  </si>
  <si>
    <t>624699316</t>
  </si>
  <si>
    <t>https://podminky.urs.cz/item/CS_URS_2024_02/944511811</t>
  </si>
  <si>
    <t>167</t>
  </si>
  <si>
    <t>949101111</t>
  </si>
  <si>
    <t>Lešení pomocné pracovní pro objekty pozemních staveb pro zatížení do 150 kg/m2, o výšce lešeňové podlahy do 1,9 m</t>
  </si>
  <si>
    <t>-680945105</t>
  </si>
  <si>
    <t>https://podminky.urs.cz/item/CS_URS_2024_02/949101111</t>
  </si>
  <si>
    <t>694,17+772,91+773+772,7</t>
  </si>
  <si>
    <t>168</t>
  </si>
  <si>
    <t>949311112</t>
  </si>
  <si>
    <t>Lešení trubkové do šachet (výtahových, potrubních) o půdorysné ploše do 6 m2, výšky přes 10 do 20 m montáž</t>
  </si>
  <si>
    <t>-520448742</t>
  </si>
  <si>
    <t>https://podminky.urs.cz/item/CS_URS_2024_02/949311112</t>
  </si>
  <si>
    <t>15*2</t>
  </si>
  <si>
    <t>169</t>
  </si>
  <si>
    <t>949311212</t>
  </si>
  <si>
    <t>Lešení trubkové do šachet (výtahových, potrubních) o půdorysné ploše do 6 m2, výšky přes 10 do 20 m příplatek k ceně za každý den použití</t>
  </si>
  <si>
    <t>-1590530010</t>
  </si>
  <si>
    <t>https://podminky.urs.cz/item/CS_URS_2024_02/949311212</t>
  </si>
  <si>
    <t>15*2*45</t>
  </si>
  <si>
    <t>170</t>
  </si>
  <si>
    <t>949311812</t>
  </si>
  <si>
    <t>Lešení trubkové do šachet (výtahových, potrubních) o půdorysné ploše do 6 m2, výšky přes 10 do 20 m demontáž</t>
  </si>
  <si>
    <t>-269234974</t>
  </si>
  <si>
    <t>https://podminky.urs.cz/item/CS_URS_2024_02/949311812</t>
  </si>
  <si>
    <t>171</t>
  </si>
  <si>
    <t>952901111</t>
  </si>
  <si>
    <t>Vyčištění budov nebo objektů před předáním do užívání budov bytové nebo občanské výstavby, světlé výšky podlaží do 4 m</t>
  </si>
  <si>
    <t>-786877934</t>
  </si>
  <si>
    <t>https://podminky.urs.cz/item/CS_URS_2024_02/952901111</t>
  </si>
  <si>
    <t>172</t>
  </si>
  <si>
    <t>953321112R</t>
  </si>
  <si>
    <t>Vložky vodorovné do dilatačních spár ze stlačitelné tuhé minerální akustické plsti včetně dodání a osazení přes 30 do 40 mm</t>
  </si>
  <si>
    <t>-575193542</t>
  </si>
  <si>
    <t>(2,5+3,4+4,5+3,41*2+5,7+2,36*2+1,4+3,23+1,845*4+4,43+4,4+2,2+2,52+4,625*2+9,3+2,985*2+2,35+2,605+0,655+2,35)*0,14</t>
  </si>
  <si>
    <t>(3+5,1+6,3+2,36*3+4,05+4,4+(2,45+2,64+0,6)*9+1,35+1,85+2,6+3,45)*0,14</t>
  </si>
  <si>
    <t>(3+5,1+6,3+2,36*3+4,05+4,4+(2,45+2,64+0,6)*10+1,35+1,85+2,6+3,45)*0,14</t>
  </si>
  <si>
    <t>173</t>
  </si>
  <si>
    <t>953511212R</t>
  </si>
  <si>
    <t>Nosný tepelně-izolační prvek pro přerušení tepelných mostů pro betonové balkónové desky délka 1 m podepřené nebo lodžie, QL-V1-REI30-H200-2.2</t>
  </si>
  <si>
    <t>-55453395</t>
  </si>
  <si>
    <t>174</t>
  </si>
  <si>
    <t>953921113</t>
  </si>
  <si>
    <t>Dlaždice betonové na sucho na ploché střechy kladené jednotlivě volně s mezerami např. pro schůdnost po měkké krytině, pro trvalé zatížení krytin, rozměru 400 x 400 mm</t>
  </si>
  <si>
    <t>753570951</t>
  </si>
  <si>
    <t>https://podminky.urs.cz/item/CS_URS_2024_02/953921113</t>
  </si>
  <si>
    <t>"OV.26" 200</t>
  </si>
  <si>
    <t>175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</si>
  <si>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</si>
  <si>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</si>
  <si>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2078891147</t>
  </si>
  <si>
    <t>https://podminky.urs.cz/item/CS_URS_2024_02/953941211</t>
  </si>
  <si>
    <t>D.1.1.c.2 Výpis truhlářských výrobků</t>
  </si>
  <si>
    <t>"TV.01" 306</t>
  </si>
  <si>
    <t>176</t>
  </si>
  <si>
    <t>54889030</t>
  </si>
  <si>
    <t>uchycení madla na zeď nerezové D 42,4mm</t>
  </si>
  <si>
    <t>738671215</t>
  </si>
  <si>
    <t>177</t>
  </si>
  <si>
    <t>953942121R</t>
  </si>
  <si>
    <t>Osazování, výroba a montáž zakončovacího profilu podlahy, profil L 50x50x4 mm, kotveno do betonového prahu</t>
  </si>
  <si>
    <t>-1798252004</t>
  </si>
  <si>
    <t>"§16" 2*1,45</t>
  </si>
  <si>
    <t>178</t>
  </si>
  <si>
    <t>953942122R</t>
  </si>
  <si>
    <t>Osazování, výroba a montáž zakončovacího profilu podlahy, AL profil L 90x90x4 mm, kotveno do betonového prahu</t>
  </si>
  <si>
    <t>1998549195</t>
  </si>
  <si>
    <t>D10</t>
  </si>
  <si>
    <t>§16</t>
  </si>
  <si>
    <t>D.1.1c.1 Výpis zámečnických výrobků</t>
  </si>
  <si>
    <t>"ZV.10" 2*1,68</t>
  </si>
  <si>
    <t>179</t>
  </si>
  <si>
    <t>953943211</t>
  </si>
  <si>
    <t>Osazování drobných kovových předmětů kotvených do stěny hasicího přístroje</t>
  </si>
  <si>
    <t>246411123</t>
  </si>
  <si>
    <t>https://podminky.urs.cz/item/CS_URS_2024_02/953943211</t>
  </si>
  <si>
    <t>"OV.19" 17</t>
  </si>
  <si>
    <t>180</t>
  </si>
  <si>
    <t>44932114</t>
  </si>
  <si>
    <t>přístroj hasicí ruční práškový PG 6 LE</t>
  </si>
  <si>
    <t>1036120599</t>
  </si>
  <si>
    <t>181</t>
  </si>
  <si>
    <t>953943212</t>
  </si>
  <si>
    <t>Osazování drobných kovových předmětů kotvených do stěny skříně pro hasicí přístroj</t>
  </si>
  <si>
    <t>-1741969990</t>
  </si>
  <si>
    <t>https://podminky.urs.cz/item/CS_URS_2024_02/953943212</t>
  </si>
  <si>
    <t>"OV.57" 8</t>
  </si>
  <si>
    <t>182</t>
  </si>
  <si>
    <t>44983131R</t>
  </si>
  <si>
    <t>skříňka na hasicí přístorje vestavněná do niky 650x500x180 mm, pro dva hasící přístroje 6 kg</t>
  </si>
  <si>
    <t>-1104495966</t>
  </si>
  <si>
    <t>183</t>
  </si>
  <si>
    <t>971038441</t>
  </si>
  <si>
    <t>Vybourání otvorů ve zdivu základovém nebo nadzákladovém z cihel, tvárnic, příčkovek dutých tvárnic nebo příčkovek, velikosti plochy do 0,25 m2, tl. do 300 mm</t>
  </si>
  <si>
    <t>-1745074961</t>
  </si>
  <si>
    <t>https://podminky.urs.cz/item/CS_URS_2024_02/971038441</t>
  </si>
  <si>
    <t>"§14" 114</t>
  </si>
  <si>
    <t>"§14" 104</t>
  </si>
  <si>
    <t>184</t>
  </si>
  <si>
    <t>974032165</t>
  </si>
  <si>
    <t>Vysekání rýh ve stěnách nebo příčkách z dutých cihel, tvárnic, desek z dutých cihel nebo tvárnic do hl. 150 mm a šířky do 200 mm</t>
  </si>
  <si>
    <t>-1860270960</t>
  </si>
  <si>
    <t>https://podminky.urs.cz/item/CS_URS_2024_02/974032165</t>
  </si>
  <si>
    <t>"§09" 3*1,5*2</t>
  </si>
  <si>
    <t>185</t>
  </si>
  <si>
    <t>977151124</t>
  </si>
  <si>
    <t>Jádrové vrty diamantovými korunkami do stavebních materiálů (železobetonu, betonu, cihel, obkladů, dlažeb, kamene) průměru přes 150 do 180 mm</t>
  </si>
  <si>
    <t>1440805976</t>
  </si>
  <si>
    <t>https://podminky.urs.cz/item/CS_URS_2024_02/977151124</t>
  </si>
  <si>
    <t>"§15" 15*0,2</t>
  </si>
  <si>
    <t>"§15" 17*0,2</t>
  </si>
  <si>
    <t>186</t>
  </si>
  <si>
    <t>993111111</t>
  </si>
  <si>
    <t>Dovoz a odvoz lešení včetně naložení a složení řadového, na vzdálenost do 10 km</t>
  </si>
  <si>
    <t>-328272372</t>
  </si>
  <si>
    <t>https://podminky.urs.cz/item/CS_URS_2024_02/993111111</t>
  </si>
  <si>
    <t>187</t>
  </si>
  <si>
    <t>993111119</t>
  </si>
  <si>
    <t>Dovoz a odvoz lešení včetně naložení a složení řadového, na vzdálenost Příplatek k ceně za každých dalších i započatých 10 km přes 10 km</t>
  </si>
  <si>
    <t>570416509</t>
  </si>
  <si>
    <t>https://podminky.urs.cz/item/CS_URS_2024_02/993111119</t>
  </si>
  <si>
    <t>997</t>
  </si>
  <si>
    <t>Přesun sutě</t>
  </si>
  <si>
    <t>188</t>
  </si>
  <si>
    <t>997013115</t>
  </si>
  <si>
    <t>Vnitrostaveništní doprava suti a vybouraných hmot vodorovně do 50 m s naložením základní pro budovy a haly výšky přes 15 do 18 m</t>
  </si>
  <si>
    <t>458679350</t>
  </si>
  <si>
    <t>https://podminky.urs.cz/item/CS_URS_2024_02/997013115</t>
  </si>
  <si>
    <t>189</t>
  </si>
  <si>
    <t>997013509</t>
  </si>
  <si>
    <t>Odvoz suti a vybouraných hmot na skládku nebo meziskládku se složením, na vzdálenost Příplatek k ceně za každý další započatý 1 km přes 1 km</t>
  </si>
  <si>
    <t>625675503</t>
  </si>
  <si>
    <t>https://podminky.urs.cz/item/CS_URS_2024_02/997013509</t>
  </si>
  <si>
    <t>39,02*5 'Přepočtené koeficientem množství</t>
  </si>
  <si>
    <t>190</t>
  </si>
  <si>
    <t>997013511</t>
  </si>
  <si>
    <t>Odvoz suti a vybouraných hmot z meziskládky na skládku s naložením a se složením, na vzdálenost do 1 km</t>
  </si>
  <si>
    <t>772820802</t>
  </si>
  <si>
    <t>https://podminky.urs.cz/item/CS_URS_2024_02/997013511</t>
  </si>
  <si>
    <t>191</t>
  </si>
  <si>
    <t>997013609R</t>
  </si>
  <si>
    <t>Poplatek za uložení stavebního odpadu na skládce (skládkovné) ze směsí nebo oddělených frakcí betonu, cihel a keramických výrobků</t>
  </si>
  <si>
    <t>80486738</t>
  </si>
  <si>
    <t>998</t>
  </si>
  <si>
    <t>Přesun hmot</t>
  </si>
  <si>
    <t>192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</si>
  <si>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</si>
  <si>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</si>
  <si>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-911664519</t>
  </si>
  <si>
    <t>https://podminky.urs.cz/item/CS_URS_2024_02/998011003</t>
  </si>
  <si>
    <t>PSV</t>
  </si>
  <si>
    <t>Práce a dodávky PSV</t>
  </si>
  <si>
    <t>711</t>
  </si>
  <si>
    <t>Izolace proti vodě, vlhkosti a plynům</t>
  </si>
  <si>
    <t>193</t>
  </si>
  <si>
    <t>711111001</t>
  </si>
  <si>
    <t>Provedení izolace proti zemní vlhkosti natěradly a tmely za studena na ploše vodorovné V nátěrem penetračním</t>
  </si>
  <si>
    <t>115321338</t>
  </si>
  <si>
    <t>https://podminky.urs.cz/item/CS_URS_2024_02/711111001</t>
  </si>
  <si>
    <t>Skladba_F.0.1, F.1.1, F.1.2, F.1.3</t>
  </si>
  <si>
    <t>(778,4-2,865*3,355-2,97*3,31)</t>
  </si>
  <si>
    <t>(3,565*3,915+3,515*3,855)</t>
  </si>
  <si>
    <t>194</t>
  </si>
  <si>
    <t>11163150</t>
  </si>
  <si>
    <t>lak penetrační asfaltový</t>
  </si>
  <si>
    <t>-1401409947</t>
  </si>
  <si>
    <t>HI_v</t>
  </si>
  <si>
    <t>786,464*0,0003 'Přepočtené koeficientem množství</t>
  </si>
  <si>
    <t>195</t>
  </si>
  <si>
    <t>711112001</t>
  </si>
  <si>
    <t>Provedení izolace proti zemní vlhkosti natěradly a tmely za studena na ploše svislé S nátěrem penetračním</t>
  </si>
  <si>
    <t>613679173</t>
  </si>
  <si>
    <t>https://podminky.urs.cz/item/CS_URS_2024_02/711112001</t>
  </si>
  <si>
    <t>Skladba W.1.1</t>
  </si>
  <si>
    <t>130,5*1</t>
  </si>
  <si>
    <t>Skladba W.1.10</t>
  </si>
  <si>
    <t>11,5*2+11,2*1</t>
  </si>
  <si>
    <t>Skladba W.1.11</t>
  </si>
  <si>
    <t>16,35*1</t>
  </si>
  <si>
    <t>16,94*2</t>
  </si>
  <si>
    <t>výtahová šachta</t>
  </si>
  <si>
    <t>(3+3,35)*2*1,25*2</t>
  </si>
  <si>
    <t>196</t>
  </si>
  <si>
    <t>1213487126</t>
  </si>
  <si>
    <t>246,68*0,00034 'Přepočtené koeficientem množství</t>
  </si>
  <si>
    <t>197</t>
  </si>
  <si>
    <t>711141559</t>
  </si>
  <si>
    <t>Provedení izolace proti zemní vlhkosti pásy přitavením NAIP na ploše vodorovné V</t>
  </si>
  <si>
    <t>200462955</t>
  </si>
  <si>
    <t>https://podminky.urs.cz/item/CS_URS_2024_02/711141559</t>
  </si>
  <si>
    <t>198</t>
  </si>
  <si>
    <t>62853004</t>
  </si>
  <si>
    <t>pás asfaltový natavitelný modifikovaný SBS s vložkou ze skleněné tkaniny a spalitelnou PE fólií nebo jemnozrnným minerálním posypem na horním povrchu tl 4,0mm</t>
  </si>
  <si>
    <t>-1697643732</t>
  </si>
  <si>
    <t>ZP_spoj*0,5</t>
  </si>
  <si>
    <t>909,204*1,1655 'Přepočtené koeficientem množství</t>
  </si>
  <si>
    <t>199</t>
  </si>
  <si>
    <t>711142559</t>
  </si>
  <si>
    <t>Provedení izolace proti zemní vlhkosti pásy přitavením NAIP na ploše svislé S</t>
  </si>
  <si>
    <t>-284439232</t>
  </si>
  <si>
    <t>https://podminky.urs.cz/item/CS_URS_2024_02/711142559</t>
  </si>
  <si>
    <t>Skladba W.1.1, W.1.3, W.1.4</t>
  </si>
  <si>
    <t>16,35*1*2</t>
  </si>
  <si>
    <t>200</t>
  </si>
  <si>
    <t>1217264662</t>
  </si>
  <si>
    <t>263,03*1,221 'Přepočtené koeficientem množství</t>
  </si>
  <si>
    <t>201</t>
  </si>
  <si>
    <t>711161212</t>
  </si>
  <si>
    <t>Izolace proti zemní vlhkosti a beztlakové vodě nopovými fóliemi na ploše svislé S vrstva ochranná, odvětrávací a drenážní výška nopku 8,0 mm, tl. fólie do 0,6 mm</t>
  </si>
  <si>
    <t>-1407332700</t>
  </si>
  <si>
    <t>https://podminky.urs.cz/item/CS_URS_2024_02/711161212</t>
  </si>
  <si>
    <t>130,5*1,6</t>
  </si>
  <si>
    <t>202</t>
  </si>
  <si>
    <t>711161383</t>
  </si>
  <si>
    <t>Izolace proti zemní vlhkosti a beztlakové vodě nopovými fóliemi ostatní ukončení izolace lištou</t>
  </si>
  <si>
    <t>-212764615</t>
  </si>
  <si>
    <t>https://podminky.urs.cz/item/CS_URS_2024_02/711161383</t>
  </si>
  <si>
    <t>130,5</t>
  </si>
  <si>
    <t>11,5+11,2</t>
  </si>
  <si>
    <t>16,35</t>
  </si>
  <si>
    <t>16,94</t>
  </si>
  <si>
    <t>203</t>
  </si>
  <si>
    <t>711161386</t>
  </si>
  <si>
    <t>Izolace proti zemní vlhkosti a beztlakové vodě nopovými fóliemi ostatní tvarovka připevněná k fóliím samolepící páskou, rohová</t>
  </si>
  <si>
    <t>-176023038</t>
  </si>
  <si>
    <t>https://podminky.urs.cz/item/CS_URS_2024_02/711161386</t>
  </si>
  <si>
    <t>204</t>
  </si>
  <si>
    <t>711191001</t>
  </si>
  <si>
    <t>Provedení nátěru adhezního můstku na ploše vodorovné V</t>
  </si>
  <si>
    <t>-1419936348</t>
  </si>
  <si>
    <t>https://podminky.urs.cz/item/CS_URS_2024_02/711191001</t>
  </si>
  <si>
    <t>205</t>
  </si>
  <si>
    <t>58585114</t>
  </si>
  <si>
    <t>adhezní můstek pro nenasákavé podklady</t>
  </si>
  <si>
    <t>kg</t>
  </si>
  <si>
    <t>679126044</t>
  </si>
  <si>
    <t>356,77*0,45 'Přepočtené koeficientem množství</t>
  </si>
  <si>
    <t>206</t>
  </si>
  <si>
    <t>711745567</t>
  </si>
  <si>
    <t>Provedení detailů pásy přitavením spojů obrácených nebo zpětných se zesílením rš 500 mm NAIP</t>
  </si>
  <si>
    <t>1709557078</t>
  </si>
  <si>
    <t>https://podminky.urs.cz/item/CS_URS_2024_02/711745567</t>
  </si>
  <si>
    <t>11,5*2</t>
  </si>
  <si>
    <t>16,35*2</t>
  </si>
  <si>
    <t>(3+3,35)*2*2</t>
  </si>
  <si>
    <t>207</t>
  </si>
  <si>
    <t>711747067</t>
  </si>
  <si>
    <t>Provedení detailů pásy přitavením opracování trubních prostupů pod těsnící objímkou, průměru do 300 mm, NAIP</t>
  </si>
  <si>
    <t>475344574</t>
  </si>
  <si>
    <t>https://podminky.urs.cz/item/CS_URS_2024_02/711747067</t>
  </si>
  <si>
    <t>"OV.53" 2</t>
  </si>
  <si>
    <t>"OV.54" 2</t>
  </si>
  <si>
    <t>"OV.55" 9</t>
  </si>
  <si>
    <t>"OV.56" 1</t>
  </si>
  <si>
    <t>208</t>
  </si>
  <si>
    <t>62851017</t>
  </si>
  <si>
    <t>prostupová tvarovka do spodní stavby s manžetou z asfaltového pásu DN 110</t>
  </si>
  <si>
    <t>1087211066</t>
  </si>
  <si>
    <t>209</t>
  </si>
  <si>
    <t>62851018</t>
  </si>
  <si>
    <t>prostupová tvarovka do spodní stavby s manžetou z asfaltového pásu DN 125</t>
  </si>
  <si>
    <t>1643170868</t>
  </si>
  <si>
    <t>210</t>
  </si>
  <si>
    <t>62851019R</t>
  </si>
  <si>
    <t>prostupová tvarovka do spodní stavby s manžetou z asfaltového pásu DN 160</t>
  </si>
  <si>
    <t>1738021605</t>
  </si>
  <si>
    <t>211</t>
  </si>
  <si>
    <t>62851020R</t>
  </si>
  <si>
    <t>prostupová tvarovka do spodní stavby s manžetou z asfaltového pásu DN 200</t>
  </si>
  <si>
    <t>330043635</t>
  </si>
  <si>
    <t>212</t>
  </si>
  <si>
    <t>998711203</t>
  </si>
  <si>
    <t>Přesun hmot pro izolace proti vodě, vlhkosti a plynům stanovený procentní sazbou (%) z ceny vodorovná dopravní vzdálenost do 50 m základní v objektech výšky přes 12 do 60 m</t>
  </si>
  <si>
    <t>%</t>
  </si>
  <si>
    <t>-1473617039</t>
  </si>
  <si>
    <t>https://podminky.urs.cz/item/CS_URS_2024_02/998711203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</si>
  <si>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</si>
  <si>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</si>
  <si>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</si>
  <si>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</si>
  <si>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</si>
  <si>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1178223100</t>
  </si>
  <si>
    <t>https://podminky.urs.cz/item/CS_URS_2024_02/712311101</t>
  </si>
  <si>
    <t>D.1.1.b.6 Půdorys střechy</t>
  </si>
  <si>
    <t>Skladba R.1.1</t>
  </si>
  <si>
    <t>804,5-3,114*3,604-3,219*3,559</t>
  </si>
  <si>
    <t>Skladba R.1.2</t>
  </si>
  <si>
    <t>3,114*3,604+3,219*3,559</t>
  </si>
  <si>
    <t>34,61</t>
  </si>
  <si>
    <t>18,9+37,8+37,8</t>
  </si>
  <si>
    <t>Skladba R.1.5</t>
  </si>
  <si>
    <t>214</t>
  </si>
  <si>
    <t>11163153</t>
  </si>
  <si>
    <t>emulze asfaltová penetrační</t>
  </si>
  <si>
    <t>litr</t>
  </si>
  <si>
    <t>1245971184</t>
  </si>
  <si>
    <t>959,61*0,35 'Přepočtené koeficientem množství</t>
  </si>
  <si>
    <t>215</t>
  </si>
  <si>
    <t>712341559</t>
  </si>
  <si>
    <t>Provedení povlakové krytiny střech plochých do 10° pásy přitavením NAIP v plné ploše</t>
  </si>
  <si>
    <t>2125861239</t>
  </si>
  <si>
    <t>https://podminky.urs.cz/item/CS_URS_2024_02/712341559</t>
  </si>
  <si>
    <t>216</t>
  </si>
  <si>
    <t>1360615754</t>
  </si>
  <si>
    <t>959,61*1,1655 'Přepočtené koeficientem množství</t>
  </si>
  <si>
    <t>217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</si>
  <si>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</si>
  <si>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</si>
  <si>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-2117692309</t>
  </si>
  <si>
    <t>https://podminky.urs.cz/item/CS_URS_2024_02/712341715</t>
  </si>
  <si>
    <t>"OV.30" 1</t>
  </si>
  <si>
    <t>"OV.32" 5</t>
  </si>
  <si>
    <t>"OV.34" 13</t>
  </si>
  <si>
    <t>"OV.36" 1</t>
  </si>
  <si>
    <t>"OV.39" 4</t>
  </si>
  <si>
    <t>218</t>
  </si>
  <si>
    <t>62851038</t>
  </si>
  <si>
    <t>prostup pro kabely s integrovanou manžetou z modifikovaného asfaltového pásu DN 150</t>
  </si>
  <si>
    <t>-1062380628</t>
  </si>
  <si>
    <t>219</t>
  </si>
  <si>
    <t>62851031</t>
  </si>
  <si>
    <t>prostup parozábranou s integrovanou manžetou z modifikovaného asfaltového pásu DN 70</t>
  </si>
  <si>
    <t>-378297859</t>
  </si>
  <si>
    <t>220</t>
  </si>
  <si>
    <t>62851032</t>
  </si>
  <si>
    <t>prostup parozábranou s integrovanou manžetou z modifikovaného asfaltového pásu DN 100</t>
  </si>
  <si>
    <t>-659804552</t>
  </si>
  <si>
    <t>221</t>
  </si>
  <si>
    <t>62851033</t>
  </si>
  <si>
    <t>prostup parozábranou s integrovanou manžetou z modifikovaného asfaltového pásu DN 125</t>
  </si>
  <si>
    <t>-1422512917</t>
  </si>
  <si>
    <t>222</t>
  </si>
  <si>
    <t>712361701</t>
  </si>
  <si>
    <t>Provedení povlakové krytiny střech plochých do 10° fólií položenou volně s přilepením spojů</t>
  </si>
  <si>
    <t>799406328</t>
  </si>
  <si>
    <t>https://podminky.urs.cz/item/CS_URS_2024_02/712361701</t>
  </si>
  <si>
    <t>223</t>
  </si>
  <si>
    <t>28343014</t>
  </si>
  <si>
    <t>fólie hydroizolační střešní mPVC určená ke stabilizaci přitížením a do vegetačních střech tl 1,8mm</t>
  </si>
  <si>
    <t>564286692</t>
  </si>
  <si>
    <t>781,821*1,1655 'Přepočtené koeficientem množství</t>
  </si>
  <si>
    <t>224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</si>
  <si>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</si>
  <si>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</si>
  <si>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-1269276174</t>
  </si>
  <si>
    <t>https://podminky.urs.cz/item/CS_URS_2024_02/712363115</t>
  </si>
  <si>
    <t>"OV.29" 1</t>
  </si>
  <si>
    <t>"OV.31" 5</t>
  </si>
  <si>
    <t>"OV.33" 13</t>
  </si>
  <si>
    <t>"OV.35" 1</t>
  </si>
  <si>
    <t>"OV.37" 3</t>
  </si>
  <si>
    <t>225</t>
  </si>
  <si>
    <t>28342052</t>
  </si>
  <si>
    <t>komínek střešní odvětrávací s integrovanou manžetou z PVC DN 70</t>
  </si>
  <si>
    <t>480728713</t>
  </si>
  <si>
    <t>226</t>
  </si>
  <si>
    <t>28342028R</t>
  </si>
  <si>
    <t>manžeta těsnící pro prostupy hydroizolací z PVC otevřená kruhová vnitřní průměr 250</t>
  </si>
  <si>
    <t>-1847394274</t>
  </si>
  <si>
    <t>227</t>
  </si>
  <si>
    <t>28342053</t>
  </si>
  <si>
    <t>komínek střešní odvětrávací s integrovanou manžetou z PVC DN 100</t>
  </si>
  <si>
    <t>-936481456</t>
  </si>
  <si>
    <t>228</t>
  </si>
  <si>
    <t>28342054</t>
  </si>
  <si>
    <t>komínek střešní odvětrávací s integrovanou manžetou z PVC DN 125</t>
  </si>
  <si>
    <t>437775233</t>
  </si>
  <si>
    <t>229</t>
  </si>
  <si>
    <t>28342067</t>
  </si>
  <si>
    <t>prostup pro kabely s integrovanou manžetou z PVC DN 100</t>
  </si>
  <si>
    <t>1168104754</t>
  </si>
  <si>
    <t>230</t>
  </si>
  <si>
    <t>712363352</t>
  </si>
  <si>
    <t>Povlakové krytiny střech plochých do 10° z tvarovaných poplastovaných lišt pro mPVC vnitřní koutová lišta rš 100 mm</t>
  </si>
  <si>
    <t>376858653</t>
  </si>
  <si>
    <t>https://podminky.urs.cz/item/CS_URS_2024_02/712363352</t>
  </si>
  <si>
    <t>D.1.1.c.3 Výpis klempířských výrobků</t>
  </si>
  <si>
    <t>"KV.11" 242</t>
  </si>
  <si>
    <t>231</t>
  </si>
  <si>
    <t>712363353</t>
  </si>
  <si>
    <t>Povlakové krytiny střech plochých do 10° z tvarovaných poplastovaných lišt pro mPVC vnější koutová lišta rš 100 mm</t>
  </si>
  <si>
    <t>-1049463202</t>
  </si>
  <si>
    <t>https://podminky.urs.cz/item/CS_URS_2024_02/712363353</t>
  </si>
  <si>
    <t>"KV.12" 156</t>
  </si>
  <si>
    <t>232</t>
  </si>
  <si>
    <t>712363354</t>
  </si>
  <si>
    <t>Povlakové krytiny střech plochých do 10° z tvarovaných poplastovaných lišt pro mPVC stěnová lišta vyhnutá rš 71 mm</t>
  </si>
  <si>
    <t>774934718</t>
  </si>
  <si>
    <t>https://podminky.urs.cz/item/CS_URS_2024_02/712363354</t>
  </si>
  <si>
    <t>"KV.13" 72</t>
  </si>
  <si>
    <t>233</t>
  </si>
  <si>
    <t>712363355</t>
  </si>
  <si>
    <t>Povlakové krytiny střech plochých do 10° z tvarovaných poplastovaných lišt pro mPVC okapnice rš 150 mm</t>
  </si>
  <si>
    <t>-1845415780</t>
  </si>
  <si>
    <t>https://podminky.urs.cz/item/CS_URS_2024_02/712363355</t>
  </si>
  <si>
    <t>"KV.14" 82</t>
  </si>
  <si>
    <t>234</t>
  </si>
  <si>
    <t>712363357</t>
  </si>
  <si>
    <t>Povlakové krytiny střech plochých do 10° z tvarovaných poplastovaných lišt pro mPVC okapnice rš 250 mm</t>
  </si>
  <si>
    <t>2013582365</t>
  </si>
  <si>
    <t>https://podminky.urs.cz/item/CS_URS_2024_02/712363357</t>
  </si>
  <si>
    <t>"KV.10" 146</t>
  </si>
  <si>
    <t>235</t>
  </si>
  <si>
    <t>712363406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</si>
  <si>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</si>
  <si>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869287215</t>
  </si>
  <si>
    <t>https://podminky.urs.cz/item/CS_URS_2024_02/712363406</t>
  </si>
  <si>
    <t>236</t>
  </si>
  <si>
    <t>712363506</t>
  </si>
  <si>
    <t>Provedení povlakové krytiny střech plochých do 10° z mechanicky kotvených hydroizolačních fólií včetně položení fólie a horkovzdušného svaření tl. tepelné izolace přes 140 mm do 200 mm budovy výšky do 18 m, kotvené do betonu rohové pole</t>
  </si>
  <si>
    <t>108739964</t>
  </si>
  <si>
    <t>https://podminky.urs.cz/item/CS_URS_2024_02/712363506</t>
  </si>
  <si>
    <t>237</t>
  </si>
  <si>
    <t>28322013</t>
  </si>
  <si>
    <t>fólie hydroizolační střešní mPVC mechanicky kotvená barevná tl 1,5mm</t>
  </si>
  <si>
    <t>-1021881521</t>
  </si>
  <si>
    <t>177,789*1,1655 'Přepočtené koeficientem množství</t>
  </si>
  <si>
    <t>238</t>
  </si>
  <si>
    <t>712391171</t>
  </si>
  <si>
    <t>Provedení povlakové krytiny střech plochých do 10° -ostatní práce provedení vrstvy textilní podkladní</t>
  </si>
  <si>
    <t>9795142</t>
  </si>
  <si>
    <t>https://podminky.urs.cz/item/CS_URS_2024_02/712391171</t>
  </si>
  <si>
    <t>239</t>
  </si>
  <si>
    <t>69311172</t>
  </si>
  <si>
    <t>geotextilie PP s ÚV stabilizací 300g/m2</t>
  </si>
  <si>
    <t>-1200247341</t>
  </si>
  <si>
    <t>959,61*1,155 'Přepočtené koeficientem množství</t>
  </si>
  <si>
    <t>240</t>
  </si>
  <si>
    <t>712391172</t>
  </si>
  <si>
    <t>Provedení povlakové krytiny střech plochých do 10° -ostatní práce provedení vrstvy textilní ochranné</t>
  </si>
  <si>
    <t>2044162140</t>
  </si>
  <si>
    <t>https://podminky.urs.cz/item/CS_URS_2024_02/712391172</t>
  </si>
  <si>
    <t>741,5-3,114*3,604-3,219*3,559</t>
  </si>
  <si>
    <t>241</t>
  </si>
  <si>
    <t>69311175</t>
  </si>
  <si>
    <t>geotextilie PP s ÚV stabilizací 500g/m2</t>
  </si>
  <si>
    <t>-1450660321</t>
  </si>
  <si>
    <t>718,821*1,155 'Přepočtené koeficientem množství</t>
  </si>
  <si>
    <t>242</t>
  </si>
  <si>
    <t>712391382</t>
  </si>
  <si>
    <t>Provedení povlakové krytiny střech plochých do 10° -ostatní práce dokončení izolace násypem z hrubého kameniva frakce 16 - 22, tl. 50 mm</t>
  </si>
  <si>
    <t>1230231329</t>
  </si>
  <si>
    <t>https://podminky.urs.cz/item/CS_URS_2024_02/712391382</t>
  </si>
  <si>
    <t>243</t>
  </si>
  <si>
    <t>58337403R</t>
  </si>
  <si>
    <t>prané říční kamenivo; frakce 16-32mm; objemová hmotnost 1 350 kg/m3</t>
  </si>
  <si>
    <t>-271813302</t>
  </si>
  <si>
    <t>(741,5-3,114*3,604-3,219*3,559)*0,06*1,05</t>
  </si>
  <si>
    <t>45,286*1,35 'Přepočtené koeficientem množství</t>
  </si>
  <si>
    <t>244</t>
  </si>
  <si>
    <t>712391482</t>
  </si>
  <si>
    <t>Provedení povlakové krytiny střech plochých do 10° -ostatní práce dokončení izolace násypem z hrubého kameniva Příplatek k ceně za každých dalších 10 mm</t>
  </si>
  <si>
    <t>-215496488</t>
  </si>
  <si>
    <t>https://podminky.urs.cz/item/CS_URS_2024_02/712391482</t>
  </si>
  <si>
    <t>245</t>
  </si>
  <si>
    <t>712392184</t>
  </si>
  <si>
    <t>Povlakové krytiny střech plochých s vakuově kotvenou izolací ostatní opracování kolem střešního vtoku</t>
  </si>
  <si>
    <t>-931960414</t>
  </si>
  <si>
    <t>https://podminky.urs.cz/item/CS_URS_2024_02/712392184</t>
  </si>
  <si>
    <t>"OV.38" 4</t>
  </si>
  <si>
    <t>246</t>
  </si>
  <si>
    <t>712811101</t>
  </si>
  <si>
    <t>Provedení povlakové krytiny střech samostatným vytažením izolačního povlaku za studena na konstrukce převyšující úroveň střechy, nátěrem penetračním</t>
  </si>
  <si>
    <t>2092967632</t>
  </si>
  <si>
    <t>https://podminky.urs.cz/item/CS_URS_2024_02/712811101</t>
  </si>
  <si>
    <t>130,35*2</t>
  </si>
  <si>
    <t>Skladba W.1.6</t>
  </si>
  <si>
    <t>(2,47+3,31)*2*1</t>
  </si>
  <si>
    <t>(2,365+3,355)*2*1</t>
  </si>
  <si>
    <t>247</t>
  </si>
  <si>
    <t>-136831067</t>
  </si>
  <si>
    <t>283,7*0,4 'Přepočtené koeficientem množství</t>
  </si>
  <si>
    <t>248</t>
  </si>
  <si>
    <t>712831101</t>
  </si>
  <si>
    <t>Provedení povlakové krytiny střech samostatným vytažením izolačního povlaku pásy na sucho na konstrukce převyšující úroveň střechy, AIP, NAIP nebo tkaninou</t>
  </si>
  <si>
    <t>-942625975</t>
  </si>
  <si>
    <t>https://podminky.urs.cz/item/CS_URS_2024_02/712831101</t>
  </si>
  <si>
    <t>249</t>
  </si>
  <si>
    <t>69311068</t>
  </si>
  <si>
    <t>geotextilie netkaná separační, ochranná, filtrační, drenážní PP 300g/m2</t>
  </si>
  <si>
    <t>1023946346</t>
  </si>
  <si>
    <t>283,7*1,2 'Přepočtené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</si>
  <si>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</si>
  <si>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</si>
  <si>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447657685</t>
  </si>
  <si>
    <t>https://podminky.urs.cz/item/CS_URS_2024_02/712841559</t>
  </si>
  <si>
    <t>251</t>
  </si>
  <si>
    <t>-1139079267</t>
  </si>
  <si>
    <t>252</t>
  </si>
  <si>
    <t>712861702</t>
  </si>
  <si>
    <t>Provedení povlakové krytiny střech samostatným vytažením izolačního povlaku fólií na konstrukce převyšující úroveň střechy, přilepenou bodově</t>
  </si>
  <si>
    <t>-1303151832</t>
  </si>
  <si>
    <t>https://podminky.urs.cz/item/CS_URS_2024_02/712861702</t>
  </si>
  <si>
    <t>253</t>
  </si>
  <si>
    <t>28343011</t>
  </si>
  <si>
    <t>fólie hydroizolační střešní mPVC určená ke stabilizaci přitížením k mechanickému kotvení a do vegetačních střech tl 1,5mm</t>
  </si>
  <si>
    <t>1720672543</t>
  </si>
  <si>
    <t>254</t>
  </si>
  <si>
    <t>712998004</t>
  </si>
  <si>
    <t>Provedení povlakové krytiny střech - ostatní práce montáž odvodňovacího prvku atikového chrliče z PVC na dešťovou vodu DN 110</t>
  </si>
  <si>
    <t>-1812342099</t>
  </si>
  <si>
    <t>https://podminky.urs.cz/item/CS_URS_2024_02/712998004</t>
  </si>
  <si>
    <t>"OV.27" 4</t>
  </si>
  <si>
    <t>"OV.28" 4</t>
  </si>
  <si>
    <t>255</t>
  </si>
  <si>
    <t>28342470</t>
  </si>
  <si>
    <t>chrlič atikový DN 110 s manžetou pro hydroizolaci z PVC-P</t>
  </si>
  <si>
    <t>1318147005</t>
  </si>
  <si>
    <t>256</t>
  </si>
  <si>
    <t>56231121R</t>
  </si>
  <si>
    <t xml:space="preserve">chrlič atikovýDN 100 s manžetou pro asfaltovou hydroizolaci </t>
  </si>
  <si>
    <t>-1964480853</t>
  </si>
  <si>
    <t>257</t>
  </si>
  <si>
    <t>998712203</t>
  </si>
  <si>
    <t>Přesun hmot pro povlakové krytiny stanovený procentní sazbou (%) z ceny vodorovná dopravní vzdálenost do 50 m základní v objektech výšky přes 12 do 24 m</t>
  </si>
  <si>
    <t>1859203806</t>
  </si>
  <si>
    <t>https://podminky.urs.cz/item/CS_URS_2024_02/998712203</t>
  </si>
  <si>
    <t>713</t>
  </si>
  <si>
    <t>Izolace tepelné</t>
  </si>
  <si>
    <t>258</t>
  </si>
  <si>
    <t>713121111</t>
  </si>
  <si>
    <t>Montáž tepelné izolace podlah rohožemi, pásy, deskami, dílci, bloky (izolační materiál ve specifikaci) kladenými volně jednovrstvá</t>
  </si>
  <si>
    <t>-401449500</t>
  </si>
  <si>
    <t>https://podminky.urs.cz/item/CS_URS_2024_02/713121111</t>
  </si>
  <si>
    <t>259</t>
  </si>
  <si>
    <t>28375909</t>
  </si>
  <si>
    <t>deska EPS 150 pro konstrukce s vysokým zatížením λ=0,035 tl 50mm</t>
  </si>
  <si>
    <t>1172511259</t>
  </si>
  <si>
    <t>20,23*1,05 'Přepočtené koeficientem množství</t>
  </si>
  <si>
    <t>260</t>
  </si>
  <si>
    <t>28376554</t>
  </si>
  <si>
    <t>deska polystyrénová pro snížení kročejového hluku (max. zatížení 4 kN/m2) tl 40mm</t>
  </si>
  <si>
    <t>334833630</t>
  </si>
  <si>
    <t>260,6*1,05 'Přepočtené koeficientem množství</t>
  </si>
  <si>
    <t>261</t>
  </si>
  <si>
    <t>28376555</t>
  </si>
  <si>
    <t>deska polystyrénová pro snížení kročejového hluku (max. zatížení 4 kN/m2) tl 50mm</t>
  </si>
  <si>
    <t>-534884786</t>
  </si>
  <si>
    <t>1640,58*1,05 'Přepočtené koeficientem množství</t>
  </si>
  <si>
    <t>262</t>
  </si>
  <si>
    <t>713121121</t>
  </si>
  <si>
    <t>Montáž tepelné izolace podlah rohožemi, pásy, deskami, dílci, bloky (izolační materiál ve specifikaci) kladenými volně dvouvrstvá</t>
  </si>
  <si>
    <t>-1883136997</t>
  </si>
  <si>
    <t>https://podminky.urs.cz/item/CS_URS_2024_02/713121121</t>
  </si>
  <si>
    <t>263</t>
  </si>
  <si>
    <t>28375925</t>
  </si>
  <si>
    <t>deska EPS 200 pro konstrukce s velmi vysokým zatížením λ=0,034 tl 90mm</t>
  </si>
  <si>
    <t>427941773</t>
  </si>
  <si>
    <t>75,58*1,05 'Přepočtené koeficientem množství</t>
  </si>
  <si>
    <t>264</t>
  </si>
  <si>
    <t>28375926</t>
  </si>
  <si>
    <t>deska EPS 200 pro konstrukce s velmi vysokým zatížením λ=0,034 tl 100mm</t>
  </si>
  <si>
    <t>1151598310</t>
  </si>
  <si>
    <t>265</t>
  </si>
  <si>
    <t>28375922</t>
  </si>
  <si>
    <t>deska EPS 200 pro konstrukce s velmi vysokým zatížením λ=0,034 tl 60mm</t>
  </si>
  <si>
    <t>1611993202</t>
  </si>
  <si>
    <t>21,05*1,05 'Přepočtené koeficientem množství</t>
  </si>
  <si>
    <t>266</t>
  </si>
  <si>
    <t>713121311</t>
  </si>
  <si>
    <t>Montáž tepelné izolace podlah izolačním zásypem volně sypaným, tloušťky vrstvy do 50 mm</t>
  </si>
  <si>
    <t>-2061447471</t>
  </si>
  <si>
    <t>https://podminky.urs.cz/item/CS_URS_2024_02/713121311</t>
  </si>
  <si>
    <t>vyrovnání podkladu pod izolace</t>
  </si>
  <si>
    <t>267</t>
  </si>
  <si>
    <t>58156562</t>
  </si>
  <si>
    <t>písek podsypový spárovací frakce 0/1</t>
  </si>
  <si>
    <t>440024270</t>
  </si>
  <si>
    <t>Skladba_F01*0,01</t>
  </si>
  <si>
    <t>Skladba_F31*0,01</t>
  </si>
  <si>
    <t>Skladba_F32*0,01</t>
  </si>
  <si>
    <t>Skladba_F11*0,01</t>
  </si>
  <si>
    <t>Skladba_F12*0,01</t>
  </si>
  <si>
    <t>Skladba_F13*0,01</t>
  </si>
  <si>
    <t>25,441*1700 'Přepočtené koeficientem množství</t>
  </si>
  <si>
    <t>268</t>
  </si>
  <si>
    <t>713131141</t>
  </si>
  <si>
    <t>Montáž tepelné izolace stěn rohožemi, pásy, deskami, dílci, bloky (izolační materiál ve specifikaci) lepením celoplošně bez mechanického kotvení</t>
  </si>
  <si>
    <t>23249459</t>
  </si>
  <si>
    <t>https://podminky.urs.cz/item/CS_URS_2024_02/713131141</t>
  </si>
  <si>
    <t>269</t>
  </si>
  <si>
    <t>28375980</t>
  </si>
  <si>
    <t>deska EPS 100 fasádní λ=0,037 tl 120mm</t>
  </si>
  <si>
    <t>925544388</t>
  </si>
  <si>
    <t>23*1,05 'Přepočtené koeficientem množství</t>
  </si>
  <si>
    <t>270</t>
  </si>
  <si>
    <t>28375950</t>
  </si>
  <si>
    <t>deska EPS 100 fasádní λ=0,037 tl 100mm</t>
  </si>
  <si>
    <t>-93096068</t>
  </si>
  <si>
    <t>260,7*1,05 'Přepočtené koeficientem množství</t>
  </si>
  <si>
    <t>271</t>
  </si>
  <si>
    <t>1691303328</t>
  </si>
  <si>
    <t xml:space="preserve">D.1.1.1 Technická zpráva </t>
  </si>
  <si>
    <t>D.1.1.c.9 Kniha Detailů</t>
  </si>
  <si>
    <t>D4</t>
  </si>
  <si>
    <t>"§13" 3*0,4*9</t>
  </si>
  <si>
    <t>"§13" (3,5*10+3)*0,4</t>
  </si>
  <si>
    <t xml:space="preserve">D.1.1.b.5  Půdorys 4.NP</t>
  </si>
  <si>
    <t>272</t>
  </si>
  <si>
    <t>28376508</t>
  </si>
  <si>
    <t>deska izolační PIR s oboustrannou kompozitní fólií s hliníkovou vložkou pro ploché střechy λ=0,023 tl 40mm</t>
  </si>
  <si>
    <t>-1728063211</t>
  </si>
  <si>
    <t>56,4*1,05 'Přepočtené koeficientem množství</t>
  </si>
  <si>
    <t>273</t>
  </si>
  <si>
    <t>713131151</t>
  </si>
  <si>
    <t>Montáž tepelné izolace stěn rohožemi, pásy, deskami, dílci, bloky (izolační materiál ve specifikaci) vložením jednovrstvě</t>
  </si>
  <si>
    <t>-2130453516</t>
  </si>
  <si>
    <t>https://podminky.urs.cz/item/CS_URS_2024_02/713131151</t>
  </si>
  <si>
    <t>(2,865+3,355*2)*16,265-1,45*2,18*4</t>
  </si>
  <si>
    <t>(2,97+3,31*2)*16,265-1,45*2,18*4</t>
  </si>
  <si>
    <t>274</t>
  </si>
  <si>
    <t>63231200</t>
  </si>
  <si>
    <t>deska čedičová minerální pro snížení kročejového hluku (max. zatížení 5 kN/m2) tl 20mm</t>
  </si>
  <si>
    <t>1160051676</t>
  </si>
  <si>
    <t>286,43*1,05 'Přepočtené koeficientem množství</t>
  </si>
  <si>
    <t>275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</si>
  <si>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</si>
  <si>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</si>
  <si>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630983370</t>
  </si>
  <si>
    <t>https://podminky.urs.cz/item/CS_URS_2024_02/713131341</t>
  </si>
  <si>
    <t>Skladba W.1.0, W.1.3</t>
  </si>
  <si>
    <t>15,31+7,07+49,72</t>
  </si>
  <si>
    <t>2,44+9,76</t>
  </si>
  <si>
    <t>Skladba W.1.10, W.1.11, W.1.12. W.1.13</t>
  </si>
  <si>
    <t>32,44+11,9</t>
  </si>
  <si>
    <t>16,62</t>
  </si>
  <si>
    <t>276</t>
  </si>
  <si>
    <t>28376350</t>
  </si>
  <si>
    <t>deska perimetrická pro zateplení spodních staveb 200kPa λ=0,034 tl 30mm</t>
  </si>
  <si>
    <t>-1041760420</t>
  </si>
  <si>
    <t>60,96*1,05 'Přepočtené koeficientem množství</t>
  </si>
  <si>
    <t>277</t>
  </si>
  <si>
    <t>28376356</t>
  </si>
  <si>
    <t>deska perimetrická pro zateplení spodních staveb 200kPa λ=0,034 tl 80mm</t>
  </si>
  <si>
    <t>-557134181</t>
  </si>
  <si>
    <t>84,3*1,05 'Přepočtené koeficientem množství</t>
  </si>
  <si>
    <t>278</t>
  </si>
  <si>
    <t>713131343</t>
  </si>
  <si>
    <t>Montáž tepelné izolace stěn rohožemi, pásy, deskami, dílci, bloky (izolační materiál ve specifikaci) lepením bodově nízkoexpanzní (PUR) pěnou s mechanickým kotvením, tloušťky izolace přes 140 do 200 mm</t>
  </si>
  <si>
    <t>1763266049</t>
  </si>
  <si>
    <t>https://podminky.urs.cz/item/CS_URS_2024_02/713131343</t>
  </si>
  <si>
    <t>Skladba W.1.1., W.1.4</t>
  </si>
  <si>
    <t>47,39+17,9+39,87</t>
  </si>
  <si>
    <t>9,12+20,69</t>
  </si>
  <si>
    <t>279</t>
  </si>
  <si>
    <t>28376362</t>
  </si>
  <si>
    <t>deska perimetrická pro zateplení spodních staveb 200kPa λ=0,034 tl 180mm</t>
  </si>
  <si>
    <t>1359049016</t>
  </si>
  <si>
    <t>134,97*1,05 'Přepočtené koeficientem množství</t>
  </si>
  <si>
    <t>280</t>
  </si>
  <si>
    <t>713141152</t>
  </si>
  <si>
    <t>Montáž tepelné izolace střech plochých rohožemi, pásy, deskami, dílci, bloky (izolační materiál ve specifikaci) kladenými volně dvouvrstvá</t>
  </si>
  <si>
    <t>-1354807492</t>
  </si>
  <si>
    <t>https://podminky.urs.cz/item/CS_URS_2024_02/713141152</t>
  </si>
  <si>
    <t>281</t>
  </si>
  <si>
    <t>28372312</t>
  </si>
  <si>
    <t>deska EPS 100 pro konstrukce s běžným zatížením λ=0,037 tl 120mm</t>
  </si>
  <si>
    <t>-1150373128</t>
  </si>
  <si>
    <t>718,821*2,1 'Přepočtené koeficientem množství</t>
  </si>
  <si>
    <t>282</t>
  </si>
  <si>
    <t>28376444</t>
  </si>
  <si>
    <t>deska XPS hrana rovná a strukturovaný povrch 300kPA λ=0,035 tl 120mm</t>
  </si>
  <si>
    <t>-1444094367</t>
  </si>
  <si>
    <t>"XPS" (9,88+37,99)</t>
  </si>
  <si>
    <t>D7</t>
  </si>
  <si>
    <t>(3,6+3,1)*2*0,5*2</t>
  </si>
  <si>
    <t>61,27*2,1 'Přepočtené koeficientem množství</t>
  </si>
  <si>
    <t>283</t>
  </si>
  <si>
    <t>713141311</t>
  </si>
  <si>
    <t>Montáž tepelné izolace střech plochých spádovými klíny v ploše kladenými volně</t>
  </si>
  <si>
    <t>1981172974</t>
  </si>
  <si>
    <t>https://podminky.urs.cz/item/CS_URS_2024_02/713141311</t>
  </si>
  <si>
    <t>284</t>
  </si>
  <si>
    <t>713141336</t>
  </si>
  <si>
    <t>Montáž tepelné izolace střech plochých spádovými klíny v ploše přilepenými za studena nízkoexpanzní (PUR) pěnou</t>
  </si>
  <si>
    <t>-2138586783</t>
  </si>
  <si>
    <t>https://podminky.urs.cz/item/CS_URS_2024_02/713141336</t>
  </si>
  <si>
    <t>285</t>
  </si>
  <si>
    <t>28376142</t>
  </si>
  <si>
    <t>klín izolační spád do 5% EPS 150</t>
  </si>
  <si>
    <t>-1180116470</t>
  </si>
  <si>
    <t>(741,5-3,114*3,604-3,219*3,559)*0,24</t>
  </si>
  <si>
    <t>-XPS*0,24</t>
  </si>
  <si>
    <t>(3,114*3,604+3,219*3,559)*0,2</t>
  </si>
  <si>
    <t>34,61*0,06</t>
  </si>
  <si>
    <t>164,425*1,05 'Přepočtené koeficientem množství</t>
  </si>
  <si>
    <t>286</t>
  </si>
  <si>
    <t>28376105</t>
  </si>
  <si>
    <t>klín izolační z XPS spádový</t>
  </si>
  <si>
    <t>-1480547912</t>
  </si>
  <si>
    <t>XPS*0,24</t>
  </si>
  <si>
    <t>14,705*1,05 'Přepočtené koeficientem množství</t>
  </si>
  <si>
    <t>287</t>
  </si>
  <si>
    <t>713141356</t>
  </si>
  <si>
    <t>Montáž tepelné izolace střech plochých spádovými klíny na zhlaví atiky šířky do 500 mm přilepenými za studena nízkoexpanzní (PUR) pěnou</t>
  </si>
  <si>
    <t>-394118761</t>
  </si>
  <si>
    <t>https://podminky.urs.cz/item/CS_URS_2024_02/713141356</t>
  </si>
  <si>
    <t>D1</t>
  </si>
  <si>
    <t>288</t>
  </si>
  <si>
    <t>28376442</t>
  </si>
  <si>
    <t>deska XPS hrana rovná a strukturovaný povrch 300kPA λ=0,035 tl 80mm</t>
  </si>
  <si>
    <t>-1971838591</t>
  </si>
  <si>
    <t>146*0,25*1,05</t>
  </si>
  <si>
    <t>713191321</t>
  </si>
  <si>
    <t>Montáž tepelné izolace stavebních konstrukcí - doplňky a konstrukční součásti střech plochých osazení odvětrávacích komínků</t>
  </si>
  <si>
    <t>-1658376302</t>
  </si>
  <si>
    <t>https://podminky.urs.cz/item/CS_URS_2024_02/713191321</t>
  </si>
  <si>
    <t>290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</si>
  <si>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</si>
  <si>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</si>
  <si>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-207512886</t>
  </si>
  <si>
    <t>https://podminky.urs.cz/item/CS_URS_2024_02/713191523</t>
  </si>
  <si>
    <t>D.1.1.c.6 Výpis exteriérových dveří</t>
  </si>
  <si>
    <t>"De01" 1*1,7</t>
  </si>
  <si>
    <t>"De04" 1*1,7</t>
  </si>
  <si>
    <t>"De05" 1*1,7</t>
  </si>
  <si>
    <t>"De06" 1*1,7</t>
  </si>
  <si>
    <t>D.1.1.c.5 Výpis oken</t>
  </si>
  <si>
    <t>"O04" 3</t>
  </si>
  <si>
    <t>"O05" 3</t>
  </si>
  <si>
    <t>"O06" 3</t>
  </si>
  <si>
    <t>"O07" 3</t>
  </si>
  <si>
    <t>"O08" 3</t>
  </si>
  <si>
    <t>"O09" 3</t>
  </si>
  <si>
    <t>"O10" 3</t>
  </si>
  <si>
    <t>"O11" 3</t>
  </si>
  <si>
    <t>"O12" 3</t>
  </si>
  <si>
    <t>291</t>
  </si>
  <si>
    <t>28376297</t>
  </si>
  <si>
    <t>profil podkladový sendvičový s vloženou PIR vložkou pro zateplení spodní části oken a dveří (25/40/15) š 80mm v 270mm</t>
  </si>
  <si>
    <t>-1080959937</t>
  </si>
  <si>
    <t>33,8*1,2 'Přepočtené koeficientem množství</t>
  </si>
  <si>
    <t>292</t>
  </si>
  <si>
    <t>998713203</t>
  </si>
  <si>
    <t>Přesun hmot pro izolace tepelné stanovený procentní sazbou (%) z ceny vodorovná dopravní vzdálenost do 50 m s užitím mechanizace v objektech výšky přes 12 do 24 m</t>
  </si>
  <si>
    <t>-1992344695</t>
  </si>
  <si>
    <t>https://podminky.urs.cz/item/CS_URS_2024_02/998713203</t>
  </si>
  <si>
    <t>721</t>
  </si>
  <si>
    <t>Zdravotechnika - vnitřní kanalizace</t>
  </si>
  <si>
    <t>293</t>
  </si>
  <si>
    <t>721239114</t>
  </si>
  <si>
    <t>Střešní vtoky (vpusti) montáž střešních vtoků ostatních typů se svislým odtokem do DN 160</t>
  </si>
  <si>
    <t>-2104200353</t>
  </si>
  <si>
    <t>https://podminky.urs.cz/item/CS_URS_2024_02/721239114</t>
  </si>
  <si>
    <t>294</t>
  </si>
  <si>
    <t>56231112</t>
  </si>
  <si>
    <t>vtok střešní svislý pro PVC-P hydroizolaci plochých střech s vyhříváním DN 75, DN 110, DN 125, DN 160</t>
  </si>
  <si>
    <t>-1734683000</t>
  </si>
  <si>
    <t>295</t>
  </si>
  <si>
    <t>28656001</t>
  </si>
  <si>
    <t>nástavec střešní vpusti s integrovanou bitumenovou manžetou pro výšku TI do 300mm</t>
  </si>
  <si>
    <t>-360097180</t>
  </si>
  <si>
    <t>296</t>
  </si>
  <si>
    <t>998721203</t>
  </si>
  <si>
    <t>Přesun hmot pro vnitřní kanalizaci stanovený procentní sazbou (%) z ceny vodorovná dopravní vzdálenost do 50 m základní v objektech výšky přes 12 do 24 m</t>
  </si>
  <si>
    <t>340149907</t>
  </si>
  <si>
    <t>https://podminky.urs.cz/item/CS_URS_2024_02/998721203</t>
  </si>
  <si>
    <t>725</t>
  </si>
  <si>
    <t>Zdravotechnika - zařizovací předměty</t>
  </si>
  <si>
    <t>297</t>
  </si>
  <si>
    <t>725291652</t>
  </si>
  <si>
    <t>Montáž doplňků zařízení koupelen a záchodů dávkovače tekutého mýdla</t>
  </si>
  <si>
    <t>-258414592</t>
  </si>
  <si>
    <t>https://podminky.urs.cz/item/CS_URS_2024_02/725291652</t>
  </si>
  <si>
    <t>"OV.14" 79</t>
  </si>
  <si>
    <t>298</t>
  </si>
  <si>
    <t>55431097R</t>
  </si>
  <si>
    <t>dávkovač tekutého mýdla, nerez - lesk</t>
  </si>
  <si>
    <t>1273069153</t>
  </si>
  <si>
    <t>299</t>
  </si>
  <si>
    <t>725291653R</t>
  </si>
  <si>
    <t>Montáž doplňků zařízení koupelen a záchodů držáků toaletních papírů</t>
  </si>
  <si>
    <t>155545412</t>
  </si>
  <si>
    <t>"OV.07" 40</t>
  </si>
  <si>
    <t>300</t>
  </si>
  <si>
    <t>55431091R</t>
  </si>
  <si>
    <t>držák toaletního papíru, nerez - lesk</t>
  </si>
  <si>
    <t>1395952425</t>
  </si>
  <si>
    <t>301</t>
  </si>
  <si>
    <t>725291654</t>
  </si>
  <si>
    <t>Montáž doplňků zařízení koupelen a záchodů zásobníku papírových ručníků</t>
  </si>
  <si>
    <t>-480470380</t>
  </si>
  <si>
    <t>https://podminky.urs.cz/item/CS_URS_2024_02/725291654</t>
  </si>
  <si>
    <t>"OV.17" 16</t>
  </si>
  <si>
    <t>302</t>
  </si>
  <si>
    <t>55431084</t>
  </si>
  <si>
    <t>zásobník papírových ručníků skládaných nerezové provedení</t>
  </si>
  <si>
    <t>-1346919329</t>
  </si>
  <si>
    <t>303</t>
  </si>
  <si>
    <t>725291655R</t>
  </si>
  <si>
    <t>Montáž doplňků zařízení koupelen a záchodů sklopného zrcadla nad umyvadlo</t>
  </si>
  <si>
    <t>2040093795</t>
  </si>
  <si>
    <t>"OV.11" 37</t>
  </si>
  <si>
    <t>304</t>
  </si>
  <si>
    <t>55441088R</t>
  </si>
  <si>
    <t>sklopné zrcadlo min. 400x600 mm nad umyvadlo, nerez-lesk, zrcadlo</t>
  </si>
  <si>
    <t>-916098614</t>
  </si>
  <si>
    <t>305</t>
  </si>
  <si>
    <t>725291656R</t>
  </si>
  <si>
    <t>Montáž doplňků zařízení koupelen a záchodů zrcadla nad umyvadlo</t>
  </si>
  <si>
    <t>-831971364</t>
  </si>
  <si>
    <t>"OV.12" 8</t>
  </si>
  <si>
    <t>306</t>
  </si>
  <si>
    <t>55441089R</t>
  </si>
  <si>
    <t>zrcadlo nad umyvadlo min. 400x600 mm, nerez-lesk, zrcadlo</t>
  </si>
  <si>
    <t>-1783057129</t>
  </si>
  <si>
    <t>307</t>
  </si>
  <si>
    <t>725291662</t>
  </si>
  <si>
    <t>Montáž doplňků zařízení koupelen a záchodů sedačky do sprchy</t>
  </si>
  <si>
    <t>-1736176261</t>
  </si>
  <si>
    <t>https://podminky.urs.cz/item/CS_URS_2024_02/725291662</t>
  </si>
  <si>
    <t>"OV.13" 29</t>
  </si>
  <si>
    <t>308</t>
  </si>
  <si>
    <t>55147081</t>
  </si>
  <si>
    <t>sedátko sklopné do sprchy s opěrnou nohou nerez lesk 440x450x460mm</t>
  </si>
  <si>
    <t>1921961250</t>
  </si>
  <si>
    <t>309</t>
  </si>
  <si>
    <t>725291664</t>
  </si>
  <si>
    <t>Montáž doplňků zařízení koupelen a záchodů štětky závěsné</t>
  </si>
  <si>
    <t>1911576456</t>
  </si>
  <si>
    <t>https://podminky.urs.cz/item/CS_URS_2024_02/725291664</t>
  </si>
  <si>
    <t>"OV.18" 40</t>
  </si>
  <si>
    <t>310</t>
  </si>
  <si>
    <t>55779012</t>
  </si>
  <si>
    <t>štětka na WC závěsná nebo na podlahu kartáč nylon nerezové záchytné pouzdro lesk</t>
  </si>
  <si>
    <t>1420799027</t>
  </si>
  <si>
    <t>311</t>
  </si>
  <si>
    <t>725291666</t>
  </si>
  <si>
    <t>Montáž doplňků zařízení koupelen a záchodů háčku</t>
  </si>
  <si>
    <t>145393705</t>
  </si>
  <si>
    <t>https://podminky.urs.cz/item/CS_URS_2024_02/725291666</t>
  </si>
  <si>
    <t>"OV.15" 29</t>
  </si>
  <si>
    <t>312</t>
  </si>
  <si>
    <t>55441011</t>
  </si>
  <si>
    <t>háček koupelnový</t>
  </si>
  <si>
    <t>-1004530444</t>
  </si>
  <si>
    <t>313</t>
  </si>
  <si>
    <t>725291668R</t>
  </si>
  <si>
    <t>Montáž doplňků zařízení koupelen a záchodů zádové opěrky</t>
  </si>
  <si>
    <t>-1859589662</t>
  </si>
  <si>
    <t>"OV.08" 34</t>
  </si>
  <si>
    <t>314</t>
  </si>
  <si>
    <t>55147210R</t>
  </si>
  <si>
    <t>zádová opěrka k WC, nerez - lesk, plast</t>
  </si>
  <si>
    <t>1235163743</t>
  </si>
  <si>
    <t>315</t>
  </si>
  <si>
    <t>725291670</t>
  </si>
  <si>
    <t>Montáž doplňků zařízení koupelen a záchodů madla invalidního krakorcového sklopného</t>
  </si>
  <si>
    <t>-479903593</t>
  </si>
  <si>
    <t>https://podminky.urs.cz/item/CS_URS_2024_02/725291670</t>
  </si>
  <si>
    <t>"OV.09" 63</t>
  </si>
  <si>
    <t>316</t>
  </si>
  <si>
    <t>55147061R</t>
  </si>
  <si>
    <t>sklopné madlo k WC, nerez - lesk, délka 900 mm</t>
  </si>
  <si>
    <t>182531569</t>
  </si>
  <si>
    <t>317</t>
  </si>
  <si>
    <t>725291677R</t>
  </si>
  <si>
    <t>Montáž doplňků zařízení koupelen a záchodů madla k WC</t>
  </si>
  <si>
    <t>-1981153646</t>
  </si>
  <si>
    <t>"OV.10" 164</t>
  </si>
  <si>
    <t>318</t>
  </si>
  <si>
    <t>55147151</t>
  </si>
  <si>
    <t>madlo invalidní rovné s krytkou nerez lesk 600mm</t>
  </si>
  <si>
    <t>-730141920</t>
  </si>
  <si>
    <t>319</t>
  </si>
  <si>
    <t>55431082R</t>
  </si>
  <si>
    <t>koš odpadkový, nerez - lesk</t>
  </si>
  <si>
    <t>2032200708</t>
  </si>
  <si>
    <t>"OV.16" 29</t>
  </si>
  <si>
    <t>320</t>
  </si>
  <si>
    <t>998725203</t>
  </si>
  <si>
    <t>Přesun hmot pro zařizovací předměty stanovený procentní sazbou (%) z ceny vodorovná dopravní vzdálenost do 50 m základní v objektech výšky přes 12 do 24 m</t>
  </si>
  <si>
    <t>1121118072</t>
  </si>
  <si>
    <t>https://podminky.urs.cz/item/CS_URS_2024_02/998725203</t>
  </si>
  <si>
    <t>751</t>
  </si>
  <si>
    <t>321</t>
  </si>
  <si>
    <t>751000001R</t>
  </si>
  <si>
    <t>Kompletní dodávka a osazení chladícího boxu 3500x2200x2460 mm, tl. panelu 80 mm, dveře s dvojtou izolací, dodávka včetně podlahy - protiskluz R11, dveře se zámkem a nástěnná chladící jednotka</t>
  </si>
  <si>
    <t>362389529</t>
  </si>
  <si>
    <t>D.1.1c.4 Výpis ostatních výrobků</t>
  </si>
  <si>
    <t>"OV.62" 1</t>
  </si>
  <si>
    <t>322</t>
  </si>
  <si>
    <t>751514763</t>
  </si>
  <si>
    <t>Montáž protidešťové stříšky nebo výfukové hlavice do plechového potrubí kruhové s přírubou, průměru přes 200 do 300 mm</t>
  </si>
  <si>
    <t>-266123402</t>
  </si>
  <si>
    <t>https://podminky.urs.cz/item/CS_URS_2024_02/751514763</t>
  </si>
  <si>
    <t>323</t>
  </si>
  <si>
    <t>42974009R</t>
  </si>
  <si>
    <t>stříška protidešťová s lemem Pz D 250mm, včetně potrubí a průchodky pro odvětrání šachty skrz strpní konstrukci a nerezové stahovací objímky</t>
  </si>
  <si>
    <t>-1490848549</t>
  </si>
  <si>
    <t>324</t>
  </si>
  <si>
    <t>998751202</t>
  </si>
  <si>
    <t>Přesun hmot pro vzduchotechniku stanovený procentní sazbou (%) z ceny vodorovná dopravní vzdálenost do 50 m základní v objektech výšky přes 12 do 24 m</t>
  </si>
  <si>
    <t>207138784</t>
  </si>
  <si>
    <t>https://podminky.urs.cz/item/CS_URS_2024_02/998751202</t>
  </si>
  <si>
    <t>762</t>
  </si>
  <si>
    <t>Konstrukce tesařské</t>
  </si>
  <si>
    <t>325</t>
  </si>
  <si>
    <t>762361322R</t>
  </si>
  <si>
    <t>Konstrukční vrstva pod klempířské prvky pro oplechování horních ploch zdí a nadezdívek (atik) z desek cementotřískových šroubovaných do podkladu, tloušťky desky 20 mm</t>
  </si>
  <si>
    <t>-1589626404</t>
  </si>
  <si>
    <t>"KV.10" 146*0,6</t>
  </si>
  <si>
    <t>326</t>
  </si>
  <si>
    <t>998762213</t>
  </si>
  <si>
    <t>Přesun hmot pro konstrukce tesařské stanovený procentní sazbou (%) z ceny vodorovná dopravní vzdálenost do 50 m s omezením mechanizace v objektech výšky přes 12 do 24 m</t>
  </si>
  <si>
    <t>1014196588</t>
  </si>
  <si>
    <t>https://podminky.urs.cz/item/CS_URS_2024_02/998762213</t>
  </si>
  <si>
    <t>763</t>
  </si>
  <si>
    <t>Konstrukce suché výstavby</t>
  </si>
  <si>
    <t>327</t>
  </si>
  <si>
    <t>763111720</t>
  </si>
  <si>
    <t>Příčka ze sádrokartonových desek ostatní konstrukce a práce na příčkách ze sádrokartonových desek vyztužení příčky pro osazení skříněk, polic atd.</t>
  </si>
  <si>
    <t>-422946692</t>
  </si>
  <si>
    <t>https://podminky.urs.cz/item/CS_URS_2024_02/763111720</t>
  </si>
  <si>
    <t>"§05" 5*1,2</t>
  </si>
  <si>
    <t>"§05" 2*1,2</t>
  </si>
  <si>
    <t>"§06" 9*2,45</t>
  </si>
  <si>
    <t>"§06" 10*2,45</t>
  </si>
  <si>
    <t>328</t>
  </si>
  <si>
    <t>763121211</t>
  </si>
  <si>
    <t>Stěna předsazená ze sádrokartonových desek bez nosné konstrukce jednoduše opláštěná deskou standardní A tl. 12,5 mm, lepenou celoplošně</t>
  </si>
  <si>
    <t>236823168</t>
  </si>
  <si>
    <t>https://podminky.urs.cz/item/CS_URS_2024_02/763121211</t>
  </si>
  <si>
    <t>D.1.1.b.11 Podhled 4.NP</t>
  </si>
  <si>
    <t>"světlík CHÚC" (1+2)*2*1,1*2</t>
  </si>
  <si>
    <t>329</t>
  </si>
  <si>
    <t>763121458R</t>
  </si>
  <si>
    <t>Stěna předsazená ze sádrovláknitých desek s nosnou konstrukcí z ocelových profilů CW, UW jednoduše opláštěná deskou vysokopevnostní impregnovanou s vysokou mechanickou odolností tl. 12,5 mm, stěna tl. 100 mm, profil R-CW 50, zhuštěný systémový rošt</t>
  </si>
  <si>
    <t>-101728970</t>
  </si>
  <si>
    <t>Skladba LW.01</t>
  </si>
  <si>
    <t>2,2*3,395</t>
  </si>
  <si>
    <t>2,975*3,235</t>
  </si>
  <si>
    <t>2,975*3,34</t>
  </si>
  <si>
    <t>Skladba_LW01</t>
  </si>
  <si>
    <t>330</t>
  </si>
  <si>
    <t>763121459R</t>
  </si>
  <si>
    <t>Stěna předsazená ze sádrovláknitých desek s nosnou konstrukcí z ocelových profilů CW, UW jednoduše opláštěná deskou vysokopevnostní impregnovanou s vysokou mechanickou odolností tl. 12,5 mm, stěna tl. 200 mm, profil R-CW 50, zhuštěný systémový rošt</t>
  </si>
  <si>
    <t>-654980026</t>
  </si>
  <si>
    <t>Skladba LW.02</t>
  </si>
  <si>
    <t>(0,95+0,95+0,95+1,02+1,01+2,3+0,95+1,05+0,98+1+1,8+1,81)*3,395</t>
  </si>
  <si>
    <t>(0,96+1,01+1,8+0,9+2,45*9+1,215)*3,235</t>
  </si>
  <si>
    <t>(0,96+1,01+1,8+0,9+2,45*10+1,215)*3,235</t>
  </si>
  <si>
    <t>(0,96+1,01+1,8+0,9+2,45*10+1,215)*3,34</t>
  </si>
  <si>
    <t>Skladba_LW02</t>
  </si>
  <si>
    <t>331</t>
  </si>
  <si>
    <t>763121460R</t>
  </si>
  <si>
    <t>Stěna předsazená ze sádrovláknitých desek s nosnou konstrukcí z ocelových profilů CW, UW jednoduše opláštěná deskou vysokopevostní impregnovanou s vysokou mechanickou odolností tl. 12,5 mm, stěna tl. 350 mm, profil R-CW 50, zhuštěný systémový rošt</t>
  </si>
  <si>
    <t>995780360</t>
  </si>
  <si>
    <t>Skladba LW.03</t>
  </si>
  <si>
    <t>2,46*3,395</t>
  </si>
  <si>
    <t>Skladba_LW03</t>
  </si>
  <si>
    <t>332</t>
  </si>
  <si>
    <t>763131411</t>
  </si>
  <si>
    <t>Podhled ze sádrokartonových desek dvouvrstvá zavěšená spodní konstrukce z ocelových profilů CD, UD jednoduše opláštěná deskou standardní A, tl. 12,5 mm, bez izolace</t>
  </si>
  <si>
    <t>1131666166</t>
  </si>
  <si>
    <t>https://podminky.urs.cz/item/CS_URS_2024_02/763131411</t>
  </si>
  <si>
    <t>D.1.1.b.8 Podhled 1.NP</t>
  </si>
  <si>
    <t>"1.01" 6,97</t>
  </si>
  <si>
    <t>"1.02" 80,56</t>
  </si>
  <si>
    <t>"1.04" 3,62</t>
  </si>
  <si>
    <t>"1.05" 15,94</t>
  </si>
  <si>
    <t>"1.07" 66,18</t>
  </si>
  <si>
    <t>"1.08" 10,34</t>
  </si>
  <si>
    <t>"1.09" 3,78</t>
  </si>
  <si>
    <t>"1.10" 3,8</t>
  </si>
  <si>
    <t>"1.11" 6,57</t>
  </si>
  <si>
    <t>"1.22" 6,46</t>
  </si>
  <si>
    <t>"1.23" 5,06</t>
  </si>
  <si>
    <t>"1.24" 3,25</t>
  </si>
  <si>
    <t>"1.25" 3,23</t>
  </si>
  <si>
    <t>"1.26" 4,81</t>
  </si>
  <si>
    <t>"1.27" 13,65</t>
  </si>
  <si>
    <t>"1.28" 6,78</t>
  </si>
  <si>
    <t xml:space="preserve">"1.31" 21,61 </t>
  </si>
  <si>
    <t>"1.32" 38,63</t>
  </si>
  <si>
    <t>"1.36" 5,94</t>
  </si>
  <si>
    <t>"1.37" 9,19</t>
  </si>
  <si>
    <t>D.1.1.b.9 Podhled 2.NP</t>
  </si>
  <si>
    <t xml:space="preserve">"2.01" 21,61 </t>
  </si>
  <si>
    <t>"2.03" 85,46-26,4*1,8-0,455*1,8-5,4*1,2</t>
  </si>
  <si>
    <t>"2.04" 6,78</t>
  </si>
  <si>
    <t>"2.07" 4,22</t>
  </si>
  <si>
    <t>"2.08" 3,8</t>
  </si>
  <si>
    <t>"2.09" 5,02</t>
  </si>
  <si>
    <t>"2.10" 19,15</t>
  </si>
  <si>
    <t>"2.11" 25,95</t>
  </si>
  <si>
    <t>"2.12" 38,63</t>
  </si>
  <si>
    <t>"2.20" 28,63</t>
  </si>
  <si>
    <t>"2.21" 58,63-0,575*1,8-14,4*1,8-4,2*1,8*2</t>
  </si>
  <si>
    <t>"2.P1.01" 4,96</t>
  </si>
  <si>
    <t>"2.P1.02" 16,73</t>
  </si>
  <si>
    <t>"2.P2.01" 4,96</t>
  </si>
  <si>
    <t>"2.P2.02" 16,73</t>
  </si>
  <si>
    <t>"2.P3.01" 28,63</t>
  </si>
  <si>
    <t>"2.P4.01" 4,96</t>
  </si>
  <si>
    <t>"2.P4.02" 16,73</t>
  </si>
  <si>
    <t>"2.P5.01" 4,96</t>
  </si>
  <si>
    <t>"2.P5.02" 16,73</t>
  </si>
  <si>
    <t>"2.P6.01" 4,96</t>
  </si>
  <si>
    <t>"2.P6.02" 16,73</t>
  </si>
  <si>
    <t>"2.P7.01" 4,96</t>
  </si>
  <si>
    <t>"2.P7.02" 16,73</t>
  </si>
  <si>
    <t>"2.P8.01" 4,93</t>
  </si>
  <si>
    <t>"2.P8.02" 16,67</t>
  </si>
  <si>
    <t>"2.P9.01" 4,96</t>
  </si>
  <si>
    <t>"2.P9.02" 30,69</t>
  </si>
  <si>
    <t>"2.P10.01" 4,96</t>
  </si>
  <si>
    <t>"2.P10.02" 30,69</t>
  </si>
  <si>
    <t>D.1.1.b.10 Podhled 3.NP</t>
  </si>
  <si>
    <t xml:space="preserve">"3.01" 21,66  </t>
  </si>
  <si>
    <t>"3.03" 85,46-26,4*1,8-0,455*1,8-5,4*1,2</t>
  </si>
  <si>
    <t>"3.04" 6,88</t>
  </si>
  <si>
    <t>"3.07" 4,23</t>
  </si>
  <si>
    <t>"3.08" 3,8</t>
  </si>
  <si>
    <t>"3.09" 5,02</t>
  </si>
  <si>
    <t>"3.10" 19,15</t>
  </si>
  <si>
    <t>"3.11" 25,95</t>
  </si>
  <si>
    <t>"3.12" 38,63</t>
  </si>
  <si>
    <t>"3.20" 28,63</t>
  </si>
  <si>
    <t>"3.21" 59,44-0,575*1,8-14,4*1,8-4,2*1,8*2</t>
  </si>
  <si>
    <t>"3.P1.01" 4,96</t>
  </si>
  <si>
    <t>"3.P1.02" 16,73</t>
  </si>
  <si>
    <t>"3.P2.01" 4,96</t>
  </si>
  <si>
    <t>"3.P2.02" 16,73</t>
  </si>
  <si>
    <t>"3.P3.01" 4,96</t>
  </si>
  <si>
    <t>"3.P3.02" 16,73</t>
  </si>
  <si>
    <t>"3.P4.01" 4,96</t>
  </si>
  <si>
    <t>"3.P4.02" 16,73</t>
  </si>
  <si>
    <t>"3.P5.01" 4,96</t>
  </si>
  <si>
    <t>"3.P5.02" 16,73</t>
  </si>
  <si>
    <t>"3.P6.01" 4,96</t>
  </si>
  <si>
    <t>"3.P6.02" 16,73</t>
  </si>
  <si>
    <t>"3.P7.01" 4,96</t>
  </si>
  <si>
    <t>"3.P7.02" 16,73</t>
  </si>
  <si>
    <t>"3.P8.01" 4,93</t>
  </si>
  <si>
    <t>"3.P8.02" 16,67</t>
  </si>
  <si>
    <t>"3.P9.01" 4,96</t>
  </si>
  <si>
    <t>"3.P9.02" 30,69</t>
  </si>
  <si>
    <t>"3.P10.01" 4,96</t>
  </si>
  <si>
    <t>"3.P10.02" 30,69</t>
  </si>
  <si>
    <t xml:space="preserve">"4.01" 21,66 </t>
  </si>
  <si>
    <t>"4.03" 85,46-26,4*1,8-0,455*1,8-5,4*1,2</t>
  </si>
  <si>
    <t>"4.04" 6,78</t>
  </si>
  <si>
    <t>"4.07" 4,23</t>
  </si>
  <si>
    <t>"4.08" 3,8</t>
  </si>
  <si>
    <t>"4.09" 5,02</t>
  </si>
  <si>
    <t>"4.10" 19,15</t>
  </si>
  <si>
    <t>"4.11" 25,95</t>
  </si>
  <si>
    <t>"4.12" 38,63</t>
  </si>
  <si>
    <t>"4.20" 28,63</t>
  </si>
  <si>
    <t>"4.21" 59,49-0,575*1,8-14,4*1,8-4,2*1,8*2</t>
  </si>
  <si>
    <t>"4.P1.01" 4,96</t>
  </si>
  <si>
    <t>"4.P1.02" 16,73</t>
  </si>
  <si>
    <t>"4.P2.01" 4,96</t>
  </si>
  <si>
    <t>"4.P2.02" 16,73</t>
  </si>
  <si>
    <t>"4.P3.01" 4,96</t>
  </si>
  <si>
    <t>"4.P3.02" 16,73</t>
  </si>
  <si>
    <t>"4.P4.01" 4,96</t>
  </si>
  <si>
    <t>"4.P4.02" 16,73</t>
  </si>
  <si>
    <t>"4.P5.01" 4,96</t>
  </si>
  <si>
    <t>"4.P5.02" 16,73</t>
  </si>
  <si>
    <t>"4.P6.01" 4,96</t>
  </si>
  <si>
    <t>"4.P6.02" 16,73</t>
  </si>
  <si>
    <t>"4.P7.01" 4,96</t>
  </si>
  <si>
    <t>"4.P7.02" 16,73</t>
  </si>
  <si>
    <t>"4.P8.01" 4,93</t>
  </si>
  <si>
    <t>"4.P8.02" 16,67</t>
  </si>
  <si>
    <t>"4.P9.01" 4,96</t>
  </si>
  <si>
    <t>"4.P9.02" 30,69</t>
  </si>
  <si>
    <t>"4.P10.01" 4,96</t>
  </si>
  <si>
    <t>"4.P10.02" 30,69</t>
  </si>
  <si>
    <t>333</t>
  </si>
  <si>
    <t>763131451</t>
  </si>
  <si>
    <t>Podhled ze sádrokartonových desek dvouvrstvá zavěšená spodní konstrukce z ocelových profilů CD, UD jednoduše opláštěná deskou impregnovanou H2, tl. 12,5 mm, bez izolace</t>
  </si>
  <si>
    <t>-872782872</t>
  </si>
  <si>
    <t>https://podminky.urs.cz/item/CS_URS_2024_02/763131451</t>
  </si>
  <si>
    <t>Skladba C.1.2</t>
  </si>
  <si>
    <t>"1.20" 12,58</t>
  </si>
  <si>
    <t>"1.21" 16,48</t>
  </si>
  <si>
    <t>"2.06" 13,55</t>
  </si>
  <si>
    <t>"3.06" 13,55</t>
  </si>
  <si>
    <t>"4.06" 13,55</t>
  </si>
  <si>
    <t>Skladba_C12</t>
  </si>
  <si>
    <t>334</t>
  </si>
  <si>
    <t>763131712</t>
  </si>
  <si>
    <t>Podhled ze sádrokartonových desek ostatní práce a konstrukce na podhledech ze sádrokartonových desek napojení na jiný druh podhledu</t>
  </si>
  <si>
    <t>-642942940</t>
  </si>
  <si>
    <t>https://podminky.urs.cz/item/CS_URS_2024_02/763131712</t>
  </si>
  <si>
    <t>"2.03" (26,4+1,8)*2+(0,455+1,8)*2+(5,4+1,2)*2</t>
  </si>
  <si>
    <t>"2.21" (0,575+1,8)*2+(14,4+1,8)*2+(4,2+1,8)*2*2</t>
  </si>
  <si>
    <t>"3.03" (26,4+1,8)*2+(0,455+1,8)*2+(5,4+1,2)*2</t>
  </si>
  <si>
    <t>"3.21"(0,575+1,8)*2+(14,4+1,8)*2+(4,2+1,8)*2*2</t>
  </si>
  <si>
    <t>"4.03" (26,4+1,8)*2+(0,455+1,8)*2+(5,4+1,2)*2</t>
  </si>
  <si>
    <t>"4.21" (0,575+1,8)*2+(14,4+1,8)*2+(4,2+1,8)*2*2</t>
  </si>
  <si>
    <t>335</t>
  </si>
  <si>
    <t>763131722</t>
  </si>
  <si>
    <t>Podhled ze sádrokartonových desek ostatní práce a konstrukce na podhledech ze sádrokartonových desek skokové změny výšky podhledu přes 0,5 m</t>
  </si>
  <si>
    <t>637031593</t>
  </si>
  <si>
    <t>https://podminky.urs.cz/item/CS_URS_2024_02/763131722</t>
  </si>
  <si>
    <t>3,2+3,2</t>
  </si>
  <si>
    <t>336</t>
  </si>
  <si>
    <t>763135101</t>
  </si>
  <si>
    <t>Montáž sádrokartonového podhledu kazetového demontovatelného včetně zavěšené nosné konstrukce velikosti kazet 600x600 mm viditelné</t>
  </si>
  <si>
    <t>758530577</t>
  </si>
  <si>
    <t>https://podminky.urs.cz/item/CS_URS_2024_02/763135101</t>
  </si>
  <si>
    <t>337</t>
  </si>
  <si>
    <t>59030570R</t>
  </si>
  <si>
    <t>podhled kazetový, povrch hladký, viditelný rastr tl 12mm 600x600mm</t>
  </si>
  <si>
    <t>1230429080</t>
  </si>
  <si>
    <t>"1.12" 14,82</t>
  </si>
  <si>
    <t>"1.13" 91,11</t>
  </si>
  <si>
    <t>"1.14" 28,63</t>
  </si>
  <si>
    <t>"1.15" 28,63</t>
  </si>
  <si>
    <t>"1.16" 28,63</t>
  </si>
  <si>
    <t>"1.17" 28,63</t>
  </si>
  <si>
    <t>"1.18" 28,63</t>
  </si>
  <si>
    <t>"1.19" 28,63</t>
  </si>
  <si>
    <t>"2.03" 26,4*1,8+0,455*1,8+5,4*1,2</t>
  </si>
  <si>
    <t>"2.15" 2,3</t>
  </si>
  <si>
    <t>"2.17" 4,3</t>
  </si>
  <si>
    <t>"2.18" 7,27</t>
  </si>
  <si>
    <t>"2.19" 7,37</t>
  </si>
  <si>
    <t>"2.21" 0,575*1,8+14,4*1,8+4,2*1,8*2</t>
  </si>
  <si>
    <t>"3.03" 26,4*1,8+0,455*1,8+5,4*1,2</t>
  </si>
  <si>
    <t>"3.15" 2,19</t>
  </si>
  <si>
    <t>"3.17" 4,3</t>
  </si>
  <si>
    <t>"3.18" 7,27</t>
  </si>
  <si>
    <t>"3.19" 7,37</t>
  </si>
  <si>
    <t>"3.21"0,575*1,8+14,4*1,8+4,2*1,8*2</t>
  </si>
  <si>
    <t>"4.03" 26,4*1,8+0,455*1,8+5,4*1,2</t>
  </si>
  <si>
    <t>"4.15" 2,19</t>
  </si>
  <si>
    <t>"4.17" 4,3</t>
  </si>
  <si>
    <t>"4.18" 7,27</t>
  </si>
  <si>
    <t>"4.19" 7,37</t>
  </si>
  <si>
    <t>"4.21" 0,575*1,8+14,4*1,8+4,2*1,8*2</t>
  </si>
  <si>
    <t>631,892*1,05 'Přepočtené koeficientem množství</t>
  </si>
  <si>
    <t>338</t>
  </si>
  <si>
    <t>59030571R</t>
  </si>
  <si>
    <t>podhled kazetový, povrch hladký, viditelný rastr tl 8mm 600x600mm do vlhkých prostor</t>
  </si>
  <si>
    <t>1016527532</t>
  </si>
  <si>
    <t>"2.P1.03" 5,53</t>
  </si>
  <si>
    <t>"2.P2.03" 5,53</t>
  </si>
  <si>
    <t>"2.P4.03" 5,53</t>
  </si>
  <si>
    <t>"2.P5.03" 5,53</t>
  </si>
  <si>
    <t>"2.P6.03" 5,53</t>
  </si>
  <si>
    <t>"2.P7.03" 5,53</t>
  </si>
  <si>
    <t>"2.P8.03" 5,53</t>
  </si>
  <si>
    <t>"2.P9.03" 5,53</t>
  </si>
  <si>
    <t>"2.P10.03" 5,53</t>
  </si>
  <si>
    <t>"3.P1.03" 5,53</t>
  </si>
  <si>
    <t>"3.P2.03" 5,53</t>
  </si>
  <si>
    <t>"3.P3.03" 5,53</t>
  </si>
  <si>
    <t>"3.P4.03" 5,53</t>
  </si>
  <si>
    <t>"3.P5.03" 5,53</t>
  </si>
  <si>
    <t>"3.P6.03" 5,53</t>
  </si>
  <si>
    <t>"3.P7.03" 5,53</t>
  </si>
  <si>
    <t>"3.P8.03" 5,53</t>
  </si>
  <si>
    <t>"3.P9.03" 5,53</t>
  </si>
  <si>
    <t>"3.P10.03" 5,53</t>
  </si>
  <si>
    <t>"4.P1.03" 5,53</t>
  </si>
  <si>
    <t>"4.P2.03" 5,53</t>
  </si>
  <si>
    <t>"4.P3.03" 5,53</t>
  </si>
  <si>
    <t>"4.P4.03" 5,53</t>
  </si>
  <si>
    <t>"4.P5.03" 5,53</t>
  </si>
  <si>
    <t>"4.P6.03" 5,53</t>
  </si>
  <si>
    <t>"4.P7.03" 5,53</t>
  </si>
  <si>
    <t>"4.P8.03" 5,53</t>
  </si>
  <si>
    <t>"4.P9.03" 5,53</t>
  </si>
  <si>
    <t>"4.P10.03" 5,53</t>
  </si>
  <si>
    <t>160,37*1,05 'Přepočtené koeficientem množství</t>
  </si>
  <si>
    <t>339</t>
  </si>
  <si>
    <t>763172347</t>
  </si>
  <si>
    <t>Montáž dvířek pro konstrukce ze sádrokartonových desek revizních jednoplášťových pro příčky a předsazené stěny ostatních velikostí do 0,16 m2</t>
  </si>
  <si>
    <t>-682167977</t>
  </si>
  <si>
    <t>https://podminky.urs.cz/item/CS_URS_2024_02/763172347</t>
  </si>
  <si>
    <t>"OV.41" 18</t>
  </si>
  <si>
    <t>340</t>
  </si>
  <si>
    <t>59030750</t>
  </si>
  <si>
    <t>dvířka revizní jednokřídlá s automatickým zámkem 200x300mm</t>
  </si>
  <si>
    <t>-1754142546</t>
  </si>
  <si>
    <t>341</t>
  </si>
  <si>
    <t>763172355</t>
  </si>
  <si>
    <t>Montáž dvířek pro konstrukce ze sádrokartonových desek revizních jednoplášťových pro podhledy velikost (šxv) 600 x 600 mm</t>
  </si>
  <si>
    <t>824551397</t>
  </si>
  <si>
    <t>https://podminky.urs.cz/item/CS_URS_2024_02/763172355</t>
  </si>
  <si>
    <t>"OV.40" 3</t>
  </si>
  <si>
    <t>342</t>
  </si>
  <si>
    <t>59030714</t>
  </si>
  <si>
    <t>dvířka revizní jednokřídlá s automatickým zámkem 600x600mm</t>
  </si>
  <si>
    <t>-1118499019</t>
  </si>
  <si>
    <t>343</t>
  </si>
  <si>
    <t>763172959R</t>
  </si>
  <si>
    <t>Kompletní dodávka a osazení garnýže zapuštěné do SDK, hliník, bílá, přímá montáž na CD profil</t>
  </si>
  <si>
    <t>-1998162638</t>
  </si>
  <si>
    <t>"OV.20" 139</t>
  </si>
  <si>
    <t>344</t>
  </si>
  <si>
    <t>763182314</t>
  </si>
  <si>
    <t>Výplně otvorů konstrukcí ze sádrokartonových desek ostění oken z desek hloubky přes 0,3 do 0,5 m</t>
  </si>
  <si>
    <t>-1570042762</t>
  </si>
  <si>
    <t>https://podminky.urs.cz/item/CS_URS_2024_02/763182314</t>
  </si>
  <si>
    <t>"světlík CHÚC" (1+2)*2*2</t>
  </si>
  <si>
    <t>345</t>
  </si>
  <si>
    <t>998763403</t>
  </si>
  <si>
    <t>Přesun hmot pro konstrukce montované z desek sádrokartonových, sádrovláknitých, cementovláknitých nebo cementových stanovený procentní sazbou (%) z ceny vodorovná dopravní vzdálenost do 50 m základní v objektech výšky přes 12 do 24 m</t>
  </si>
  <si>
    <t>-342384643</t>
  </si>
  <si>
    <t>https://podminky.urs.cz/item/CS_URS_2024_02/998763403</t>
  </si>
  <si>
    <t>764</t>
  </si>
  <si>
    <t>Konstrukce klempířské</t>
  </si>
  <si>
    <t>346</t>
  </si>
  <si>
    <t>764215607R</t>
  </si>
  <si>
    <t>Krycí lišta s okapničkou z pozinkovaného plechu s povrchovou úpravou (zlatý nástřik) celoplošně lepené rš 380 mm</t>
  </si>
  <si>
    <t>-1629871262</t>
  </si>
  <si>
    <t>"KV.15" 17</t>
  </si>
  <si>
    <t>347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</si>
  <si>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</si>
  <si>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</si>
  <si>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602267951</t>
  </si>
  <si>
    <t>https://podminky.urs.cz/item/CS_URS_2024_02/764215646</t>
  </si>
  <si>
    <t>348</t>
  </si>
  <si>
    <t>764226444R</t>
  </si>
  <si>
    <t>Oplechování parapetů z hliníkového plechu rovných celoplošně lepené, bez rohů rš 300 mm</t>
  </si>
  <si>
    <t>-1720828449</t>
  </si>
  <si>
    <t>"KV.01" 51*0,545</t>
  </si>
  <si>
    <t>"KV.02" 4*1,17</t>
  </si>
  <si>
    <t>"KV.03" 1*1,42</t>
  </si>
  <si>
    <t>"KV.04" 1*1,92</t>
  </si>
  <si>
    <t>"KV.05" 30*2,41</t>
  </si>
  <si>
    <t>"KV.06" 3*2,92</t>
  </si>
  <si>
    <t>349</t>
  </si>
  <si>
    <t>764226465</t>
  </si>
  <si>
    <t>Oplechování parapetů z hliníkového plechu rovných celoplošně lepené, bez rohů Příplatek k cenám za zvýšenou pracnost při provedení rohu nebo koutu do rš 400 mm</t>
  </si>
  <si>
    <t>-1433004982</t>
  </si>
  <si>
    <t>https://podminky.urs.cz/item/CS_URS_2024_02/764226465</t>
  </si>
  <si>
    <t>"KV.01" 51*2</t>
  </si>
  <si>
    <t>"KV.02" 4*2</t>
  </si>
  <si>
    <t>"KV.03" 1*2</t>
  </si>
  <si>
    <t>"KV.04" 1*2</t>
  </si>
  <si>
    <t>"KV.05" 30*2</t>
  </si>
  <si>
    <t>"KV.06" 3*2</t>
  </si>
  <si>
    <t>350</t>
  </si>
  <si>
    <t>764521413R</t>
  </si>
  <si>
    <t>Žlab podokapní z hliníkového plechu včetně háků a čel hranatý rš 200 mm</t>
  </si>
  <si>
    <t>-1758088031</t>
  </si>
  <si>
    <t>"KV.20" 13</t>
  </si>
  <si>
    <t>351</t>
  </si>
  <si>
    <t>764521414R</t>
  </si>
  <si>
    <t>Žlab podokapní z hliníkového plechu včetně háků a čel hranatý rš 320 mm</t>
  </si>
  <si>
    <t>689704704</t>
  </si>
  <si>
    <t>"KV.17" 6,8</t>
  </si>
  <si>
    <t>352</t>
  </si>
  <si>
    <t>764521433</t>
  </si>
  <si>
    <t>Žlab podokapní z hliníkového plechu roh nebo kout, žlabu hranatého rš 250 mm</t>
  </si>
  <si>
    <t>1851414370</t>
  </si>
  <si>
    <t>https://podminky.urs.cz/item/CS_URS_2024_02/764521433</t>
  </si>
  <si>
    <t>353</t>
  </si>
  <si>
    <t>764521463</t>
  </si>
  <si>
    <t>Žlab podokapní z hliníkového plechu kotlík hranatý, rš žlabu/průměr svodu 250/80 mm</t>
  </si>
  <si>
    <t>-2102249781</t>
  </si>
  <si>
    <t>https://podminky.urs.cz/item/CS_URS_2024_02/764521463</t>
  </si>
  <si>
    <t>"KV.21" 1</t>
  </si>
  <si>
    <t>354</t>
  </si>
  <si>
    <t>764521464</t>
  </si>
  <si>
    <t>Žlab podokapní z hliníkového plechu kotlík hranatý, rš žlabu/průměr svodu 330/100 mm</t>
  </si>
  <si>
    <t>1606317671</t>
  </si>
  <si>
    <t>https://podminky.urs.cz/item/CS_URS_2024_02/764521464</t>
  </si>
  <si>
    <t>"KV.18" 1</t>
  </si>
  <si>
    <t>355</t>
  </si>
  <si>
    <t>764528401R</t>
  </si>
  <si>
    <t>Svod z hliníkového plechu včetně objímek, kolen a odskoků hranatý, o straně 60 mm</t>
  </si>
  <si>
    <t>-178139994</t>
  </si>
  <si>
    <t>"KV.16" 2</t>
  </si>
  <si>
    <t>356</t>
  </si>
  <si>
    <t>764528402</t>
  </si>
  <si>
    <t>Svod z hliníkového plechu včetně objímek, kolen a odskoků hranatý, o straně 100 mm</t>
  </si>
  <si>
    <t>-1090536046</t>
  </si>
  <si>
    <t>https://podminky.urs.cz/item/CS_URS_2024_02/764528402</t>
  </si>
  <si>
    <t>"KV.19" 13,75</t>
  </si>
  <si>
    <t>357</t>
  </si>
  <si>
    <t>998764213</t>
  </si>
  <si>
    <t>Přesun hmot pro konstrukce klempířské stanovený procentní sazbou (%) z ceny vodorovná dopravní vzdálenost do 50 m základní v objektech výšky přes 12 do 24 m</t>
  </si>
  <si>
    <t>1099470037</t>
  </si>
  <si>
    <t>https://podminky.urs.cz/item/CS_URS_2024_02/998764213</t>
  </si>
  <si>
    <t>766</t>
  </si>
  <si>
    <t>Konstrukce truhlářské</t>
  </si>
  <si>
    <t>358</t>
  </si>
  <si>
    <t>766_TV.05</t>
  </si>
  <si>
    <t>Kuchyňská linka dl. 2600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</si>
  <si>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-397638699</t>
  </si>
  <si>
    <t xml:space="preserve">"TV.05"  1</t>
  </si>
  <si>
    <t>359</t>
  </si>
  <si>
    <t>766_TV.06</t>
  </si>
  <si>
    <t>Kuchyňská linka dl. 5900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</si>
  <si>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-417657078</t>
  </si>
  <si>
    <t xml:space="preserve">"TV.06"  3</t>
  </si>
  <si>
    <t>360</t>
  </si>
  <si>
    <t>766_TV.07</t>
  </si>
  <si>
    <t>Kuchyňská linka dl. 3000 mm - kompletní výroba, dodávka a montáž kuchyňské linky, DTD deska laminovaná (HPL) tl. 18 mm, pracovní deska s postformingem potažená HPL, tlumení při dovírání dvířek i zásuvek bude vybaveno tlumeným dojezdem, skříňky budou vybaveny nastavitelnými policemi</t>
  </si>
  <si>
    <t>1543870275</t>
  </si>
  <si>
    <t xml:space="preserve">"TV.07"  1</t>
  </si>
  <si>
    <t>361</t>
  </si>
  <si>
    <t>766_TV.08</t>
  </si>
  <si>
    <t>2015247714</t>
  </si>
  <si>
    <t xml:space="preserve">"TV.08"  3</t>
  </si>
  <si>
    <t>362</t>
  </si>
  <si>
    <t>766211611</t>
  </si>
  <si>
    <t>Montáž schodišťových madel kotvených do stěny dřevěných průběžných, šířky do 150 mm</t>
  </si>
  <si>
    <t>1470304137</t>
  </si>
  <si>
    <t>https://podminky.urs.cz/item/CS_URS_2024_02/766211611</t>
  </si>
  <si>
    <t>"TV.01" 305,67</t>
  </si>
  <si>
    <t>363</t>
  </si>
  <si>
    <t>05217101R</t>
  </si>
  <si>
    <t>madlo dubové D 48mm, transparentně lakovaný</t>
  </si>
  <si>
    <t>1846224328</t>
  </si>
  <si>
    <t>305,67*1,1 'Přepočtené koeficientem množství</t>
  </si>
  <si>
    <t>364</t>
  </si>
  <si>
    <t>766414_TV.03</t>
  </si>
  <si>
    <t>Kompletní výroba, dodávka a montáž slunolamu 1500x3600 mm, modřínové dřevo, nerezové vruty, rám průřez 120x60mm, 34 ks lamel 120x20 mm, UV ochranný nátěr olejový (tvrdý voskový olej), včetně kotvení do nosné konstrukce obvodové stěny</t>
  </si>
  <si>
    <t>-277745331</t>
  </si>
  <si>
    <t>"TV.03" 1</t>
  </si>
  <si>
    <t>365</t>
  </si>
  <si>
    <t>766414_TV.04</t>
  </si>
  <si>
    <t>Kompletní výroba, dodávka a montáž slunolamu 1500x3500 mm, modřínové dřevo, nerezové vruty, rám průřez 120x60mm, 34 ks lamel 120x20 mm, UV ochranný nátěr olejový (tvrdý voskový olej), včetně kotvení do nosné konstrukce obvodové stěny</t>
  </si>
  <si>
    <t>212312249</t>
  </si>
  <si>
    <t>"TV.04" 2</t>
  </si>
  <si>
    <t>366</t>
  </si>
  <si>
    <t>766414241R</t>
  </si>
  <si>
    <t>Kompletní dodávka a montáž okopové lišty/obklad stěn, jádro DTD, povrhová úprava HPL, 240x20 mm, mechanicky kotveno do zdiva á max. 1250 mm, pomocí vrutů</t>
  </si>
  <si>
    <t>bm</t>
  </si>
  <si>
    <t>-410765387</t>
  </si>
  <si>
    <t>"TV.02" 321,85</t>
  </si>
  <si>
    <t>367</t>
  </si>
  <si>
    <t>766622131</t>
  </si>
  <si>
    <t>Montáž oken plastových včetně montáže rámu plochy přes 1 m2 otevíravých do zdiva, výšky do 1,5 m</t>
  </si>
  <si>
    <t>1380969391</t>
  </si>
  <si>
    <t>https://podminky.urs.cz/item/CS_URS_2024_02/766622131</t>
  </si>
  <si>
    <t>"O03" 2*1,35</t>
  </si>
  <si>
    <t>"O37" 3*1,35</t>
  </si>
  <si>
    <t>"O66" 3*1,35</t>
  </si>
  <si>
    <t>"O95" 3*1,35</t>
  </si>
  <si>
    <t>368</t>
  </si>
  <si>
    <t>6114_O03</t>
  </si>
  <si>
    <t>okno plastové 2000x1350 mm, otevíravé/sklopné trojsklo, UW &lt; 0,90 W/m2.K</t>
  </si>
  <si>
    <t>-407004302</t>
  </si>
  <si>
    <t>369</t>
  </si>
  <si>
    <t>6114_O37</t>
  </si>
  <si>
    <t>okno plastové 3000x1350 mm, otevíravé/sklopné trojsklo, UW &lt; 0,90 W/m2.K</t>
  </si>
  <si>
    <t>530569235</t>
  </si>
  <si>
    <t>370</t>
  </si>
  <si>
    <t>6114_O66</t>
  </si>
  <si>
    <t>-1037027214</t>
  </si>
  <si>
    <t>371</t>
  </si>
  <si>
    <t>6114_O95</t>
  </si>
  <si>
    <t>-791033536</t>
  </si>
  <si>
    <t>372</t>
  </si>
  <si>
    <t>766622132</t>
  </si>
  <si>
    <t>Montáž oken plastových včetně montáže rámu plochy přes 1 m2 otevíravých do zdiva, výšky přes 1,5 do 2,5 m</t>
  </si>
  <si>
    <t>-2082654315</t>
  </si>
  <si>
    <t>https://podminky.urs.cz/item/CS_URS_2024_02/766622132</t>
  </si>
  <si>
    <t>"O30b" 2,5*1,65</t>
  </si>
  <si>
    <t>"O31a" 2,5*1,65</t>
  </si>
  <si>
    <t>"O33a" 2,5*1,65</t>
  </si>
  <si>
    <t>"O34a" 2,5*1,65</t>
  </si>
  <si>
    <t>"O35b" 2,5*1,65</t>
  </si>
  <si>
    <t>"O36a" 2,5*1,65</t>
  </si>
  <si>
    <t>"O38b" 2,5*1,65</t>
  </si>
  <si>
    <t>"O39a" 2,5*1,65</t>
  </si>
  <si>
    <t>"O40b" 2,5*1,65</t>
  </si>
  <si>
    <t>"O41a" 2,5*1,65</t>
  </si>
  <si>
    <t>"O59b" 2,5*1,65</t>
  </si>
  <si>
    <t>"O60a" 2,5*1,65</t>
  </si>
  <si>
    <t>"O62b" 2,5*1,65</t>
  </si>
  <si>
    <t>"O63b" 2,5*1,65</t>
  </si>
  <si>
    <t>"O64b" 2,5*1,65</t>
  </si>
  <si>
    <t>"O65b" 2,5*1,65</t>
  </si>
  <si>
    <t>"O67b" 2,5*1,65</t>
  </si>
  <si>
    <t>"O68b" 2,5*1,65</t>
  </si>
  <si>
    <t>"O69b" 2,5*1,65</t>
  </si>
  <si>
    <t>"O70b" 2,5*1,65</t>
  </si>
  <si>
    <t>"O88b" 2,5*1,65</t>
  </si>
  <si>
    <t>"O89a" 2,5*1,65</t>
  </si>
  <si>
    <t>"O91a" 2,5*1,65</t>
  </si>
  <si>
    <t>"O92a" 2,5*1,65</t>
  </si>
  <si>
    <t>"O93b" 2,5*1,65</t>
  </si>
  <si>
    <t>"O94a" 2,5*1,65</t>
  </si>
  <si>
    <t>"O96b" 2,5*1,65</t>
  </si>
  <si>
    <t>"O97a" 2,5*1,65</t>
  </si>
  <si>
    <t>"O98b" 2,5*1,65</t>
  </si>
  <si>
    <t>"O99a" 2,5*1,65</t>
  </si>
  <si>
    <t>373</t>
  </si>
  <si>
    <t>6114_30b</t>
  </si>
  <si>
    <t>okno plastové 2500x1650mm, otevíravé/sklopné trojsklo, UW &lt; 0,90 W/m2.K</t>
  </si>
  <si>
    <t>-636810639</t>
  </si>
  <si>
    <t>374</t>
  </si>
  <si>
    <t>6114_31a</t>
  </si>
  <si>
    <t>-1244224586</t>
  </si>
  <si>
    <t>375</t>
  </si>
  <si>
    <t>6114_33a</t>
  </si>
  <si>
    <t>1304963358</t>
  </si>
  <si>
    <t>376</t>
  </si>
  <si>
    <t>6114_34a</t>
  </si>
  <si>
    <t>-704042646</t>
  </si>
  <si>
    <t>377</t>
  </si>
  <si>
    <t>6114_35b</t>
  </si>
  <si>
    <t>-1705468940</t>
  </si>
  <si>
    <t>378</t>
  </si>
  <si>
    <t>6114_36a</t>
  </si>
  <si>
    <t>-672421334</t>
  </si>
  <si>
    <t>379</t>
  </si>
  <si>
    <t>6114_38b</t>
  </si>
  <si>
    <t>823190015</t>
  </si>
  <si>
    <t>380</t>
  </si>
  <si>
    <t>6114_39a</t>
  </si>
  <si>
    <t>-1610957322</t>
  </si>
  <si>
    <t>381</t>
  </si>
  <si>
    <t>6114_40b</t>
  </si>
  <si>
    <t>-1938652685</t>
  </si>
  <si>
    <t>382</t>
  </si>
  <si>
    <t>6114_41a</t>
  </si>
  <si>
    <t>1186143529</t>
  </si>
  <si>
    <t>383</t>
  </si>
  <si>
    <t>6114_59b</t>
  </si>
  <si>
    <t>-534535947</t>
  </si>
  <si>
    <t>384</t>
  </si>
  <si>
    <t>6114_60a</t>
  </si>
  <si>
    <t>-938379422</t>
  </si>
  <si>
    <t>385</t>
  </si>
  <si>
    <t>6114_62b</t>
  </si>
  <si>
    <t>-1428357961</t>
  </si>
  <si>
    <t>386</t>
  </si>
  <si>
    <t>6114_63b</t>
  </si>
  <si>
    <t>813410000</t>
  </si>
  <si>
    <t>387</t>
  </si>
  <si>
    <t>6114_64b</t>
  </si>
  <si>
    <t>899078492</t>
  </si>
  <si>
    <t>388</t>
  </si>
  <si>
    <t>6114_65b</t>
  </si>
  <si>
    <t>1895570577</t>
  </si>
  <si>
    <t>389</t>
  </si>
  <si>
    <t>6114_67b</t>
  </si>
  <si>
    <t>1163985182</t>
  </si>
  <si>
    <t>390</t>
  </si>
  <si>
    <t>6114_68b</t>
  </si>
  <si>
    <t>1022187613</t>
  </si>
  <si>
    <t>391</t>
  </si>
  <si>
    <t>6114_69b</t>
  </si>
  <si>
    <t>-1987645264</t>
  </si>
  <si>
    <t>392</t>
  </si>
  <si>
    <t>6114_70b</t>
  </si>
  <si>
    <t>2081478688</t>
  </si>
  <si>
    <t>393</t>
  </si>
  <si>
    <t>6114_88b</t>
  </si>
  <si>
    <t>-1366785035</t>
  </si>
  <si>
    <t>394</t>
  </si>
  <si>
    <t>6114_89a</t>
  </si>
  <si>
    <t>-1444093397</t>
  </si>
  <si>
    <t>395</t>
  </si>
  <si>
    <t>6114_91a</t>
  </si>
  <si>
    <t>-1763937733</t>
  </si>
  <si>
    <t>396</t>
  </si>
  <si>
    <t>6114_92a</t>
  </si>
  <si>
    <t>868534739</t>
  </si>
  <si>
    <t>397</t>
  </si>
  <si>
    <t>6114_93b</t>
  </si>
  <si>
    <t>-999479065</t>
  </si>
  <si>
    <t>398</t>
  </si>
  <si>
    <t>6114_94a</t>
  </si>
  <si>
    <t>189035095</t>
  </si>
  <si>
    <t>399</t>
  </si>
  <si>
    <t>6114_96b</t>
  </si>
  <si>
    <t>-92503449</t>
  </si>
  <si>
    <t>400</t>
  </si>
  <si>
    <t>6114_97a</t>
  </si>
  <si>
    <t>1094397077</t>
  </si>
  <si>
    <t>401</t>
  </si>
  <si>
    <t>6114_98b</t>
  </si>
  <si>
    <t>65678549</t>
  </si>
  <si>
    <t>402</t>
  </si>
  <si>
    <t>6114_99a</t>
  </si>
  <si>
    <t>-911846197</t>
  </si>
  <si>
    <t>403</t>
  </si>
  <si>
    <t>766622133</t>
  </si>
  <si>
    <t>Montáž oken plastových včetně montáže rámu plochy přes 1 m2 otevíravých do zdiva, výšky přes 2,5 m</t>
  </si>
  <si>
    <t>-71050592</t>
  </si>
  <si>
    <t>https://podminky.urs.cz/item/CS_URS_2024_02/766622133</t>
  </si>
  <si>
    <t>"O04" 3*2,2</t>
  </si>
  <si>
    <t>"O05" 3*2,2</t>
  </si>
  <si>
    <t>"O06" 3*2,2</t>
  </si>
  <si>
    <t>"O07" 3*2,2</t>
  </si>
  <si>
    <t>"O08" 3*2,2</t>
  </si>
  <si>
    <t>"O09" 3*2,2</t>
  </si>
  <si>
    <t>"O10" 3*2,2</t>
  </si>
  <si>
    <t>"O11" 3*2,2</t>
  </si>
  <si>
    <t>"O12" 3*2,2</t>
  </si>
  <si>
    <t>404</t>
  </si>
  <si>
    <t>6114_O04</t>
  </si>
  <si>
    <t>okno plastové trojkřídlé 3000x2200 mm, 1x otvíravé a sklopné + 2 fixní, UW &lt; 0,90 W/m2.K</t>
  </si>
  <si>
    <t>1937362875</t>
  </si>
  <si>
    <t>405</t>
  </si>
  <si>
    <t>6114_O05</t>
  </si>
  <si>
    <t>-476653877</t>
  </si>
  <si>
    <t>406</t>
  </si>
  <si>
    <t>6114_O06</t>
  </si>
  <si>
    <t>1982954110</t>
  </si>
  <si>
    <t>407</t>
  </si>
  <si>
    <t>6114_O07</t>
  </si>
  <si>
    <t>-1356490832</t>
  </si>
  <si>
    <t>408</t>
  </si>
  <si>
    <t>6114_O08</t>
  </si>
  <si>
    <t>-253898913</t>
  </si>
  <si>
    <t>409</t>
  </si>
  <si>
    <t>6114_O09</t>
  </si>
  <si>
    <t>-1817863565</t>
  </si>
  <si>
    <t>410</t>
  </si>
  <si>
    <t>6114_O11</t>
  </si>
  <si>
    <t>-420639045</t>
  </si>
  <si>
    <t>411</t>
  </si>
  <si>
    <t>6114_O12</t>
  </si>
  <si>
    <t>-1838930680</t>
  </si>
  <si>
    <t>412</t>
  </si>
  <si>
    <t>766622216</t>
  </si>
  <si>
    <t>Montáž oken plastových plochy do 1 m2 včetně montáže rámu otevíravých do zdiva</t>
  </si>
  <si>
    <t>-603765731</t>
  </si>
  <si>
    <t>https://podminky.urs.cz/item/CS_URS_2024_02/766622216</t>
  </si>
  <si>
    <t>"O02" 1</t>
  </si>
  <si>
    <t>413</t>
  </si>
  <si>
    <t>6114_O02</t>
  </si>
  <si>
    <t xml:space="preserve">okno plastové 1250x500 mm,  otevíravé/sklopné trojsklo, UW &lt; 0,90 W/m2.K</t>
  </si>
  <si>
    <t>1165227776</t>
  </si>
  <si>
    <t>414</t>
  </si>
  <si>
    <t>766629213R</t>
  </si>
  <si>
    <t>Montáž oken plastových Příplatek k cenám za izolaci mezi ostěním a rámem okna při rovném ostění, připojovací spára tl. do 15 mm, fólie</t>
  </si>
  <si>
    <t>840903921</t>
  </si>
  <si>
    <t>849,75-((1,5+1,35)*2+(0,63+1,85)*2*51+(1,25+2,2)*2*3)</t>
  </si>
  <si>
    <t>415</t>
  </si>
  <si>
    <t>766641131</t>
  </si>
  <si>
    <t>Montáž balkónových dveří dřevěných nebo plastových včetně rámu zdvojených do zdiva jednokřídlových bez nadsvětlíku</t>
  </si>
  <si>
    <t>896274852</t>
  </si>
  <si>
    <t>https://podminky.urs.cz/item/CS_URS_2024_02/766641131</t>
  </si>
  <si>
    <t>"O30a"1</t>
  </si>
  <si>
    <t>"O31b"1</t>
  </si>
  <si>
    <t>"O33b"1</t>
  </si>
  <si>
    <t>"O34b"1</t>
  </si>
  <si>
    <t>"O35a"1</t>
  </si>
  <si>
    <t>"O36b"1</t>
  </si>
  <si>
    <t>"O38a"1</t>
  </si>
  <si>
    <t>"O39b"1</t>
  </si>
  <si>
    <t>"O40a"1</t>
  </si>
  <si>
    <t>"O41b"1</t>
  </si>
  <si>
    <t>"O59a"1</t>
  </si>
  <si>
    <t>"O60b"1</t>
  </si>
  <si>
    <t>"O62a"1</t>
  </si>
  <si>
    <t>"O63a"1</t>
  </si>
  <si>
    <t>"O64a"1</t>
  </si>
  <si>
    <t>"O65a"1</t>
  </si>
  <si>
    <t>"O67a"1</t>
  </si>
  <si>
    <t>"O68a"1</t>
  </si>
  <si>
    <t>"O69a"1</t>
  </si>
  <si>
    <t>"O70a"1</t>
  </si>
  <si>
    <t>"O88a"1</t>
  </si>
  <si>
    <t>"O89b"1</t>
  </si>
  <si>
    <t>"O91b"1</t>
  </si>
  <si>
    <t>"O92b"1</t>
  </si>
  <si>
    <t>"O93a"1</t>
  </si>
  <si>
    <t>"O94b"1</t>
  </si>
  <si>
    <t>"O96a"1</t>
  </si>
  <si>
    <t>"O97b"1</t>
  </si>
  <si>
    <t>"O98a"1</t>
  </si>
  <si>
    <t>"O99b"1</t>
  </si>
  <si>
    <t>416</t>
  </si>
  <si>
    <t>6114_O30a</t>
  </si>
  <si>
    <t>dveře plastové balkonové jednokřídlové 1000x2200mm, trojsklo UW &lt; 0,90 W/m2.K</t>
  </si>
  <si>
    <t>363836057</t>
  </si>
  <si>
    <t>0,555555555555556*1,8 'Přepočtené koeficientem množství</t>
  </si>
  <si>
    <t>417</t>
  </si>
  <si>
    <t>6114_O31b</t>
  </si>
  <si>
    <t>1449140303</t>
  </si>
  <si>
    <t>418</t>
  </si>
  <si>
    <t>6114_O33b</t>
  </si>
  <si>
    <t>1938828979</t>
  </si>
  <si>
    <t>419</t>
  </si>
  <si>
    <t>6114_O34b</t>
  </si>
  <si>
    <t>1427700354</t>
  </si>
  <si>
    <t>420</t>
  </si>
  <si>
    <t>6114_O35a</t>
  </si>
  <si>
    <t>804267016</t>
  </si>
  <si>
    <t>421</t>
  </si>
  <si>
    <t>6114_O36b</t>
  </si>
  <si>
    <t>-197756804</t>
  </si>
  <si>
    <t>422</t>
  </si>
  <si>
    <t>6114_O38a</t>
  </si>
  <si>
    <t>1203371867</t>
  </si>
  <si>
    <t>423</t>
  </si>
  <si>
    <t>6114_O39b</t>
  </si>
  <si>
    <t>952823700</t>
  </si>
  <si>
    <t>424</t>
  </si>
  <si>
    <t>6114_O40a</t>
  </si>
  <si>
    <t>1116312626</t>
  </si>
  <si>
    <t>425</t>
  </si>
  <si>
    <t>6114_O41b</t>
  </si>
  <si>
    <t>1066362959</t>
  </si>
  <si>
    <t>426</t>
  </si>
  <si>
    <t>6114_O59a</t>
  </si>
  <si>
    <t>-1483122579</t>
  </si>
  <si>
    <t>427</t>
  </si>
  <si>
    <t>6114_O60b</t>
  </si>
  <si>
    <t>1053190333</t>
  </si>
  <si>
    <t>428</t>
  </si>
  <si>
    <t>6114_O62a</t>
  </si>
  <si>
    <t>956473469</t>
  </si>
  <si>
    <t>429</t>
  </si>
  <si>
    <t>6114_O63a</t>
  </si>
  <si>
    <t>-920371316</t>
  </si>
  <si>
    <t>430</t>
  </si>
  <si>
    <t>6114_O64a</t>
  </si>
  <si>
    <t>-901896720</t>
  </si>
  <si>
    <t>431</t>
  </si>
  <si>
    <t>6114_O65a</t>
  </si>
  <si>
    <t>-1125026299</t>
  </si>
  <si>
    <t>432</t>
  </si>
  <si>
    <t>6114_O67a</t>
  </si>
  <si>
    <t>443027745</t>
  </si>
  <si>
    <t>433</t>
  </si>
  <si>
    <t>6114_O68a</t>
  </si>
  <si>
    <t>1086334367</t>
  </si>
  <si>
    <t>434</t>
  </si>
  <si>
    <t>6114_O69a</t>
  </si>
  <si>
    <t>797389373</t>
  </si>
  <si>
    <t>435</t>
  </si>
  <si>
    <t>6114_O70a</t>
  </si>
  <si>
    <t>979211042</t>
  </si>
  <si>
    <t>436</t>
  </si>
  <si>
    <t>6114_O88a</t>
  </si>
  <si>
    <t>1682545287</t>
  </si>
  <si>
    <t>437</t>
  </si>
  <si>
    <t>6114_O89b</t>
  </si>
  <si>
    <t>-1851963317</t>
  </si>
  <si>
    <t>438</t>
  </si>
  <si>
    <t>6114_O91b</t>
  </si>
  <si>
    <t>-1359952504</t>
  </si>
  <si>
    <t>439</t>
  </si>
  <si>
    <t>6114_O92b</t>
  </si>
  <si>
    <t>1284005752</t>
  </si>
  <si>
    <t>440</t>
  </si>
  <si>
    <t>6114_O93a</t>
  </si>
  <si>
    <t>-586429121</t>
  </si>
  <si>
    <t>441</t>
  </si>
  <si>
    <t>6114_O94b</t>
  </si>
  <si>
    <t>-2006562106</t>
  </si>
  <si>
    <t>442</t>
  </si>
  <si>
    <t>6114_O96a</t>
  </si>
  <si>
    <t>-1816549993</t>
  </si>
  <si>
    <t>443</t>
  </si>
  <si>
    <t>6114_O97b</t>
  </si>
  <si>
    <t>102980573</t>
  </si>
  <si>
    <t>444</t>
  </si>
  <si>
    <t>6114_O98a</t>
  </si>
  <si>
    <t>-540563694</t>
  </si>
  <si>
    <t>445</t>
  </si>
  <si>
    <t>6114_O99b</t>
  </si>
  <si>
    <t>-199659635</t>
  </si>
  <si>
    <t>446</t>
  </si>
  <si>
    <t>766660001</t>
  </si>
  <si>
    <t>Montáž dveřních křídel dřevěných nebo plastových otevíravých do ocelové zárubně povrchově upravených jednokřídlových, šířky do 800 mm</t>
  </si>
  <si>
    <t>1844045134</t>
  </si>
  <si>
    <t>https://podminky.urs.cz/item/CS_URS_2024_02/766660001</t>
  </si>
  <si>
    <t>447</t>
  </si>
  <si>
    <t>6116_D102</t>
  </si>
  <si>
    <t xml:space="preserve">dveře jednokřídlé DTD, falcové,  plné 700x2100mm, HPL laminát, tři dveřní závěsy, včetně kování v provedení dle PD</t>
  </si>
  <si>
    <t>-22233482</t>
  </si>
  <si>
    <t>448</t>
  </si>
  <si>
    <t>6116_D104</t>
  </si>
  <si>
    <t>-1075193348</t>
  </si>
  <si>
    <t>449</t>
  </si>
  <si>
    <t>6116_D106</t>
  </si>
  <si>
    <t>-515376914</t>
  </si>
  <si>
    <t>450</t>
  </si>
  <si>
    <t>6116_D109</t>
  </si>
  <si>
    <t>976333112</t>
  </si>
  <si>
    <t>451</t>
  </si>
  <si>
    <t>6116_D111</t>
  </si>
  <si>
    <t>-1198969467</t>
  </si>
  <si>
    <t>452</t>
  </si>
  <si>
    <t>6116_D203</t>
  </si>
  <si>
    <t>-1695511468</t>
  </si>
  <si>
    <t>453</t>
  </si>
  <si>
    <t>6116_D303</t>
  </si>
  <si>
    <t>-1580089240</t>
  </si>
  <si>
    <t>454</t>
  </si>
  <si>
    <t>6116_D406</t>
  </si>
  <si>
    <t>1614228388</t>
  </si>
  <si>
    <t>455</t>
  </si>
  <si>
    <t>6116_D101</t>
  </si>
  <si>
    <t xml:space="preserve">dveře jednokřídlé DTD, falcové,  plné 800x2100mm, HPL laminát, tři dveřní závěsy, včetně kování v provedení dle PD</t>
  </si>
  <si>
    <t>-1210788336</t>
  </si>
  <si>
    <t>456</t>
  </si>
  <si>
    <t>6116_D103</t>
  </si>
  <si>
    <t>-1185530103</t>
  </si>
  <si>
    <t>457</t>
  </si>
  <si>
    <t>6116_D105</t>
  </si>
  <si>
    <t>-704611009</t>
  </si>
  <si>
    <t>458</t>
  </si>
  <si>
    <t>6116_D107</t>
  </si>
  <si>
    <t>1279359399</t>
  </si>
  <si>
    <t>459</t>
  </si>
  <si>
    <t>6116_D108</t>
  </si>
  <si>
    <t>-1434845251</t>
  </si>
  <si>
    <t>460</t>
  </si>
  <si>
    <t>6116_D110</t>
  </si>
  <si>
    <t>2132004914</t>
  </si>
  <si>
    <t>461</t>
  </si>
  <si>
    <t>6116_D112</t>
  </si>
  <si>
    <t>773077899</t>
  </si>
  <si>
    <t>462</t>
  </si>
  <si>
    <t>6116_D113</t>
  </si>
  <si>
    <t>1946418704</t>
  </si>
  <si>
    <t>463</t>
  </si>
  <si>
    <t>6116_D118</t>
  </si>
  <si>
    <t>-163690678</t>
  </si>
  <si>
    <t>464</t>
  </si>
  <si>
    <t>6116_D119</t>
  </si>
  <si>
    <t>-283526155</t>
  </si>
  <si>
    <t>465</t>
  </si>
  <si>
    <t>6116_D124</t>
  </si>
  <si>
    <t>-1313279221</t>
  </si>
  <si>
    <t>466</t>
  </si>
  <si>
    <t>6116_D127</t>
  </si>
  <si>
    <t>-1936530672</t>
  </si>
  <si>
    <t>467</t>
  </si>
  <si>
    <t>6116_D204</t>
  </si>
  <si>
    <t>251330604</t>
  </si>
  <si>
    <t>468</t>
  </si>
  <si>
    <t>6116_D206</t>
  </si>
  <si>
    <t>-1336169885</t>
  </si>
  <si>
    <t>469</t>
  </si>
  <si>
    <t>6116_D209</t>
  </si>
  <si>
    <t>1375966823</t>
  </si>
  <si>
    <t>470</t>
  </si>
  <si>
    <t>6116_D215</t>
  </si>
  <si>
    <t>943978556</t>
  </si>
  <si>
    <t>471</t>
  </si>
  <si>
    <t>6116_D216</t>
  </si>
  <si>
    <t>406549023</t>
  </si>
  <si>
    <t>472</t>
  </si>
  <si>
    <t>6116_D217</t>
  </si>
  <si>
    <t>1576011955</t>
  </si>
  <si>
    <t>473</t>
  </si>
  <si>
    <t>6116_D305</t>
  </si>
  <si>
    <t>-933861477</t>
  </si>
  <si>
    <t>474</t>
  </si>
  <si>
    <t>6116_D308</t>
  </si>
  <si>
    <t>-1292342987</t>
  </si>
  <si>
    <t>475</t>
  </si>
  <si>
    <t>6116_D314</t>
  </si>
  <si>
    <t>1443924461</t>
  </si>
  <si>
    <t>476</t>
  </si>
  <si>
    <t>6116_D315</t>
  </si>
  <si>
    <t>-909574909</t>
  </si>
  <si>
    <t>477</t>
  </si>
  <si>
    <t>6116_D316</t>
  </si>
  <si>
    <t>2037467401</t>
  </si>
  <si>
    <t>478</t>
  </si>
  <si>
    <t>6116_D335</t>
  </si>
  <si>
    <t>914843521</t>
  </si>
  <si>
    <t>479</t>
  </si>
  <si>
    <t>6116_D403</t>
  </si>
  <si>
    <t>723509788</t>
  </si>
  <si>
    <t>480</t>
  </si>
  <si>
    <t>6116_D405</t>
  </si>
  <si>
    <t>-2056651281</t>
  </si>
  <si>
    <t>481</t>
  </si>
  <si>
    <t>6116_D408</t>
  </si>
  <si>
    <t>-1914957191</t>
  </si>
  <si>
    <t>482</t>
  </si>
  <si>
    <t>6116_D415</t>
  </si>
  <si>
    <t>657010384</t>
  </si>
  <si>
    <t>483</t>
  </si>
  <si>
    <t>6116_D416</t>
  </si>
  <si>
    <t>-1866828995</t>
  </si>
  <si>
    <t>484</t>
  </si>
  <si>
    <t>6116_D417</t>
  </si>
  <si>
    <t>980283127</t>
  </si>
  <si>
    <t>485</t>
  </si>
  <si>
    <t>766660002</t>
  </si>
  <si>
    <t>Montáž dveřních křídel dřevěných nebo plastových otevíravých do ocelové zárubně povrchově upravených jednokřídlových, šířky přes 800 mm</t>
  </si>
  <si>
    <t>-985645996</t>
  </si>
  <si>
    <t>https://podminky.urs.cz/item/CS_URS_2024_02/766660002</t>
  </si>
  <si>
    <t>486</t>
  </si>
  <si>
    <t>6116_D114</t>
  </si>
  <si>
    <t xml:space="preserve">dveře jednokřídlé DTD, falcové,  plné 900x2100mm, HPL laminát, tři dveřní závěsy, včetně kování v provedení dle PD</t>
  </si>
  <si>
    <t>1400721367</t>
  </si>
  <si>
    <t>487</t>
  </si>
  <si>
    <t>6116_D122</t>
  </si>
  <si>
    <t>-630789102</t>
  </si>
  <si>
    <t>488</t>
  </si>
  <si>
    <t>6116_D123</t>
  </si>
  <si>
    <t>867626756</t>
  </si>
  <si>
    <t>489</t>
  </si>
  <si>
    <t>6116_D125</t>
  </si>
  <si>
    <t>1123347983</t>
  </si>
  <si>
    <t>490</t>
  </si>
  <si>
    <t>6116_D202</t>
  </si>
  <si>
    <t>-1424508489</t>
  </si>
  <si>
    <t>491</t>
  </si>
  <si>
    <t>6116_D205</t>
  </si>
  <si>
    <t>363154788</t>
  </si>
  <si>
    <t>492</t>
  </si>
  <si>
    <t>6116_D211</t>
  </si>
  <si>
    <t>850995808</t>
  </si>
  <si>
    <t>493</t>
  </si>
  <si>
    <t>6116_D213</t>
  </si>
  <si>
    <t>1372770160</t>
  </si>
  <si>
    <t>494</t>
  </si>
  <si>
    <t>6116_D219</t>
  </si>
  <si>
    <t>2121330998</t>
  </si>
  <si>
    <t>495</t>
  </si>
  <si>
    <t>6116_D221</t>
  </si>
  <si>
    <t>-1205685786</t>
  </si>
  <si>
    <t>496</t>
  </si>
  <si>
    <t>6116_D225</t>
  </si>
  <si>
    <t>222401586</t>
  </si>
  <si>
    <t>497</t>
  </si>
  <si>
    <t>6116_D228</t>
  </si>
  <si>
    <t>1273920606</t>
  </si>
  <si>
    <t>498</t>
  </si>
  <si>
    <t>6116_D230</t>
  </si>
  <si>
    <t>1183804784</t>
  </si>
  <si>
    <t>6116_D232</t>
  </si>
  <si>
    <t>1595546522</t>
  </si>
  <si>
    <t>500</t>
  </si>
  <si>
    <t>6116_D234</t>
  </si>
  <si>
    <t>559348609</t>
  </si>
  <si>
    <t>501</t>
  </si>
  <si>
    <t>6116_D302</t>
  </si>
  <si>
    <t>-281450021</t>
  </si>
  <si>
    <t>502</t>
  </si>
  <si>
    <t>6116_D304</t>
  </si>
  <si>
    <t>1038945531</t>
  </si>
  <si>
    <t>503</t>
  </si>
  <si>
    <t>6116_D310</t>
  </si>
  <si>
    <t>-1603924947</t>
  </si>
  <si>
    <t>504</t>
  </si>
  <si>
    <t>6116_D312</t>
  </si>
  <si>
    <t>638480822</t>
  </si>
  <si>
    <t>505</t>
  </si>
  <si>
    <t>6116_D318</t>
  </si>
  <si>
    <t>1300374710</t>
  </si>
  <si>
    <t>506</t>
  </si>
  <si>
    <t>6116_D320</t>
  </si>
  <si>
    <t>368206269</t>
  </si>
  <si>
    <t>507</t>
  </si>
  <si>
    <t>6116_D322</t>
  </si>
  <si>
    <t xml:space="preserve">dveře jednokřídlé DTD, falcové,,  plné 900x2100mm, HPL laminát, tři dveřní závěsy, včetně kování v provedení dle PD</t>
  </si>
  <si>
    <t>-1851312666</t>
  </si>
  <si>
    <t>508</t>
  </si>
  <si>
    <t>6116_D325</t>
  </si>
  <si>
    <t>904807863</t>
  </si>
  <si>
    <t>509</t>
  </si>
  <si>
    <t>6116_D328</t>
  </si>
  <si>
    <t>-740653525</t>
  </si>
  <si>
    <t>510</t>
  </si>
  <si>
    <t>6116_D330</t>
  </si>
  <si>
    <t>-722695189</t>
  </si>
  <si>
    <t>511</t>
  </si>
  <si>
    <t>6116_D332</t>
  </si>
  <si>
    <t>2046920041</t>
  </si>
  <si>
    <t>512</t>
  </si>
  <si>
    <t>6116_D334</t>
  </si>
  <si>
    <t>-1404318791</t>
  </si>
  <si>
    <t>513</t>
  </si>
  <si>
    <t>6116_D402</t>
  </si>
  <si>
    <t>-1653452711</t>
  </si>
  <si>
    <t>514</t>
  </si>
  <si>
    <t>6116_D404</t>
  </si>
  <si>
    <t>-1963897498</t>
  </si>
  <si>
    <t>6116_D411</t>
  </si>
  <si>
    <t>-2029909002</t>
  </si>
  <si>
    <t>516</t>
  </si>
  <si>
    <t>6116_D413</t>
  </si>
  <si>
    <t>626793422</t>
  </si>
  <si>
    <t>517</t>
  </si>
  <si>
    <t>6116_D419</t>
  </si>
  <si>
    <t>1532085278</t>
  </si>
  <si>
    <t>518</t>
  </si>
  <si>
    <t>6116_D421</t>
  </si>
  <si>
    <t>-1879533114</t>
  </si>
  <si>
    <t>519</t>
  </si>
  <si>
    <t>6116_D423</t>
  </si>
  <si>
    <t>-2081722522</t>
  </si>
  <si>
    <t>520</t>
  </si>
  <si>
    <t>6116_D426</t>
  </si>
  <si>
    <t>213746609</t>
  </si>
  <si>
    <t>521</t>
  </si>
  <si>
    <t>6116_D429</t>
  </si>
  <si>
    <t>1902142800</t>
  </si>
  <si>
    <t>522</t>
  </si>
  <si>
    <t>6116_D431</t>
  </si>
  <si>
    <t>392279011</t>
  </si>
  <si>
    <t>523</t>
  </si>
  <si>
    <t>6116_D433</t>
  </si>
  <si>
    <t>-257372593</t>
  </si>
  <si>
    <t>524</t>
  </si>
  <si>
    <t>6116_D435</t>
  </si>
  <si>
    <t>-947377268</t>
  </si>
  <si>
    <t>525</t>
  </si>
  <si>
    <t>766660011</t>
  </si>
  <si>
    <t>Montáž dveřních křídel dřevěných nebo plastových otevíravých do ocelové zárubně povrchově upravených dvoukřídlových, šířky do 1450 mm</t>
  </si>
  <si>
    <t>545221793</t>
  </si>
  <si>
    <t>https://podminky.urs.cz/item/CS_URS_2024_02/766660011</t>
  </si>
  <si>
    <t>526</t>
  </si>
  <si>
    <t>6116_D133</t>
  </si>
  <si>
    <t xml:space="preserve">dveře dvoukřídlé DTD, falcové,  plné 1300x2100mm, HPL laminát, tři dveřní závěsy, včetně kování v provedení dle PD</t>
  </si>
  <si>
    <t>1101792117</t>
  </si>
  <si>
    <t>527</t>
  </si>
  <si>
    <t>6116_D134</t>
  </si>
  <si>
    <t>1764759922</t>
  </si>
  <si>
    <t>528</t>
  </si>
  <si>
    <t>6116_D135</t>
  </si>
  <si>
    <t>-1601948234</t>
  </si>
  <si>
    <t>529</t>
  </si>
  <si>
    <t>6116_D136</t>
  </si>
  <si>
    <t>dveře dvoukřídlé DTD, falcové, plné 1300x2100mm, HPL laminát, tři dveřní závěsy, včetně kování v provedení dle PD</t>
  </si>
  <si>
    <t>239008426</t>
  </si>
  <si>
    <t>530</t>
  </si>
  <si>
    <t>6116_D208</t>
  </si>
  <si>
    <t>-1195138369</t>
  </si>
  <si>
    <t>531</t>
  </si>
  <si>
    <t>6116_D210</t>
  </si>
  <si>
    <t>-167416008</t>
  </si>
  <si>
    <t>532</t>
  </si>
  <si>
    <t>6116_D212</t>
  </si>
  <si>
    <t>1969268277</t>
  </si>
  <si>
    <t>533</t>
  </si>
  <si>
    <t>6116_D218</t>
  </si>
  <si>
    <t xml:space="preserve">dveře dvoukřídlé DTD, falcové,,  plné 1300x2100mm, HPL laminát, tři dveřní závěsy, včetně kování v provedení dle PD</t>
  </si>
  <si>
    <t>1387498711</t>
  </si>
  <si>
    <t>534</t>
  </si>
  <si>
    <t>6116_D220</t>
  </si>
  <si>
    <t>350709337</t>
  </si>
  <si>
    <t>535</t>
  </si>
  <si>
    <t>6116_D222</t>
  </si>
  <si>
    <t>729660515</t>
  </si>
  <si>
    <t>536</t>
  </si>
  <si>
    <t>6116_D224</t>
  </si>
  <si>
    <t>-355136548</t>
  </si>
  <si>
    <t>537</t>
  </si>
  <si>
    <t>6116_D226</t>
  </si>
  <si>
    <t>-1183214963</t>
  </si>
  <si>
    <t>538</t>
  </si>
  <si>
    <t>6116_D227</t>
  </si>
  <si>
    <t>1534154823</t>
  </si>
  <si>
    <t>539</t>
  </si>
  <si>
    <t>6116_D229</t>
  </si>
  <si>
    <t>-581423592</t>
  </si>
  <si>
    <t>540</t>
  </si>
  <si>
    <t>6116_D231</t>
  </si>
  <si>
    <t>-122875128</t>
  </si>
  <si>
    <t>541</t>
  </si>
  <si>
    <t>6116_D233</t>
  </si>
  <si>
    <t>-164887353</t>
  </si>
  <si>
    <t>542</t>
  </si>
  <si>
    <t>6116_D306</t>
  </si>
  <si>
    <t>-1010787055</t>
  </si>
  <si>
    <t>543</t>
  </si>
  <si>
    <t>6116_D309</t>
  </si>
  <si>
    <t>769625140</t>
  </si>
  <si>
    <t>544</t>
  </si>
  <si>
    <t>6116_D311</t>
  </si>
  <si>
    <t>-604154048</t>
  </si>
  <si>
    <t>545</t>
  </si>
  <si>
    <t>6116_D317</t>
  </si>
  <si>
    <t>1740890749</t>
  </si>
  <si>
    <t>546</t>
  </si>
  <si>
    <t>6116_D319</t>
  </si>
  <si>
    <t>660439031</t>
  </si>
  <si>
    <t>547</t>
  </si>
  <si>
    <t>6116_D321</t>
  </si>
  <si>
    <t>1304405974</t>
  </si>
  <si>
    <t>548</t>
  </si>
  <si>
    <t>6116_D324</t>
  </si>
  <si>
    <t>-2045429350</t>
  </si>
  <si>
    <t>549</t>
  </si>
  <si>
    <t>6116_D326</t>
  </si>
  <si>
    <t>2124933332</t>
  </si>
  <si>
    <t>550</t>
  </si>
  <si>
    <t>6116_D327</t>
  </si>
  <si>
    <t>1688063446</t>
  </si>
  <si>
    <t>551</t>
  </si>
  <si>
    <t>6116_D329</t>
  </si>
  <si>
    <t>473413603</t>
  </si>
  <si>
    <t>552</t>
  </si>
  <si>
    <t>6116_D331</t>
  </si>
  <si>
    <t>775746872</t>
  </si>
  <si>
    <t>553</t>
  </si>
  <si>
    <t>6116_D333</t>
  </si>
  <si>
    <t>1060171052</t>
  </si>
  <si>
    <t>554</t>
  </si>
  <si>
    <t>6116_D407</t>
  </si>
  <si>
    <t>-103197220</t>
  </si>
  <si>
    <t>555</t>
  </si>
  <si>
    <t>6116_D410</t>
  </si>
  <si>
    <t>1695016836</t>
  </si>
  <si>
    <t>556</t>
  </si>
  <si>
    <t>6116_D412</t>
  </si>
  <si>
    <t>-1927296636</t>
  </si>
  <si>
    <t>557</t>
  </si>
  <si>
    <t>6116_D418</t>
  </si>
  <si>
    <t>2018848328</t>
  </si>
  <si>
    <t>558</t>
  </si>
  <si>
    <t>6116_D420</t>
  </si>
  <si>
    <t>538671649</t>
  </si>
  <si>
    <t>559</t>
  </si>
  <si>
    <t>6116_D422</t>
  </si>
  <si>
    <t>718375860</t>
  </si>
  <si>
    <t>560</t>
  </si>
  <si>
    <t>6116_D425</t>
  </si>
  <si>
    <t>-839605941</t>
  </si>
  <si>
    <t>561</t>
  </si>
  <si>
    <t>6116_D427</t>
  </si>
  <si>
    <t>761529934</t>
  </si>
  <si>
    <t>562</t>
  </si>
  <si>
    <t>6116_D428</t>
  </si>
  <si>
    <t>145104654</t>
  </si>
  <si>
    <t>563</t>
  </si>
  <si>
    <t>6116_D430</t>
  </si>
  <si>
    <t>-309722356</t>
  </si>
  <si>
    <t>564</t>
  </si>
  <si>
    <t>6116_D432</t>
  </si>
  <si>
    <t>-597107989</t>
  </si>
  <si>
    <t>565</t>
  </si>
  <si>
    <t>6116_D434</t>
  </si>
  <si>
    <t>957032061</t>
  </si>
  <si>
    <t>566</t>
  </si>
  <si>
    <t>766660012</t>
  </si>
  <si>
    <t>Montáž dveřních křídel dřevěných nebo plastových otevíravých do ocelové zárubně povrchově upravených dvoukřídlových, šířky přes 1450 mm</t>
  </si>
  <si>
    <t>-171355855</t>
  </si>
  <si>
    <t>https://podminky.urs.cz/item/CS_URS_2024_02/766660012</t>
  </si>
  <si>
    <t>567</t>
  </si>
  <si>
    <t>6116_D201</t>
  </si>
  <si>
    <t>-1985753392</t>
  </si>
  <si>
    <t>568</t>
  </si>
  <si>
    <t>6116_D301</t>
  </si>
  <si>
    <t>-1566424878</t>
  </si>
  <si>
    <t>569</t>
  </si>
  <si>
    <t>6116_D401</t>
  </si>
  <si>
    <t>804236462</t>
  </si>
  <si>
    <t>570</t>
  </si>
  <si>
    <t>766660021</t>
  </si>
  <si>
    <t>Montáž dveřních křídel dřevěných nebo plastových otevíravých do ocelové zárubně protipožárních jednokřídlových, šířky do 800 mm</t>
  </si>
  <si>
    <t>321934077</t>
  </si>
  <si>
    <t>https://podminky.urs.cz/item/CS_URS_2024_02/766660021</t>
  </si>
  <si>
    <t>571</t>
  </si>
  <si>
    <t>6116_D126</t>
  </si>
  <si>
    <t>protipožární dveře dvoukřídlé DTD, falcové,, EW 30 DP3-C, plné 1300x2100mm, HPL laminát, tři dveřní závěsy, včetně kování v provedení dle PD</t>
  </si>
  <si>
    <t>208319330</t>
  </si>
  <si>
    <t>572</t>
  </si>
  <si>
    <t>6116_D214</t>
  </si>
  <si>
    <t>protipožární dveře dvoukřídlé DTD, falcové, EW 30 DP3-C, plné 1300x2100mm, HPL laminát, tři dveřní závěsy, včetně kování v provedení dle PD</t>
  </si>
  <si>
    <t>-2102229373</t>
  </si>
  <si>
    <t>573</t>
  </si>
  <si>
    <t>6116_D313</t>
  </si>
  <si>
    <t>-1109118137</t>
  </si>
  <si>
    <t>574</t>
  </si>
  <si>
    <t>6116_D414</t>
  </si>
  <si>
    <t>-1049999864</t>
  </si>
  <si>
    <t>575</t>
  </si>
  <si>
    <t>766660022</t>
  </si>
  <si>
    <t>Montáž dveřních křídel dřevěných nebo plastových otevíravých do ocelové zárubně protipožárních jednokřídlových, šířky přes 800 mm</t>
  </si>
  <si>
    <t>-1264567733</t>
  </si>
  <si>
    <t>https://podminky.urs.cz/item/CS_URS_2024_02/766660022</t>
  </si>
  <si>
    <t>576</t>
  </si>
  <si>
    <t>6116_D117</t>
  </si>
  <si>
    <t>protipožární dveře jednokřídlé DTD, falcové, EW 30 DP3-C, plné 900x2100mm, HPL laminát, tři dveřní závěsy, včetně kování v provedení dle PD</t>
  </si>
  <si>
    <t>1184984167</t>
  </si>
  <si>
    <t>577</t>
  </si>
  <si>
    <t>6116_D121</t>
  </si>
  <si>
    <t>protipožární dveře jednokřídlé DTD, falcové,, EW 30 DP3-C, plné 900x2100mm, HPL laminát, tři dveřní závěsy, včetně kování v provedení dle PD</t>
  </si>
  <si>
    <t>124895552</t>
  </si>
  <si>
    <t>578</t>
  </si>
  <si>
    <t>6116_D131</t>
  </si>
  <si>
    <t>-1712139969</t>
  </si>
  <si>
    <t>579</t>
  </si>
  <si>
    <t>766660031</t>
  </si>
  <si>
    <t>Montáž dveřních křídel dřevěných nebo plastových otevíravých do ocelové zárubně protipožárních dvoukřídlových jakékoliv šířky</t>
  </si>
  <si>
    <t>-1442624487</t>
  </si>
  <si>
    <t>https://podminky.urs.cz/item/CS_URS_2024_02/766660031</t>
  </si>
  <si>
    <t>580</t>
  </si>
  <si>
    <t>6116_D120</t>
  </si>
  <si>
    <t>-71167533</t>
  </si>
  <si>
    <t>581</t>
  </si>
  <si>
    <t>6116_D128</t>
  </si>
  <si>
    <t>566955085</t>
  </si>
  <si>
    <t>582</t>
  </si>
  <si>
    <t>6116_D129</t>
  </si>
  <si>
    <t>-1983489761</t>
  </si>
  <si>
    <t>583</t>
  </si>
  <si>
    <t>6116_D132</t>
  </si>
  <si>
    <t>-247901130</t>
  </si>
  <si>
    <t>584</t>
  </si>
  <si>
    <t>766694116</t>
  </si>
  <si>
    <t>Montáž ostatních truhlářských konstrukcí parapetních desek dřevěných nebo plastových šířky do 300 mm</t>
  </si>
  <si>
    <t>569823277</t>
  </si>
  <si>
    <t>https://podminky.urs.cz/item/CS_URS_2024_02/766694116</t>
  </si>
  <si>
    <t>585</t>
  </si>
  <si>
    <t>61140080R</t>
  </si>
  <si>
    <t>parapet plastový komůrkový vnitřní š 255 mm, tl. 20 mm, zaoblený nos</t>
  </si>
  <si>
    <t>1901549933</t>
  </si>
  <si>
    <t>586</t>
  </si>
  <si>
    <t>61144019</t>
  </si>
  <si>
    <t>koncovka k parapetu plastovému vnitřnímu 1 pár</t>
  </si>
  <si>
    <t>sada</t>
  </si>
  <si>
    <t>1107439061</t>
  </si>
  <si>
    <t>"OV.01" 51</t>
  </si>
  <si>
    <t>"OV.02" 1</t>
  </si>
  <si>
    <t>"OV.03" 1</t>
  </si>
  <si>
    <t>"OV.04" 1</t>
  </si>
  <si>
    <t>"OV.05" 30</t>
  </si>
  <si>
    <t>"OV.06" 3</t>
  </si>
  <si>
    <t>587</t>
  </si>
  <si>
    <t>998766203</t>
  </si>
  <si>
    <t>Přesun hmot pro konstrukce truhlářské stanovený procentní sazbou (%) z ceny vodorovná dopravní vzdálenost do 50 m základní v objektech výšky přes 12 do 24 m</t>
  </si>
  <si>
    <t>1956316623</t>
  </si>
  <si>
    <t>https://podminky.urs.cz/item/CS_URS_2024_02/998766203</t>
  </si>
  <si>
    <t>767</t>
  </si>
  <si>
    <t>Konstrukce zámečnické</t>
  </si>
  <si>
    <t>588</t>
  </si>
  <si>
    <t>767_ZV.08</t>
  </si>
  <si>
    <t>Kompletní dodávka, výroba a montáž atikového plechu, pozinkovaný ocelový plát tl. 5mm, výška 600 mm, délka 1 900+13 200+1 900 mm, zlatý nástřik, včetně 19 kotevních prvků, kotvení provedeno chem. kotvami, v provedení dle PD</t>
  </si>
  <si>
    <t>1406586029</t>
  </si>
  <si>
    <t>D.1.1.1 Technická zpráva</t>
  </si>
  <si>
    <t>D.1.1.c.1 Výpis zámečnických výrobků</t>
  </si>
  <si>
    <t>"ZV.08" 1</t>
  </si>
  <si>
    <t>589</t>
  </si>
  <si>
    <t>767_ZV.09</t>
  </si>
  <si>
    <t>Kompletní dodávka, výroba a montáž prostorového nápisu na fasádě "DS TRUTNOV", broušení Al, zlatý nástřik, v. 1000 mm, podsvíceno LED diodami, světelné čidlo, kotveno bodově na trny, v provedení dle PD</t>
  </si>
  <si>
    <t>-777367216</t>
  </si>
  <si>
    <t>"ZV.09" 1</t>
  </si>
  <si>
    <t>590</t>
  </si>
  <si>
    <t>767_OV.60</t>
  </si>
  <si>
    <t>Kompletní dodávka a osazení shozu na špinavé prádlo, ocelový nerezový plech, průměr shozové šachty 400 mm, dvířka světlé šířky 350x350 mm, gravitační shoz, vybavený čístící hlavou s dezinfekcí a odvětrávacím ventilátorem</t>
  </si>
  <si>
    <t>-246824859</t>
  </si>
  <si>
    <t>"OV.60" 1</t>
  </si>
  <si>
    <t>591</t>
  </si>
  <si>
    <t>767_OV.61</t>
  </si>
  <si>
    <t>Kompletní dodávka a osazení stožárové trojnožky, výška 1200 mm, na plochou střechu včetně fixace trojnožky pomocí betonových bloků o rozměrech cca 380x240x120 mm</t>
  </si>
  <si>
    <t>-108139989</t>
  </si>
  <si>
    <t>"OV.61" 1</t>
  </si>
  <si>
    <t>592</t>
  </si>
  <si>
    <t>767161211</t>
  </si>
  <si>
    <t>Montáž zábradlí rovného z profilové oceli do zdiva, hmotnosti 1 m zábradlí do 20 kg</t>
  </si>
  <si>
    <t>CS ÚRS 2024 01</t>
  </si>
  <si>
    <t>260228602</t>
  </si>
  <si>
    <t>https://podminky.urs.cz/item/CS_URS_2024_01/767161211</t>
  </si>
  <si>
    <t>"ZV.02" 174</t>
  </si>
  <si>
    <t>"ZV.03" 17,5</t>
  </si>
  <si>
    <t>593</t>
  </si>
  <si>
    <t>76722_ZV.02</t>
  </si>
  <si>
    <t>venkovní zábradlí 1100 - kompletní výroba a montáž, ocel pásovina tl. 5 mm (rám+sloupky+vnitřní tyče+kotvení) šířky 40 mm, povrchová úprava pozink + zlatý práškový lak, kotveno na koncích do nosných stěn a podepřeno sloupky o podlahu</t>
  </si>
  <si>
    <t>1267880903</t>
  </si>
  <si>
    <t>"ZV.02" 174*17,5*1,1</t>
  </si>
  <si>
    <t>594</t>
  </si>
  <si>
    <t>76722_ZV.03</t>
  </si>
  <si>
    <t>venkovní zábradlí 1100 - kompletní výroba a montáž, ocel pásovina tl. 5 mm (rám+sloupky+vnitřní tyče+kotvení) šířky 40 mm, povrchová úprava pozink + zlatý práškový lak, kotveno na koncích do nosných stěn a sloupky do opěrné zdi</t>
  </si>
  <si>
    <t>2130398863</t>
  </si>
  <si>
    <t>"ZV.03" 17,5*17*1,1</t>
  </si>
  <si>
    <t>595</t>
  </si>
  <si>
    <t>767220410</t>
  </si>
  <si>
    <t>Montáž schodišťového zábradlí z profilové oceli do zdiva, hmotnosti 1 m zábradlí do 20 kg</t>
  </si>
  <si>
    <t>-1539057596</t>
  </si>
  <si>
    <t>https://podminky.urs.cz/item/CS_URS_2024_01/767220410</t>
  </si>
  <si>
    <t>"ZV.01" 46,6</t>
  </si>
  <si>
    <t>596</t>
  </si>
  <si>
    <t>76722_ZV.01</t>
  </si>
  <si>
    <t>zábradlí schodiště - kompletní výroba a montáž, ocel pásovina tl. 5 mm (rám+sloupky+vnitřní tyče+kotvení) šířky 40 mm, povrchová úprava pozink + bílý práškový lak, kotveno na chemické kotvy z boku schodišťového ramene</t>
  </si>
  <si>
    <t>60993098</t>
  </si>
  <si>
    <t>"ZV.01" 46,6*17*1,1</t>
  </si>
  <si>
    <t>597</t>
  </si>
  <si>
    <t>767316312</t>
  </si>
  <si>
    <t>Montáž světlíků bodových přes 1,5 do 2 m2</t>
  </si>
  <si>
    <t>344064266</t>
  </si>
  <si>
    <t>https://podminky.urs.cz/item/CS_URS_2024_02/767316312</t>
  </si>
  <si>
    <t>"OV.59" 2</t>
  </si>
  <si>
    <t>598</t>
  </si>
  <si>
    <t>56245_OV.59</t>
  </si>
  <si>
    <t>světlík s elektropohonem, Al rám, izolační trojsklo, 2000x1000 mm, plochý světlík v hliníkovém rámu s přesklívací kopulí z PMMA, manžeta 500 mm</t>
  </si>
  <si>
    <t>-865435972</t>
  </si>
  <si>
    <t>599</t>
  </si>
  <si>
    <t>767531121</t>
  </si>
  <si>
    <t>Montáž vstupních čisticích zón z rohoží osazení rámu mosazného nebo hliníkového zapuštěného z L profilů</t>
  </si>
  <si>
    <t>1758669399</t>
  </si>
  <si>
    <t>https://podminky.urs.cz/item/CS_URS_2024_02/767531121</t>
  </si>
  <si>
    <t>"OV.21" 3*(1+0,5)*2</t>
  </si>
  <si>
    <t>"OV.22" 3*(2+1,5)*2</t>
  </si>
  <si>
    <t>600</t>
  </si>
  <si>
    <t>69752160</t>
  </si>
  <si>
    <t>rám pro zapuštění profil L-30/30 25/25 20/30 15/30-Al</t>
  </si>
  <si>
    <t>1343299675</t>
  </si>
  <si>
    <t>30*1,1 'Přepočtené koeficientem množství</t>
  </si>
  <si>
    <t>601</t>
  </si>
  <si>
    <t>767531211</t>
  </si>
  <si>
    <t>Montáž vstupních čisticích zón z rohoží kovových nebo plastových plochy do 0,5 m2</t>
  </si>
  <si>
    <t>-1357288142</t>
  </si>
  <si>
    <t>https://podminky.urs.cz/item/CS_URS_2024_02/767531211</t>
  </si>
  <si>
    <t>"OV.21" 3</t>
  </si>
  <si>
    <t>602</t>
  </si>
  <si>
    <t>69752030</t>
  </si>
  <si>
    <t>rohož vstupní provedení hliník nebo mosaz/gumové vlnovky/</t>
  </si>
  <si>
    <t>944196956</t>
  </si>
  <si>
    <t>"OV.21" 3*1*0,5</t>
  </si>
  <si>
    <t>1,5*1,1 'Přepočtené koeficientem množství</t>
  </si>
  <si>
    <t>603</t>
  </si>
  <si>
    <t>767531215</t>
  </si>
  <si>
    <t>Montáž vstupních čisticích zón z rohoží kovových nebo plastových plochy přes 2 m2</t>
  </si>
  <si>
    <t>2003186760</t>
  </si>
  <si>
    <t>https://podminky.urs.cz/item/CS_URS_2024_02/767531215</t>
  </si>
  <si>
    <t>"OV.22" 3*2*1,5</t>
  </si>
  <si>
    <t>604</t>
  </si>
  <si>
    <t>69752065R</t>
  </si>
  <si>
    <t>rohož vstupní provedení hliníkovo textilní, vnitřní</t>
  </si>
  <si>
    <t>1116565429</t>
  </si>
  <si>
    <t>9*1,1 'Přepočtené koeficientem množství</t>
  </si>
  <si>
    <t>605</t>
  </si>
  <si>
    <t>767531231</t>
  </si>
  <si>
    <t>Montáž vstupních čisticích zón z rohoží osazení záchytné vany plochy do 0,5 m2</t>
  </si>
  <si>
    <t>-956553814</t>
  </si>
  <si>
    <t>https://podminky.urs.cz/item/CS_URS_2024_02/767531231</t>
  </si>
  <si>
    <t>606</t>
  </si>
  <si>
    <t>69752162</t>
  </si>
  <si>
    <t>vana podlahová čistících zón s odtokem pro výšku mříže do 30mm</t>
  </si>
  <si>
    <t>-806710902</t>
  </si>
  <si>
    <t>"OV.21" 3*0,5*1</t>
  </si>
  <si>
    <t>607</t>
  </si>
  <si>
    <t>767584702R</t>
  </si>
  <si>
    <t>Kompletní výroba, dodávka a montáž podvěšeného Al podhledu z plechu tl. 5 mm, kotveno pomocí lokálních kotev s možností výškové rektifikace pro délku zavěšení 55 mm, barevný nástřik zlaté barvy</t>
  </si>
  <si>
    <t>83575946</t>
  </si>
  <si>
    <t>13,2*2</t>
  </si>
  <si>
    <t>608</t>
  </si>
  <si>
    <t>767620322</t>
  </si>
  <si>
    <t>Montáž oken s izolačními skly z hliníkových nebo ocelových profilů na polyuretanovou pěnu s trojskly pevných do zdiva, plochy přes 0,6 do 1,5 m2</t>
  </si>
  <si>
    <t>-672202324</t>
  </si>
  <si>
    <t>https://podminky.urs.cz/item/CS_URS_2024_02/767620322</t>
  </si>
  <si>
    <t>"O13" 0,625*1,85</t>
  </si>
  <si>
    <t>"O14" 0,625*1,85</t>
  </si>
  <si>
    <t>"O15" 0,625*1,85</t>
  </si>
  <si>
    <t>"O16" 0,625*1,85</t>
  </si>
  <si>
    <t>"O17" 0,625*1,85</t>
  </si>
  <si>
    <t>"O18" 0,625*1,85</t>
  </si>
  <si>
    <t>"O20" 0,625*1,85</t>
  </si>
  <si>
    <t>"O21" 0,625*1,85</t>
  </si>
  <si>
    <t>"O22" 0,625*1,85</t>
  </si>
  <si>
    <t>"O23" 0,625*1,85</t>
  </si>
  <si>
    <t>"O25" 0,625*1,85</t>
  </si>
  <si>
    <t>"O26" 0,625*1,85</t>
  </si>
  <si>
    <t>"O27" 0,625*1,85</t>
  </si>
  <si>
    <t>"O28" 0,625*1,85</t>
  </si>
  <si>
    <t>"O29" 0,625*1,85</t>
  </si>
  <si>
    <t>"O42" 0,625*1,85</t>
  </si>
  <si>
    <t>"O43" 0,625*1,85</t>
  </si>
  <si>
    <t>"O44" 0,625*1,85</t>
  </si>
  <si>
    <t>"O45" 0,625*1,85</t>
  </si>
  <si>
    <t>"O46" 0,625*1,85</t>
  </si>
  <si>
    <t>"O47" 0,625*1,85</t>
  </si>
  <si>
    <t>"O48" 0,625*1,85</t>
  </si>
  <si>
    <t>"O50" 0,625*1,85</t>
  </si>
  <si>
    <t>"O51" 0,625*1,85</t>
  </si>
  <si>
    <t>"O52" 0,625*1,85</t>
  </si>
  <si>
    <t>"O54" 0,625*1,85</t>
  </si>
  <si>
    <t>"O55" 0,625*1,85</t>
  </si>
  <si>
    <t>"O56" 0,625*1,85</t>
  </si>
  <si>
    <t>"O57" 0,625*1,85</t>
  </si>
  <si>
    <t>"O58" 0,625*1,85</t>
  </si>
  <si>
    <t>"O71" 0,625*1,85</t>
  </si>
  <si>
    <t>"O72" 0,625*1,85</t>
  </si>
  <si>
    <t>"O73" 0,625*1,85</t>
  </si>
  <si>
    <t>"O74" 0,625*1,85</t>
  </si>
  <si>
    <t>"O75" 0,625*1,85</t>
  </si>
  <si>
    <t>"O76" 0,625*1,85</t>
  </si>
  <si>
    <t>"O77" 0,625*1,85</t>
  </si>
  <si>
    <t>"O78" 0,625*1,85</t>
  </si>
  <si>
    <t>"O79" 0,625*1,85</t>
  </si>
  <si>
    <t>"O80" 0,625*1,85</t>
  </si>
  <si>
    <t>"O81" 0,625*1,85</t>
  </si>
  <si>
    <t>"O83" 0,625*1,85</t>
  </si>
  <si>
    <t>"O84" 0,625*1,85</t>
  </si>
  <si>
    <t>"O85" 0,625*1,85</t>
  </si>
  <si>
    <t>"O86" 0,625*1,85</t>
  </si>
  <si>
    <t>"O87" 0,625*1,85</t>
  </si>
  <si>
    <t>609</t>
  </si>
  <si>
    <t>5534_O13</t>
  </si>
  <si>
    <t>okno Al 625x1850 mm, s fixním zasklením trojsklo, UW &lt; 0,90 W/m2.K</t>
  </si>
  <si>
    <t>734249606</t>
  </si>
  <si>
    <t>610</t>
  </si>
  <si>
    <t>5534_O14</t>
  </si>
  <si>
    <t>255036207</t>
  </si>
  <si>
    <t>611</t>
  </si>
  <si>
    <t>5534_O15</t>
  </si>
  <si>
    <t>okno Al 625x1850 mm, s fixním zasklením trojsklo, UW &lt; 0,90 W/m2.K, metalická barva ve zlatavém odstínu - 68/90513 Anonized C4</t>
  </si>
  <si>
    <t>668238810</t>
  </si>
  <si>
    <t>612</t>
  </si>
  <si>
    <t>5534_O16</t>
  </si>
  <si>
    <t>683548036</t>
  </si>
  <si>
    <t>613</t>
  </si>
  <si>
    <t>5534_O17</t>
  </si>
  <si>
    <t>499644361</t>
  </si>
  <si>
    <t>614</t>
  </si>
  <si>
    <t>5534_O18</t>
  </si>
  <si>
    <t>773208550</t>
  </si>
  <si>
    <t>615</t>
  </si>
  <si>
    <t>5534_O20</t>
  </si>
  <si>
    <t>773780075</t>
  </si>
  <si>
    <t>616</t>
  </si>
  <si>
    <t>5534_O21</t>
  </si>
  <si>
    <t>-1192920518</t>
  </si>
  <si>
    <t>617</t>
  </si>
  <si>
    <t>5534_O22</t>
  </si>
  <si>
    <t>80629964</t>
  </si>
  <si>
    <t>618</t>
  </si>
  <si>
    <t>5534_O23</t>
  </si>
  <si>
    <t>802614651</t>
  </si>
  <si>
    <t>619</t>
  </si>
  <si>
    <t>5534_O25</t>
  </si>
  <si>
    <t>2078557829</t>
  </si>
  <si>
    <t>620</t>
  </si>
  <si>
    <t>5534_O26</t>
  </si>
  <si>
    <t>-377788696</t>
  </si>
  <si>
    <t>621</t>
  </si>
  <si>
    <t>5534_O27</t>
  </si>
  <si>
    <t>241861723</t>
  </si>
  <si>
    <t>622</t>
  </si>
  <si>
    <t>5534_O28</t>
  </si>
  <si>
    <t>-767219381</t>
  </si>
  <si>
    <t>623</t>
  </si>
  <si>
    <t>5534_O29</t>
  </si>
  <si>
    <t>1358977821</t>
  </si>
  <si>
    <t>624</t>
  </si>
  <si>
    <t>5534_O42</t>
  </si>
  <si>
    <t>1959061579</t>
  </si>
  <si>
    <t>625</t>
  </si>
  <si>
    <t>5534_O43</t>
  </si>
  <si>
    <t>1407036363</t>
  </si>
  <si>
    <t>626</t>
  </si>
  <si>
    <t>5534_O44</t>
  </si>
  <si>
    <t>-1067470567</t>
  </si>
  <si>
    <t>627</t>
  </si>
  <si>
    <t>5534_O45</t>
  </si>
  <si>
    <t>1983922688</t>
  </si>
  <si>
    <t>628</t>
  </si>
  <si>
    <t>5534_O46</t>
  </si>
  <si>
    <t>-61047471</t>
  </si>
  <si>
    <t>629</t>
  </si>
  <si>
    <t>5534_O47</t>
  </si>
  <si>
    <t>-1313672305</t>
  </si>
  <si>
    <t>630</t>
  </si>
  <si>
    <t>5534_O48</t>
  </si>
  <si>
    <t>-639569141</t>
  </si>
  <si>
    <t>631</t>
  </si>
  <si>
    <t>5534_O50</t>
  </si>
  <si>
    <t>1263605695</t>
  </si>
  <si>
    <t>632</t>
  </si>
  <si>
    <t>5534_O51</t>
  </si>
  <si>
    <t>-1374615518</t>
  </si>
  <si>
    <t>633</t>
  </si>
  <si>
    <t>5534_O52</t>
  </si>
  <si>
    <t>-570439630</t>
  </si>
  <si>
    <t>634</t>
  </si>
  <si>
    <t>5534_O54</t>
  </si>
  <si>
    <t>623994446</t>
  </si>
  <si>
    <t>635</t>
  </si>
  <si>
    <t>5534_O55</t>
  </si>
  <si>
    <t>-1970567388</t>
  </si>
  <si>
    <t>636</t>
  </si>
  <si>
    <t>5534_O56</t>
  </si>
  <si>
    <t>1688213669</t>
  </si>
  <si>
    <t>637</t>
  </si>
  <si>
    <t>5534_O57</t>
  </si>
  <si>
    <t>-142721419</t>
  </si>
  <si>
    <t>638</t>
  </si>
  <si>
    <t>5534_O58</t>
  </si>
  <si>
    <t>1231538129</t>
  </si>
  <si>
    <t>639</t>
  </si>
  <si>
    <t>5534_O71</t>
  </si>
  <si>
    <t>1470390027</t>
  </si>
  <si>
    <t>640</t>
  </si>
  <si>
    <t>5534_O72</t>
  </si>
  <si>
    <t>2015035835</t>
  </si>
  <si>
    <t>641</t>
  </si>
  <si>
    <t>5534_O73</t>
  </si>
  <si>
    <t>-1558147253</t>
  </si>
  <si>
    <t>642</t>
  </si>
  <si>
    <t>5534_O74</t>
  </si>
  <si>
    <t>-103416999</t>
  </si>
  <si>
    <t>5534_O75</t>
  </si>
  <si>
    <t>-1575270549</t>
  </si>
  <si>
    <t>644</t>
  </si>
  <si>
    <t>5534_O76</t>
  </si>
  <si>
    <t>1870882519</t>
  </si>
  <si>
    <t>645</t>
  </si>
  <si>
    <t>5534_O78</t>
  </si>
  <si>
    <t>1702171763</t>
  </si>
  <si>
    <t>646</t>
  </si>
  <si>
    <t>5534_O79</t>
  </si>
  <si>
    <t>-87006617</t>
  </si>
  <si>
    <t>647</t>
  </si>
  <si>
    <t>5534_O80</t>
  </si>
  <si>
    <t>1394416435</t>
  </si>
  <si>
    <t>648</t>
  </si>
  <si>
    <t>5534_O81</t>
  </si>
  <si>
    <t>23024384</t>
  </si>
  <si>
    <t>649</t>
  </si>
  <si>
    <t>5534_O83</t>
  </si>
  <si>
    <t>-509779623</t>
  </si>
  <si>
    <t>650</t>
  </si>
  <si>
    <t>5534_O84</t>
  </si>
  <si>
    <t>-792740879</t>
  </si>
  <si>
    <t>651</t>
  </si>
  <si>
    <t>5534_O85</t>
  </si>
  <si>
    <t>2101309221</t>
  </si>
  <si>
    <t>652</t>
  </si>
  <si>
    <t>5534_O86</t>
  </si>
  <si>
    <t>1638612544</t>
  </si>
  <si>
    <t>653</t>
  </si>
  <si>
    <t>5534_O87</t>
  </si>
  <si>
    <t>-2100790321</t>
  </si>
  <si>
    <t>654</t>
  </si>
  <si>
    <t>767620323</t>
  </si>
  <si>
    <t>Montáž oken s izolačními skly z hliníkových nebo ocelových profilů na polyuretanovou pěnu s trojskly pevných do zdiva, plochy přes 1,5 do 2,5 m2</t>
  </si>
  <si>
    <t>2118363291</t>
  </si>
  <si>
    <t>https://podminky.urs.cz/item/CS_URS_2024_02/767620323</t>
  </si>
  <si>
    <t>"O32" 1,25*2,2</t>
  </si>
  <si>
    <t>"O61" 1,25*2,2</t>
  </si>
  <si>
    <t>"O90" 1,25*2,2</t>
  </si>
  <si>
    <t>655</t>
  </si>
  <si>
    <t>5534_O32</t>
  </si>
  <si>
    <t>okno Al 1250x2200 mm, s fixním zasklením trojsklo, UW &lt; 0,90 W/m2.K</t>
  </si>
  <si>
    <t>1461241035</t>
  </si>
  <si>
    <t>656</t>
  </si>
  <si>
    <t>5534_O61</t>
  </si>
  <si>
    <t>1065303911</t>
  </si>
  <si>
    <t>657</t>
  </si>
  <si>
    <t>5534_O90</t>
  </si>
  <si>
    <t>930646741</t>
  </si>
  <si>
    <t>658</t>
  </si>
  <si>
    <t>767620352</t>
  </si>
  <si>
    <t>Montáž oken s izolačními skly z hliníkových nebo ocelových profilů na polyuretanovou pěnu s trojskly otevíravých do zdiva, plochy přes 0,6 do 1,5 m2</t>
  </si>
  <si>
    <t>-1071012235</t>
  </si>
  <si>
    <t>https://podminky.urs.cz/item/CS_URS_2024_02/767620352</t>
  </si>
  <si>
    <t>"O19" 0,625*1,85</t>
  </si>
  <si>
    <t>"O24" 0,625*1,85</t>
  </si>
  <si>
    <t>"O49" 0,625*1,85</t>
  </si>
  <si>
    <t>"O53" 0,625*1,85</t>
  </si>
  <si>
    <t>"O82" 0,625*1,86</t>
  </si>
  <si>
    <t>659</t>
  </si>
  <si>
    <t>5534_O19</t>
  </si>
  <si>
    <t>okno Al 625x1850 mm, otevíravé/sklopné trojsklo, UW &lt; 0,90 W/m2.K, včetně integrovaného zábradlí, metalická barva ve zlatavém odstínu - 68/90513 Anonized C4, v provedení dle PD</t>
  </si>
  <si>
    <t>615203449</t>
  </si>
  <si>
    <t>660</t>
  </si>
  <si>
    <t>5534_O24</t>
  </si>
  <si>
    <t>okno Al 625x1850 mm, otevíravé/sklopné trojsklo, UW &lt; 0,90 W/m2.K, včetně integrovaného zábradlí v provedení dle PD</t>
  </si>
  <si>
    <t>235551868</t>
  </si>
  <si>
    <t>661</t>
  </si>
  <si>
    <t>5534_O49</t>
  </si>
  <si>
    <t>1988563128</t>
  </si>
  <si>
    <t>662</t>
  </si>
  <si>
    <t>5534_O53</t>
  </si>
  <si>
    <t>-1485818876</t>
  </si>
  <si>
    <t>663</t>
  </si>
  <si>
    <t>5534_O77</t>
  </si>
  <si>
    <t>-439466286</t>
  </si>
  <si>
    <t>664</t>
  </si>
  <si>
    <t>5534_O82</t>
  </si>
  <si>
    <t>236227547</t>
  </si>
  <si>
    <t>665</t>
  </si>
  <si>
    <t>767620353</t>
  </si>
  <si>
    <t>Montáž oken s izolačními skly z hliníkových nebo ocelových profilů na polyuretanovou pěnu s trojskly otevíravých do zdiva, plochy přes 1,5 do 2,5 m2</t>
  </si>
  <si>
    <t>-1348384502</t>
  </si>
  <si>
    <t>https://podminky.urs.cz/item/CS_URS_2024_02/767620353</t>
  </si>
  <si>
    <t>"O01" 1,5*1,35</t>
  </si>
  <si>
    <t>666</t>
  </si>
  <si>
    <t>5534_O01</t>
  </si>
  <si>
    <t>okno Al 1500x1350 mm, otevíravé/sklopné trojsklo, UW &lt; 0,90 W/m2.K</t>
  </si>
  <si>
    <t>-170299801</t>
  </si>
  <si>
    <t>667</t>
  </si>
  <si>
    <t>767627306</t>
  </si>
  <si>
    <t>Ostatní práce a doplňky při montáži oken a stěn připojovací spára oken a stěn mezi ostěním a rámem vnitřní parotěsná páska</t>
  </si>
  <si>
    <t>1111138251</t>
  </si>
  <si>
    <t>https://podminky.urs.cz/item/CS_URS_2024_02/767627306</t>
  </si>
  <si>
    <t>(1,5+1,35)*2+(0,63+1,85)*2*51+(1,25+2,2)*2*3</t>
  </si>
  <si>
    <t>(1,7+2,2*2)*2+(1,7+2,6*2)*2</t>
  </si>
  <si>
    <t>668</t>
  </si>
  <si>
    <t>767627307</t>
  </si>
  <si>
    <t>Ostatní práce a doplňky při montáži oken a stěn připojovací spára oken a stěn mezi ostěním a rámem venkovní paropropustna páska</t>
  </si>
  <si>
    <t>-2033866913</t>
  </si>
  <si>
    <t>https://podminky.urs.cz/item/CS_URS_2024_02/767627307</t>
  </si>
  <si>
    <t>669</t>
  </si>
  <si>
    <t>767640221</t>
  </si>
  <si>
    <t>Montáž dveří ocelových nebo hliníkových vchodových dvoukřídlové bez nadsvětlíku</t>
  </si>
  <si>
    <t>1257132212</t>
  </si>
  <si>
    <t>https://podminky.urs.cz/item/CS_URS_2024_02/767640221</t>
  </si>
  <si>
    <t>"De01" 1</t>
  </si>
  <si>
    <t>"De04" 1</t>
  </si>
  <si>
    <t>"De05" 1</t>
  </si>
  <si>
    <t>"De06" 1</t>
  </si>
  <si>
    <t>670</t>
  </si>
  <si>
    <t>5534_De01</t>
  </si>
  <si>
    <t xml:space="preserve">dveře vchodové dvoukřídlé Al prosklené 1700x2200 mm, izolační trojsklo, Ud &lt; 1,20 W/m2.K, metalická barva ve zlatavém odstínu - 68/90513 Anonized C4, včetně kování a příslušenství v provedení dle PD </t>
  </si>
  <si>
    <t>385690109</t>
  </si>
  <si>
    <t>671</t>
  </si>
  <si>
    <t>5534_De04</t>
  </si>
  <si>
    <t xml:space="preserve">dveře vchodové dvoukřídlé Al prosklené 1700x2200 mm, izolační trojsklo, Ud &lt; 1,20 W/m2.K, včetně kování a příslušenství v provedení dle PD </t>
  </si>
  <si>
    <t>258216440</t>
  </si>
  <si>
    <t>672</t>
  </si>
  <si>
    <t>5534_De05</t>
  </si>
  <si>
    <t>-57892264</t>
  </si>
  <si>
    <t>673</t>
  </si>
  <si>
    <t>5534_De06</t>
  </si>
  <si>
    <t>674006675</t>
  </si>
  <si>
    <t>674</t>
  </si>
  <si>
    <t>767640222</t>
  </si>
  <si>
    <t>Montáž dveří ocelových nebo hliníkových vchodových dvoukřídlové s nadsvětlíkem</t>
  </si>
  <si>
    <t>608167461</t>
  </si>
  <si>
    <t>https://podminky.urs.cz/item/CS_URS_2024_02/767640222</t>
  </si>
  <si>
    <t>"De02" 1</t>
  </si>
  <si>
    <t>"De03" 1</t>
  </si>
  <si>
    <t>675</t>
  </si>
  <si>
    <t>5534_De02</t>
  </si>
  <si>
    <t xml:space="preserve">dveře vchodové dvoukřídlé Al prosklené 1700x2600 mm s nadsvětlíkem, izolační trojsklo, Ud &lt; 1,20 W/m2.K, metalická barva ve zlatavém odstínu - 68/90513 Anonized C4, včetně kování a příslušenství v provedení dle PD </t>
  </si>
  <si>
    <t>-766954005</t>
  </si>
  <si>
    <t>676</t>
  </si>
  <si>
    <t>5534_De03</t>
  </si>
  <si>
    <t>-970832240</t>
  </si>
  <si>
    <t>677</t>
  </si>
  <si>
    <t>767640322</t>
  </si>
  <si>
    <t>Montáž dveří ocelových nebo hliníkových vnitřních dvoukřídlových</t>
  </si>
  <si>
    <t>1034520556</t>
  </si>
  <si>
    <t>https://podminky.urs.cz/item/CS_URS_2024_02/767640322</t>
  </si>
  <si>
    <t>"D115" 1</t>
  </si>
  <si>
    <t>"D130" 1</t>
  </si>
  <si>
    <t>678</t>
  </si>
  <si>
    <t>5534_D115</t>
  </si>
  <si>
    <t>dveře dvoukřídlé prosklené hliníkové interiérové 1600x2150 mm, jednoduché sklo, padací práh, včetně zárubně, kování v provedení dle PD</t>
  </si>
  <si>
    <t>1891962209</t>
  </si>
  <si>
    <t>679</t>
  </si>
  <si>
    <t>5534_D130</t>
  </si>
  <si>
    <t>dveře dvoukřídlé prosklené hliníkové interiérové 2080x2600 mm, včetně horního fixního světlíku, jednoduché sklo, včetně zárubně, kování v provedení dle PD</t>
  </si>
  <si>
    <t>-339739236</t>
  </si>
  <si>
    <t>680</t>
  </si>
  <si>
    <t>767646411</t>
  </si>
  <si>
    <t>Montáž revizních dveří a dvířek hliníkových, ocelových nebo plastových s rámem jednokřídlových, plochy do 0,5 m2</t>
  </si>
  <si>
    <t>111790473</t>
  </si>
  <si>
    <t>https://podminky.urs.cz/item/CS_URS_2024_02/767646411</t>
  </si>
  <si>
    <t>"OV.42" 0,3*0,3*3</t>
  </si>
  <si>
    <t>681</t>
  </si>
  <si>
    <t>56245709R</t>
  </si>
  <si>
    <t>dvířka revizní 300x300 hliníkový plech, vnitřní rám vhodný pro osazení do zděné stěny</t>
  </si>
  <si>
    <t>-972234533</t>
  </si>
  <si>
    <t>"OV.42" 3</t>
  </si>
  <si>
    <t>682</t>
  </si>
  <si>
    <t>767646522</t>
  </si>
  <si>
    <t>Montáž dveří ocelových nebo hliníkových protipožárních uzávěrů dvoukřídlových, výšky přes 1970 do 2200 mm</t>
  </si>
  <si>
    <t>1913580100</t>
  </si>
  <si>
    <t>https://podminky.urs.cz/item/CS_URS_2024_02/767646522</t>
  </si>
  <si>
    <t>"D100" 1</t>
  </si>
  <si>
    <t>"D200" 1</t>
  </si>
  <si>
    <t>"D207" 1</t>
  </si>
  <si>
    <t>"D300" 1</t>
  </si>
  <si>
    <t>"D307" 1</t>
  </si>
  <si>
    <t>"D400" 1</t>
  </si>
  <si>
    <t>"D409" 1</t>
  </si>
  <si>
    <t>683</t>
  </si>
  <si>
    <t>5534_D100</t>
  </si>
  <si>
    <t>dveře dvoukřídlé hliníkové interierové 1600x2150 mm, protipožární EI 30 DP3- S200-CK, včetně zárubně, kování v provedení dle PD</t>
  </si>
  <si>
    <t>-644534259</t>
  </si>
  <si>
    <t>684</t>
  </si>
  <si>
    <t>5534_D200</t>
  </si>
  <si>
    <t>-2128374449</t>
  </si>
  <si>
    <t>685</t>
  </si>
  <si>
    <t>5534_D207</t>
  </si>
  <si>
    <t>dveře dvoukřídlé hliníkové interierové s dvěma bočními fixním světlíky, 3210x2150 mm, protipožární EI 30 DP3- S200-CK, včetně zárubně, kování v provedení dle PD</t>
  </si>
  <si>
    <t>855903154</t>
  </si>
  <si>
    <t>686</t>
  </si>
  <si>
    <t>5534_D300</t>
  </si>
  <si>
    <t>1868363285</t>
  </si>
  <si>
    <t>687</t>
  </si>
  <si>
    <t>5534_D307</t>
  </si>
  <si>
    <t>1325495727</t>
  </si>
  <si>
    <t>688</t>
  </si>
  <si>
    <t>5534_D400</t>
  </si>
  <si>
    <t>-788967010</t>
  </si>
  <si>
    <t>689</t>
  </si>
  <si>
    <t>5534_D409</t>
  </si>
  <si>
    <t>-1291120232</t>
  </si>
  <si>
    <t>690</t>
  </si>
  <si>
    <t>767646524R</t>
  </si>
  <si>
    <t>Montáž dveří protipožárního uzávěru dvoukřídlového v přes 2400 mm</t>
  </si>
  <si>
    <t>515348524</t>
  </si>
  <si>
    <t>"D116" 1</t>
  </si>
  <si>
    <t>"D223" 1</t>
  </si>
  <si>
    <t>"D323" 1</t>
  </si>
  <si>
    <t>"D424" 1</t>
  </si>
  <si>
    <t>691</t>
  </si>
  <si>
    <t>5534_D116</t>
  </si>
  <si>
    <t>dveře dvoukřídlé hliníkové interierové s horním fixním světlíkem 1600x2600 mm, protipožární EI 30 DP3- S200-CK, včetně zárubně, kování v provedení dle PD</t>
  </si>
  <si>
    <t>-551539728</t>
  </si>
  <si>
    <t>692</t>
  </si>
  <si>
    <t>5534_D223</t>
  </si>
  <si>
    <t>dveře dvoukřídlé hliníkové interierové s horním fixním světlíkem 2080x2600 mm, protipožární EI 30 DP3- S200-CK, včetně zárubně, kování v provedení dle PD</t>
  </si>
  <si>
    <t>-721569332</t>
  </si>
  <si>
    <t>693</t>
  </si>
  <si>
    <t>5534_D323</t>
  </si>
  <si>
    <t>-985073376</t>
  </si>
  <si>
    <t>694</t>
  </si>
  <si>
    <t>5534_D424</t>
  </si>
  <si>
    <t>1293834081</t>
  </si>
  <si>
    <t>695</t>
  </si>
  <si>
    <t>767_OV.45</t>
  </si>
  <si>
    <t>Kompletní výroba, dodávka a montáž kovové zábrany pod schodiště dl. 1500 mm v provedení dle PD</t>
  </si>
  <si>
    <t>-1781041324</t>
  </si>
  <si>
    <t>"OV.45"2</t>
  </si>
  <si>
    <t>696</t>
  </si>
  <si>
    <t>767_ZV.04</t>
  </si>
  <si>
    <t>Kompletní výroba, dodávka a montáž zakončovacího profilu podlahy, Al tl. 4 mm, dl. 4500 m, výška 50 mm, šířka 50 mm, včetně kotvení, v provedení dle PD</t>
  </si>
  <si>
    <t>-970945120</t>
  </si>
  <si>
    <t>D.1.1.c.1 Výpis zámečnichích výrobků</t>
  </si>
  <si>
    <t>"ZV.04"8</t>
  </si>
  <si>
    <t>697</t>
  </si>
  <si>
    <t>767_ZV.05</t>
  </si>
  <si>
    <t>Kompletní dodávka a osazení kovového roznášecího rámu 1500x3000 mm pro vynášení technologie umístěné na střeše v provedení dle PD</t>
  </si>
  <si>
    <t>-296477806</t>
  </si>
  <si>
    <t>"ZV.05" 1</t>
  </si>
  <si>
    <t>698</t>
  </si>
  <si>
    <t>767_ZV.06</t>
  </si>
  <si>
    <t>Kompletní dodávka a osazení kovového roznášecího rámu 500x1000 mm pro vynášení technologie umístěné na střeše v provedení dle PD</t>
  </si>
  <si>
    <t>488795184</t>
  </si>
  <si>
    <t>"ZV.06" 1</t>
  </si>
  <si>
    <t>699</t>
  </si>
  <si>
    <t>767_ZV.07</t>
  </si>
  <si>
    <t>Kompletní dodávka a osazení kovového roznášecího rámu pro vynášení technologie umístěné na střeše, výškově stavitelné pro vodorovné uložení technologie, šířka 1000 mm, v provedení dle PD</t>
  </si>
  <si>
    <t>1391890991</t>
  </si>
  <si>
    <t>"ZV.07" 17</t>
  </si>
  <si>
    <t>700</t>
  </si>
  <si>
    <t>767861010</t>
  </si>
  <si>
    <t>Montáž vnitřních kovových žebříků přímých délky přes 2 do 5 m, ukotvených do zdiva</t>
  </si>
  <si>
    <t>1341140706</t>
  </si>
  <si>
    <t>https://podminky.urs.cz/item/CS_URS_2024_01/767861010</t>
  </si>
  <si>
    <t>"OV.58" 2</t>
  </si>
  <si>
    <t>701</t>
  </si>
  <si>
    <t>44983025R</t>
  </si>
  <si>
    <t>žebřík výstupový jednoduchý přímý z pozinkované oceli dl 4,2 m, š. 440 mm</t>
  </si>
  <si>
    <t>1529842165</t>
  </si>
  <si>
    <t>702</t>
  </si>
  <si>
    <t>998767203</t>
  </si>
  <si>
    <t>Přesun hmot pro zámečnické konstrukce stanovený procentní sazbou (%) z ceny vodorovná dopravní vzdálenost do 50 m základní v objektech výšky přes 12 do 24 m</t>
  </si>
  <si>
    <t>823475940</t>
  </si>
  <si>
    <t>https://podminky.urs.cz/item/CS_URS_2024_02/998767203</t>
  </si>
  <si>
    <t>771</t>
  </si>
  <si>
    <t>Podlahy z dlaždic</t>
  </si>
  <si>
    <t>703</t>
  </si>
  <si>
    <t>771111011</t>
  </si>
  <si>
    <t>Příprava podkladu před provedením dlažby vysátí podlah</t>
  </si>
  <si>
    <t>-576033278</t>
  </si>
  <si>
    <t>https://podminky.urs.cz/item/CS_URS_2024_02/771111011</t>
  </si>
  <si>
    <t>"1.26" 5,94</t>
  </si>
  <si>
    <t>"1.03" 7,4</t>
  </si>
  <si>
    <t>"1.06" 13,65"</t>
  </si>
  <si>
    <t>704</t>
  </si>
  <si>
    <t>771121011</t>
  </si>
  <si>
    <t>Příprava podkladu před provedením dlažby nátěr penetrační na podlahu</t>
  </si>
  <si>
    <t>-269921221</t>
  </si>
  <si>
    <t>https://podminky.urs.cz/item/CS_URS_2024_02/771121011</t>
  </si>
  <si>
    <t>705</t>
  </si>
  <si>
    <t>771474113</t>
  </si>
  <si>
    <t>Montáž soklů z dlaždic keramických lepených cementovým flexibilním lepidlem rovných, výšky přes 90 do 120 mm</t>
  </si>
  <si>
    <t>-1927033562</t>
  </si>
  <si>
    <t>https://podminky.urs.cz/item/CS_URS_2024_02/771474113</t>
  </si>
  <si>
    <t>"1.04" 7,9</t>
  </si>
  <si>
    <t>"1.11" 12,9</t>
  </si>
  <si>
    <t>"1.20" 20</t>
  </si>
  <si>
    <t>"1.21" 22,1</t>
  </si>
  <si>
    <t>"1.26" 9,1</t>
  </si>
  <si>
    <t>"1.36" 9,9</t>
  </si>
  <si>
    <t>"1.03" 11</t>
  </si>
  <si>
    <t>"1.06" 15,2</t>
  </si>
  <si>
    <t>"2.04" 6,1</t>
  </si>
  <si>
    <t>"2.06" 4,5</t>
  </si>
  <si>
    <t>"2.07" 2,9+4,2</t>
  </si>
  <si>
    <t>"2.08" 4,2</t>
  </si>
  <si>
    <t>"2.09" 5,6</t>
  </si>
  <si>
    <t>"3.04" 6,1</t>
  </si>
  <si>
    <t>"3.06" 4,5</t>
  </si>
  <si>
    <t>"3.07" 2,9+4,2</t>
  </si>
  <si>
    <t>"3.08" 4,2</t>
  </si>
  <si>
    <t>"3.09" 5,6</t>
  </si>
  <si>
    <t>"4.04" 6,1</t>
  </si>
  <si>
    <t>"4.06" 4,5</t>
  </si>
  <si>
    <t>"4.07" 2,9+4,2</t>
  </si>
  <si>
    <t>"4.08" 4,2</t>
  </si>
  <si>
    <t>"4.09" 5,6</t>
  </si>
  <si>
    <t>9*10*3</t>
  </si>
  <si>
    <t>12,8*3</t>
  </si>
  <si>
    <t>706</t>
  </si>
  <si>
    <t>771574413</t>
  </si>
  <si>
    <t>Montáž podlah z dlaždic keramických lepených cementovým flexibilním lepidlem hladkých, tloušťky do 10 mm přes 2 do 4 ks/m2</t>
  </si>
  <si>
    <t>-1838123453</t>
  </si>
  <si>
    <t>https://podminky.urs.cz/item/CS_URS_2024_02/771574413</t>
  </si>
  <si>
    <t>707</t>
  </si>
  <si>
    <t>59761110R</t>
  </si>
  <si>
    <t>dlažba keramická v interiéru, rektifikovaná dlažba v betonovém designu o rozměru 59,8x59,8 cm, tl do 10mm, R10/B</t>
  </si>
  <si>
    <t>-1699267093</t>
  </si>
  <si>
    <t>Ker_sokl_vnitř*0,1*1,3</t>
  </si>
  <si>
    <t>382,008*1,15 'Přepočtené koeficientem množství</t>
  </si>
  <si>
    <t>708</t>
  </si>
  <si>
    <t>771574433</t>
  </si>
  <si>
    <t>Montáž podlah z dlaždic keramických lepených cementovým flexibilním lepidlem reliéfních nebo z dekorů, tloušťky do 10 mm přes 2 do 4 ks/m2</t>
  </si>
  <si>
    <t>-1467557066</t>
  </si>
  <si>
    <t>https://podminky.urs.cz/item/CS_URS_2024_02/771574433</t>
  </si>
  <si>
    <t>Skladba F.5.1.</t>
  </si>
  <si>
    <t>"2.P1.04" 8,6</t>
  </si>
  <si>
    <t>"2.P2.04" 8,51</t>
  </si>
  <si>
    <t>"2.P2.03" 8,51</t>
  </si>
  <si>
    <t>"2.P4.04" 8,6</t>
  </si>
  <si>
    <t>"2.P5.04" 8,6</t>
  </si>
  <si>
    <t>"2.P6.04" 8,51</t>
  </si>
  <si>
    <t>"2.P7.04" 8,51</t>
  </si>
  <si>
    <t>"2.P8.04" 8,60</t>
  </si>
  <si>
    <t>"2.P9.04" 8,60</t>
  </si>
  <si>
    <t>"2.P10.04" 8,60</t>
  </si>
  <si>
    <t>"3.P1.04" 8,6</t>
  </si>
  <si>
    <t>"3.P2.04" 8,51</t>
  </si>
  <si>
    <t>"3.P3.04" 8,51</t>
  </si>
  <si>
    <t>"3.P4.04" 8,73</t>
  </si>
  <si>
    <t>"3.P5.04" 8,73</t>
  </si>
  <si>
    <t>"3.P6.04" 8,63</t>
  </si>
  <si>
    <t>"3.P7.04" 8,63</t>
  </si>
  <si>
    <t>"3.P8.04" 8,73</t>
  </si>
  <si>
    <t>"3.P9.04" 8,6</t>
  </si>
  <si>
    <t>"3.P10.04" 8,6</t>
  </si>
  <si>
    <t>"4.P1.04" 8,6</t>
  </si>
  <si>
    <t>"4.P2.04" 8,51</t>
  </si>
  <si>
    <t>"4.P3.04" 8,51</t>
  </si>
  <si>
    <t>"3.P4.04" 8,6</t>
  </si>
  <si>
    <t>"3.P5.04" 8,6</t>
  </si>
  <si>
    <t>"3.P6.04" 8,51</t>
  </si>
  <si>
    <t>"3.P7.04" 8,51</t>
  </si>
  <si>
    <t>"3.P8.04" 8,6</t>
  </si>
  <si>
    <t>Skladba F.5.2.</t>
  </si>
  <si>
    <t>"2.16" 32,97</t>
  </si>
  <si>
    <t>"3.16" 32,97</t>
  </si>
  <si>
    <t>"4.16" 33,28</t>
  </si>
  <si>
    <t>709</t>
  </si>
  <si>
    <t>59761118R</t>
  </si>
  <si>
    <t>dlažba keramická v exteriéru, mrazuvzdorná, rektifikovaná dlažba v betonovém designu o rozměru 59,8x59,8 cm, tl do 10mm, R10/B</t>
  </si>
  <si>
    <t>-924538331</t>
  </si>
  <si>
    <t>Ker_sokl_venk*0,1*1,3</t>
  </si>
  <si>
    <t>396,862*1,15 'Přepočtené koeficientem množství</t>
  </si>
  <si>
    <t>710</t>
  </si>
  <si>
    <t>771591112</t>
  </si>
  <si>
    <t>Izolace podlahy pod dlažbu nátěrem nebo stěrkou ve dvou vrstvách</t>
  </si>
  <si>
    <t>1006913178</t>
  </si>
  <si>
    <t>https://podminky.urs.cz/item/CS_URS_2024_02/771591112</t>
  </si>
  <si>
    <t>"1.20" 12,58+19,8*0,3</t>
  </si>
  <si>
    <t>"1.21" 16,48+22,1*0,3</t>
  </si>
  <si>
    <t>"2.04" 6,78+10,2*0,3</t>
  </si>
  <si>
    <t>"2.06" 13,55+14,8*0,3</t>
  </si>
  <si>
    <t>"2.P1.03" 5,53+9,5*0,3</t>
  </si>
  <si>
    <t>"2.P2.03" 5,53+9,5*0,3</t>
  </si>
  <si>
    <t>"2.P4.03" 5,53+9,5*0,3</t>
  </si>
  <si>
    <t>"2.P5.03" 5,53+9,5*0,3</t>
  </si>
  <si>
    <t>"2.P6.03" 5,53+9,5*0,3</t>
  </si>
  <si>
    <t>"2.P7.03" 5,53+9,5*0,3</t>
  </si>
  <si>
    <t>"2.P8.03" 5,53+9,5*0,3</t>
  </si>
  <si>
    <t>"2.P9.03" 5,53+9,5*0,3</t>
  </si>
  <si>
    <t>"2.P10.03" 5,53+9,5*0,3</t>
  </si>
  <si>
    <t>"3.04" 6,88+10,2*0,3</t>
  </si>
  <si>
    <t>"3.06" 13,55+22,1*0,3</t>
  </si>
  <si>
    <t>"3.P1.03" 5,53+9,5*0,3</t>
  </si>
  <si>
    <t>"3.P2.03" 5,53+9,5*0,3</t>
  </si>
  <si>
    <t>"3.P3.03" 5,53+9,5*0,3</t>
  </si>
  <si>
    <t>"3.P4.03" 5,53+9,5*0,3</t>
  </si>
  <si>
    <t>"3.P5.03" 5,53+9,5*0,3</t>
  </si>
  <si>
    <t>"3.P6.03" 5,53+9,5*0,3</t>
  </si>
  <si>
    <t>"3.P7.03" 5,53+9,5*0,3</t>
  </si>
  <si>
    <t>"3.P8.03" 5,53+9,5*0,3</t>
  </si>
  <si>
    <t>"3.P9.03" 5,53+9,5*0,3</t>
  </si>
  <si>
    <t>"3.P10.03" 5,53+9,5*0,3</t>
  </si>
  <si>
    <t>"4.04" 6,78+10,2*0,3</t>
  </si>
  <si>
    <t>"4.06" 13,55+22,1*0,3</t>
  </si>
  <si>
    <t>"4.P1.03" 5,53+9,5*0,3</t>
  </si>
  <si>
    <t>"4.P2.03" 5,53+9,5*0,3</t>
  </si>
  <si>
    <t>"4.P3.03" 5,53+9,5*0,3</t>
  </si>
  <si>
    <t>"4.P4.03" 5,53+9,5*0,3</t>
  </si>
  <si>
    <t>"4.P5.03" 5,53+9,5*0,3</t>
  </si>
  <si>
    <t>"4.P6.03" 5,53+9,5*0,3</t>
  </si>
  <si>
    <t>"4.P7.03" 5,53+9,5*0,3</t>
  </si>
  <si>
    <t>"4.P8.03" 5,53+9,5*0,3</t>
  </si>
  <si>
    <t>"4.P9.03" 5,53+9,5*0,3</t>
  </si>
  <si>
    <t>"4.P10.03" 5,53+9,5*0,3</t>
  </si>
  <si>
    <t>771591115</t>
  </si>
  <si>
    <t>Podlahy - dokončovací práce spárování silikonem</t>
  </si>
  <si>
    <t>533064573</t>
  </si>
  <si>
    <t>https://podminky.urs.cz/item/CS_URS_2024_02/771591115</t>
  </si>
  <si>
    <t>ker_sokl</t>
  </si>
  <si>
    <t>771591184</t>
  </si>
  <si>
    <t>Podlahy - dokončovací práce pracnější řezání dlaždic keramických rovné</t>
  </si>
  <si>
    <t>-1861514407</t>
  </si>
  <si>
    <t>https://podminky.urs.cz/item/CS_URS_2024_02/771591184</t>
  </si>
  <si>
    <t>771591241</t>
  </si>
  <si>
    <t>Izolace podlahy pod dlažbu těsnícími izolačními pásy vnitřní kout</t>
  </si>
  <si>
    <t>477219370</t>
  </si>
  <si>
    <t>https://podminky.urs.cz/item/CS_URS_2024_02/771591241</t>
  </si>
  <si>
    <t>"1.20" 8</t>
  </si>
  <si>
    <t>"1.21" 8</t>
  </si>
  <si>
    <t>"2.04" 4</t>
  </si>
  <si>
    <t>"2.06" 4</t>
  </si>
  <si>
    <t>"2.P1.03" 4</t>
  </si>
  <si>
    <t>"2.P2.03" 4</t>
  </si>
  <si>
    <t>"2.P4.03" 4</t>
  </si>
  <si>
    <t>"2.P5.03" 4</t>
  </si>
  <si>
    <t>"2.P6.03" 4</t>
  </si>
  <si>
    <t>"2.P7.03" 4</t>
  </si>
  <si>
    <t>"2.P8.03" 4</t>
  </si>
  <si>
    <t>"2.P9.03" 4</t>
  </si>
  <si>
    <t>"2.P10.03" 4</t>
  </si>
  <si>
    <t>"3.04" 4</t>
  </si>
  <si>
    <t>"3.06" 4</t>
  </si>
  <si>
    <t>"3.P1.03" 4</t>
  </si>
  <si>
    <t>"3.P2.03" 4</t>
  </si>
  <si>
    <t>"3.P3.03" 4</t>
  </si>
  <si>
    <t>"3.P4.03" 4</t>
  </si>
  <si>
    <t>"3.P5.03" 4</t>
  </si>
  <si>
    <t>"3.P6.03" 4</t>
  </si>
  <si>
    <t>"3.P7.03" 4</t>
  </si>
  <si>
    <t>"3.P8.03" 4</t>
  </si>
  <si>
    <t>"3.P9.03" 4</t>
  </si>
  <si>
    <t>"3.P10.03" 4</t>
  </si>
  <si>
    <t>"4.04" 4</t>
  </si>
  <si>
    <t>"4.06" 4</t>
  </si>
  <si>
    <t>"4.P1.03" 4</t>
  </si>
  <si>
    <t>"4.P2.03" 4</t>
  </si>
  <si>
    <t>"4.P3.03" 4</t>
  </si>
  <si>
    <t>"4.P4.03" 4</t>
  </si>
  <si>
    <t>"4.P5.03" 4</t>
  </si>
  <si>
    <t>"4.P6.03" 4</t>
  </si>
  <si>
    <t>"4.P7.03" 4</t>
  </si>
  <si>
    <t>"4.P8.03" 4</t>
  </si>
  <si>
    <t>"4.P9.03" 4</t>
  </si>
  <si>
    <t>"4.P10.03" 4</t>
  </si>
  <si>
    <t>714</t>
  </si>
  <si>
    <t>771591264</t>
  </si>
  <si>
    <t>Izolace podlahy pod dlažbu těsnícími izolačními pásy mezi podlahou a stěnu</t>
  </si>
  <si>
    <t>-1161613763</t>
  </si>
  <si>
    <t>https://podminky.urs.cz/item/CS_URS_2024_02/771591264</t>
  </si>
  <si>
    <t>"1.20" 19,8</t>
  </si>
  <si>
    <t>"2.04" 10,2</t>
  </si>
  <si>
    <t>"2.06" 14,8</t>
  </si>
  <si>
    <t>"2.P1.03" 9,5</t>
  </si>
  <si>
    <t>"2.P2.03" 9,5</t>
  </si>
  <si>
    <t>"2.P4.03" 9,5</t>
  </si>
  <si>
    <t>"2.P5.03" 9,5</t>
  </si>
  <si>
    <t>"2.P6.03" 9,5</t>
  </si>
  <si>
    <t>"2.P7.03" 9,5</t>
  </si>
  <si>
    <t>"2.P8.03" 9,5</t>
  </si>
  <si>
    <t>"2.P9.03" 9,5</t>
  </si>
  <si>
    <t>"2.P10.03" 9,5</t>
  </si>
  <si>
    <t>"3.04" 10,2</t>
  </si>
  <si>
    <t>"3.06" 22,1</t>
  </si>
  <si>
    <t>"3.P1.03" 9,5</t>
  </si>
  <si>
    <t>"3.P2.03" 9,5</t>
  </si>
  <si>
    <t>"3.P3.03" 9,5</t>
  </si>
  <si>
    <t>"3.P4.03" 9,5</t>
  </si>
  <si>
    <t>"3.P5.03"9,5</t>
  </si>
  <si>
    <t>"3.P6.03" 9,5</t>
  </si>
  <si>
    <t>"3.P7.03" 9,5</t>
  </si>
  <si>
    <t>"3.P8.03" 9,5</t>
  </si>
  <si>
    <t>"3.P9.03" 9,5</t>
  </si>
  <si>
    <t>"3.P10.03" 9,5</t>
  </si>
  <si>
    <t>"4.04" 10,2</t>
  </si>
  <si>
    <t>"4.06" 22,1</t>
  </si>
  <si>
    <t>"4.P1.03" 9,5</t>
  </si>
  <si>
    <t>"4.P2.03" 9,5</t>
  </si>
  <si>
    <t>"4.P3.03" 9,5</t>
  </si>
  <si>
    <t>"4.P4.03" 9,5</t>
  </si>
  <si>
    <t>"4.P5.03" 9,5</t>
  </si>
  <si>
    <t>"4.P6.03" 9,5</t>
  </si>
  <si>
    <t>"4.P7.03"9,5</t>
  </si>
  <si>
    <t>"4.P8.03" 9,5</t>
  </si>
  <si>
    <t>"4.P9.03" 9,5</t>
  </si>
  <si>
    <t>"4.P10.03"9,5</t>
  </si>
  <si>
    <t>715</t>
  </si>
  <si>
    <t>771591207R</t>
  </si>
  <si>
    <t>Hydroizolační stěrka včetně systémových bandáží a okapních pásek a penetrace</t>
  </si>
  <si>
    <t>-336131673</t>
  </si>
  <si>
    <t>716</t>
  </si>
  <si>
    <t>771592011</t>
  </si>
  <si>
    <t>Čištění vnitřních ploch po položení dlažby podlah nebo schodišť chemickými prostředky</t>
  </si>
  <si>
    <t>-467687295</t>
  </si>
  <si>
    <t>https://podminky.urs.cz/item/CS_URS_2024_02/771592011</t>
  </si>
  <si>
    <t>717</t>
  </si>
  <si>
    <t>998771203</t>
  </si>
  <si>
    <t>Přesun hmot pro podlahy z dlaždic stanovený procentní sazbou (%) z ceny vodorovná dopravní vzdálenost do 50 m základní v objektech výšky přes 12 do 24 m</t>
  </si>
  <si>
    <t>-1233986149</t>
  </si>
  <si>
    <t>https://podminky.urs.cz/item/CS_URS_2024_02/998771203</t>
  </si>
  <si>
    <t>776</t>
  </si>
  <si>
    <t>Podlahy povlakové</t>
  </si>
  <si>
    <t>718</t>
  </si>
  <si>
    <t>776111112</t>
  </si>
  <si>
    <t>Příprava podkladu povlakových podlah a stěn broušení podlah nového podkladu betonového</t>
  </si>
  <si>
    <t>132799096</t>
  </si>
  <si>
    <t>https://podminky.urs.cz/item/CS_URS_2024_02/776111112</t>
  </si>
  <si>
    <t>"2.03" 85,46</t>
  </si>
  <si>
    <t>"2.21" 58,63</t>
  </si>
  <si>
    <t xml:space="preserve">"3.01" 21,66 </t>
  </si>
  <si>
    <t>"3.03" 85,46</t>
  </si>
  <si>
    <t>"3.21" 59,44</t>
  </si>
  <si>
    <t>"4.03" 85,46</t>
  </si>
  <si>
    <t>"4.21" 59,49</t>
  </si>
  <si>
    <t>1,615*3,21+1,612*3,21</t>
  </si>
  <si>
    <t>719</t>
  </si>
  <si>
    <t>776111311</t>
  </si>
  <si>
    <t>Příprava podkladu povlakových podlah a stěn vysátí podlah</t>
  </si>
  <si>
    <t>-1426697087</t>
  </si>
  <si>
    <t>https://podminky.urs.cz/item/CS_URS_2024_02/776111311</t>
  </si>
  <si>
    <t>720</t>
  </si>
  <si>
    <t>776121112</t>
  </si>
  <si>
    <t>Příprava podkladu povlakových podlah a stěn penetrace vodou ředitelná podlah</t>
  </si>
  <si>
    <t>1022997408</t>
  </si>
  <si>
    <t>https://podminky.urs.cz/item/CS_URS_2024_02/776121112</t>
  </si>
  <si>
    <t>776141121</t>
  </si>
  <si>
    <t>Příprava podkladu povlakových podlah a stěn vyrovnání samonivelační stěrkou podlah min.pevnosti 30 MPa, tloušťky do 3 mm</t>
  </si>
  <si>
    <t>-1044766486</t>
  </si>
  <si>
    <t>https://podminky.urs.cz/item/CS_URS_2024_02/776141121</t>
  </si>
  <si>
    <t>722</t>
  </si>
  <si>
    <t>776231111R</t>
  </si>
  <si>
    <t>Montáž podlahovin z vinylu lepením pásů standardním lepidlem</t>
  </si>
  <si>
    <t>1795326337</t>
  </si>
  <si>
    <t>723</t>
  </si>
  <si>
    <t>28411_PV-01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</si>
  <si>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PV-01)</t>
  </si>
  <si>
    <t>-1551741345</t>
  </si>
  <si>
    <t>PV-01</t>
  </si>
  <si>
    <t>827,02*1,1 'Přepočtené koeficientem množství</t>
  </si>
  <si>
    <t>724</t>
  </si>
  <si>
    <t>28411_PV-02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</si>
  <si>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PV-02)</t>
  </si>
  <si>
    <t>629249274</t>
  </si>
  <si>
    <t>PV-02</t>
  </si>
  <si>
    <t>Fabion_FS02*0,3</t>
  </si>
  <si>
    <t>550,817*1,1 'Přepočtené koeficientem množství</t>
  </si>
  <si>
    <t>28411_PV-03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</si>
  <si>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PV-03)</t>
  </si>
  <si>
    <t>189095679</t>
  </si>
  <si>
    <t>PV-03</t>
  </si>
  <si>
    <t>Fabion_FS03*0,4</t>
  </si>
  <si>
    <t>436,61*1,1 'Přepočtené koeficientem množství</t>
  </si>
  <si>
    <t>726</t>
  </si>
  <si>
    <t>28411_PV-04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</si>
  <si>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PV-04)</t>
  </si>
  <si>
    <t>379918822</t>
  </si>
  <si>
    <t>PV-04</t>
  </si>
  <si>
    <t>Fabion_FS04*0,4</t>
  </si>
  <si>
    <t>378,39*1,1 'Přepočtené koeficientem množství</t>
  </si>
  <si>
    <t>727</t>
  </si>
  <si>
    <t>28411_PV-05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</si>
  <si>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třída Bƒl S1 (dle PD PV-05)</t>
  </si>
  <si>
    <t>-1906940570</t>
  </si>
  <si>
    <t>Fabion_FS05*0,4</t>
  </si>
  <si>
    <t>400,1*1,1 'Přepočtené koeficientem množství</t>
  </si>
  <si>
    <t>728</t>
  </si>
  <si>
    <t>776321111</t>
  </si>
  <si>
    <t>Montáž podlahovin z PVC na schodišťové stupně stupnic, šířky do 300 mm</t>
  </si>
  <si>
    <t>-258601038</t>
  </si>
  <si>
    <t>https://podminky.urs.cz/item/CS_URS_2024_02/776321111</t>
  </si>
  <si>
    <t>Schody</t>
  </si>
  <si>
    <t>1,515*11*6*2</t>
  </si>
  <si>
    <t>729</t>
  </si>
  <si>
    <t>776321211</t>
  </si>
  <si>
    <t>Montáž podlahovin z PVC na schodišťové stupně podstupnic, výšky do 200 mm</t>
  </si>
  <si>
    <t>1521903163</t>
  </si>
  <si>
    <t>https://podminky.urs.cz/item/CS_URS_2024_02/776321211</t>
  </si>
  <si>
    <t>730</t>
  </si>
  <si>
    <t>28411_PV-06</t>
  </si>
  <si>
    <t xml:space="preserve">akustická PVC podlahová krityna, pro instalaci na schody, zvuková izolace 17 dB, schodišťová hrana integrovaná do struktury,  tl. 3 mm, tl. nášlapné vrstvy 0,85 mm,  protikluznost dle DIN 51130: R9, součinitel smykového tření dle ČSN 744505: µ ≥ 0,3 třída zátěže 23/43, odolnost proti opotřebení dle EN 660-1: třída T, reakce na oheň dle EN13501-1: třída Bƒl S1 (dle PD PV-06)</t>
  </si>
  <si>
    <t>-1923782736</t>
  </si>
  <si>
    <t>PV-06</t>
  </si>
  <si>
    <t>(0,16+0,3)*1,515*11*6*2</t>
  </si>
  <si>
    <t>91,991*1,1 'Přepočtené koeficientem množství</t>
  </si>
  <si>
    <t>731</t>
  </si>
  <si>
    <t>776411112</t>
  </si>
  <si>
    <t>Montáž soklíků lepením obvodových, výšky přes 80 do 100 mm</t>
  </si>
  <si>
    <t>-1394793908</t>
  </si>
  <si>
    <t>https://podminky.urs.cz/item/CS_URS_2024_02/776411112</t>
  </si>
  <si>
    <t>lišta LS-01</t>
  </si>
  <si>
    <t>"1.05" 16,2</t>
  </si>
  <si>
    <t>"1.08" 12,9</t>
  </si>
  <si>
    <t>"1.12" 15,8</t>
  </si>
  <si>
    <t>"1.16" 21,7</t>
  </si>
  <si>
    <t>"1.17" 21,7</t>
  </si>
  <si>
    <t>"1.18" 21,7</t>
  </si>
  <si>
    <t>"1.19" 21,7</t>
  </si>
  <si>
    <t>"1.27" 15</t>
  </si>
  <si>
    <t>"1.28" 10,2</t>
  </si>
  <si>
    <t>"1.31" 20</t>
  </si>
  <si>
    <t>"1.32" 30</t>
  </si>
  <si>
    <t>"1.37" 12,2</t>
  </si>
  <si>
    <t>"2.01" 20</t>
  </si>
  <si>
    <t>"2.12" 30</t>
  </si>
  <si>
    <t>"2.17" 8,5</t>
  </si>
  <si>
    <t>"2.18" 11</t>
  </si>
  <si>
    <t>"2.19" 11,5</t>
  </si>
  <si>
    <t>"2.P1.01" 9,1</t>
  </si>
  <si>
    <t>"2.P1.02" 16,5</t>
  </si>
  <si>
    <t>"2.P2.01" 9,1</t>
  </si>
  <si>
    <t>"2.P2.02" 16,5</t>
  </si>
  <si>
    <t>"2.P4.01" 9,1</t>
  </si>
  <si>
    <t>"2.P4.02" 16,5</t>
  </si>
  <si>
    <t>"2.P5.01" 9,1</t>
  </si>
  <si>
    <t>"2.P5.02" 16,5</t>
  </si>
  <si>
    <t>"2.P6.01" 9,1</t>
  </si>
  <si>
    <t>"2.P6.02" 16,5</t>
  </si>
  <si>
    <t>"2.P7.01" 9,1</t>
  </si>
  <si>
    <t>"2.P7.02" 16,5</t>
  </si>
  <si>
    <t>"2.P8.01" 9,1</t>
  </si>
  <si>
    <t>"2.P8.02" 16,5</t>
  </si>
  <si>
    <t>"2.P9.01" 9,1</t>
  </si>
  <si>
    <t>"2.P9.02" 22,6</t>
  </si>
  <si>
    <t>"2.P10.01" 9,1</t>
  </si>
  <si>
    <t>"2.P10.02" 22,6</t>
  </si>
  <si>
    <t>"3.01" 20</t>
  </si>
  <si>
    <t>"3.12" 30</t>
  </si>
  <si>
    <t>"3.17" 8,5</t>
  </si>
  <si>
    <t>"3.18" 11</t>
  </si>
  <si>
    <t>"3.19" 11,5</t>
  </si>
  <si>
    <t>"3.P1.01" 9,1</t>
  </si>
  <si>
    <t>"3.P1.02" 16,5</t>
  </si>
  <si>
    <t>"3.P2.01" 9,1</t>
  </si>
  <si>
    <t>"3.P2.02" 16,5</t>
  </si>
  <si>
    <t>"3.P3.01" 9,1</t>
  </si>
  <si>
    <t>"3.P3.02" 16,5</t>
  </si>
  <si>
    <t>"3.P4.01" 9,1</t>
  </si>
  <si>
    <t>"3.P4.02" 16,5</t>
  </si>
  <si>
    <t>"3.P5.01" 9,1</t>
  </si>
  <si>
    <t>"3.P5.02" 16,5</t>
  </si>
  <si>
    <t>"3.P6.01" 9,1</t>
  </si>
  <si>
    <t>"3.P6.02" 16,5</t>
  </si>
  <si>
    <t>"3.P7.01" 9,1</t>
  </si>
  <si>
    <t>"3.P7.02" 16,5</t>
  </si>
  <si>
    <t>"3.P8.01" 9,1</t>
  </si>
  <si>
    <t>"3.P8.02" 16,5</t>
  </si>
  <si>
    <t>"3.P9.01" 9,1</t>
  </si>
  <si>
    <t>"3.P9.02" 22,6</t>
  </si>
  <si>
    <t>"3.P10.01" 9,1</t>
  </si>
  <si>
    <t>"3.P10.02" 22,6</t>
  </si>
  <si>
    <t>"4.17" 8,5</t>
  </si>
  <si>
    <t>"4.18" 11</t>
  </si>
  <si>
    <t>"4.19" 11,5</t>
  </si>
  <si>
    <t>"4.P1.01" 9,1</t>
  </si>
  <si>
    <t>"4.P1.02" 16,5</t>
  </si>
  <si>
    <t>"4.P2.01" 9,1</t>
  </si>
  <si>
    <t>"4.P2.02" 16,5</t>
  </si>
  <si>
    <t>"4.P3.01" 9,1</t>
  </si>
  <si>
    <t>"4.P3.02" 16,5</t>
  </si>
  <si>
    <t>"4.P4.01" 9,1</t>
  </si>
  <si>
    <t>"4.P4.02" 16,5</t>
  </si>
  <si>
    <t>"4.P5.01" 9,1</t>
  </si>
  <si>
    <t>"4.P5.02" 16,5</t>
  </si>
  <si>
    <t>"4.P6.01" 9,1</t>
  </si>
  <si>
    <t>"4.P6.02" 16,5</t>
  </si>
  <si>
    <t>"4.P7.01" 9,1</t>
  </si>
  <si>
    <t>"4.P7.02" 16,5</t>
  </si>
  <si>
    <t>"4.P8.01" 9,1</t>
  </si>
  <si>
    <t>"4.P8.02" 16,5</t>
  </si>
  <si>
    <t>"4.P9.01" 9,1</t>
  </si>
  <si>
    <t>"4.P9.02" 22,6</t>
  </si>
  <si>
    <t>"4.P10.01" 9,1</t>
  </si>
  <si>
    <t>"4.P10.02" 22,6</t>
  </si>
  <si>
    <t>732</t>
  </si>
  <si>
    <t>28411001R</t>
  </si>
  <si>
    <t>lišta soklová 10x100 mm, bílá</t>
  </si>
  <si>
    <t>476711186</t>
  </si>
  <si>
    <t>1191,1*1,1 'Přepočtené koeficientem množství</t>
  </si>
  <si>
    <t>733</t>
  </si>
  <si>
    <t>776411212R</t>
  </si>
  <si>
    <t>Montáž soklíků tahaných (fabiony) z vinylu obvodových, výšky přes 80 do 100 mm</t>
  </si>
  <si>
    <t>879841890</t>
  </si>
  <si>
    <t>FS-02</t>
  </si>
  <si>
    <t>"1.01" 10,5</t>
  </si>
  <si>
    <t>"1.02" 74,3</t>
  </si>
  <si>
    <t>"1.07" 69</t>
  </si>
  <si>
    <t>"1.13" 41,8</t>
  </si>
  <si>
    <t>"1.14" 21,7</t>
  </si>
  <si>
    <t>"1.15" 21,7</t>
  </si>
  <si>
    <t>FS-03</t>
  </si>
  <si>
    <t>"2.03" 76</t>
  </si>
  <si>
    <t>"2.10" 18,3</t>
  </si>
  <si>
    <t>"2.11" 21,3</t>
  </si>
  <si>
    <t>"2.15" 6</t>
  </si>
  <si>
    <t>"2.20" 21,7</t>
  </si>
  <si>
    <t>"2.21" 56,7</t>
  </si>
  <si>
    <t>"2.P3.01" 21,7</t>
  </si>
  <si>
    <t>FS-04</t>
  </si>
  <si>
    <t>"3.03" 76</t>
  </si>
  <si>
    <t>"3.10" 18,3</t>
  </si>
  <si>
    <t>"3.11" 21,3</t>
  </si>
  <si>
    <t>"3.15" 6</t>
  </si>
  <si>
    <t>"3.20" 21,7</t>
  </si>
  <si>
    <t>"3.21" 56,7</t>
  </si>
  <si>
    <t>FS-05</t>
  </si>
  <si>
    <t>"4.01" 20</t>
  </si>
  <si>
    <t>"4.03"76</t>
  </si>
  <si>
    <t>"4.10" 18,3</t>
  </si>
  <si>
    <t>"4.11" 21,3</t>
  </si>
  <si>
    <t>"4.12" 30</t>
  </si>
  <si>
    <t>"4.15" 6</t>
  </si>
  <si>
    <t>"4.20" 21,7</t>
  </si>
  <si>
    <t>"4.21" 56,7</t>
  </si>
  <si>
    <t>734</t>
  </si>
  <si>
    <t>28342165</t>
  </si>
  <si>
    <t>lišta podlahová PVC zakončovací s fabionem</t>
  </si>
  <si>
    <t>1361071135</t>
  </si>
  <si>
    <t>1060,7*1,1 'Přepočtené koeficientem množství</t>
  </si>
  <si>
    <t>735</t>
  </si>
  <si>
    <t>776421312</t>
  </si>
  <si>
    <t>Montáž lišt přechodových šroubovaných</t>
  </si>
  <si>
    <t>245809100</t>
  </si>
  <si>
    <t>https://podminky.urs.cz/item/CS_URS_2024_02/776421312</t>
  </si>
  <si>
    <t>51,1</t>
  </si>
  <si>
    <t>736</t>
  </si>
  <si>
    <t>59054153R</t>
  </si>
  <si>
    <t>přechodová elox. hliníková lišta tvaru T, pohledová šířka 20 mm</t>
  </si>
  <si>
    <t>1936600494</t>
  </si>
  <si>
    <t>51,1*1,02 'Přepočtené koeficientem množství</t>
  </si>
  <si>
    <t>737</t>
  </si>
  <si>
    <t>776431111</t>
  </si>
  <si>
    <t>Montáž schodišťových hran kovových nebo plastových lepených</t>
  </si>
  <si>
    <t>-608429066</t>
  </si>
  <si>
    <t>https://podminky.urs.cz/item/CS_URS_2024_02/776431111</t>
  </si>
  <si>
    <t>738</t>
  </si>
  <si>
    <t>28342160R</t>
  </si>
  <si>
    <t xml:space="preserve">hrana schodová </t>
  </si>
  <si>
    <t>1493545987</t>
  </si>
  <si>
    <t>199,98*1,02 'Přepočtené koeficientem množství</t>
  </si>
  <si>
    <t>739</t>
  </si>
  <si>
    <t>776991111</t>
  </si>
  <si>
    <t>Ostatní práce spárování silikonem</t>
  </si>
  <si>
    <t>-417866348</t>
  </si>
  <si>
    <t>https://podminky.urs.cz/item/CS_URS_2024_02/776991111</t>
  </si>
  <si>
    <t>740</t>
  </si>
  <si>
    <t>776991112R</t>
  </si>
  <si>
    <t>Ostatní práce spárování akrylem</t>
  </si>
  <si>
    <t>1660196255</t>
  </si>
  <si>
    <t>741</t>
  </si>
  <si>
    <t>776991222</t>
  </si>
  <si>
    <t>Ostatní práce údržba nových podlahovin po pokládce čištění včetně ošetření polymerním nátěrem jednosložkovým dvouvrstvým</t>
  </si>
  <si>
    <t>-1572336069</t>
  </si>
  <si>
    <t>https://podminky.urs.cz/item/CS_URS_2024_02/776991222</t>
  </si>
  <si>
    <t>742</t>
  </si>
  <si>
    <t>998776203</t>
  </si>
  <si>
    <t>Přesun hmot pro podlahy povlakové stanovený procentní sazbou (%) z ceny vodorovná dopravní vzdálenost do 50 m základní v objektech výšky přes 12 do 24 m</t>
  </si>
  <si>
    <t>-1564157775</t>
  </si>
  <si>
    <t>https://podminky.urs.cz/item/CS_URS_2024_02/998776203</t>
  </si>
  <si>
    <t>781</t>
  </si>
  <si>
    <t>Dokončovací práce - obklady</t>
  </si>
  <si>
    <t>743</t>
  </si>
  <si>
    <t>781111011</t>
  </si>
  <si>
    <t>Příprava podkladu před provedením obkladu oprášení (ometení) stěny</t>
  </si>
  <si>
    <t>2010477800</t>
  </si>
  <si>
    <t>https://podminky.urs.cz/item/CS_URS_2024_02/781111011</t>
  </si>
  <si>
    <t>"1.09" (2,15+1,8)*2*2,4-0,9*2,1</t>
  </si>
  <si>
    <t>"1.10" (2,15+1,81)*2*2,4-0,9*2,1</t>
  </si>
  <si>
    <t>"1.14" 3,105*0,6</t>
  </si>
  <si>
    <t>"1.15" 0,9*1,5</t>
  </si>
  <si>
    <t>"1.20" (3,41+2,239+3,392+3,554)*1,8-0,7*1,8-0,8*1,8+(3,41+0,95)*2*2,5-0,7*2,1</t>
  </si>
  <si>
    <t>"1.21" (3,41+3,392+3,554+4,465)*1,8-0,7*1,8-0,8*1,8+(3,41+0,95)*2*2,5-0,7*2,1</t>
  </si>
  <si>
    <t>"1.22" (1,2+0,95+1,2)*1,8+(0,6+1,02+0,6)*1,8+(1,2+1,01+1,2)*1,8</t>
  </si>
  <si>
    <t>"1.23" (2,236+2,035)*1,8</t>
  </si>
  <si>
    <t>"1.24" 2,9*1,8+2,45*1,8</t>
  </si>
  <si>
    <t>"1.25" 2,9*1,8+2,45*1,8</t>
  </si>
  <si>
    <t>"1.27" 6,9*1,8-0,9*1,8</t>
  </si>
  <si>
    <t>"2.04" 4,2*0,6</t>
  </si>
  <si>
    <t>"2.06" (2,4+3,687+4,328)*2</t>
  </si>
  <si>
    <t>"2.07" (1,2+0,96+1,2)*1,8+(1,2+1,01+1,2)*1,8</t>
  </si>
  <si>
    <t>"2.08" 3,7*1,8</t>
  </si>
  <si>
    <t>"2.09" 3,13*1,8</t>
  </si>
  <si>
    <t>"2.10"0,9*1,5</t>
  </si>
  <si>
    <t>"2.11" 3,6*0,6</t>
  </si>
  <si>
    <t>"2.20" 4*0,6</t>
  </si>
  <si>
    <t>"2.P1.03" (2,3+2,45)*2*2,5-0,9*2,1</t>
  </si>
  <si>
    <t>"2.P2.03" (2,3+2,45)*2*2,5-0,9*2,1</t>
  </si>
  <si>
    <t>"2.P3.01" 0,9*1,5+3,2*0,6</t>
  </si>
  <si>
    <t>"2.P4.03" (2,3+2,45)*2*2,5-0,9*2,1</t>
  </si>
  <si>
    <t>"2.P5.03" (2,3+2,45)*2*2,5-0,9*2,1</t>
  </si>
  <si>
    <t>"2.P6.03"(2,3+2,45)*2*2,5-0,9*2,1</t>
  </si>
  <si>
    <t>"2.P7.03" (2,3+2,45)*2*2,5-0,9*2,1</t>
  </si>
  <si>
    <t>"2.P8.03" (2,3+2,45)*2*2,5-0,9*2,1</t>
  </si>
  <si>
    <t>"2.P9.03" (2,3+2,45)*2*2,5-0,9*2,1</t>
  </si>
  <si>
    <t>"2.P10.03" (2,3+2,45)*2*2,5-0,9*2,1</t>
  </si>
  <si>
    <t>"3.04" 4,2*0,6</t>
  </si>
  <si>
    <t>"3.06" (2,4+3,687+4,328)*2</t>
  </si>
  <si>
    <t>"3.07" (1,2+0,96+1,2)*1,8+(1,2+1,01+1,2)*1,8</t>
  </si>
  <si>
    <t>"3.08" 3,7*1,8</t>
  </si>
  <si>
    <t>"3.09" 3,13*1,8</t>
  </si>
  <si>
    <t>"3.10" 0,9*1,5</t>
  </si>
  <si>
    <t>"3.11"3,6*0,6</t>
  </si>
  <si>
    <t>"3.20" 4*0,6</t>
  </si>
  <si>
    <t>"3.P1.03" (2,3+2,45)*2*2,5-0,9*2,1</t>
  </si>
  <si>
    <t>"3.P2.03" (2,3+2,45)*2*2,5-0,9*2,1</t>
  </si>
  <si>
    <t>"3.P3.03" (2,3+2,45)*2*2,5-0,9*2,1</t>
  </si>
  <si>
    <t>"3.P4.03" (2,3+2,45)*2*2,5-0,9*2,1</t>
  </si>
  <si>
    <t>"3.P5.03" (2,3+2,45)*2*2,5-0,9*2,1</t>
  </si>
  <si>
    <t>"3.P6.03" (2,3+2,45)*2*2,5-0,9*2,1</t>
  </si>
  <si>
    <t>"3.P7.03" (2,3+2,45)*2*2,5-0,9*2,1</t>
  </si>
  <si>
    <t>"3.P8.03" (2,3+2,45)*2*2,5-0,9*2,1</t>
  </si>
  <si>
    <t>"3.P9.03" (2,3+2,45)*2*2,5-0,9*2,1</t>
  </si>
  <si>
    <t>"3.P10.03" (2,3+2,45)*2*2,5-0,9*2,1</t>
  </si>
  <si>
    <t>"4.04" 4,2*0,6</t>
  </si>
  <si>
    <t>"4.06" (2,4+3,687+4,328)*2</t>
  </si>
  <si>
    <t>"4.07"(1,2+0,96+1,2)*1,8+(1,2+1,01+1,2)*1,8</t>
  </si>
  <si>
    <t>"4.08" 3,7*1,8</t>
  </si>
  <si>
    <t>"4.09" 3,13*1,8</t>
  </si>
  <si>
    <t>"4.10" 0,9*1,5</t>
  </si>
  <si>
    <t>"4.11"3,6*0,6</t>
  </si>
  <si>
    <t>"4.20" 4 *0,6</t>
  </si>
  <si>
    <t>"4.P1.03" (2,3+2,45)*2*2,5-0,9*2,1</t>
  </si>
  <si>
    <t>"4.P2.03" (2,3+2,45)*2*2,5-0,9*2,1</t>
  </si>
  <si>
    <t>"4.P3.03" (2,3+2,45)*2*2,5-0,9*2,1</t>
  </si>
  <si>
    <t>"4.P4.03" (2,3+2,45)*2*2,5-0,9*2,1</t>
  </si>
  <si>
    <t>"4.P5.03" (2,3+2,45)*2*2,5-0,9*2,1</t>
  </si>
  <si>
    <t>"4.P6.03" (2,3+2,45)*2*2,5-0,9*2,1</t>
  </si>
  <si>
    <t>"4.P7.03" (2,3+2,45)*2*2,5-0,9*2,1</t>
  </si>
  <si>
    <t>"4.P8.03" (2,3+2,45)*2*2,5-0,9*2,1</t>
  </si>
  <si>
    <t>"4.P9.03" (2,3+2,45)*2*2,5-0,9*2,1</t>
  </si>
  <si>
    <t>"4.P10.03" (2,3+2,45)*2*2,5-0,9*2,1</t>
  </si>
  <si>
    <t>744</t>
  </si>
  <si>
    <t>781121011</t>
  </si>
  <si>
    <t>Příprava podkladu před provedením obkladu nátěr penetrační na stěnu</t>
  </si>
  <si>
    <t>-711783830</t>
  </si>
  <si>
    <t>https://podminky.urs.cz/item/CS_URS_2024_02/781121011</t>
  </si>
  <si>
    <t>745</t>
  </si>
  <si>
    <t>781131112</t>
  </si>
  <si>
    <t>Izolace stěny pod obklad izolace nátěrem nebo stěrkou ve dvou vrstvách</t>
  </si>
  <si>
    <t>1270644151</t>
  </si>
  <si>
    <t>https://podminky.urs.cz/item/CS_URS_2024_02/781131112</t>
  </si>
  <si>
    <t>"1.20" (1+0,95+1)*2,5</t>
  </si>
  <si>
    <t>"1.21"(1+0,95+1)*2,5</t>
  </si>
  <si>
    <t>"2.P1.03" (1+1)*2,5</t>
  </si>
  <si>
    <t>"2.P2.03" (1+1)*2,5</t>
  </si>
  <si>
    <t>"2.P4.03" (1+1)*2,5</t>
  </si>
  <si>
    <t>"2.P5.03" (1+1)*2,5</t>
  </si>
  <si>
    <t>"2.P6.03" (1+1)*2,5</t>
  </si>
  <si>
    <t>"2.P7.03" (1+1)*2,5</t>
  </si>
  <si>
    <t>"2.P8.03" (1+1)*2,5</t>
  </si>
  <si>
    <t>"2.P9.03" (1+1)*2,5</t>
  </si>
  <si>
    <t>"2.P10.03" (1+1)*2,5</t>
  </si>
  <si>
    <t>"3.P1.03" (1+1)*2,5</t>
  </si>
  <si>
    <t>"3.P2.03" (1+1)*2,5</t>
  </si>
  <si>
    <t>"3.P3.03" (1+1)*2,5</t>
  </si>
  <si>
    <t>"3.P4.03" (1+1)*2,5</t>
  </si>
  <si>
    <t>"3.P5.03" (1+1)*2,5</t>
  </si>
  <si>
    <t>"3.P6.03" (1+1)*2,5</t>
  </si>
  <si>
    <t>"3.P7.03" (1+1)*2,5</t>
  </si>
  <si>
    <t>"3.P8.03" (1+1)*2,5</t>
  </si>
  <si>
    <t>"3.P9.03" (1+1)*2,5</t>
  </si>
  <si>
    <t>"3.P10.03" (1+1)*2,5</t>
  </si>
  <si>
    <t>"4.P1.03" (1+1)*2,5</t>
  </si>
  <si>
    <t>"4.P2.03" (1+1)*2,5</t>
  </si>
  <si>
    <t>"4.P3.03" (1+1)*2,5</t>
  </si>
  <si>
    <t>"4.P4.03" (1+1)*2,5</t>
  </si>
  <si>
    <t>"4.P5.03" (1+1)*2,5</t>
  </si>
  <si>
    <t>"4.P6.03"(1+1)*2,5</t>
  </si>
  <si>
    <t>"4.P7.03" (1+1)*2,5</t>
  </si>
  <si>
    <t>"4.P8.03" (1+1)*2,5</t>
  </si>
  <si>
    <t>"4.P9.03" (1+1)*2,5</t>
  </si>
  <si>
    <t>"4.P10.03" (1+1)*2,5</t>
  </si>
  <si>
    <t>746</t>
  </si>
  <si>
    <t>781131264R</t>
  </si>
  <si>
    <t>Izolace stěny pod obklad izolace těsnícími izolačními pásy mezi stěnou a stěnu</t>
  </si>
  <si>
    <t>-1948793352</t>
  </si>
  <si>
    <t>"1.20" 2*2,5</t>
  </si>
  <si>
    <t>"1.21"2*2,5</t>
  </si>
  <si>
    <t>"2.P1.03" 2,5</t>
  </si>
  <si>
    <t>"2.P2.03" 2,5</t>
  </si>
  <si>
    <t>"2.P4.03" 2,5</t>
  </si>
  <si>
    <t>"2.P5.03" 2,5</t>
  </si>
  <si>
    <t>"2.P6.03" 2,5</t>
  </si>
  <si>
    <t>"2.P7.03" 2,5</t>
  </si>
  <si>
    <t>"2.P8.03" 2,5</t>
  </si>
  <si>
    <t>"2.P9.03" 2,5</t>
  </si>
  <si>
    <t>"2.P10.03" 2,5</t>
  </si>
  <si>
    <t>"3.P1.03" 2,5</t>
  </si>
  <si>
    <t>"3.P2.03" 2,5</t>
  </si>
  <si>
    <t>"3.P3.03" 2,5</t>
  </si>
  <si>
    <t>"3.P4.03" 2,5</t>
  </si>
  <si>
    <t>"3.P5.03" 2,5</t>
  </si>
  <si>
    <t>"3.P6.03" 2,5</t>
  </si>
  <si>
    <t>"3.P7.03" 2,5</t>
  </si>
  <si>
    <t>"3.P8.03" 2,5</t>
  </si>
  <si>
    <t>"3.P9.03"2,5</t>
  </si>
  <si>
    <t>"3.P10.03"2,5</t>
  </si>
  <si>
    <t>"4.P1.03" 2,5</t>
  </si>
  <si>
    <t>"4.P2.03" 2,5</t>
  </si>
  <si>
    <t>"4.P3.03" 2,5</t>
  </si>
  <si>
    <t>"4.P4.03" 2,5</t>
  </si>
  <si>
    <t>"4.P5.03" 2,5</t>
  </si>
  <si>
    <t>"4.P6.03"2,5</t>
  </si>
  <si>
    <t>"4.P7.03" 2,5</t>
  </si>
  <si>
    <t>"4.P8.03" 2,5</t>
  </si>
  <si>
    <t>"4.P9.03" 2,5</t>
  </si>
  <si>
    <t>"4.P10.03" 2,5</t>
  </si>
  <si>
    <t>747</t>
  </si>
  <si>
    <t>781161022</t>
  </si>
  <si>
    <t>Příprava podkladu před provedením obkladu montáž profilu ukončujícího pro balkony a terasy</t>
  </si>
  <si>
    <t>-1839786546</t>
  </si>
  <si>
    <t>https://podminky.urs.cz/item/CS_URS_2024_02/781161022</t>
  </si>
  <si>
    <t>"OV.24" 175,8</t>
  </si>
  <si>
    <t>748</t>
  </si>
  <si>
    <t>59054298</t>
  </si>
  <si>
    <t>profil ukončovací s okapničkou děrovaná hrana s drenáží barevný lak Al dl 2,5m v 18mm</t>
  </si>
  <si>
    <t>-1011906995</t>
  </si>
  <si>
    <t>175,8*1,1 'Přepočtené koeficientem množství</t>
  </si>
  <si>
    <t>749</t>
  </si>
  <si>
    <t>781472214</t>
  </si>
  <si>
    <t>Montáž keramických obkladů stěn lepených cementovým flexibilním lepidlem hladkých přes 4 do 6 ks/m2</t>
  </si>
  <si>
    <t>-829018284</t>
  </si>
  <si>
    <t>https://podminky.urs.cz/item/CS_URS_2024_02/781472214</t>
  </si>
  <si>
    <t>750</t>
  </si>
  <si>
    <t>59761707R</t>
  </si>
  <si>
    <t>obklad keramický nemrazuvzdorný povrch hladký/lesklý tl do 10mm přes 4 do 6ks/m2</t>
  </si>
  <si>
    <t>207903667</t>
  </si>
  <si>
    <t>974,352*1,15 'Přepočtené koeficientem množství</t>
  </si>
  <si>
    <t>781495115</t>
  </si>
  <si>
    <t>Obklad - dokončující práce ostatní práce spárování silikonem</t>
  </si>
  <si>
    <t>1195234546</t>
  </si>
  <si>
    <t>https://podminky.urs.cz/item/CS_URS_2024_02/781495115</t>
  </si>
  <si>
    <t>"1.09" 4*2,4+(0,9+2,1*2)</t>
  </si>
  <si>
    <t>"1.10" 4*2,4+(0,9+2,1*2)</t>
  </si>
  <si>
    <t>"1.14" 2*0,6</t>
  </si>
  <si>
    <t>"1.15" 1,5</t>
  </si>
  <si>
    <t>"1.20" 4*1,8+(0,7+1,8)*2+(0,8+1,8*2)+4*2,5+(0,7+2,1*2)</t>
  </si>
  <si>
    <t>"1.21" 4*1,8+(0,7+1,8)*2+(0,8+1,8*2)+4*2,5+(0,7+2,1*2)</t>
  </si>
  <si>
    <t>"1.22" 6*1,8</t>
  </si>
  <si>
    <t>"1.23" 2*1,8</t>
  </si>
  <si>
    <t>"1.24" 4*1,8</t>
  </si>
  <si>
    <t>"1.25" 4*1,8</t>
  </si>
  <si>
    <t>"1.27" 4*1,8</t>
  </si>
  <si>
    <t>"2.04" 2*0,6</t>
  </si>
  <si>
    <t>"2.06" 3*2</t>
  </si>
  <si>
    <t>"2.07" 6*1,8</t>
  </si>
  <si>
    <t>"2.08" 2*1,8</t>
  </si>
  <si>
    <t>"2.09" 4*1,8</t>
  </si>
  <si>
    <t>"2.10" 1,5</t>
  </si>
  <si>
    <t>"2.11" 0,6</t>
  </si>
  <si>
    <t>"2.20" 0,6</t>
  </si>
  <si>
    <t>"2.P1.03" 4*2,5+(0,9+2,1*2)</t>
  </si>
  <si>
    <t>"2.P2.03" 4*2,5+(0,9+2,1*2)</t>
  </si>
  <si>
    <t>"2.P4.03" 4*2,5+(0,9+2,1*2)</t>
  </si>
  <si>
    <t>"2.P5.03" 4*2,5+(0,9+2,1*2)</t>
  </si>
  <si>
    <t>"2.P6.03" 4*2,5+(0,9+2,1*2)</t>
  </si>
  <si>
    <t>"2.P7.03" 4*2,5+(0,9+2,1*2)</t>
  </si>
  <si>
    <t>"2.P8.03" 4*2,5+(0,9+2,1*2)</t>
  </si>
  <si>
    <t>"2.P9.03" 4*2,5+(0,9+2,1*2)</t>
  </si>
  <si>
    <t>"2.P10.03" 4*2,5+(0,9+2,1*2)</t>
  </si>
  <si>
    <t>"3.04" 2*0,6</t>
  </si>
  <si>
    <t>"3.06" 3*2</t>
  </si>
  <si>
    <t>"3.07" 6*1,8</t>
  </si>
  <si>
    <t>"3.08" 2*1,8</t>
  </si>
  <si>
    <t>"3.09" 4*1,8</t>
  </si>
  <si>
    <t>"3.10" 1,5</t>
  </si>
  <si>
    <t>"3.11" 0,6</t>
  </si>
  <si>
    <t>"3.20" 0,6</t>
  </si>
  <si>
    <t>"3.P1.03" 4*2,5+(0,9+2,1*2)</t>
  </si>
  <si>
    <t>"3.P2.03" 4*2,5+(0,9+2,1*2)</t>
  </si>
  <si>
    <t>"3.P3.03" 4*2,5+(0,9+2,1*2)</t>
  </si>
  <si>
    <t>"3.P4.03" 4*2,5+(0,9+2,1*2)</t>
  </si>
  <si>
    <t>"3.P5.03" 4*2,5+(0,9+2,1*2)</t>
  </si>
  <si>
    <t>"3.P6.03" 4*2,5+(0,9+2,1*2)</t>
  </si>
  <si>
    <t>"3.P7.03" 4*2,5+(0,9+2,1*2)</t>
  </si>
  <si>
    <t>"3.P8.03" 4*2,5+(0,9+2,1*2)</t>
  </si>
  <si>
    <t>"3.P9.03" 4*2,5+(0,9+2,1*2)</t>
  </si>
  <si>
    <t>"3.P10.03" 4*2,5+(0,9+2,1*2)</t>
  </si>
  <si>
    <t>"4.04" 2*0,6</t>
  </si>
  <si>
    <t>"4.06" 3*2</t>
  </si>
  <si>
    <t>"4.07"6*1,8</t>
  </si>
  <si>
    <t>"4.08" 2*1,8</t>
  </si>
  <si>
    <t>"4.09" 4*1,8</t>
  </si>
  <si>
    <t>"4.10" 1,5</t>
  </si>
  <si>
    <t>"4.11" 0,6</t>
  </si>
  <si>
    <t>"4.20" 0,6</t>
  </si>
  <si>
    <t>"4.P1.03" 4*2,5+(0,9+2,1*2)</t>
  </si>
  <si>
    <t>"4.P2.03" 4*2,5+(0,9+2,1*2)</t>
  </si>
  <si>
    <t>"4.P3.03" 4*2,5+(0,9+2,1*2)</t>
  </si>
  <si>
    <t>"4.P4.03" 4*2,5+(0,9+2,1*2)</t>
  </si>
  <si>
    <t>"4.P5.03" 4*2,5+(0,9+2,1*2)</t>
  </si>
  <si>
    <t>"4.P6.03" 4*2,5+(0,9+2,1*2)</t>
  </si>
  <si>
    <t>"4.P7.03" 4*2,5+(0,9+2,1*2)</t>
  </si>
  <si>
    <t>"4.P8.03" 4*2,5+(0,9+2,1*2)</t>
  </si>
  <si>
    <t>"4.P9.03" 4*2,5+(0,9+2,1*2)</t>
  </si>
  <si>
    <t>"4.P10.03" 4*2,5+(0,9+2,1*2)</t>
  </si>
  <si>
    <t>752</t>
  </si>
  <si>
    <t>781495141</t>
  </si>
  <si>
    <t>Obklad - dokončující práce průnik obkladem kruhový, bez izolace do DN 30</t>
  </si>
  <si>
    <t>1844904631</t>
  </si>
  <si>
    <t>https://podminky.urs.cz/item/CS_URS_2024_02/781495141</t>
  </si>
  <si>
    <t>753</t>
  </si>
  <si>
    <t>781495142</t>
  </si>
  <si>
    <t>Obklad - dokončující práce průnik obkladem kruhový, bez izolace přes DN 30 do DN 90</t>
  </si>
  <si>
    <t>-1151304138</t>
  </si>
  <si>
    <t>https://podminky.urs.cz/item/CS_URS_2024_02/781495142</t>
  </si>
  <si>
    <t>754</t>
  </si>
  <si>
    <t>781495211</t>
  </si>
  <si>
    <t>Čištění vnitřních ploch po provedení obkladu stěn chemickými prostředky</t>
  </si>
  <si>
    <t>135000044</t>
  </si>
  <si>
    <t>https://podminky.urs.cz/item/CS_URS_2024_02/781495211</t>
  </si>
  <si>
    <t>755</t>
  </si>
  <si>
    <t>998781203</t>
  </si>
  <si>
    <t>Přesun hmot pro obklady keramické stanovený procentní sazbou (%) z ceny vodorovná dopravní vzdálenost do 50 m základní v objektech výšky přes 12 do 24 m</t>
  </si>
  <si>
    <t>520349924</t>
  </si>
  <si>
    <t>https://podminky.urs.cz/item/CS_URS_2024_02/998781203</t>
  </si>
  <si>
    <t>783</t>
  </si>
  <si>
    <t>Dokončovací práce - nátěry</t>
  </si>
  <si>
    <t>756</t>
  </si>
  <si>
    <t>783009421</t>
  </si>
  <si>
    <t>Bezpečnostní šrafování rohových hran stěnových nebo podlahových</t>
  </si>
  <si>
    <t>1181592098</t>
  </si>
  <si>
    <t>https://podminky.urs.cz/item/CS_URS_2024_02/783009421</t>
  </si>
  <si>
    <t>"OV.23" 24*1,5</t>
  </si>
  <si>
    <t>757</t>
  </si>
  <si>
    <t>783805120</t>
  </si>
  <si>
    <t>Provedení funkčního nátěru omítek antigraffiti, protikarbonatačního, fotokatalytického, hydrofobizačního apod., ploch hladkých omítek hladkých, zrnitých tenkovrstvých nebo štukových stupně členitosti 1 a 2</t>
  </si>
  <si>
    <t>148994186</t>
  </si>
  <si>
    <t>https://podminky.urs.cz/item/CS_URS_2024_02/783805120</t>
  </si>
  <si>
    <t>187*0,5</t>
  </si>
  <si>
    <t>758</t>
  </si>
  <si>
    <t>58585020</t>
  </si>
  <si>
    <t>impregnace nátěrová silikonová</t>
  </si>
  <si>
    <t>742392753</t>
  </si>
  <si>
    <t>93,5*0,35 'Přepočtené koeficientem množství</t>
  </si>
  <si>
    <t>759</t>
  </si>
  <si>
    <t>783805220</t>
  </si>
  <si>
    <t>Provedení funkčního nátěru omítek antigraffiti, protikarbonatačního, fotokatalytického, hydrofobizačního apod., ploch hrubých betonových povrchů nebo omítek hrubých, rýhovaných tenkovrstvých nebo škrábaných (břízolitových)</t>
  </si>
  <si>
    <t>-978787279</t>
  </si>
  <si>
    <t>https://podminky.urs.cz/item/CS_URS_2024_02/783805220</t>
  </si>
  <si>
    <t>760</t>
  </si>
  <si>
    <t>24551513</t>
  </si>
  <si>
    <t>impregnace hydrofobní na beton</t>
  </si>
  <si>
    <t>-1497434326</t>
  </si>
  <si>
    <t>348,807*0,193 'Přepočtené koeficientem množství</t>
  </si>
  <si>
    <t>784</t>
  </si>
  <si>
    <t>Dokončovací práce - malby a tapety</t>
  </si>
  <si>
    <t>761</t>
  </si>
  <si>
    <t>784181101</t>
  </si>
  <si>
    <t>Penetrace podkladu jednonásobná základní akrylátová bezbarvá v místnostech výšky do 3,80 m</t>
  </si>
  <si>
    <t>1479633615</t>
  </si>
  <si>
    <t>https://podminky.urs.cz/item/CS_URS_2024_02/784181101</t>
  </si>
  <si>
    <t>(3,2+3,2)*0,6</t>
  </si>
  <si>
    <t>"světlík CHÚC" (1+2)*2*0,6*2</t>
  </si>
  <si>
    <t>784181107</t>
  </si>
  <si>
    <t>Penetrace podkladu jednonásobná základní akrylátová bezbarvá na schodišti o výšce podlaží do 3,80 m</t>
  </si>
  <si>
    <t>1598134234</t>
  </si>
  <si>
    <t>https://podminky.urs.cz/item/CS_URS_2024_02/784181107</t>
  </si>
  <si>
    <t>Schodiště</t>
  </si>
  <si>
    <t>12,6*13,4+6*3,5*1,5+3,2*1,615*3</t>
  </si>
  <si>
    <t>784211101</t>
  </si>
  <si>
    <t>Malby z malířských směsí oděruvzdorných za mokra dvojnásobné, bílé za mokra oděruvzdorné výborně v místnostech výšky do 3,80 m</t>
  </si>
  <si>
    <t>-1000453763</t>
  </si>
  <si>
    <t>https://podminky.urs.cz/item/CS_URS_2024_02/784211101</t>
  </si>
  <si>
    <t>784211107</t>
  </si>
  <si>
    <t>Malby z malířských směsí oděruvzdorných za mokra dvojnásobné, bílé za mokra oděruvzdorné výborně na schodišti o výšce podlaží do 3,80 m</t>
  </si>
  <si>
    <t>-1557050500</t>
  </si>
  <si>
    <t>https://podminky.urs.cz/item/CS_URS_2024_02/784211107</t>
  </si>
  <si>
    <t>786</t>
  </si>
  <si>
    <t>Dokončovací práce - čalounické úpravy</t>
  </si>
  <si>
    <t>765</t>
  </si>
  <si>
    <t>786623011</t>
  </si>
  <si>
    <t>Montáž venkovních žaluzií do okenního nebo dveřního otvoru ovládaných motorem, upevněných na rám nebo do žaluziově schránky, plochy do 4 m2</t>
  </si>
  <si>
    <t>-1000234806</t>
  </si>
  <si>
    <t>https://podminky.urs.cz/item/CS_URS_2024_02/786623011</t>
  </si>
  <si>
    <t>"OV.52" 30</t>
  </si>
  <si>
    <t>55342526</t>
  </si>
  <si>
    <t>žaluzie Z-90 ovládaná základním motorem včetně příslušenství plochy do 2,5m2</t>
  </si>
  <si>
    <t>1720270993</t>
  </si>
  <si>
    <t>"OV.52" 30*2,2*1</t>
  </si>
  <si>
    <t>786623013</t>
  </si>
  <si>
    <t>Montáž venkovních žaluzií do okenního nebo dveřního otvoru ovládaných motorem, upevněných na rám nebo do žaluziově schránky, plochy přes 4 do 6 m2</t>
  </si>
  <si>
    <t>1093887067</t>
  </si>
  <si>
    <t>https://podminky.urs.cz/item/CS_URS_2024_02/786623013</t>
  </si>
  <si>
    <t>"OV.48" 3</t>
  </si>
  <si>
    <t>"OV.50" 30</t>
  </si>
  <si>
    <t>768</t>
  </si>
  <si>
    <t>55342530</t>
  </si>
  <si>
    <t>žaluzie Z-90 ovládaná základním motorem včetně příslušenství plochy do 5,0m2</t>
  </si>
  <si>
    <t>1442781558</t>
  </si>
  <si>
    <t>"OV.48" 3*1,35*3</t>
  </si>
  <si>
    <t>"OV.50" 30*1,65*2,5</t>
  </si>
  <si>
    <t>769</t>
  </si>
  <si>
    <t>786623015</t>
  </si>
  <si>
    <t>Montáž venkovních žaluzií do okenního nebo dveřního otvoru ovládaných motorem, upevněných na rám nebo do žaluziově schránky, plochy přes 6 do 8 m2</t>
  </si>
  <si>
    <t>1554035744</t>
  </si>
  <si>
    <t>https://podminky.urs.cz/item/CS_URS_2024_02/786623015</t>
  </si>
  <si>
    <t>"OV.47" 9</t>
  </si>
  <si>
    <t>770</t>
  </si>
  <si>
    <t>55342532</t>
  </si>
  <si>
    <t>žaluzie Z-90 ovládaná základním motorem včetně příslušenství plochy do 7,0m2</t>
  </si>
  <si>
    <t>-165757401</t>
  </si>
  <si>
    <t>"OV.47" 9*2,2*3</t>
  </si>
  <si>
    <t>786623039</t>
  </si>
  <si>
    <t>Montáž venkovních žaluzií do okenního nebo dveřního otvoru žaluziové schránky, délky do 1300 mm</t>
  </si>
  <si>
    <t>1065497978</t>
  </si>
  <si>
    <t>https://podminky.urs.cz/item/CS_URS_2024_02/786623039</t>
  </si>
  <si>
    <t>"OV.51" 30</t>
  </si>
  <si>
    <t>772</t>
  </si>
  <si>
    <t>28376718</t>
  </si>
  <si>
    <t>kryt podomítkový PUR s izolací XPS 30 mm včetně kotvení pro žaluzii plochy do 3,0m2 š do 1,0m</t>
  </si>
  <si>
    <t>1337843957</t>
  </si>
  <si>
    <t>773</t>
  </si>
  <si>
    <t>786623043</t>
  </si>
  <si>
    <t>Montáž venkovních žaluzií do okenního nebo dveřního otvoru žaluziové schránky, délky přes 2400 do 4000 mm</t>
  </si>
  <si>
    <t>920478315</t>
  </si>
  <si>
    <t>https://podminky.urs.cz/item/CS_URS_2024_02/786623043</t>
  </si>
  <si>
    <t>"OV.46" 12</t>
  </si>
  <si>
    <t>"OV.49" 30</t>
  </si>
  <si>
    <t>774</t>
  </si>
  <si>
    <t>28376736</t>
  </si>
  <si>
    <t>kryt podomítkový PUR s izolací XPS 30 mm včetně kotvení pro žaluzii plochy do 8,0m2 š do 3,0m</t>
  </si>
  <si>
    <t>2066519516</t>
  </si>
  <si>
    <t>775</t>
  </si>
  <si>
    <t>28376728</t>
  </si>
  <si>
    <t>kryt podomítkový PUR s izolací XPS 30 mm včetně kotvení pro žaluzii plochy do 5,0m2 š do 3,0m</t>
  </si>
  <si>
    <t>-920864619</t>
  </si>
  <si>
    <t>786623051</t>
  </si>
  <si>
    <t>Montáž venkovních žaluzií do okenního nebo dveřního otvoru obkladové desky s pouzdrem nebo pouzdra pro skrytý vodící profil žaluzie</t>
  </si>
  <si>
    <t>-106848373</t>
  </si>
  <si>
    <t>https://podminky.urs.cz/item/CS_URS_2024_02/786623051</t>
  </si>
  <si>
    <t>"OV.46" 12*2</t>
  </si>
  <si>
    <t>"OV.49" 30*2</t>
  </si>
  <si>
    <t>"OV.51" 30*2</t>
  </si>
  <si>
    <t>777</t>
  </si>
  <si>
    <t>28376751</t>
  </si>
  <si>
    <t>pouzdro pro skrytý vodící profil žaluzie včetně příslušenství</t>
  </si>
  <si>
    <t>-1409545996</t>
  </si>
  <si>
    <t>"OV.46" (9*2,2+3*1,35)*2</t>
  </si>
  <si>
    <t>"OV.49" 30*2*1,65</t>
  </si>
  <si>
    <t>"OV.51" 30*2*2,2</t>
  </si>
  <si>
    <t>778</t>
  </si>
  <si>
    <t>998786203</t>
  </si>
  <si>
    <t>Přesun hmot pro stínění a čalounické úpravy stanovený procentní sazbou (%) z ceny vodorovná dopravní vzdálenost do 50 m základní v objektech výšky přes 12 do 24 m</t>
  </si>
  <si>
    <t>-1616850624</t>
  </si>
  <si>
    <t>https://podminky.urs.cz/item/CS_URS_2024_02/998786203</t>
  </si>
  <si>
    <t>787</t>
  </si>
  <si>
    <t>Dokončovací práce - zasklívání</t>
  </si>
  <si>
    <t>779</t>
  </si>
  <si>
    <t>787116353R</t>
  </si>
  <si>
    <t>Zastínění vstupu - kompletní dodávka a montáž, mléčné bezpečnostní sklo, 8 tabulí 920x1620 mm, zasklení provedeno bezrámové, tabulek kotveny s dilatační mezerou 10 mm, součástí dodávky kotvení lokálními úhelníky zlaté barvy</t>
  </si>
  <si>
    <t>510491278</t>
  </si>
  <si>
    <t>"OV.63" (1,85+5,57)*1,635</t>
  </si>
  <si>
    <t>780</t>
  </si>
  <si>
    <t>998787203</t>
  </si>
  <si>
    <t>Přesun hmot pro zasklívání stanovený procentní sazbou (%) z ceny vodorovná dopravní vzdálenost do 50 m základní v objektech výšky přes 12 do 24 m</t>
  </si>
  <si>
    <t>-747894042</t>
  </si>
  <si>
    <t>https://podminky.urs.cz/item/CS_URS_2024_02/998787203</t>
  </si>
  <si>
    <t>Práce a dodávky M</t>
  </si>
  <si>
    <t>33-M</t>
  </si>
  <si>
    <t>Montáže dopr.zaříz.,sklad. zař. a váh</t>
  </si>
  <si>
    <t>33-M-OV.25</t>
  </si>
  <si>
    <t>Kompletní dodávka a montáž osobní výtah, rozměr kabiny 1400x2400x2200 mm; rozměr dveří 1300x2100 mm, nosnost 1600 kg, v provedení dle PD</t>
  </si>
  <si>
    <t>1365840085</t>
  </si>
  <si>
    <t>"OV.25" 2</t>
  </si>
  <si>
    <t>D.1.4 - Technika prostředí staveb</t>
  </si>
  <si>
    <t>Úroveň 3:</t>
  </si>
  <si>
    <t>D.1.4.A - Zdravotně technické instalace</t>
  </si>
  <si>
    <t>Ondřej Zikán</t>
  </si>
  <si>
    <t>HSV - HSV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</si>
  <si>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</si>
  <si>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</si>
  <si>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</si>
  <si>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</si>
  <si>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</si>
  <si>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132312122</t>
  </si>
  <si>
    <t>Hloubení zapažených rýh šířky do 800 mm ručně s urovnáním dna do předepsaného profilu a spádu v hornině třídy těžitelnosti II skupiny 4 nesoudržných</t>
  </si>
  <si>
    <t>1298533643</t>
  </si>
  <si>
    <t>https://podminky.urs.cz/item/CS_URS_2024_02/132312122</t>
  </si>
  <si>
    <t>"odměřeno z výkresové dokumentace" (39,8*0,8*0,4)+(34,4*0,8*0,3)</t>
  </si>
  <si>
    <t>151101101</t>
  </si>
  <si>
    <t>Zřízení pažení a rozepření stěn rýh pro podzemní vedení příložné pro jakoukoliv mezerovitost, hloubky do 2 m</t>
  </si>
  <si>
    <t>990689475</t>
  </si>
  <si>
    <t>https://podminky.urs.cz/item/CS_URS_2024_02/151101101</t>
  </si>
  <si>
    <t>"odměřeno z výkresové dokumentace" ((39,8*0,4)+(34,4*0,3))*2</t>
  </si>
  <si>
    <t>151101111</t>
  </si>
  <si>
    <t>Odstranění pažení a rozepření stěn rýh pro podzemní vedení s uložením materiálu na vzdálenost do 3 m od kraje výkopu příložné, hloubky do 2 m</t>
  </si>
  <si>
    <t>881103328</t>
  </si>
  <si>
    <t>https://podminky.urs.cz/item/CS_URS_2024_02/151101111</t>
  </si>
  <si>
    <t>-1643887316</t>
  </si>
  <si>
    <t>"součet položek 8+11" (29,68+5,936)</t>
  </si>
  <si>
    <t>171201231</t>
  </si>
  <si>
    <t>Poplatek za uložení stavebního odpadu na recyklační skládce (skládkovné) zeminy a kamení zatříděného do Katalogu odpadů pod kódem 17 05 04</t>
  </si>
  <si>
    <t>120651073</t>
  </si>
  <si>
    <t>https://podminky.urs.cz/item/CS_URS_2024_02/171201231</t>
  </si>
  <si>
    <t>"součet položek 8+11 vynásobený měrnou hmotností" (29,68+5,936)*1,8</t>
  </si>
  <si>
    <t>-1655169090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</si>
  <si>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</si>
  <si>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</si>
  <si>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-882602140</t>
  </si>
  <si>
    <t>https://podminky.urs.cz/item/CS_URS_2024_02/175111101</t>
  </si>
  <si>
    <t>"odměřeno z výkresové dokumentace" (39,8*0,8*0,5)+(34,4*0,8*0,5)</t>
  </si>
  <si>
    <t>58331200.R01</t>
  </si>
  <si>
    <t>kamenivo těžené zásypový materiál</t>
  </si>
  <si>
    <t>TRŽNÍ CENA 2024</t>
  </si>
  <si>
    <t>-441381322</t>
  </si>
  <si>
    <t xml:space="preserve">"položka 8+11*měrná hmotnost" (29,68+5,936)*1,8 </t>
  </si>
  <si>
    <t>451541111</t>
  </si>
  <si>
    <t>Lože pod potrubí, stoky a drobné objekty v otevřeném výkopu ze štěrkodrtě 0-63 mm</t>
  </si>
  <si>
    <t>1362924337</t>
  </si>
  <si>
    <t>https://podminky.urs.cz/item/CS_URS_2024_02/451541111</t>
  </si>
  <si>
    <t>"odměřeno z výkresové dokumentace" (39,8*0,8*0,1)+(34,4*0,8*0,1)</t>
  </si>
  <si>
    <t>721173401</t>
  </si>
  <si>
    <t>Potrubí z trub PVC SN4 svodné (ležaté) DN 110</t>
  </si>
  <si>
    <t>-11152711</t>
  </si>
  <si>
    <t>https://podminky.urs.cz/item/CS_URS_2024_02/721173401</t>
  </si>
  <si>
    <t>15"+20% tvarovky,+10%prořez - odečteno z projektového modelu"</t>
  </si>
  <si>
    <t>15*1,3 'Přepočtené koeficientem množství</t>
  </si>
  <si>
    <t>721173402</t>
  </si>
  <si>
    <t>Potrubí z trub PVC SN4 svodné (ležaté) DN 125</t>
  </si>
  <si>
    <t>-742986075</t>
  </si>
  <si>
    <t>https://podminky.urs.cz/item/CS_URS_2024_02/721173402</t>
  </si>
  <si>
    <t>119"+20% tvarovky,+10%prořez - odečteno z projektového modelu"</t>
  </si>
  <si>
    <t>119*1,3 'Přepočtené koeficientem množství</t>
  </si>
  <si>
    <t>721173403</t>
  </si>
  <si>
    <t>Potrubí z trub PVC SN4 svodné (ležaté) DN 160</t>
  </si>
  <si>
    <t>-1938278929</t>
  </si>
  <si>
    <t>https://podminky.urs.cz/item/CS_URS_2024_02/721173403</t>
  </si>
  <si>
    <t>35"+20% tvarovky,+10%prořez - odečteno z projektového modelu"</t>
  </si>
  <si>
    <t>35*1,3 'Přepočtené koeficientem množství</t>
  </si>
  <si>
    <t>721173404</t>
  </si>
  <si>
    <t>Potrubí z trub PVC SN4 svodné (ležaté) DN 200</t>
  </si>
  <si>
    <t>862401628</t>
  </si>
  <si>
    <t>https://podminky.urs.cz/item/CS_URS_2024_02/721173404</t>
  </si>
  <si>
    <t>50"+20% tvarovky,+10%prořez - odečteno z projektového modelu"</t>
  </si>
  <si>
    <t>50*1,3 'Přepočtené koeficientem množství</t>
  </si>
  <si>
    <t>721174024</t>
  </si>
  <si>
    <t>Potrubí z trub polypropylenových odpadní (svislé) DN 75</t>
  </si>
  <si>
    <t>-417709442</t>
  </si>
  <si>
    <t>https://podminky.urs.cz/item/CS_URS_2024_02/721174024</t>
  </si>
  <si>
    <t>40"+20% tvarovky,+10%prořez - odečteno z projektového modelu"</t>
  </si>
  <si>
    <t>40*1,3 'Přepočtené koeficientem množství</t>
  </si>
  <si>
    <t>721174025</t>
  </si>
  <si>
    <t>Potrubí z trub polypropylenových odpadní (svislé) DN 110</t>
  </si>
  <si>
    <t>-650785910</t>
  </si>
  <si>
    <t>https://podminky.urs.cz/item/CS_URS_2024_02/721174025</t>
  </si>
  <si>
    <t>161"+20% tvarovky,+10%prořez - odečteno z projektového modelu"</t>
  </si>
  <si>
    <t>161*1,3 'Přepočtené koeficientem množství</t>
  </si>
  <si>
    <t>721174041</t>
  </si>
  <si>
    <t>Potrubí z trub polypropylenových připojovací DN 32</t>
  </si>
  <si>
    <t>-515473927</t>
  </si>
  <si>
    <t>https://podminky.urs.cz/item/CS_URS_2024_02/721174041</t>
  </si>
  <si>
    <t>6"+20% tvarovky,+10%prořez - odečteno z projektového modelu"</t>
  </si>
  <si>
    <t>6*1,3 'Přepočtené koeficientem množství</t>
  </si>
  <si>
    <t>721174042</t>
  </si>
  <si>
    <t>Potrubí z trub polypropylenových připojovací DN 40</t>
  </si>
  <si>
    <t>250683178</t>
  </si>
  <si>
    <t>https://podminky.urs.cz/item/CS_URS_2024_02/721174042</t>
  </si>
  <si>
    <t>94"+20% tvarovky,+10%prořez - odečteno z projektového modelu"</t>
  </si>
  <si>
    <t>94*1,3 'Přepočtené koeficientem množství</t>
  </si>
  <si>
    <t>721174043</t>
  </si>
  <si>
    <t>Potrubí z trub polypropylenových připojovací DN 50</t>
  </si>
  <si>
    <t>-110034308</t>
  </si>
  <si>
    <t>https://podminky.urs.cz/item/CS_URS_2024_02/721174043</t>
  </si>
  <si>
    <t>29"+20% tvarovky,+10%prořez - odečteno z projektového modelu"</t>
  </si>
  <si>
    <t>29*1,2 'Přepočtené koeficientem množství</t>
  </si>
  <si>
    <t>721174044</t>
  </si>
  <si>
    <t>Potrubí z trub polypropylenových připojovací DN 75</t>
  </si>
  <si>
    <t>1188989211</t>
  </si>
  <si>
    <t>https://podminky.urs.cz/item/CS_URS_2024_02/721174044</t>
  </si>
  <si>
    <t>721174045</t>
  </si>
  <si>
    <t>Potrubí z trub polypropylenových připojovací DN 110</t>
  </si>
  <si>
    <t>1579195754</t>
  </si>
  <si>
    <t>https://podminky.urs.cz/item/CS_URS_2024_02/721174045</t>
  </si>
  <si>
    <t>92"+20% tvarovky,+10%prořez - odečteno z projektového modelu"</t>
  </si>
  <si>
    <t>92*1,3 'Přepočtené koeficientem množství</t>
  </si>
  <si>
    <t>721194103</t>
  </si>
  <si>
    <t>Vyměření přípojek na potrubí vyvedení a upevnění odpadních výpustek DN 32</t>
  </si>
  <si>
    <t>-1098588945</t>
  </si>
  <si>
    <t>https://podminky.urs.cz/item/CS_URS_2024_02/721194103</t>
  </si>
  <si>
    <t>"SV VZT" 4</t>
  </si>
  <si>
    <t>721194104</t>
  </si>
  <si>
    <t>Vyměření přípojek na potrubí vyvedení a upevnění odpadních výpustek DN 40</t>
  </si>
  <si>
    <t>-993311503</t>
  </si>
  <si>
    <t>https://podminky.urs.cz/item/CS_URS_2024_02/721194104</t>
  </si>
  <si>
    <t>"Ui" 44</t>
  </si>
  <si>
    <t>"U" 9</t>
  </si>
  <si>
    <t>"MN" 3</t>
  </si>
  <si>
    <t>721194105</t>
  </si>
  <si>
    <t>Vyměření přípojek na potrubí vyvedení a upevnění odpadních výpustek DN 50</t>
  </si>
  <si>
    <t>989234213</t>
  </si>
  <si>
    <t>https://podminky.urs.cz/item/CS_URS_2024_02/721194105</t>
  </si>
  <si>
    <t>"VP" 3</t>
  </si>
  <si>
    <t>"Dř" 14</t>
  </si>
  <si>
    <t>"Pi" 1</t>
  </si>
  <si>
    <t>"Sp" 31</t>
  </si>
  <si>
    <t>721194109</t>
  </si>
  <si>
    <t>Vyměření přípojek na potrubí vyvedení a upevnění odpadních výpustek DN 110</t>
  </si>
  <si>
    <t>720818300</t>
  </si>
  <si>
    <t>https://podminky.urs.cz/item/CS_URS_2024_02/721194109</t>
  </si>
  <si>
    <t>"WCi" 36</t>
  </si>
  <si>
    <t>"WC" 4</t>
  </si>
  <si>
    <t>"Vy" 4</t>
  </si>
  <si>
    <t>721211421</t>
  </si>
  <si>
    <t>Podlahové vpusti se svislým odtokem DN 50/75/110 mřížka nerez 115x115</t>
  </si>
  <si>
    <t>423231349</t>
  </si>
  <si>
    <t>https://podminky.urs.cz/item/CS_URS_2024_02/721211421</t>
  </si>
  <si>
    <t>3+3"odečteno z projektového modelu"</t>
  </si>
  <si>
    <t>721212123</t>
  </si>
  <si>
    <t>Odtokové sprchové žlaby se zápachovou uzávěrkou a krycím roštem délky 800 mm</t>
  </si>
  <si>
    <t>-1373845975</t>
  </si>
  <si>
    <t>https://podminky.urs.cz/item/CS_URS_2024_02/721212123</t>
  </si>
  <si>
    <t>9+10+10"odečteno z projektového modelu"</t>
  </si>
  <si>
    <t>721226512</t>
  </si>
  <si>
    <t>Zápachové uzávěrky podomítkové (Pe) s krycí deskou pro pračku a myčku DN 50</t>
  </si>
  <si>
    <t>698984701</t>
  </si>
  <si>
    <t>https://podminky.urs.cz/item/CS_URS_2024_02/721226512</t>
  </si>
  <si>
    <t>721233112</t>
  </si>
  <si>
    <t>Střešní vtoky (vpusti) polypropylenové (PP) pro ploché střechy s odtokem svislým DN 110</t>
  </si>
  <si>
    <t>858483590</t>
  </si>
  <si>
    <t>https://podminky.urs.cz/item/CS_URS_2024_02/721233112</t>
  </si>
  <si>
    <t>4"odečteno z projektového modelu"</t>
  </si>
  <si>
    <t>721241102</t>
  </si>
  <si>
    <t>Lapače střešních splavenin litinové DN 125</t>
  </si>
  <si>
    <t>2107289066</t>
  </si>
  <si>
    <t>https://podminky.urs.cz/item/CS_URS_2024_02/721241102</t>
  </si>
  <si>
    <t>2"odečteno z projektového modelu"</t>
  </si>
  <si>
    <t>721273152</t>
  </si>
  <si>
    <t>Ventilační hlavice z polypropylenu (PP) DN 75</t>
  </si>
  <si>
    <t>677069799</t>
  </si>
  <si>
    <t>https://podminky.urs.cz/item/CS_URS_2024_02/721273152</t>
  </si>
  <si>
    <t>1+1+1"odečteno z projektového modelu"</t>
  </si>
  <si>
    <t>721273153</t>
  </si>
  <si>
    <t>Ventilační hlavice z polypropylenu (PP) DN 110</t>
  </si>
  <si>
    <t>117895184</t>
  </si>
  <si>
    <t>https://podminky.urs.cz/item/CS_URS_2024_02/721273153</t>
  </si>
  <si>
    <t>13"odečteno z projektového modelu"</t>
  </si>
  <si>
    <t>721274126</t>
  </si>
  <si>
    <t>Ventily přivzdušňovací odpadních potrubí vnitřní DN 110</t>
  </si>
  <si>
    <t>-2003035052</t>
  </si>
  <si>
    <t>https://podminky.urs.cz/item/CS_URS_2024_02/721274126</t>
  </si>
  <si>
    <t>1+1+1+1"DN50 odečteno z projektového modelu"</t>
  </si>
  <si>
    <t>721290111</t>
  </si>
  <si>
    <t>Zkouška těsnosti kanalizace v objektech vodou do DN 125</t>
  </si>
  <si>
    <t>621989145</t>
  </si>
  <si>
    <t>https://podminky.urs.cz/item/CS_URS_2024_02/721290111</t>
  </si>
  <si>
    <t>"DN32" 7,8</t>
  </si>
  <si>
    <t>"DN40" 122,2</t>
  </si>
  <si>
    <t>"DN50" 34,8</t>
  </si>
  <si>
    <t>"DN75" 45,5</t>
  </si>
  <si>
    <t>"DN110" 19,5+209,3+119,6</t>
  </si>
  <si>
    <t>"DN125" 154,7</t>
  </si>
  <si>
    <t>721290112</t>
  </si>
  <si>
    <t>Zkouška těsnosti kanalizace v objektech vodou DN 150 nebo DN 200</t>
  </si>
  <si>
    <t>-1219376344</t>
  </si>
  <si>
    <t>https://podminky.urs.cz/item/CS_URS_2024_02/721290112</t>
  </si>
  <si>
    <t>"DN160" 45,5</t>
  </si>
  <si>
    <t>"DN200" 65</t>
  </si>
  <si>
    <t>721101.R01</t>
  </si>
  <si>
    <t>Stavební přípomoci, sekání, vrtání, drážkování, sádrování, stavební zapravení a zahození, úprava povrchů, ostatní pomocné práce, hodinová zúčtovací sazba včetně použitého materiálu</t>
  </si>
  <si>
    <t>hod</t>
  </si>
  <si>
    <t>-674932377</t>
  </si>
  <si>
    <t>721101.R02</t>
  </si>
  <si>
    <t>Příslušenství montážní organizace - přenosná montážní plošina s pracovní výškou do 3m</t>
  </si>
  <si>
    <t>192467022</t>
  </si>
  <si>
    <t>721101.R03</t>
  </si>
  <si>
    <t>Protipožární pěna těsnění prostupů požárních dělících konstrukcí</t>
  </si>
  <si>
    <t>-924072316</t>
  </si>
  <si>
    <t>721101.R04</t>
  </si>
  <si>
    <t>Protipožární ucpávka těsnění prostupů požárních dělících konstrukcí</t>
  </si>
  <si>
    <t>671280331</t>
  </si>
  <si>
    <t>998721201</t>
  </si>
  <si>
    <t>Přesun hmot pro vnitřní kanalizace stanovený procentní sazbou (%) z ceny vodorovná dopravní vzdálenost do 50 m v objektech výšky do 6 m</t>
  </si>
  <si>
    <t>-1022809587</t>
  </si>
  <si>
    <t>https://podminky.urs.cz/item/CS_URS_2024_02/998721201</t>
  </si>
  <si>
    <t>998721292</t>
  </si>
  <si>
    <t>Přesun hmot pro vnitřní kanalizace stanovený procentní sazbou (%) z ceny Příplatek k cenám za zvětšený přesun přes vymezenou největší dopravní vzdálenost do 100 m</t>
  </si>
  <si>
    <t>-1882806309</t>
  </si>
  <si>
    <t>https://podminky.urs.cz/item/CS_URS_2024_02/998721292</t>
  </si>
  <si>
    <t>Zdravotechnika - vnitřní vodovod</t>
  </si>
  <si>
    <t>722130233</t>
  </si>
  <si>
    <t>Potrubí z ocelových trubek pozinkovaných závitových svařovaných běžných DN 25</t>
  </si>
  <si>
    <t>-994106061</t>
  </si>
  <si>
    <t>https://podminky.urs.cz/item/CS_URS_2024_02/722130233</t>
  </si>
  <si>
    <t>"součet délek jednotlivých úseků potrubí + přirážka 30% tvarovky a 20% řezání"4</t>
  </si>
  <si>
    <t>4*1,5 'Přepočtené koeficientem množství</t>
  </si>
  <si>
    <t>722130234</t>
  </si>
  <si>
    <t>Potrubí z ocelových trubek pozinkovaných závitových svařovaných běžných DN 32</t>
  </si>
  <si>
    <t>-80729704</t>
  </si>
  <si>
    <t>https://podminky.urs.cz/item/CS_URS_2024_02/722130234</t>
  </si>
  <si>
    <t>"součet délek jednotlivých úseků potrubí + přirážka 30% tvarovky a 20% řezání" 30</t>
  </si>
  <si>
    <t>30*1,5 'Přepočtené koeficientem množství</t>
  </si>
  <si>
    <t>722130236</t>
  </si>
  <si>
    <t>Potrubí z ocelových trubek pozinkovaných závitových svařovaných běžných DN 50</t>
  </si>
  <si>
    <t>49797066</t>
  </si>
  <si>
    <t>https://podminky.urs.cz/item/CS_URS_2024_02/722130236</t>
  </si>
  <si>
    <t>"součet délek jednotlivých úseků potrubí + přirážka 30% tvarovky a 20% řezání" 14+2</t>
  </si>
  <si>
    <t>16*1,3 'Přepočtené koeficientem množství</t>
  </si>
  <si>
    <t>722174002</t>
  </si>
  <si>
    <t>Potrubí z plastových trubek z polypropylenu PPR svařovaných polyfúzně PN 16 (SDR 7,4) D 20 x 2,8</t>
  </si>
  <si>
    <t>1299973847</t>
  </si>
  <si>
    <t>https://podminky.urs.cz/item/CS_URS_2024_02/722174002</t>
  </si>
  <si>
    <t>"součet délek jednotlivých úseků potrubí + přirážka 30% tvarovky a 20% řezání" 530+(530*0,3)+(530*0,2)</t>
  </si>
  <si>
    <t>722174003</t>
  </si>
  <si>
    <t>Potrubí z plastových trubek z polypropylenu PPR svařovaných polyfúzně PN 16 (SDR 7,4) D 25 x 3,5</t>
  </si>
  <si>
    <t>1685300667</t>
  </si>
  <si>
    <t>https://podminky.urs.cz/item/CS_URS_2024_02/722174003</t>
  </si>
  <si>
    <t>"součet délek jednotlivých úseků potrubí + přirážka 30% tvarovky a 20% řezání" 225+(225*0,3)+(225*0,2)</t>
  </si>
  <si>
    <t>722174004</t>
  </si>
  <si>
    <t>Potrubí z plastových trubek z polypropylenu PPR svařovaných polyfúzně PN 16 (SDR 7,4) D 32 x 4,4</t>
  </si>
  <si>
    <t>1136452372</t>
  </si>
  <si>
    <t>https://podminky.urs.cz/item/CS_URS_2024_02/722174004</t>
  </si>
  <si>
    <t>"součet délek jednotlivých úseků potrubí + přirážka 30% tvarovky a 20% řezání" 275+(275*0,3)+(275*0,2)</t>
  </si>
  <si>
    <t>722174005</t>
  </si>
  <si>
    <t>Potrubí z plastových trubek z polypropylenu PPR svařovaných polyfúzně PN 16 (SDR 7,4) D 40 x 5,5</t>
  </si>
  <si>
    <t>-149307915</t>
  </si>
  <si>
    <t>https://podminky.urs.cz/item/CS_URS_2024_02/722174005</t>
  </si>
  <si>
    <t>"součet délek jednotlivých úseků potrubí + přirážka 30% tvarovky a 20% řezání" 95+(95*0,3)+(95*0,2)</t>
  </si>
  <si>
    <t>722174006</t>
  </si>
  <si>
    <t>Potrubí z plastových trubek z polypropylenu PPR svařovaných polyfúzně PN 16 (SDR 7,4) D 50 x 6,9</t>
  </si>
  <si>
    <t>374012202</t>
  </si>
  <si>
    <t>https://podminky.urs.cz/item/CS_URS_2024_02/722174006</t>
  </si>
  <si>
    <t>"součet délek jednotlivých úseků potrubí + přirážka 30% tvarovky a 20% řezání" 40+(40*0,3)+(40*0,2)</t>
  </si>
  <si>
    <t>722174007</t>
  </si>
  <si>
    <t>Potrubí z plastových trubek z polypropylenu PPR svařovaných polyfúzně PN 16 (SDR 7,4) D 63 x 8,6</t>
  </si>
  <si>
    <t>2007258645</t>
  </si>
  <si>
    <t>https://podminky.urs.cz/item/CS_URS_2024_02/722174007</t>
  </si>
  <si>
    <t>"součet délek jednotlivých úseků potrubí + přirážka 30% tvarovky a 20% řezání" 85+(85*0,3)+(85*0,2)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</si>
  <si>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</si>
  <si>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</si>
  <si>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701612867</t>
  </si>
  <si>
    <t>https://podminky.urs.cz/item/CS_URS_2024_02/722181231</t>
  </si>
  <si>
    <t>"Studená voda D 20" 190*1,5</t>
  </si>
  <si>
    <t>285*1,2 'Přepočtené koeficientem množství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</si>
  <si>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</si>
  <si>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</si>
  <si>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774009285</t>
  </si>
  <si>
    <t>https://podminky.urs.cz/item/CS_URS_2024_02/722181232</t>
  </si>
  <si>
    <t>"Studená voda D 25" 110*1,5</t>
  </si>
  <si>
    <t>"Studená voda D 32" 105*1,5</t>
  </si>
  <si>
    <t>"Studená voda D 40" 30*1,5</t>
  </si>
  <si>
    <t>367,5*1,2 'Přepočtené koeficientem množství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</si>
  <si>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</si>
  <si>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</si>
  <si>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-446973213</t>
  </si>
  <si>
    <t>https://podminky.urs.cz/item/CS_URS_2024_02/722181233</t>
  </si>
  <si>
    <t>"Studená voda D 50" 20*1,5</t>
  </si>
  <si>
    <t>"Studená voda D 63" 50*1,5</t>
  </si>
  <si>
    <t>105*1,2 'Přepočtené koeficientem množství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</si>
  <si>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</si>
  <si>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</si>
  <si>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1857252670</t>
  </si>
  <si>
    <t>https://podminky.urs.cz/item/CS_URS_2024_02/722181241</t>
  </si>
  <si>
    <t>"Cirkulace D 20" 150*1,5</t>
  </si>
  <si>
    <t>"Teplá voda D 20" 190*1,5</t>
  </si>
  <si>
    <t>510*1,2 'Přepočtené koeficientem množství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</si>
  <si>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</si>
  <si>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</si>
  <si>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2117647784</t>
  </si>
  <si>
    <t>https://podminky.urs.cz/item/CS_URS_2024_02/722181242</t>
  </si>
  <si>
    <t>"Teplá voda D 25" 70*1,5</t>
  </si>
  <si>
    <t>"Cirkulace D 25" 45*1,5</t>
  </si>
  <si>
    <t>172,5*1,2 'Přepočtené koeficientem množství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</si>
  <si>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</si>
  <si>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</si>
  <si>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962548309</t>
  </si>
  <si>
    <t>https://podminky.urs.cz/item/CS_URS_2024_02/722181252</t>
  </si>
  <si>
    <t>"Cirkulace D 32" 20*1,5</t>
  </si>
  <si>
    <t>"Teplá voda D 32" 150*1,5</t>
  </si>
  <si>
    <t>"Cirkulace D 40" 35*1,5</t>
  </si>
  <si>
    <t>"Teplá voda D 40" 30*1,5</t>
  </si>
  <si>
    <t>352,5*1,2 'Přepočtené koeficientem množství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</si>
  <si>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</si>
  <si>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</si>
  <si>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-1982076225</t>
  </si>
  <si>
    <t>https://podminky.urs.cz/item/CS_URS_2024_02/722181253</t>
  </si>
  <si>
    <t>"Teplá voda D 50" 20*1,5</t>
  </si>
  <si>
    <t>"Teplá voda D 63" 35*1,5</t>
  </si>
  <si>
    <t>82,5*1,2 'Přepočtené koeficientem množství</t>
  </si>
  <si>
    <t>722190401</t>
  </si>
  <si>
    <t>Zřízení přípojek na potrubí vyvedení a upevnění výpustek do DN 25</t>
  </si>
  <si>
    <t>630165334</t>
  </si>
  <si>
    <t>https://podminky.urs.cz/item/CS_URS_2024_02/722190401</t>
  </si>
  <si>
    <t>"U" 9*2</t>
  </si>
  <si>
    <t>"Ui" 44*2</t>
  </si>
  <si>
    <t>"Myčka" 3*1</t>
  </si>
  <si>
    <t>"Sprcha" 34*2</t>
  </si>
  <si>
    <t>"Dřez" 14*2</t>
  </si>
  <si>
    <t>"Výlevka" 4*3</t>
  </si>
  <si>
    <t>"Hydrant" 4</t>
  </si>
  <si>
    <t>722220111</t>
  </si>
  <si>
    <t>Armatury s jedním závitem nástěnky pro výtokový ventil G 1/2"</t>
  </si>
  <si>
    <t>-53106197</t>
  </si>
  <si>
    <t>https://podminky.urs.cz/item/CS_URS_2024_02/722220111</t>
  </si>
  <si>
    <t>"Umyvadlo" 9*2</t>
  </si>
  <si>
    <t>"Pi" 1*1</t>
  </si>
  <si>
    <t>722220231</t>
  </si>
  <si>
    <t>Armatury s jedním závitem přechodové tvarovky PPR, PN 20 (SDR 6) s kovovým závitem vnitřním přechodky dGK D 20 x G 1/2"</t>
  </si>
  <si>
    <t>-1974359028</t>
  </si>
  <si>
    <t>https://podminky.urs.cz/item/CS_URS_2024_02/722220231</t>
  </si>
  <si>
    <t>2+13*2+13*2</t>
  </si>
  <si>
    <t>722220232</t>
  </si>
  <si>
    <t>Armatury s jedním závitem přechodové tvarovky PPR, PN 20 (SDR 6) s kovovým závitem vnitřním přechodky dGK D 25 x G 3/4"</t>
  </si>
  <si>
    <t>730108816</t>
  </si>
  <si>
    <t>https://podminky.urs.cz/item/CS_URS_2024_02/722220232</t>
  </si>
  <si>
    <t>722220233</t>
  </si>
  <si>
    <t>Armatury s jedním závitem přechodové tvarovky PPR, PN 20 (SDR 6) s kovovým závitem vnitřním přechodky dGK D 32 x G 1"</t>
  </si>
  <si>
    <t>240639416</t>
  </si>
  <si>
    <t>https://podminky.urs.cz/item/CS_URS_2024_02/722220233</t>
  </si>
  <si>
    <t>13+16+26*2</t>
  </si>
  <si>
    <t>722220234</t>
  </si>
  <si>
    <t>Armatury s jedním závitem přechodové tvarovky PPR, PN 20 (SDR 6) s kovovým závitem vnitřním přechodky dGK D 40 x G 5/4"</t>
  </si>
  <si>
    <t>656735476</t>
  </si>
  <si>
    <t>https://podminky.urs.cz/item/CS_URS_2024_02/722220234</t>
  </si>
  <si>
    <t>722220236</t>
  </si>
  <si>
    <t>Armatury s jedním závitem přechodové tvarovky PPR, PN 20 (SDR 6) s kovovým závitem vnitřním přechodky dGK D 63 x G 2"</t>
  </si>
  <si>
    <t>1333751041</t>
  </si>
  <si>
    <t>https://podminky.urs.cz/item/CS_URS_2024_02/722220236</t>
  </si>
  <si>
    <t>722221135</t>
  </si>
  <si>
    <t>Armatury s jedním závitem ventily výtokové G 3/4"</t>
  </si>
  <si>
    <t>43471906</t>
  </si>
  <si>
    <t>https://podminky.urs.cz/item/CS_URS_2024_02/722221135</t>
  </si>
  <si>
    <t>722224116</t>
  </si>
  <si>
    <t>Armatury s jedním závitem kohouty plnicí a vypouštěcí PN 10 G 3/4"</t>
  </si>
  <si>
    <t>-1177674145</t>
  </si>
  <si>
    <t>https://podminky.urs.cz/item/CS_URS_2024_02/722224116</t>
  </si>
  <si>
    <t>722231074</t>
  </si>
  <si>
    <t>Armatury se dvěma závity ventily zpětné mosazné PN 10 do 110°C G 1"</t>
  </si>
  <si>
    <t>-870710657</t>
  </si>
  <si>
    <t>https://podminky.urs.cz/item/CS_URS_2024_02/722231074</t>
  </si>
  <si>
    <t>722231075</t>
  </si>
  <si>
    <t>Armatury se dvěma závity ventily zpětné mosazné PN 10 do 110°C G 5/4"</t>
  </si>
  <si>
    <t>818447744</t>
  </si>
  <si>
    <t>https://podminky.urs.cz/item/CS_URS_2024_02/722231075</t>
  </si>
  <si>
    <t>722231077</t>
  </si>
  <si>
    <t>Armatury se dvěma závity ventily zpětné mosazné PN 10 do 110°C G 2"</t>
  </si>
  <si>
    <t>-1478703832</t>
  </si>
  <si>
    <t>https://podminky.urs.cz/item/CS_URS_2024_02/722231077</t>
  </si>
  <si>
    <t>722231222</t>
  </si>
  <si>
    <t>Armatury se dvěma závity ventily pojistné k bojleru mosazné PN 6 do 100°C G 3/4"</t>
  </si>
  <si>
    <t>1777563346</t>
  </si>
  <si>
    <t>https://podminky.urs.cz/item/CS_URS_2024_02/722231222</t>
  </si>
  <si>
    <t>722232066</t>
  </si>
  <si>
    <t>Armatury se dvěma závity kulové kohouty PN 42 do 185 °C přímé vnitřní závit s vypouštěním G 2"</t>
  </si>
  <si>
    <t>-77623038</t>
  </si>
  <si>
    <t>https://podminky.urs.cz/item/CS_URS_2024_02/722232066</t>
  </si>
  <si>
    <t>722232122</t>
  </si>
  <si>
    <t>Armatury se dvěma závity kulové kohouty PN 42 do 185 °C plnoprůtokové vnitřní závit G 1/2"</t>
  </si>
  <si>
    <t>893561114</t>
  </si>
  <si>
    <t>https://podminky.urs.cz/item/CS_URS_2024_02/722232122</t>
  </si>
  <si>
    <t>722232123</t>
  </si>
  <si>
    <t>Armatury se dvěma závity kulové kohouty PN 42 do 185 °C plnoprůtokové vnitřní závit G 3/4"</t>
  </si>
  <si>
    <t>-1681428839</t>
  </si>
  <si>
    <t>https://podminky.urs.cz/item/CS_URS_2024_02/722232123</t>
  </si>
  <si>
    <t>722232124</t>
  </si>
  <si>
    <t>Armatury se dvěma závity kulové kohouty PN 42 do 185 °C plnoprůtokové vnitřní závit G 1"</t>
  </si>
  <si>
    <t>426707608</t>
  </si>
  <si>
    <t>https://podminky.urs.cz/item/CS_URS_2024_02/722232124</t>
  </si>
  <si>
    <t>2+2+4+26</t>
  </si>
  <si>
    <t>722232125</t>
  </si>
  <si>
    <t>Armatury se dvěma závity kulové kohouty PN 42 do 185 °C plnoprůtokové vnitřní závit G 5/4"</t>
  </si>
  <si>
    <t>1501998891</t>
  </si>
  <si>
    <t>https://podminky.urs.cz/item/CS_URS_2024_02/722232125</t>
  </si>
  <si>
    <t>2+2</t>
  </si>
  <si>
    <t>722232126</t>
  </si>
  <si>
    <t>Armatury se dvěma závity kulové kohouty PN 42 do 185 °C plnoprůtokové vnitřní závit G 6/4"</t>
  </si>
  <si>
    <t>-1445848006</t>
  </si>
  <si>
    <t>https://podminky.urs.cz/item/CS_URS_2024_02/722232126</t>
  </si>
  <si>
    <t>2+1</t>
  </si>
  <si>
    <t>722232127</t>
  </si>
  <si>
    <t>Armatury se dvěma závity kulové kohouty PN 42 do 185 °C plnoprůtokové vnitřní závit G 2"</t>
  </si>
  <si>
    <t>-1151350047</t>
  </si>
  <si>
    <t>https://podminky.urs.cz/item/CS_URS_2024_02/722232127</t>
  </si>
  <si>
    <t>1+1</t>
  </si>
  <si>
    <t>722234266</t>
  </si>
  <si>
    <t>Armatury se dvěma závity filtry mosazný PN 20 do 80 °C G 5/4"</t>
  </si>
  <si>
    <t>-2012637430</t>
  </si>
  <si>
    <t>https://podminky.urs.cz/item/CS_URS_2024_02/722234266</t>
  </si>
  <si>
    <t>722234268</t>
  </si>
  <si>
    <t>Armatury se dvěma závity filtry mosazný PN 20 do 80 °C G 2"</t>
  </si>
  <si>
    <t>678930560</t>
  </si>
  <si>
    <t>https://podminky.urs.cz/item/CS_URS_2024_02/722234268</t>
  </si>
  <si>
    <t>722250143</t>
  </si>
  <si>
    <t>Požární příslušenství a armatury hydrantový systém s tvarově stálou hadicí prosklený D 25 x 30 m</t>
  </si>
  <si>
    <t>-143424001</t>
  </si>
  <si>
    <t>https://podminky.urs.cz/item/CS_URS_2024_02/722250143</t>
  </si>
  <si>
    <t>1+1+1+1</t>
  </si>
  <si>
    <t>722263215</t>
  </si>
  <si>
    <t>Vodoměry pro vodu do 100°C závitové horizontální vícevtokové mokroběžné G 6/4"x 300 mm Qn 10</t>
  </si>
  <si>
    <t>-2020061226</t>
  </si>
  <si>
    <t>https://podminky.urs.cz/item/CS_URS_2024_02/722263215</t>
  </si>
  <si>
    <t>722290226</t>
  </si>
  <si>
    <t>Zkoušky, proplach a desinfekce vodovodního potrubí zkoušky těsnosti vodovodního potrubí závitového do DN 50</t>
  </si>
  <si>
    <t>187939975</t>
  </si>
  <si>
    <t>https://podminky.urs.cz/item/CS_URS_2024_02/722290226</t>
  </si>
  <si>
    <t>"součet potrubí" 6+45+20,8+795+337,5+412,5+142,5+60+127,5</t>
  </si>
  <si>
    <t>722290234</t>
  </si>
  <si>
    <t>Zkoušky, proplach a desinfekce vodovodního potrubí proplach a desinfekce vodovodního potrubí do DN 80</t>
  </si>
  <si>
    <t>1745027161</t>
  </si>
  <si>
    <t>https://podminky.urs.cz/item/CS_URS_2024_02/722290234</t>
  </si>
  <si>
    <t>722101.R01</t>
  </si>
  <si>
    <t>Automatický termostatický ventil s obtokem pro vyvážení cirkulace teplé vody s vnitřním závitem 1/2"_dodávka a montáž</t>
  </si>
  <si>
    <t>1767775012</t>
  </si>
  <si>
    <t>722101.R102</t>
  </si>
  <si>
    <t>Automatický termostatický ventil s obtokem pro vyvážení cirkulace teplé vody s vnitřním závitem 3/4"_dodávka a montáž</t>
  </si>
  <si>
    <t>-1177761898</t>
  </si>
  <si>
    <t>722101.R103</t>
  </si>
  <si>
    <t>Trubní oddělovač DN50_dodávka a montáž</t>
  </si>
  <si>
    <t>-2016076301</t>
  </si>
  <si>
    <t>28613855</t>
  </si>
  <si>
    <t>trubka vodovodní PE100 PN 16 SDR11 s ochranným pláštěm z PP 90x8,2mm</t>
  </si>
  <si>
    <t>213011805</t>
  </si>
  <si>
    <t>998722202</t>
  </si>
  <si>
    <t>Přesun hmot pro vnitřní vodovod stanovený procentní sazbou (%) z ceny vodorovná dopravní vzdálenost do 50 m v objektech výšky přes 6 do 12 m</t>
  </si>
  <si>
    <t>-1806195529</t>
  </si>
  <si>
    <t>https://podminky.urs.cz/item/CS_URS_2024_02/998722202</t>
  </si>
  <si>
    <t>998722292</t>
  </si>
  <si>
    <t>Přesun hmot pro vnitřní vodovod stanovený procentní sazbou (%) z ceny Příplatek k cenám za zvětšený přesun přes vymezenou největší dopravní vzdálenost do 100 m</t>
  </si>
  <si>
    <t>1691101726</t>
  </si>
  <si>
    <t>https://podminky.urs.cz/item/CS_URS_2024_02/998722292</t>
  </si>
  <si>
    <t>Zdravotechnika - strojní vybavení</t>
  </si>
  <si>
    <t>724233005</t>
  </si>
  <si>
    <t>Nádoby expanzní tlakové pro rozvody pitné vody s membránou bez pojistného ventilu se závitovým připojením PN 0,8 o objemu 25 l</t>
  </si>
  <si>
    <t>749973939</t>
  </si>
  <si>
    <t>https://podminky.urs.cz/item/CS_URS_2024_02/724233005</t>
  </si>
  <si>
    <t>725112022</t>
  </si>
  <si>
    <t>Zařízení záchodů klozety keramické závěsné na nosné stěny s hlubokým splachováním odpad vodorovný</t>
  </si>
  <si>
    <t>1528754438</t>
  </si>
  <si>
    <t>https://podminky.urs.cz/item/CS_URS_2024_02/725112022</t>
  </si>
  <si>
    <t>725112022.R01</t>
  </si>
  <si>
    <t>1453973277</t>
  </si>
  <si>
    <t>36"odečteno z projektového modelu"</t>
  </si>
  <si>
    <t>725121521</t>
  </si>
  <si>
    <t>Pisoárové záchodky keramické automatické s infračerveným senzorem</t>
  </si>
  <si>
    <t>1553991564</t>
  </si>
  <si>
    <t>https://podminky.urs.cz/item/CS_URS_2024_02/725121521</t>
  </si>
  <si>
    <t>1"odečteno z projektového modelu"</t>
  </si>
  <si>
    <t>725211603</t>
  </si>
  <si>
    <t>Umyvadla keramická bílá bez výtokových armatur připevněná na stěnu šrouby bez sloupu nebo krytu na sifon, šířka umyvadla 600 mm</t>
  </si>
  <si>
    <t>1459270661</t>
  </si>
  <si>
    <t>https://podminky.urs.cz/item/CS_URS_2024_02/725211603</t>
  </si>
  <si>
    <t>9"odečteno z projektového modelu"</t>
  </si>
  <si>
    <t>725211681</t>
  </si>
  <si>
    <t>Umyvadla keramická bílá bez výtokových armatur připevněná na stěnu šrouby zdravotní, šířka umyvadla 640 mm</t>
  </si>
  <si>
    <t>-270141480</t>
  </si>
  <si>
    <t>https://podminky.urs.cz/item/CS_URS_2024_02/725211681</t>
  </si>
  <si>
    <t>44"odečteno z projektového modelu"</t>
  </si>
  <si>
    <t>725241112</t>
  </si>
  <si>
    <t>Sprchové vaničky akrylátové čtvercové 900x900 mm</t>
  </si>
  <si>
    <t>soubor</t>
  </si>
  <si>
    <t>-1480176647</t>
  </si>
  <si>
    <t>https://podminky.urs.cz/item/CS_URS_2024_02/725241112</t>
  </si>
  <si>
    <t>725244143</t>
  </si>
  <si>
    <t>Sprchové dveře a zástěny dveře sprchové do niky polorámové skleněné tl. 6 mm dveře otvíravé jednokřídlové, na vaničku šířky 900 mm</t>
  </si>
  <si>
    <t>257478026</t>
  </si>
  <si>
    <t>https://podminky.urs.cz/item/CS_URS_2024_02/725244143</t>
  </si>
  <si>
    <t>31"odečteno z projektového modelu"</t>
  </si>
  <si>
    <t>725331111</t>
  </si>
  <si>
    <t>Výlevky bez výtokových armatur a splachovací nádrže keramické se sklopnou plastovou mřížkou 425 mm</t>
  </si>
  <si>
    <t>-1737772981</t>
  </si>
  <si>
    <t>https://podminky.urs.cz/item/CS_URS_2024_02/725331111</t>
  </si>
  <si>
    <t>725813111</t>
  </si>
  <si>
    <t>Ventily rohové bez připojovací trubičky nebo flexi hadičky G 1/2"</t>
  </si>
  <si>
    <t>1221920474</t>
  </si>
  <si>
    <t>https://podminky.urs.cz/item/CS_URS_2024_02/725813111</t>
  </si>
  <si>
    <t>725821311</t>
  </si>
  <si>
    <t>Baterie dřezové nástěnné pákové s otáčivým kulatým ústím a délkou ramínka 200 mm</t>
  </si>
  <si>
    <t>-428151792</t>
  </si>
  <si>
    <t>https://podminky.urs.cz/item/CS_URS_2024_02/725821311</t>
  </si>
  <si>
    <t>725821325</t>
  </si>
  <si>
    <t>Baterie dřezové stojánkové pákové s otáčivým ústím a délkou ramínka 220 mm</t>
  </si>
  <si>
    <t>-1103778356</t>
  </si>
  <si>
    <t>https://podminky.urs.cz/item/CS_URS_2024_02/725821325</t>
  </si>
  <si>
    <t>725822611.R02</t>
  </si>
  <si>
    <t>Baterie umyvadlové stojánkové pákové bez výpusti se zdravotní pákou</t>
  </si>
  <si>
    <t>-409064290</t>
  </si>
  <si>
    <t>725822613</t>
  </si>
  <si>
    <t>Baterie umyvadlové stojánkové pákové s výpustí</t>
  </si>
  <si>
    <t>-378983533</t>
  </si>
  <si>
    <t>https://podminky.urs.cz/item/CS_URS_2024_02/725822613</t>
  </si>
  <si>
    <t>725841330</t>
  </si>
  <si>
    <t>Baterie sprchové podomítkové (zápustné) kompletní</t>
  </si>
  <si>
    <t>-175602490</t>
  </si>
  <si>
    <t>https://podminky.urs.cz/item/CS_URS_2024_02/725841330</t>
  </si>
  <si>
    <t>"S" 34</t>
  </si>
  <si>
    <t>725862103</t>
  </si>
  <si>
    <t>Zápachové uzávěrky zařizovacích předmětů pro dřezy DN 40/50</t>
  </si>
  <si>
    <t>298398945</t>
  </si>
  <si>
    <t>https://podminky.urs.cz/item/CS_URS_2024_02/725862103</t>
  </si>
  <si>
    <t>"D" 14</t>
  </si>
  <si>
    <t>998725202</t>
  </si>
  <si>
    <t>Přesun hmot pro zařizovací předměty stanovený procentní sazbou (%) z ceny vodorovná dopravní vzdálenost do 50 m v objektech výšky přes 6 do 12 m</t>
  </si>
  <si>
    <t>-755601880</t>
  </si>
  <si>
    <t>https://podminky.urs.cz/item/CS_URS_2024_02/998725202</t>
  </si>
  <si>
    <t>998725293</t>
  </si>
  <si>
    <t>Přesun hmot pro zařizovací předměty stanovený procentní sazbou (%) z ceny Příplatek k cenám za zvětšený přesun přes vymezenou největší dopravní vzdálenost do 500 m</t>
  </si>
  <si>
    <t>-1199082255</t>
  </si>
  <si>
    <t>https://podminky.urs.cz/item/CS_URS_2024_02/998725293</t>
  </si>
  <si>
    <t>Zdravotechnika - předstěnové instalace</t>
  </si>
  <si>
    <t>726101.R01</t>
  </si>
  <si>
    <t>Předstěnové instalační systémy do lehkých stěn s kovovou konstrukcí pro závěsné klozety ovládání zepředu, stavební výšky 1120 mm</t>
  </si>
  <si>
    <t>446090803</t>
  </si>
  <si>
    <t>1+1+1+1"odečteno z projektového modelu"</t>
  </si>
  <si>
    <t>726131001</t>
  </si>
  <si>
    <t>Předstěnové instalační systémy do lehkých stěn s kovovou konstrukcí pro umyvadla stavební výšky do 1120 mm se stojánkovou baterií</t>
  </si>
  <si>
    <t>1110170807</t>
  </si>
  <si>
    <t>https://podminky.urs.cz/item/CS_URS_2024_02/726131001</t>
  </si>
  <si>
    <t>726131002</t>
  </si>
  <si>
    <t>Předstěnové instalační systémy do lehkých stěn s kovovou konstrukcí pro umyvadla stavební výšky do 1120 mm pro tělesně postižené</t>
  </si>
  <si>
    <t>662512522</t>
  </si>
  <si>
    <t>https://podminky.urs.cz/item/CS_URS_2024_02/726131002</t>
  </si>
  <si>
    <t>726131041</t>
  </si>
  <si>
    <t>-266508999</t>
  </si>
  <si>
    <t>https://podminky.urs.cz/item/CS_URS_2024_02/726131041</t>
  </si>
  <si>
    <t>36+4</t>
  </si>
  <si>
    <t>726191001</t>
  </si>
  <si>
    <t>Ostatní příslušenství instalačních systémů zvukoizolační souprava pro WC a bidet</t>
  </si>
  <si>
    <t>1230774940</t>
  </si>
  <si>
    <t>https://podminky.urs.cz/item/CS_URS_2024_02/726191001</t>
  </si>
  <si>
    <t>726191002</t>
  </si>
  <si>
    <t>Ostatní příslušenství instalačních systémů souprava pro předstěnovou montáž</t>
  </si>
  <si>
    <t>-392412954</t>
  </si>
  <si>
    <t>https://podminky.urs.cz/item/CS_URS_2024_02/726191002</t>
  </si>
  <si>
    <t>998726211</t>
  </si>
  <si>
    <t>Přesun hmot pro instalační prefabrikáty stanovený procentní sazbou (%) z ceny vodorovná dopravní vzdálenost do 50 m v objektech výšky do 6 m</t>
  </si>
  <si>
    <t>1944717587</t>
  </si>
  <si>
    <t>https://podminky.urs.cz/item/CS_URS_2024_02/998726211</t>
  </si>
  <si>
    <t>998726293</t>
  </si>
  <si>
    <t>Přesun hmot pro instalační prefabrikáty stanovený procentní sazbou (%) z ceny Příplatek k cenám za zvětšený přesun přes vymezenou největší dopravní vzdálenost do 500 m</t>
  </si>
  <si>
    <t>-1167715581</t>
  </si>
  <si>
    <t>https://podminky.urs.cz/item/CS_URS_2024_02/998726293</t>
  </si>
  <si>
    <t>Ústřední vytápění - strojovny</t>
  </si>
  <si>
    <t>732421.R01</t>
  </si>
  <si>
    <t>Čerpadla teplovodní mokroběžná závitová cirkulační pro TUV (elektronicky řízená) PN 10, do 80°C DN přípojky/dopravní výška H (m) - čerpací výkon Q (m3/h) DN 15 / do 0,9 m / 0,35 m3/h</t>
  </si>
  <si>
    <t>-1315079573</t>
  </si>
  <si>
    <t>Ústřední vytápění - armatury</t>
  </si>
  <si>
    <t>734411103</t>
  </si>
  <si>
    <t>Teploměry technické s pevným stonkem a jímkou zadní připojení (axiální) průměr 63 mm délka stonku 100 mm</t>
  </si>
  <si>
    <t>-770580321</t>
  </si>
  <si>
    <t>https://podminky.urs.cz/item/CS_URS_2024_02/734411103</t>
  </si>
  <si>
    <t>D.1.4.B - Vytápění</t>
  </si>
  <si>
    <t xml:space="preserve">    733 - Ústřední vytápění - rozvodné potrubí</t>
  </si>
  <si>
    <t xml:space="preserve">    735 - Ústřední vytápění - otopná tělesa</t>
  </si>
  <si>
    <t>713411121</t>
  </si>
  <si>
    <t>Montáž izolace tepelné potrubí a ohybů pásy nebo rohožemi s povrchovou úpravou hliníkovou fólií připevněnými ocelovým drátem potrubí jednovrstvá</t>
  </si>
  <si>
    <t>1183937712</t>
  </si>
  <si>
    <t>https://podminky.urs.cz/item/CS_URS_2024_02/713411121</t>
  </si>
  <si>
    <t>90+90+120+120+180+150+60+210</t>
  </si>
  <si>
    <t>63154013</t>
  </si>
  <si>
    <t>pouzdro izolační potrubní z minerální vlny s Al fólií max. 250/100°C 18/30mm</t>
  </si>
  <si>
    <t>1086680837</t>
  </si>
  <si>
    <t>1885</t>
  </si>
  <si>
    <t>63154570</t>
  </si>
  <si>
    <t>pouzdro izolační potrubní z minerální vlny s Al fólií max. 250/100°C 22/40mm</t>
  </si>
  <si>
    <t>1095913361</t>
  </si>
  <si>
    <t>63154601</t>
  </si>
  <si>
    <t>pouzdro izolační potrubní z minerální vlny s Al fólií max. 250/100°C 28/50mm</t>
  </si>
  <si>
    <t>-820380723</t>
  </si>
  <si>
    <t>63154602</t>
  </si>
  <si>
    <t>pouzdro izolační potrubní z minerální vlny s Al fólií max. 250/100°C 35/50mm</t>
  </si>
  <si>
    <t>-1117342889</t>
  </si>
  <si>
    <t>63154022</t>
  </si>
  <si>
    <t>pouzdro izolační potrubní z minerální vlny s Al fólií max. 250/100°C 54/50mm</t>
  </si>
  <si>
    <t>1845343132</t>
  </si>
  <si>
    <t>63154056</t>
  </si>
  <si>
    <t>pouzdro izolační potrubní z minerální vlny s Al fólií max. 250/100°C 108/100mm</t>
  </si>
  <si>
    <t>1870849127</t>
  </si>
  <si>
    <t>998713102</t>
  </si>
  <si>
    <t>Přesun hmot pro izolace tepelné stanovený z hmotnosti přesunovaného materiálu vodorovná dopravní vzdálenost do 50 m s užitím mechanizace v objektech výšky přes 6 m do 12 m</t>
  </si>
  <si>
    <t>-134855826</t>
  </si>
  <si>
    <t>https://podminky.urs.cz/item/CS_URS_2024_02/998713102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</si>
  <si>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</si>
  <si>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</si>
  <si>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-1631850504</t>
  </si>
  <si>
    <t>https://podminky.urs.cz/item/CS_URS_2024_02/998713193</t>
  </si>
  <si>
    <t>732101100.R</t>
  </si>
  <si>
    <t>Sestavení, osazení a manipulace balené výměníkové stanice_montáž</t>
  </si>
  <si>
    <t>-26864275</t>
  </si>
  <si>
    <t>732101101.R</t>
  </si>
  <si>
    <t>Uvedení do provozu předávací - výměníkové stanice a oživení systému_montáž</t>
  </si>
  <si>
    <t>1448831372</t>
  </si>
  <si>
    <t>732101102.R</t>
  </si>
  <si>
    <t>Kompaktní výměníková, tlakově nezávislá stanice objektu s modulem - výměníkem pro vytápění - 70 kW, modulem - výměníkem pro ohřev TV - 150 kW, automatické dopouštění s úpravnou vody - dodáno jako funkční celek na rámu, odzkoušeno u výrobce_dodávka</t>
  </si>
  <si>
    <t>778537994</t>
  </si>
  <si>
    <t>732101103.R</t>
  </si>
  <si>
    <t>Kompletní systém měření a regulace výměníkové stanice pro řízení ohřevu teplé vody, ekvitermní regulace jedné topné větve, včetně dálkového komunikačního výstupu - dálkového řízení s mobilní a počítačovou aplikací, havarijního zabezpečení_dodávka a montáž</t>
  </si>
  <si>
    <t>-818441407</t>
  </si>
  <si>
    <t>732101104.R</t>
  </si>
  <si>
    <t>Tepelné snímatelné izolace výměníkové stanice a zařízení výměníkové stanice_dodávka a montáž</t>
  </si>
  <si>
    <t>1385707097</t>
  </si>
  <si>
    <t>732101105.R</t>
  </si>
  <si>
    <t>Vyrovnávací akumulační nádoba ohřevu teplé vody 475 l, včetně záložní elektrické vložky přírubové 12 kW / 400 V a tepelné izolace_dodávka a montáž</t>
  </si>
  <si>
    <t>184935952</t>
  </si>
  <si>
    <t>732199100</t>
  </si>
  <si>
    <t>Montáž štítků orientačních</t>
  </si>
  <si>
    <t>1378754670</t>
  </si>
  <si>
    <t>https://podminky.urs.cz/item/CS_URS_2024_02/732199100</t>
  </si>
  <si>
    <t>732331623</t>
  </si>
  <si>
    <t>Nádoby expanzní tlakové pro topné a chladicí soustavy s membránou bez pojistného ventilu se závitovým připojením PN 0,6 o objemu 250 l</t>
  </si>
  <si>
    <t>1605134976</t>
  </si>
  <si>
    <t>https://podminky.urs.cz/item/CS_URS_2024_02/732331623</t>
  </si>
  <si>
    <t>1 "dodávka a montáž</t>
  </si>
  <si>
    <t>998732201</t>
  </si>
  <si>
    <t>Přesun hmot pro strojovny stanovený procentní sazbou (%) z ceny vodorovná dopravní vzdálenost do 50 m základní v objektech výšky do 6 m</t>
  </si>
  <si>
    <t>1354771619</t>
  </si>
  <si>
    <t>https://podminky.urs.cz/item/CS_URS_2024_02/998732201</t>
  </si>
  <si>
    <t>998732293</t>
  </si>
  <si>
    <t>Přesun hmot pro strojovny stanovený procentní sazbou (%) z ceny vodorovná dopravní vzdálenost do 50 m Příplatek k cenám za zvětšený přesun přes vymezenou vodorovnou dopravní vzdálenost do 500 m</t>
  </si>
  <si>
    <t>-567019569</t>
  </si>
  <si>
    <t>https://podminky.urs.cz/item/CS_URS_2024_02/998732293</t>
  </si>
  <si>
    <t>Ústřední vytápění - rozvodné potrubí</t>
  </si>
  <si>
    <t>733121228</t>
  </si>
  <si>
    <t>Potrubí z trubek ocelových hladkých spojovaných svařováním černých bezešvých v kotelnách a strojovnách Ø 108/4,0</t>
  </si>
  <si>
    <t>1765047836</t>
  </si>
  <si>
    <t>https://podminky.urs.cz/item/CS_URS_2024_02/733121228</t>
  </si>
  <si>
    <t>733122223</t>
  </si>
  <si>
    <t>Potrubí z trubek ocelových hladkých spojovaných lisováním z uhlíkové oceli tenkostěnné vně pozinkované PN 16, T= +110°C Ø 18/1,2</t>
  </si>
  <si>
    <t>-2069902479</t>
  </si>
  <si>
    <t>https://podminky.urs.cz/item/CS_URS_2024_02/733122223</t>
  </si>
  <si>
    <t>1450 "+20% tvarovky,+10%prořez - dodávka a montáž"</t>
  </si>
  <si>
    <t>1450*1,3 'Přepočtené koeficientem množství</t>
  </si>
  <si>
    <t>733122224</t>
  </si>
  <si>
    <t>Potrubí z trubek ocelových hladkých spojovaných lisováním z uhlíkové oceli tenkostěnné vně pozinkované PN 16, T= +110°C Ø 22/1,5</t>
  </si>
  <si>
    <t>-957555286</t>
  </si>
  <si>
    <t>https://podminky.urs.cz/item/CS_URS_2024_02/733122224</t>
  </si>
  <si>
    <t>410 "+20% tvarovky,+10%prořez - dodávka a montáž"</t>
  </si>
  <si>
    <t>410*1,3 'Přepočtené koeficientem množství</t>
  </si>
  <si>
    <t>733122225</t>
  </si>
  <si>
    <t>Potrubí z trubek ocelových hladkých spojovaných lisováním z uhlíkové oceli tenkostěnné vně pozinkované PN 16, T= +110°C Ø 28/1,5</t>
  </si>
  <si>
    <t>-394765418</t>
  </si>
  <si>
    <t>https://podminky.urs.cz/item/CS_URS_2024_02/733122225</t>
  </si>
  <si>
    <t>140 "+20% tvarovky,+10%prořez - dodávka a montáž"</t>
  </si>
  <si>
    <t>140*1,3 'Přepočtené koeficientem množství</t>
  </si>
  <si>
    <t>733122226</t>
  </si>
  <si>
    <t>Potrubí z trubek ocelových hladkých spojovaných lisováním z uhlíkové oceli tenkostěnné vně pozinkované PN 16, T= +110°C Ø 35/1,5</t>
  </si>
  <si>
    <t>-1281383554</t>
  </si>
  <si>
    <t>https://podminky.urs.cz/item/CS_URS_2024_02/733122226</t>
  </si>
  <si>
    <t>230 "+20% tvarovky,+10%prořez - dodávka a montáž"</t>
  </si>
  <si>
    <t>733122228</t>
  </si>
  <si>
    <t>Potrubí z trubek ocelových hladkých spojovaných lisováním z uhlíkové oceli tenkostěnné vně pozinkované PN 16, T= +110°C Ø 54/1,5</t>
  </si>
  <si>
    <t>312280150</t>
  </si>
  <si>
    <t>https://podminky.urs.cz/item/CS_URS_2024_02/733122228</t>
  </si>
  <si>
    <t>80 "+20% tvarovky,+10%prořez - dodávka a montáž"</t>
  </si>
  <si>
    <t>80*1,3 'Přepočtené koeficientem množství</t>
  </si>
  <si>
    <t>733141102</t>
  </si>
  <si>
    <t>Odvzdušňovací nádobky, odlučovače a odkalovače nádobky z trubek ocelových do DN 50</t>
  </si>
  <si>
    <t>-394434374</t>
  </si>
  <si>
    <t>https://podminky.urs.cz/item/CS_URS_2024_02/733141102</t>
  </si>
  <si>
    <t>20 "dodávka a montáž, včetně připojovacího potrubí DN15 odvzdušňovacího ventilu</t>
  </si>
  <si>
    <t>733190217</t>
  </si>
  <si>
    <t>Zkoušky těsnosti potrubí, manžety prostupové z trubek ocelových zkoušky těsnosti potrubí (za provozu) z trubek ocelových hladkých Ø do 51/2,6</t>
  </si>
  <si>
    <t>-946658409</t>
  </si>
  <si>
    <t>https://podminky.urs.cz/item/CS_URS_2024_02/733190217</t>
  </si>
  <si>
    <t>1885+533+182+230</t>
  </si>
  <si>
    <t>733190219</t>
  </si>
  <si>
    <t>Zkoušky těsnosti potrubí, manžety prostupové z trubek ocelových zkoušky těsnosti potrubí (za provozu) z trubek ocelových hladkých Ø přes 51/2,6 do 60,3/2,9</t>
  </si>
  <si>
    <t>-1643941490</t>
  </si>
  <si>
    <t>https://podminky.urs.cz/item/CS_URS_2024_02/733190219</t>
  </si>
  <si>
    <t>733POX001.R</t>
  </si>
  <si>
    <t>Těsnění prostupů požárních - dělících konstrukcí - požární ucpávky a tmely_dodávka a montáž</t>
  </si>
  <si>
    <t>2050434274</t>
  </si>
  <si>
    <t>733POX002.R</t>
  </si>
  <si>
    <t>Stavební pomocné práce zahrnující zejména vrtání, pomocné drážkování a ostatní pomocné práce_dodávka a montáž</t>
  </si>
  <si>
    <t>1738053297</t>
  </si>
  <si>
    <t>733POX003.R</t>
  </si>
  <si>
    <t>Montážní přenosná plošina</t>
  </si>
  <si>
    <t>-1251534332</t>
  </si>
  <si>
    <t>998733102</t>
  </si>
  <si>
    <t>Přesun hmot pro rozvody potrubí stanovený z hmotnosti přesunovaného materiálu vodorovná dopravní vzdálenost do 50 m základní v objektech výšky přes 6 do 12 m</t>
  </si>
  <si>
    <t>618282559</t>
  </si>
  <si>
    <t>https://podminky.urs.cz/item/CS_URS_2024_02/998733102</t>
  </si>
  <si>
    <t>998733194</t>
  </si>
  <si>
    <t>Přesun hmot pro rozvody potrubí stanovený z hmotnosti přesunovaného materiálu Příplatek k cenám za zvětšený přesun přes vymezenou největší dopravní vzdálenost do 1000 m</t>
  </si>
  <si>
    <t>72019538</t>
  </si>
  <si>
    <t>https://podminky.urs.cz/item/CS_URS_2024_02/998733194</t>
  </si>
  <si>
    <t>734211115</t>
  </si>
  <si>
    <t>Ventily odvzdušňovací závitové otopných těles PN 6 do 120°C G 1/2</t>
  </si>
  <si>
    <t>2020876207</t>
  </si>
  <si>
    <t>https://podminky.urs.cz/item/CS_URS_2024_02/734211115</t>
  </si>
  <si>
    <t>20"dodávka a montáž</t>
  </si>
  <si>
    <t>734211120</t>
  </si>
  <si>
    <t>Ventily odvzdušňovací závitové automatické PN 14 do 120°C G 1/2</t>
  </si>
  <si>
    <t>-1534217005</t>
  </si>
  <si>
    <t>https://podminky.urs.cz/item/CS_URS_2024_02/734211120</t>
  </si>
  <si>
    <t>10 "dodávka a montáž</t>
  </si>
  <si>
    <t>734220125</t>
  </si>
  <si>
    <t>Ventily regulační závitové vyvažovací přímé s vypouštěním PN 25 do 120°C G 5/4</t>
  </si>
  <si>
    <t>-1333804098</t>
  </si>
  <si>
    <t>https://podminky.urs.cz/item/CS_URS_2024_02/734220125</t>
  </si>
  <si>
    <t>734292775</t>
  </si>
  <si>
    <t>Ostatní armatury kulové kohouty PN 42 do 185°C plnoprůtokové vnitřní závit G 1 1/4</t>
  </si>
  <si>
    <t>-1607274908</t>
  </si>
  <si>
    <t>https://podminky.urs.cz/item/CS_URS_2024_02/734292775</t>
  </si>
  <si>
    <t>4*2</t>
  </si>
  <si>
    <t>734ARX001.R</t>
  </si>
  <si>
    <t>Regulátor tlakové diference G 1 PN 16, uzavírání a plynulé nastavení</t>
  </si>
  <si>
    <t>1002793061</t>
  </si>
  <si>
    <t>734ARX002.R</t>
  </si>
  <si>
    <t>Termostatická hlavice otopných těles se zajištěním proti zcizení bezpečnostním kroužkem a nastavením teploty 6°C - 28°C</t>
  </si>
  <si>
    <t>-523839942</t>
  </si>
  <si>
    <t>120 "dodávka a montáž</t>
  </si>
  <si>
    <t>734ARX003.R</t>
  </si>
  <si>
    <t>Radiátorové H šroubení uzavírací 1/2" rohové s vypouštěním</t>
  </si>
  <si>
    <t>-439077644</t>
  </si>
  <si>
    <t>86 "dodávka a montáž</t>
  </si>
  <si>
    <t>734ARX004.R</t>
  </si>
  <si>
    <t>Termostatický ventil pro otopná tělesa bez ventilové vložky dvoubodový, připojovací rozteč 50mm, 1/2" rohový s přednastavením, integrované vypouštění</t>
  </si>
  <si>
    <t>-1672932185</t>
  </si>
  <si>
    <t>29+5 "dodávka a montáž</t>
  </si>
  <si>
    <t>734ARX005.R</t>
  </si>
  <si>
    <t>Připojovací kolenová garnitura k otopným tělesům - svěrné šroubení</t>
  </si>
  <si>
    <t>1017210043</t>
  </si>
  <si>
    <t>(1+2+2+3+2+7+23+9+14+2+4+1+5+4+1+6+29+5)*2</t>
  </si>
  <si>
    <t>998734102</t>
  </si>
  <si>
    <t>Přesun hmot pro armatury stanovený z hmotnosti přesunovaného materiálu vodorovná dopravní vzdálenost do 50 m základní v objektech výšky přes 6 do 12 m</t>
  </si>
  <si>
    <t>-1569090657</t>
  </si>
  <si>
    <t>https://podminky.urs.cz/item/CS_URS_2024_02/998734102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</si>
  <si>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</si>
  <si>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</si>
  <si>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2022677695</t>
  </si>
  <si>
    <t>https://podminky.urs.cz/item/CS_URS_2024_02/998734193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</si>
  <si>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</si>
  <si>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</si>
  <si>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</si>
  <si>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-1173957883</t>
  </si>
  <si>
    <t>https://podminky.urs.cz/item/CS_URS_2024_02/735000912</t>
  </si>
  <si>
    <t>1+2+2+3+2+7+23+9+14+2+4+1+5+4+1+6+29+5 "nastavení regulačních armatur otopných těles</t>
  </si>
  <si>
    <t>735152517</t>
  </si>
  <si>
    <t>Otopná tělesa panelová VK dvoudesková PN 1,0 MPa, T do 110°C se dvěma přídavnými přestupními plochami výšky tělesa 300 mm stavební délky / výkonu 1000 mm / 966 W</t>
  </si>
  <si>
    <t>253306086</t>
  </si>
  <si>
    <t>https://podminky.urs.cz/item/CS_URS_2024_02/735152517</t>
  </si>
  <si>
    <t>1 "dodávka a montáž, včetně montážního příslušenství</t>
  </si>
  <si>
    <t>735152573</t>
  </si>
  <si>
    <t>Otopná tělesa panelová VK dvoudesková PN 1,0 MPa, T do 110°C se dvěma přídavnými přestupními plochami výšky tělesa 600 mm stavební délky / výkonu 600 mm / 1007 W</t>
  </si>
  <si>
    <t>131195428</t>
  </si>
  <si>
    <t>https://podminky.urs.cz/item/CS_URS_2024_02/735152573</t>
  </si>
  <si>
    <t>2 "dodávka a montáž, včetně montážního příslušenství</t>
  </si>
  <si>
    <t>735152575</t>
  </si>
  <si>
    <t>Otopná tělesa panelová VK dvoudesková PN 1,0 MPa, T do 110°C se dvěma přídavnými přestupními plochami výšky tělesa 600 mm stavební délky / výkonu 800 mm / 1343 W</t>
  </si>
  <si>
    <t>-545194566</t>
  </si>
  <si>
    <t>https://podminky.urs.cz/item/CS_URS_2024_02/735152575</t>
  </si>
  <si>
    <t>735152577</t>
  </si>
  <si>
    <t>Otopná tělesa panelová VK dvoudesková PN 1,0 MPa, T do 110°C se dvěma přídavnými přestupními plochami výšky tělesa 600 mm stavební délky / výkonu 1000 mm / 1679 W</t>
  </si>
  <si>
    <t>-1390601852</t>
  </si>
  <si>
    <t>https://podminky.urs.cz/item/CS_URS_2024_02/735152577</t>
  </si>
  <si>
    <t>3 "dodávka a montáž, včetně montážního příslušenství</t>
  </si>
  <si>
    <t>735152581</t>
  </si>
  <si>
    <t>Otopná tělesa panelová VK dvoudesková PN 1,0 MPa, T do 110°C se dvěma přídavnými přestupními plochami výšky tělesa 600 mm stavební délky / výkonu 1600 mm / 2686 W</t>
  </si>
  <si>
    <t>1280724456</t>
  </si>
  <si>
    <t>https://podminky.urs.cz/item/CS_URS_2024_02/735152581</t>
  </si>
  <si>
    <t>735152617</t>
  </si>
  <si>
    <t>Otopná tělesa panelová VK třídesková PN 1,0 MPa, T do 110°C se třemi přídavnými přestupními plochami výšky tělesa 300 mm stavební délky / výkonu 1000 mm / 1379 W</t>
  </si>
  <si>
    <t>-1781476846</t>
  </si>
  <si>
    <t>https://podminky.urs.cz/item/CS_URS_2024_02/735152617</t>
  </si>
  <si>
    <t>7"dodávka a montáž, včetně montážního příslušenství</t>
  </si>
  <si>
    <t>735152619</t>
  </si>
  <si>
    <t>Otopná tělesa panelová VK třídesková PN 1,0 MPa, T do 110°C se třemi přídavnými přestupními plochami výšky tělesa 300 mm stavební délky / výkonu 1200 mm / 1655 W</t>
  </si>
  <si>
    <t>1863597284</t>
  </si>
  <si>
    <t>https://podminky.urs.cz/item/CS_URS_2024_02/735152619</t>
  </si>
  <si>
    <t>23 "dodávka a montáž, včetně montážního příslušenství</t>
  </si>
  <si>
    <t>735152620</t>
  </si>
  <si>
    <t>Otopná tělesa panelová VK třídesková PN 1,0 MPa, T do 110°C se třemi přídavnými přestupními plochami výšky tělesa 300 mm stavební délky / výkonu 1400 mm / 1931 W</t>
  </si>
  <si>
    <t>-1983773604</t>
  </si>
  <si>
    <t>https://podminky.urs.cz/item/CS_URS_2024_02/735152620</t>
  </si>
  <si>
    <t>9"dodávka a montáž, včetně montážního příslušenství</t>
  </si>
  <si>
    <t>735152621</t>
  </si>
  <si>
    <t>Otopná tělesa panelová VK třídesková PN 1,0 MPa, T do 110°C se třemi přídavnými přestupními plochami výšky tělesa 300 mm stavební délky / výkonu 1600 mm / 2206 W</t>
  </si>
  <si>
    <t>-1970200088</t>
  </si>
  <si>
    <t>https://podminky.urs.cz/item/CS_URS_2024_02/735152621</t>
  </si>
  <si>
    <t>14 "dodávka a montáž, včetně montážního příslušenství</t>
  </si>
  <si>
    <t>735152622</t>
  </si>
  <si>
    <t>Otopná tělesa panelová VK třídesková PN 1,0 MPa, T do 110°C se třemi přídavnými přestupními plochami výšky tělesa 300 mm stavební délky / výkonu 1800 mm / 2482 W</t>
  </si>
  <si>
    <t>-1310994655</t>
  </si>
  <si>
    <t>https://podminky.urs.cz/item/CS_URS_2024_02/735152622</t>
  </si>
  <si>
    <t>735152623</t>
  </si>
  <si>
    <t>Otopná tělesa panelová VK třídesková PN 1,0 MPa, T do 110°C se třemi přídavnými přestupními plochami výšky tělesa 300 mm stavební délky / výkonu 2000 mm / 2758 W</t>
  </si>
  <si>
    <t>-507960380</t>
  </si>
  <si>
    <t>https://podminky.urs.cz/item/CS_URS_2024_02/735152623</t>
  </si>
  <si>
    <t>4 "dodávka a montáž, včetně montážního příslušenství</t>
  </si>
  <si>
    <t>735152624</t>
  </si>
  <si>
    <t>Otopná tělesa panelová VK třídesková PN 1,0 MPa, T do 110°C se třemi přídavnými přestupními plochami výšky tělesa 300 mm stavební délky / výkonu 2300 mm / 3172 W</t>
  </si>
  <si>
    <t>-1965194347</t>
  </si>
  <si>
    <t>https://podminky.urs.cz/item/CS_URS_2024_02/735152624</t>
  </si>
  <si>
    <t>735152677</t>
  </si>
  <si>
    <t>Otopná tělesa panelová VK třídesková PN 1,0 MPa, T do 110°C se třemi přídavnými přestupními plochami výšky tělesa 600 mm stavební délky / výkonu 1000 mm / 2406 W</t>
  </si>
  <si>
    <t>1803029709</t>
  </si>
  <si>
    <t>https://podminky.urs.cz/item/CS_URS_2024_02/735152677</t>
  </si>
  <si>
    <t>5 "dodávka a montáž, včetně montážního příslušenství</t>
  </si>
  <si>
    <t>735152679</t>
  </si>
  <si>
    <t>Otopná tělesa panelová VK třídesková PN 1,0 MPa, T do 110°C se třemi přídavnými přestupními plochami výšky tělesa 600 mm stavební délky / výkonu 1200 mm / 2887 W</t>
  </si>
  <si>
    <t>53640196</t>
  </si>
  <si>
    <t>https://podminky.urs.cz/item/CS_URS_2024_02/735152679</t>
  </si>
  <si>
    <t>735152680</t>
  </si>
  <si>
    <t>Otopná tělesa panelová VK třídesková PN 1,0 MPa, T do 110°C se třemi přídavnými přestupními plochami výšky tělesa 600 mm stavební délky / výkonu 1400 mm / 3368 W</t>
  </si>
  <si>
    <t>1307259739</t>
  </si>
  <si>
    <t>https://podminky.urs.cz/item/CS_URS_2024_02/735152680</t>
  </si>
  <si>
    <t>735152682</t>
  </si>
  <si>
    <t>Otopná tělesa panelová VK třídesková PN 1,0 MPa, T do 110°C se třemi přídavnými přestupními plochami výšky tělesa 600 mm stavební délky / výkonu 1800 mm / 4331 W</t>
  </si>
  <si>
    <t>-2017459190</t>
  </si>
  <si>
    <t>https://podminky.urs.cz/item/CS_URS_2024_02/735152682</t>
  </si>
  <si>
    <t>6 "dodávka a montáž, včetně montážního příslušenství</t>
  </si>
  <si>
    <t>735160133</t>
  </si>
  <si>
    <t>Otopná tělesa trubková teplovodní na stěnu výšky tělesa 1 500 mm, délky 600 mm</t>
  </si>
  <si>
    <t>1176973139</t>
  </si>
  <si>
    <t>https://podminky.urs.cz/item/CS_URS_2024_02/735160133</t>
  </si>
  <si>
    <t>29 "dodávka a montáž, včetně montážního příslušenství</t>
  </si>
  <si>
    <t>735160143</t>
  </si>
  <si>
    <t>Otopná tělesa trubková teplovodní na stěnu výšky tělesa 1 820 mm, délky 600 mm</t>
  </si>
  <si>
    <t>-1374634566</t>
  </si>
  <si>
    <t>https://podminky.urs.cz/item/CS_URS_2024_02/735160143</t>
  </si>
  <si>
    <t>5"dodávka a montáž, včetně montážního příslušenství</t>
  </si>
  <si>
    <t>735191905</t>
  </si>
  <si>
    <t>Ostatní opravy otopných těles odvzdušnění tělesa</t>
  </si>
  <si>
    <t>-607340479</t>
  </si>
  <si>
    <t>https://podminky.urs.cz/item/CS_URS_2024_02/735191905</t>
  </si>
  <si>
    <t>1+2+2+3+2+7+23+9+14+2+4+1+5+4+1+6+29+5 "odvzdušnění otopných těles</t>
  </si>
  <si>
    <t>735191910</t>
  </si>
  <si>
    <t>Ostatní opravy otopných těles napuštění vody do otopného systému včetně potrubí (bez kotle a ohříváků) otopných těles</t>
  </si>
  <si>
    <t>-398521331</t>
  </si>
  <si>
    <t>https://podminky.urs.cz/item/CS_URS_2024_02/735191910</t>
  </si>
  <si>
    <t>1500</t>
  </si>
  <si>
    <t>998735102</t>
  </si>
  <si>
    <t>Přesun hmot pro otopná tělesa stanovený z hmotnosti přesunovaného materiálu vodorovná dopravní vzdálenost do 50 m základní v objektech výšky přes 6 do 12 m</t>
  </si>
  <si>
    <t>-1289658688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</si>
  <si>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</si>
  <si>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</si>
  <si>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</si>
  <si>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189407511</t>
  </si>
  <si>
    <t>https://podminky.urs.cz/item/CS_URS_2024_02/998735193</t>
  </si>
  <si>
    <t>D.1.4.C.1 - Silnoproudé rozvody</t>
  </si>
  <si>
    <t>88275248</t>
  </si>
  <si>
    <t>Jiří Škop-elektroprojekce, Duhová 269, Náchod</t>
  </si>
  <si>
    <t xml:space="preserve">    741 - Elektroinstalace - silnoproud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</si>
  <si>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</si>
  <si>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</si>
  <si>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</si>
  <si>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</si>
  <si>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</si>
  <si>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</si>
  <si>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</si>
  <si>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</si>
  <si>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-1185627755</t>
  </si>
  <si>
    <t>https://podminky.urs.cz/item/CS_URS_2024_01/741110302</t>
  </si>
  <si>
    <t>34571363</t>
  </si>
  <si>
    <t>trubka elektroinstalační HDPE tuhá dvouplášťová korugovaná D 61/75mm</t>
  </si>
  <si>
    <t>-2049473415</t>
  </si>
  <si>
    <t>741112005</t>
  </si>
  <si>
    <t>Montáž krabic elektroinstalačních bez napojení na trubky a lišty, demontáže a montáže víčka a přístroje protahovacích nebo odbočných zapuštěných plastových kruhových do zateplení</t>
  </si>
  <si>
    <t>1116978713</t>
  </si>
  <si>
    <t>https://podminky.urs.cz/item/CS_URS_2024_01/741112005</t>
  </si>
  <si>
    <t>RMAT0029</t>
  </si>
  <si>
    <t>krabice do zateplení na zkušební svorku</t>
  </si>
  <si>
    <t>1746470831</t>
  </si>
  <si>
    <t>741112061</t>
  </si>
  <si>
    <t>Montáž krabic elektroinstalačních bez napojení na trubky a lišty, demontáže a montáže víčka a přístroje přístrojových zapuštěných plastových kruhových do zdiva</t>
  </si>
  <si>
    <t>741884504</t>
  </si>
  <si>
    <t>https://podminky.urs.cz/item/CS_URS_2024_01/741112061</t>
  </si>
  <si>
    <t>34571450</t>
  </si>
  <si>
    <t>krabice pod omítku PVC přístrojová kruhová D 70mm</t>
  </si>
  <si>
    <t>315353589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</si>
  <si>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</si>
  <si>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</si>
  <si>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-1819180799</t>
  </si>
  <si>
    <t>https://podminky.urs.cz/item/CS_URS_2024_01/741112101</t>
  </si>
  <si>
    <t>34571521</t>
  </si>
  <si>
    <t>krabice pod omítku PVC odbočná kruhová D 70mm s víčkem a svorkovnicí</t>
  </si>
  <si>
    <t>1132113312</t>
  </si>
  <si>
    <t>741120001</t>
  </si>
  <si>
    <t>Montáž vodičů izolovaných měděných bez ukončení uložených pod omítku plných a laněných (např. CY), průřezu žíly 0,35 až 6 mm2</t>
  </si>
  <si>
    <t>-2110692548</t>
  </si>
  <si>
    <t>https://podminky.urs.cz/item/CS_URS_2024_01/741120001</t>
  </si>
  <si>
    <t>34141026</t>
  </si>
  <si>
    <t>vodič propojovací flexibilní jádro Cu lanované izolace PVC 450/750V (H07V-K) 1x4mm2</t>
  </si>
  <si>
    <t>-1720998911</t>
  </si>
  <si>
    <t>741120003</t>
  </si>
  <si>
    <t>Montáž vodičů izolovaných měděných bez ukončení uložených pod omítku plných a laněných (např. CY), průřezu žíly 10 až 16 mm2</t>
  </si>
  <si>
    <t>1630537261</t>
  </si>
  <si>
    <t>https://podminky.urs.cz/item/CS_URS_2024_01/741120003</t>
  </si>
  <si>
    <t>34141029</t>
  </si>
  <si>
    <t>vodič propojovací flexibilní jádro Cu lanované izolace PVC 450/750V (H07V-K) 1x16mm2</t>
  </si>
  <si>
    <t>1204725251</t>
  </si>
  <si>
    <t>741120005</t>
  </si>
  <si>
    <t>Montáž vodičů izolovaných měděných bez ukončení uložených pod omítku plných a laněných (např. CY), průřezu žíly 25 až 35 mm2</t>
  </si>
  <si>
    <t>-1805577066</t>
  </si>
  <si>
    <t>https://podminky.urs.cz/item/CS_URS_2024_01/741120005</t>
  </si>
  <si>
    <t>34141030</t>
  </si>
  <si>
    <t>vodič propojovací flexibilní jádro Cu lanované izolace PVC 450/750V (H07V-K) 1x25mm2</t>
  </si>
  <si>
    <t>-1163048374</t>
  </si>
  <si>
    <t>741122011</t>
  </si>
  <si>
    <t>Montáž kabelů měděných bez ukončení uložených pod omítku plných kulatých (např. CYKY), počtu a průřezu žil 2x1,5 až 2,5 mm2</t>
  </si>
  <si>
    <t>-54707602</t>
  </si>
  <si>
    <t>https://podminky.urs.cz/item/CS_URS_2024_01/741122011</t>
  </si>
  <si>
    <t>RMAT0043</t>
  </si>
  <si>
    <t>kabel CYKY-O 2x1,5</t>
  </si>
  <si>
    <t>1530065133</t>
  </si>
  <si>
    <t>34111116</t>
  </si>
  <si>
    <t>kabel silový oheň retardující bezhalogenový bez funkční schopnosti při požáru třída reakce na oheň B2cas1d1a1 jádro Cu 0,6/1kV (1-CXKH-R B2) 2x1,5mm2</t>
  </si>
  <si>
    <t>1420755005</t>
  </si>
  <si>
    <t>34111324</t>
  </si>
  <si>
    <t>kabel silový oheň retardující bezhalogenový s funkční schopností při požáru 180min a P60-R třída reakce na oheň B2cas1d0 jádro Cu 0,6/1kV (1-CXKH-V) 2x1,5mm2</t>
  </si>
  <si>
    <t>2077226832</t>
  </si>
  <si>
    <t>741122015</t>
  </si>
  <si>
    <t>Montáž kabelů měděných bez ukončení uložených pod omítku plných kulatých (např. CYKY), počtu a průřezu žil 3x1,5 mm2</t>
  </si>
  <si>
    <t>1854495099</t>
  </si>
  <si>
    <t>https://podminky.urs.cz/item/CS_URS_2024_01/741122015</t>
  </si>
  <si>
    <t>34111123</t>
  </si>
  <si>
    <t>kabel silový oheň retardující bezhalogenový bez funkční schopnosti při požáru třída reakce na oheň B2cas1d1a1 jádro Cu 0,6/1kV (1-CXKH-R B2) 3x1,5mm2</t>
  </si>
  <si>
    <t>-493407383</t>
  </si>
  <si>
    <t>34111327</t>
  </si>
  <si>
    <t>kabel silový oheň retardující bezhalogenový s funkční schopností při požáru 180min a P60-R třída reakce na oheň B2cas1d0 jádro Cu 0,6/1kV (1-CXKH-V) 3x1,5mm2</t>
  </si>
  <si>
    <t>59914563</t>
  </si>
  <si>
    <t>34111030</t>
  </si>
  <si>
    <t>kabel instalační jádro Cu plné izolace PVC plášť PVC 450/750V (CYKY) 3x1,5mm2</t>
  </si>
  <si>
    <t>-1154678521</t>
  </si>
  <si>
    <t>RMAT0044</t>
  </si>
  <si>
    <t>kabel CYKY-O 3x1,5</t>
  </si>
  <si>
    <t>1592309793</t>
  </si>
  <si>
    <t>741122016</t>
  </si>
  <si>
    <t>Montáž kabelů měděných bez ukončení uložených pod omítku plných kulatých (např. CYKY), počtu a průřezu žil 3x2,5 až 6 mm2</t>
  </si>
  <si>
    <t>116669160</t>
  </si>
  <si>
    <t>https://podminky.urs.cz/item/CS_URS_2024_01/741122016</t>
  </si>
  <si>
    <t>34111036</t>
  </si>
  <si>
    <t>kabel instalační jádro Cu plné izolace PVC plášť PVC 450/750V (CYKY) 3x2,5mm2</t>
  </si>
  <si>
    <t>2139070631</t>
  </si>
  <si>
    <t>34111328</t>
  </si>
  <si>
    <t>kabel silový oheň retardující bezhalogenový s funkční schopností při požáru 180min a P60-R třída reakce na oheň B2cas1d0 jádro Cu 0,6/1kV (1-CXKH-V) 3x2,5mm2</t>
  </si>
  <si>
    <t>-565574569</t>
  </si>
  <si>
    <t>741122031</t>
  </si>
  <si>
    <t>Montáž kabelů měděných bez ukončení uložených pod omítku plných kulatých (např. CYKY), počtu a průřezu žil 5x1,5 až 2,5 mm2</t>
  </si>
  <si>
    <t>1463112849</t>
  </si>
  <si>
    <t>https://podminky.urs.cz/item/CS_URS_2024_01/741122031</t>
  </si>
  <si>
    <t>34111094</t>
  </si>
  <si>
    <t>kabel instalační jádro Cu plné izolace PVC plášť PVC 450/750V (CYKY) 5x2,5mm2</t>
  </si>
  <si>
    <t>-26038084</t>
  </si>
  <si>
    <t>34111367</t>
  </si>
  <si>
    <t>kabel silový oheň retardující bezhalogenový s funkční schopností při požáru 180min a P60-R třída reakce na oheň B2cas1d0 jádro Cu 0,6/1kV (1-CXKH-V) 5x2,5mm2</t>
  </si>
  <si>
    <t>-239307563</t>
  </si>
  <si>
    <t>34111090</t>
  </si>
  <si>
    <t>kabel instalační jádro Cu plné izolace PVC plášť PVC 450/750V (CYKY) 5x1,5mm2</t>
  </si>
  <si>
    <t>1689536981</t>
  </si>
  <si>
    <t>878*1,1 "Přepočtené koeficientem množství</t>
  </si>
  <si>
    <t>741122032</t>
  </si>
  <si>
    <t>Montáž kabelů měděných bez ukončení uložených pod omítku plných kulatých (např. CYKY), počtu a průřezu žil 5x4 až 6 mm2</t>
  </si>
  <si>
    <t>736806744</t>
  </si>
  <si>
    <t>https://podminky.urs.cz/item/CS_URS_2024_01/741122032</t>
  </si>
  <si>
    <t>34111098</t>
  </si>
  <si>
    <t>kabel instalační jádro Cu plné izolace PVC plášť PVC 450/750V (CYKY) 5x4mm2</t>
  </si>
  <si>
    <t>-1393058386</t>
  </si>
  <si>
    <t>34111100</t>
  </si>
  <si>
    <t>kabel instalační jádro Cu plné izolace PVC plášť PVC 450/750V (CYKY) 5x6mm2</t>
  </si>
  <si>
    <t>-110595950</t>
  </si>
  <si>
    <t>34111369</t>
  </si>
  <si>
    <t>kabel silový oheň retardující bezhalogenový s funkční schopností při požáru 180min a P60-R třída reakce na oheň B2cas1d0 jádro Cu 0,6/1kV (1-CXKH-V) 5x6mm2</t>
  </si>
  <si>
    <t>677034314</t>
  </si>
  <si>
    <t>741122033</t>
  </si>
  <si>
    <t>Montáž kabelů měděných bez ukončení uložených pod omítku plných kulatých (např. CYKY), počtu a průřezu žil 5x10 mm2</t>
  </si>
  <si>
    <t>90581111</t>
  </si>
  <si>
    <t>https://podminky.urs.cz/item/CS_URS_2024_01/741122033</t>
  </si>
  <si>
    <t>34113034</t>
  </si>
  <si>
    <t>kabel instalační jádro Cu plné izolace PVC plášť PVC 450/750V (CYKY) 5x10mm2</t>
  </si>
  <si>
    <t>1138332483</t>
  </si>
  <si>
    <t>34111370</t>
  </si>
  <si>
    <t>kabel silový oheň retardující bezhalogenový s funkční schopností při požáru 180min a P60-R třída reakce na oheň B2cas1d0 jádro Cu 0,6/1kV (1-CXKH-V) 5x10mm2</t>
  </si>
  <si>
    <t>826174776</t>
  </si>
  <si>
    <t>741122145</t>
  </si>
  <si>
    <t>Montáž kabelů měděných bez ukončení uložených v trubkách zatažených plných kulatých nebo bezhalogenových (např. CYKY) počtu a průřezu žil 5x16 mm2</t>
  </si>
  <si>
    <t>-968801596</t>
  </si>
  <si>
    <t>https://podminky.urs.cz/item/CS_URS_2024_01/741122145</t>
  </si>
  <si>
    <t>34113035</t>
  </si>
  <si>
    <t>kabel instalační jádro Cu plné izolace PVC plášť PVC 450/750V (CYKY) 5x16mm2</t>
  </si>
  <si>
    <t>-1275986108</t>
  </si>
  <si>
    <t>741124701</t>
  </si>
  <si>
    <t>Montáž kabelů měděných ovládacích bez ukončení uložených volně stíněných ovládacích s plným jádrem (např. JYTY) počtu a průměru žil 2 až 19x0,8 mm2</t>
  </si>
  <si>
    <t>1054871431</t>
  </si>
  <si>
    <t>https://podminky.urs.cz/item/CS_URS_2024_01/741124701</t>
  </si>
  <si>
    <t>RMAT0045</t>
  </si>
  <si>
    <t>kabel SYKFY 2x2x0.8</t>
  </si>
  <si>
    <t>-1755500144</t>
  </si>
  <si>
    <t>741130001</t>
  </si>
  <si>
    <t>Ukončení vodičů izolovaných s označením a zapojením v rozváděči nebo na přístroji, průřezu žíly do 2,5 mm2</t>
  </si>
  <si>
    <t>1107198473</t>
  </si>
  <si>
    <t>https://podminky.urs.cz/item/CS_URS_2024_01/741130001</t>
  </si>
  <si>
    <t>741130003</t>
  </si>
  <si>
    <t>Ukončení vodičů izolovaných s označením a zapojením v rozváděči nebo na přístroji, průřezu žíly do 4 mm2</t>
  </si>
  <si>
    <t>249005831</t>
  </si>
  <si>
    <t>https://podminky.urs.cz/item/CS_URS_2024_01/741130003</t>
  </si>
  <si>
    <t>741130004</t>
  </si>
  <si>
    <t>Ukončení vodičů izolovaných s označením a zapojením v rozváděči nebo na přístroji, průřezu žíly do 6 mm2</t>
  </si>
  <si>
    <t>-2019840546</t>
  </si>
  <si>
    <t>https://podminky.urs.cz/item/CS_URS_2024_01/741130004</t>
  </si>
  <si>
    <t>741210001</t>
  </si>
  <si>
    <t>Montáž rozvodnic oceloplechových nebo plastových bez zapojení vodičů běžných, hmotnosti do 20 kg</t>
  </si>
  <si>
    <t>1933654769</t>
  </si>
  <si>
    <t>https://podminky.urs.cz/item/CS_URS_2024_01/741210001</t>
  </si>
  <si>
    <t>RMAT0017</t>
  </si>
  <si>
    <t>přípojnice MET</t>
  </si>
  <si>
    <t>-1898019375</t>
  </si>
  <si>
    <t>741210004</t>
  </si>
  <si>
    <t>Montáž rozvodnic oceloplechových nebo plastových bez zapojení vodičů běžných, hmotnosti do 150 kg</t>
  </si>
  <si>
    <t>-785385632</t>
  </si>
  <si>
    <t>https://podminky.urs.cz/item/CS_URS_2024_01/741210004</t>
  </si>
  <si>
    <t>RMAT0036</t>
  </si>
  <si>
    <t>rozvaděč RVZT, komplet, včetně vystrojení dle výkresové dokumentace</t>
  </si>
  <si>
    <t>1541002970</t>
  </si>
  <si>
    <t>741210005</t>
  </si>
  <si>
    <t>Montáž rozvodnic oceloplechových nebo plastových bez zapojení vodičů běžných, hmotnosti do 200 kg</t>
  </si>
  <si>
    <t>221149648</t>
  </si>
  <si>
    <t>https://podminky.urs.cz/item/CS_URS_2024_01/741210005</t>
  </si>
  <si>
    <t>RMAT0023</t>
  </si>
  <si>
    <t>rozvaděč RPO, komplet, včetně vystrojení dle výkresové dokumentace</t>
  </si>
  <si>
    <t>845876677</t>
  </si>
  <si>
    <t>741210006</t>
  </si>
  <si>
    <t>Montáž rozvodnic oceloplechových nebo plastových bez zapojení vodičů běžných, hmotnosti do 300 kg</t>
  </si>
  <si>
    <t>639919306</t>
  </si>
  <si>
    <t>https://podminky.urs.cz/item/CS_URS_2024_01/741210006</t>
  </si>
  <si>
    <t>RMAT0031</t>
  </si>
  <si>
    <t>rozvaděč RP1, komplet, včetně vystrojení dle výkresové dokumentace</t>
  </si>
  <si>
    <t>1039186183</t>
  </si>
  <si>
    <t>RMAT0032</t>
  </si>
  <si>
    <t>rozvaděč RP2, komplet, včetně vystrojení dle výkresové dokumentace</t>
  </si>
  <si>
    <t>1082156139</t>
  </si>
  <si>
    <t>RMAT0033</t>
  </si>
  <si>
    <t>rozvaděč RP3, komplet, včetně vystrojení dle výkresové dokumentace</t>
  </si>
  <si>
    <t>786449401</t>
  </si>
  <si>
    <t>RMAT0034</t>
  </si>
  <si>
    <t>rozvaděč RP4, komplet, včetně vystrojení dle výkresové dokumentace</t>
  </si>
  <si>
    <t>-695624365</t>
  </si>
  <si>
    <t>RMAT0035</t>
  </si>
  <si>
    <t>rozvaděč RH, komplet, včetně vystrojení dle výkresové dokumentace</t>
  </si>
  <si>
    <t>609291921</t>
  </si>
  <si>
    <t>741210211</t>
  </si>
  <si>
    <t>Montáž rozváděčů skříňových nebo panelových bez zapojení vodičů nedělitelných, hmotnosti do 500 kg</t>
  </si>
  <si>
    <t>-179764582</t>
  </si>
  <si>
    <t>https://podminky.urs.cz/item/CS_URS_2024_01/741210211</t>
  </si>
  <si>
    <t>RMAT0024</t>
  </si>
  <si>
    <t>záložní zdroj UPS, Technologie VFI s odpory pro výtahy s
rekuperací, dobíjení baterií z rekuperace,
80kVA/80kW, PF=1, 3F:3F, řízení
mikroprocesorem, RS 232 port, USB, slot pro
komunikaci, software pro Windows,
automatický by-pass, auto power OFF,
battery test, autorestart, dual input</t>
  </si>
  <si>
    <t>2040079407</t>
  </si>
  <si>
    <t>741310101</t>
  </si>
  <si>
    <t>Montáž spínačů jedno nebo dvoupólových polozapuštěných nebo zapuštěných se zapojením vodičů bezšroubové připojení spínačů, řazení 1-jednopólových</t>
  </si>
  <si>
    <t>-1895008915</t>
  </si>
  <si>
    <t>https://podminky.urs.cz/item/CS_URS_2024_01/741310101</t>
  </si>
  <si>
    <t>34539010</t>
  </si>
  <si>
    <t>přístroj spínače jednopólového, řazení 1, 1So bezšroubové svorky</t>
  </si>
  <si>
    <t>207644957</t>
  </si>
  <si>
    <t>34539049</t>
  </si>
  <si>
    <t>kryt spínače jednoduchý</t>
  </si>
  <si>
    <t>-778090243</t>
  </si>
  <si>
    <t>34539059</t>
  </si>
  <si>
    <t>rámeček jednonásobný</t>
  </si>
  <si>
    <t>-1250670342</t>
  </si>
  <si>
    <t>741310112</t>
  </si>
  <si>
    <t>Montáž spínačů jedno nebo dvoupólových polozapuštěných nebo zapuštěných se zapojením vodičů bezšroubové připojení ovladačů, řazení 1/0-tlačítkových zapínacích</t>
  </si>
  <si>
    <t>-983876747</t>
  </si>
  <si>
    <t>https://podminky.urs.cz/item/CS_URS_2024_01/741310112</t>
  </si>
  <si>
    <t>34539021</t>
  </si>
  <si>
    <t>přístroj ovládače zapínacího, řazení 1/0, 1/0S, 1/0So bezšroubové svorky</t>
  </si>
  <si>
    <t>1887774495</t>
  </si>
  <si>
    <t>961484214</t>
  </si>
  <si>
    <t>364081188</t>
  </si>
  <si>
    <t>741310121</t>
  </si>
  <si>
    <t>Montáž spínačů jedno nebo dvoupólových polozapuštěných nebo zapuštěných se zapojením vodičů bezšroubové připojení přepínačů, řazení 5-sériových</t>
  </si>
  <si>
    <t>1986139326</t>
  </si>
  <si>
    <t>https://podminky.urs.cz/item/CS_URS_2024_01/741310121</t>
  </si>
  <si>
    <t>34539012</t>
  </si>
  <si>
    <t>přístroj přepínače sériového, řazení 5 bezšroubové svorky</t>
  </si>
  <si>
    <t>1131115120</t>
  </si>
  <si>
    <t>34539050</t>
  </si>
  <si>
    <t>kryt spínače dělený</t>
  </si>
  <si>
    <t>560972188</t>
  </si>
  <si>
    <t>520033782</t>
  </si>
  <si>
    <t>741310125</t>
  </si>
  <si>
    <t>Montáž spínačů jedno nebo dvoupólových polozapuštěných nebo zapuštěných se zapojením vodičů bezšroubové připojení přepínačů, řazení 6+6-dvojitých střídavých</t>
  </si>
  <si>
    <t>-1914464715</t>
  </si>
  <si>
    <t>https://podminky.urs.cz/item/CS_URS_2024_01/741310125</t>
  </si>
  <si>
    <t>34539017</t>
  </si>
  <si>
    <t>přístroj přepínače střídavého dvojitého, řazení 6+6(6+1) bezšroubové svorky</t>
  </si>
  <si>
    <t>-1584839498</t>
  </si>
  <si>
    <t>-862609112</t>
  </si>
  <si>
    <t>1578913745</t>
  </si>
  <si>
    <t>741310203</t>
  </si>
  <si>
    <t>Montáž spínačů jedno nebo dvoupólových polozapuštěných nebo zapuštěných se zapojením vodičů šroubové připojení, pro prostředí normální spínačů, řazení 1-jednopólových s plynulou regulací intenzity osvětlení</t>
  </si>
  <si>
    <t>2009088924</t>
  </si>
  <si>
    <t>https://podminky.urs.cz/item/CS_URS_2024_01/741310203</t>
  </si>
  <si>
    <t>RMAT0041</t>
  </si>
  <si>
    <t>stmívač otočný s plynulou regulací</t>
  </si>
  <si>
    <t>-670731837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</si>
  <si>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</si>
  <si>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</si>
  <si>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741412975</t>
  </si>
  <si>
    <t>https://podminky.urs.cz/item/CS_URS_2024_01/741310221</t>
  </si>
  <si>
    <t>RMAT0042</t>
  </si>
  <si>
    <t>žaluziový ovladač, směrové označení, včetně rámečku, barva bílá</t>
  </si>
  <si>
    <t>-994823132</t>
  </si>
  <si>
    <t>741311004</t>
  </si>
  <si>
    <t>Montáž spínačů speciálních se zapojením vodičů čidla pohybu nástěnného</t>
  </si>
  <si>
    <t>1835815389</t>
  </si>
  <si>
    <t>https://podminky.urs.cz/item/CS_URS_2024_01/741311004</t>
  </si>
  <si>
    <t>40461058</t>
  </si>
  <si>
    <t>čidlo pohybové a prezenční stropní 360°</t>
  </si>
  <si>
    <t>571893513</t>
  </si>
  <si>
    <t>741311071</t>
  </si>
  <si>
    <t>Montáž spínačů speciálních se zapojením vodičů tlačítka nouzového zastavení/vypnutí přisazeného nebo nástěnného</t>
  </si>
  <si>
    <t>-116086145</t>
  </si>
  <si>
    <t>https://podminky.urs.cz/item/CS_URS_2024_01/741311071</t>
  </si>
  <si>
    <t>RMAT0014</t>
  </si>
  <si>
    <t>tlačítko TOTAL STOP</t>
  </si>
  <si>
    <t>695451757</t>
  </si>
  <si>
    <t>RMAT0015</t>
  </si>
  <si>
    <t>tlačítko CENTRAL STOP</t>
  </si>
  <si>
    <t>1686475584</t>
  </si>
  <si>
    <t>741313001</t>
  </si>
  <si>
    <t>Montáž zásuvek domovních se zapojením vodičů bezšroubové připojení polozapuštěných nebo zapuštěných 10/16 A, provedení 2P + PE</t>
  </si>
  <si>
    <t>1496664946</t>
  </si>
  <si>
    <t>https://podminky.urs.cz/item/CS_URS_2024_01/741313001</t>
  </si>
  <si>
    <t>34555241</t>
  </si>
  <si>
    <t>přístroj zásuvky zápustné jednonásobné, krytka s clonkami, bezšroubové svorky</t>
  </si>
  <si>
    <t>279765673</t>
  </si>
  <si>
    <t>RMAT0013</t>
  </si>
  <si>
    <t>přístroj zásuvky zápustné jednonásobné, krytka s clonkami, bezšroubové svorky, USB nabíječka</t>
  </si>
  <si>
    <t>1731025520</t>
  </si>
  <si>
    <t>938776228</t>
  </si>
  <si>
    <t>741313004</t>
  </si>
  <si>
    <t>Montáž zásuvek domovních se zapojením vodičů bezšroubové připojení polozapuštěných nebo zapuštěných 10/16 A, provedení 2x (2P + PE) dvojnásobná šikmá</t>
  </si>
  <si>
    <t>1143814882</t>
  </si>
  <si>
    <t>https://podminky.urs.cz/item/CS_URS_2024_01/741313004</t>
  </si>
  <si>
    <t>34555242</t>
  </si>
  <si>
    <t>zásuvka zápustná dvojnásobná, šikmá, s clonkami, bezšroubové svorky</t>
  </si>
  <si>
    <t>-969948033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</si>
  <si>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</si>
  <si>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</si>
  <si>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-208193451</t>
  </si>
  <si>
    <t>https://podminky.urs.cz/item/CS_URS_2024_01/741313005</t>
  </si>
  <si>
    <t>34555244</t>
  </si>
  <si>
    <t>přístroj zásuvky zápustné jednonásobné s optickou přepěťovou ochranou, krytka s clonkami, bezšroubové svorky</t>
  </si>
  <si>
    <t>-1333897946</t>
  </si>
  <si>
    <t>-367105533</t>
  </si>
  <si>
    <t>741331075</t>
  </si>
  <si>
    <t>Montáž měřicích přístrojů bez zapojení vodičů termostatu</t>
  </si>
  <si>
    <t>-1843681680</t>
  </si>
  <si>
    <t>https://podminky.urs.cz/item/CS_URS_2024_01/741331075</t>
  </si>
  <si>
    <t>RMAT0016</t>
  </si>
  <si>
    <t>termostat</t>
  </si>
  <si>
    <t>-833300411</t>
  </si>
  <si>
    <t>741372022</t>
  </si>
  <si>
    <t>Montáž svítidel s integrovaným zdrojem LED se zapojením vodičů interiérových přisazených nástěnných hranatých nebo kruhových, plochy přes 0,09 do 0,36 m2</t>
  </si>
  <si>
    <t>1128842739</t>
  </si>
  <si>
    <t>https://podminky.urs.cz/item/CS_URS_2024_01/741372022</t>
  </si>
  <si>
    <t>RMAT0046</t>
  </si>
  <si>
    <t>A2 - přisazené LED svítidlo čtvercové, 32W, 4000K, IP20, bílé, + rámeček pro přisazení, 597x597x40mm</t>
  </si>
  <si>
    <t>1198397102</t>
  </si>
  <si>
    <t>RMAT0047</t>
  </si>
  <si>
    <t>C1 - přisazené LED svítidlo kruhové, 7W, 3000K, IP20, černé, d=100mm</t>
  </si>
  <si>
    <t>-302231442</t>
  </si>
  <si>
    <t>RMAT0048</t>
  </si>
  <si>
    <t>C2 - přisazené LED svítidlo kruhové 38W, 3000K, IP20, černé, d=500mm</t>
  </si>
  <si>
    <t>33173202</t>
  </si>
  <si>
    <t>RMAT0049</t>
  </si>
  <si>
    <t>D1 - přisazené LED svítidlo kruhové 20W, 3000K, IP66, bílé, d=330mm, v=50mm</t>
  </si>
  <si>
    <t>-661236514</t>
  </si>
  <si>
    <t>RMAT0050</t>
  </si>
  <si>
    <t>F1 - přisazené LED svítidlo hranaté 18W, 3000K, IP44, bílé, 886x78x40mm</t>
  </si>
  <si>
    <t>-1686394063</t>
  </si>
  <si>
    <t>RMAT0051</t>
  </si>
  <si>
    <t>L - LED svítidlo pod linku</t>
  </si>
  <si>
    <t>-1206756729</t>
  </si>
  <si>
    <t>RMAT0052</t>
  </si>
  <si>
    <t>V1 - přisazené LED svítidlo hranaté 20W, 3000K, IP66, bílé, 250x250x55mm</t>
  </si>
  <si>
    <t>-904960750</t>
  </si>
  <si>
    <t>RMAT0053</t>
  </si>
  <si>
    <t>V2 - přisazené LED svítidlo hranaté 8W, 3000K, IP54, černé, 100x100x103mm</t>
  </si>
  <si>
    <t>-792491812</t>
  </si>
  <si>
    <t>RMAT0054</t>
  </si>
  <si>
    <t>NP - nouzové LED svítidlo přisazené s piktogramem2,2W, 5700K, IP20, bílé, CBS</t>
  </si>
  <si>
    <t>-1349175136</t>
  </si>
  <si>
    <t>RMAT0055</t>
  </si>
  <si>
    <t>N3 - nouzové LED svítidlo přisazené čtvercové 2W, 5700K, IP40, bílé, 142x142x39mm, CBS</t>
  </si>
  <si>
    <t>-1122636624</t>
  </si>
  <si>
    <t>RMAT0056</t>
  </si>
  <si>
    <t>N4 - nouzové LED svítidlo přisazené hranaté 3W, 5700K, IP68, bílé, 313x160x59mm, CBS</t>
  </si>
  <si>
    <t>-1062324390</t>
  </si>
  <si>
    <t>741372112</t>
  </si>
  <si>
    <t>Montáž svítidel s integrovaným zdrojem LED se zapojením vodičů interiérových vestavných stropních panelových hranatých nebo kruhových, plochy přes 0,09 do 0,36 m2</t>
  </si>
  <si>
    <t>1525039707</t>
  </si>
  <si>
    <t>https://podminky.urs.cz/item/CS_URS_2024_01/741372112</t>
  </si>
  <si>
    <t>RMAT0057</t>
  </si>
  <si>
    <t>A1 - vestavné LED svítidlo čtvercové 32W, 4000K, IP20, bílé, 597x597x40mm</t>
  </si>
  <si>
    <t>-126647594</t>
  </si>
  <si>
    <t>RMAT0058</t>
  </si>
  <si>
    <t>A3 - vestavné LED svítidlo čtvercové 27W, 4000K, IP20, bílé, 594x594x45mm</t>
  </si>
  <si>
    <t>356102392</t>
  </si>
  <si>
    <t>RMAT0059</t>
  </si>
  <si>
    <t>B1 - vestavné LED svítidlo kruhové 17,9W, 4000K, IP20, bílé, d=223mm, v=47mm</t>
  </si>
  <si>
    <t>1691568193</t>
  </si>
  <si>
    <t>RMAT0060</t>
  </si>
  <si>
    <t>N1 - vestavné LED svítidlo kruhové 2W, 5700K, IP20, bílé, d=209mm, v=33,5mm, CBS</t>
  </si>
  <si>
    <t>2088058651</t>
  </si>
  <si>
    <t>RMAT0061</t>
  </si>
  <si>
    <t>N2 - vestavné LED svítidlo kruhové 2W, 5700K, IP20, bílé, d=209mm, v=33,5mm, CBS</t>
  </si>
  <si>
    <t>-907183239</t>
  </si>
  <si>
    <t>741410021</t>
  </si>
  <si>
    <t>Montáž uzemňovacího vedení s upevněním, propojením a připojením pomocí svorek v zemi s izolací spojů pásku průřezu do 120 mm2 v městské zástavbě</t>
  </si>
  <si>
    <t>1782889966</t>
  </si>
  <si>
    <t>https://podminky.urs.cz/item/CS_URS_2024_01/741410021</t>
  </si>
  <si>
    <t>RMAT0037</t>
  </si>
  <si>
    <t>pásek uzemňovací FeZn 30x4mm</t>
  </si>
  <si>
    <t>95769405</t>
  </si>
  <si>
    <t>741420001</t>
  </si>
  <si>
    <t>Montáž hromosvodného vedení svodových drátů nebo lan s podpěrami, Ø do 10 mm</t>
  </si>
  <si>
    <t>CS ÚRS 2023 02</t>
  </si>
  <si>
    <t>1404578248</t>
  </si>
  <si>
    <t>https://podminky.urs.cz/item/CS_URS_2023_02/741420001</t>
  </si>
  <si>
    <t>35441073</t>
  </si>
  <si>
    <t>drát D 10mm FeZn</t>
  </si>
  <si>
    <t>1265021097</t>
  </si>
  <si>
    <t>741420011</t>
  </si>
  <si>
    <t>Montáž hromosvodného vedení svodových drátů nebo lan bez podpěr, Ø do 10 mm</t>
  </si>
  <si>
    <t>-325154660</t>
  </si>
  <si>
    <t>https://podminky.urs.cz/item/CS_URS_2024_01/741420011</t>
  </si>
  <si>
    <t>35441077</t>
  </si>
  <si>
    <t>drát D 8mm AlMgSi</t>
  </si>
  <si>
    <t>1266401866</t>
  </si>
  <si>
    <t>35442136</t>
  </si>
  <si>
    <t>drát D 8/11mm AlMgSi + PVC</t>
  </si>
  <si>
    <t>966995271</t>
  </si>
  <si>
    <t>741420021</t>
  </si>
  <si>
    <t>Montáž hromosvodného vedení svorek se 2 šrouby</t>
  </si>
  <si>
    <t>1271233466</t>
  </si>
  <si>
    <t>https://podminky.urs.cz/item/CS_URS_2023_02/741420021</t>
  </si>
  <si>
    <t>RMAT0020.1</t>
  </si>
  <si>
    <t>svorka zkušební SZ</t>
  </si>
  <si>
    <t>-1004592534</t>
  </si>
  <si>
    <t>RMAT0021</t>
  </si>
  <si>
    <t>svorka spojovací SS, SP</t>
  </si>
  <si>
    <t>458462897</t>
  </si>
  <si>
    <t>741420022</t>
  </si>
  <si>
    <t>Montáž hromosvodného vedení svorek se 3 a více šrouby</t>
  </si>
  <si>
    <t>-678194599</t>
  </si>
  <si>
    <t>https://podminky.urs.cz/item/CS_URS_2023_02/741420022</t>
  </si>
  <si>
    <t>RMAT0038</t>
  </si>
  <si>
    <t xml:space="preserve">svorka křížová  SK</t>
  </si>
  <si>
    <t>975082270</t>
  </si>
  <si>
    <t>RMAT0039</t>
  </si>
  <si>
    <t>svorka pásek-pásek SR01</t>
  </si>
  <si>
    <t>2002089839</t>
  </si>
  <si>
    <t>RMAT0040</t>
  </si>
  <si>
    <t>svorka pásek-drát SR03</t>
  </si>
  <si>
    <t>1426790171</t>
  </si>
  <si>
    <t>741420024</t>
  </si>
  <si>
    <t>Montáž hromosvodného vedení svorek na konstrukce</t>
  </si>
  <si>
    <t>2083669723</t>
  </si>
  <si>
    <t>https://podminky.urs.cz/item/CS_URS_2023_02/741420024</t>
  </si>
  <si>
    <t>RMAT0025</t>
  </si>
  <si>
    <t xml:space="preserve">podpěra vedení  PV21</t>
  </si>
  <si>
    <t>589520233</t>
  </si>
  <si>
    <t>741420083</t>
  </si>
  <si>
    <t>Montáž hromosvodného vedení doplňků štítků k označení svodů</t>
  </si>
  <si>
    <t>-1332161711</t>
  </si>
  <si>
    <t>https://podminky.urs.cz/item/CS_URS_2023_02/741420083</t>
  </si>
  <si>
    <t>35442110</t>
  </si>
  <si>
    <t>štítek plastový - čísla svodů</t>
  </si>
  <si>
    <t>-1043270122</t>
  </si>
  <si>
    <t>741420101</t>
  </si>
  <si>
    <t>Montáž oddáleného vedení držáků do zdiva</t>
  </si>
  <si>
    <t>-339635543</t>
  </si>
  <si>
    <t>https://podminky.urs.cz/item/CS_URS_2023_02/741420101</t>
  </si>
  <si>
    <t>RMAT0026</t>
  </si>
  <si>
    <t>příchytka na zeď 110014</t>
  </si>
  <si>
    <t>871291505</t>
  </si>
  <si>
    <t>741430002</t>
  </si>
  <si>
    <t>Montáž jímacích tyčí délky do 3 m, na konstrukci zděnou</t>
  </si>
  <si>
    <t>1654703053</t>
  </si>
  <si>
    <t>https://podminky.urs.cz/item/CS_URS_2024_01/741430002</t>
  </si>
  <si>
    <t>RMAT0028</t>
  </si>
  <si>
    <t>tyč jímací JT30-3m, včetně podstavce a zatížení</t>
  </si>
  <si>
    <t>667037832</t>
  </si>
  <si>
    <t>741810003</t>
  </si>
  <si>
    <t>Zkoušky a prohlídky elektrických rozvodů a zařízení celková prohlídka a vyhotovení revizní zprávy pro objem montážních prací přes 500 do 1000 tis. Kč</t>
  </si>
  <si>
    <t>-1400478122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</si>
  <si>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</si>
  <si>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</si>
  <si>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</si>
  <si>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841990635</t>
  </si>
  <si>
    <t>https://podminky.urs.cz/item/CS_URS_2024_01/741810011</t>
  </si>
  <si>
    <t>741820013</t>
  </si>
  <si>
    <t>Měření zemních odporů zemnicí sítě délky pásku přes 200 do 500 m</t>
  </si>
  <si>
    <t>1913367267</t>
  </si>
  <si>
    <t>https://podminky.urs.cz/item/CS_URS_2024_01/741820013</t>
  </si>
  <si>
    <t>741920245</t>
  </si>
  <si>
    <t>Protipožární ucpávky samostatných kabelů prostup stěnou, tloušťky do 100 mm tmelem požární odolnost EI 90, průměr kabelu do 21 mm</t>
  </si>
  <si>
    <t>-874126172</t>
  </si>
  <si>
    <t>https://podminky.urs.cz/item/CS_URS_2024_01/741920245</t>
  </si>
  <si>
    <t>741930001</t>
  </si>
  <si>
    <t>Montáž nabíjecí stanice pro elektromobily nástěnné včetně zapojení</t>
  </si>
  <si>
    <t>268470527</t>
  </si>
  <si>
    <t>https://podminky.urs.cz/item/CS_URS_2024_01/741930001</t>
  </si>
  <si>
    <t>35673014</t>
  </si>
  <si>
    <t>stanice nabíjecí pro elektromobily nástěnná konektor typ 2 AC 11kW 3 fáze 16A</t>
  </si>
  <si>
    <t>-1619580887</t>
  </si>
  <si>
    <t>741930002</t>
  </si>
  <si>
    <t>Montáž nabíjecí stanice pro elektromobily nástěnné oživení stanice</t>
  </si>
  <si>
    <t>1960571160</t>
  </si>
  <si>
    <t>https://podminky.urs.cz/item/CS_URS_2024_01/741930002</t>
  </si>
  <si>
    <t>741930003</t>
  </si>
  <si>
    <t>Montáž nabíjecí stanice pro elektromobily nástěnné revize stanice</t>
  </si>
  <si>
    <t>567010764</t>
  </si>
  <si>
    <t>https://podminky.urs.cz/item/CS_URS_2024_01/741930003</t>
  </si>
  <si>
    <t>998741103</t>
  </si>
  <si>
    <t>Přesun hmot pro silnoproud stanovený z hmotnosti přesunovaného materiálu vodorovná dopravní vzdálenost do 50 m základní v objektech výšky přes 12 do 24 m</t>
  </si>
  <si>
    <t>1836101295</t>
  </si>
  <si>
    <t>https://podminky.urs.cz/item/CS_URS_2024_01/998741103</t>
  </si>
  <si>
    <t>RMONT0001</t>
  </si>
  <si>
    <t>montáž řídící jednotky žaluzií</t>
  </si>
  <si>
    <t>-791645272</t>
  </si>
  <si>
    <t>RMAT0103</t>
  </si>
  <si>
    <t>řídící jednotka pro ovládání žaluzií</t>
  </si>
  <si>
    <t>22249339</t>
  </si>
  <si>
    <t>RMONT0002</t>
  </si>
  <si>
    <t>montáž centrální řídící jednotky žaluzií</t>
  </si>
  <si>
    <t>-619732645</t>
  </si>
  <si>
    <t>RMAT0104</t>
  </si>
  <si>
    <t>centrální řídící jednotka pro ovládání žaluzií</t>
  </si>
  <si>
    <t>908455783</t>
  </si>
  <si>
    <t>RMONT0003</t>
  </si>
  <si>
    <t>montáž venkovního senzoru větru s uchycením</t>
  </si>
  <si>
    <t>945934052</t>
  </si>
  <si>
    <t>RMAT0105</t>
  </si>
  <si>
    <t>senzor větru</t>
  </si>
  <si>
    <t>482196244</t>
  </si>
  <si>
    <t>RMONT0004</t>
  </si>
  <si>
    <t>venkovní soumrakové čidlo montáž</t>
  </si>
  <si>
    <t>-642666481</t>
  </si>
  <si>
    <t>RMAT0106</t>
  </si>
  <si>
    <t>venkovní nástěnné soumrakové čidlo</t>
  </si>
  <si>
    <t>883972408</t>
  </si>
  <si>
    <t>RMONT0005</t>
  </si>
  <si>
    <t>montáž kabelové příchytky s požární odolností</t>
  </si>
  <si>
    <t>1071668714</t>
  </si>
  <si>
    <t>RMAT0107</t>
  </si>
  <si>
    <t>kabelová příchytka s požární odolností</t>
  </si>
  <si>
    <t>1597024217</t>
  </si>
  <si>
    <t>RMONT0007</t>
  </si>
  <si>
    <t>kabel CXKH-R-O 2x0,75</t>
  </si>
  <si>
    <t>-298613762</t>
  </si>
  <si>
    <t>RMAT0136</t>
  </si>
  <si>
    <t>709556427</t>
  </si>
  <si>
    <t>RMONT0008</t>
  </si>
  <si>
    <t>ústředna CBS</t>
  </si>
  <si>
    <t>-495268313</t>
  </si>
  <si>
    <t>RMAT0137</t>
  </si>
  <si>
    <t>centrální bateriový systém CBS, 2x12V-24Ah, 8 okruhů, výstupní napětí 24V DC</t>
  </si>
  <si>
    <t>1595041439</t>
  </si>
  <si>
    <t>RMONT0009</t>
  </si>
  <si>
    <t>olověný akumulátor</t>
  </si>
  <si>
    <t>1904700268</t>
  </si>
  <si>
    <t>RMAT</t>
  </si>
  <si>
    <t>bezúdržbový olověný akumulátor 12V 26Ah, 175x165x125mm</t>
  </si>
  <si>
    <t>-2063295732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</si>
  <si>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</si>
  <si>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</si>
  <si>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</si>
  <si>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</si>
  <si>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</si>
  <si>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-1143520434</t>
  </si>
  <si>
    <t>https://podminky.urs.cz/item/CS_URS_2024_01/460010011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</si>
  <si>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</si>
  <si>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 hornině třídy těžitelnosti II skupiny 5</t>
  </si>
  <si>
    <t>1715308406</t>
  </si>
  <si>
    <t>https://podminky.urs.cz/item/CS_URS_2024_01/460171174</t>
  </si>
  <si>
    <t>460451184</t>
  </si>
  <si>
    <t>Zásyp kabelových rýh strojně s přemístěním sypaniny ze vzdálenosti do 10 m, s uložením výkopku ve vrstvách včetně zhutnění a urovnání povrchu šířky 35 cm hloubky 80 cm z horniny třídy těžitelnosti II skupiny 5</t>
  </si>
  <si>
    <t>289206860</t>
  </si>
  <si>
    <t>https://podminky.urs.cz/item/CS_URS_2024_01/460451184</t>
  </si>
  <si>
    <t>460661512</t>
  </si>
  <si>
    <t>Kabelové lože z písku včetně podsypu, zhutnění a urovnání povrchu pro kabely nn zakryté plastovou fólií, šířky přes 25 do 50 cm</t>
  </si>
  <si>
    <t>-919146554</t>
  </si>
  <si>
    <t>https://podminky.urs.cz/item/CS_URS_2024_01/460661512</t>
  </si>
  <si>
    <t>460671113</t>
  </si>
  <si>
    <t>Výstražné prvky pro krytí kabelů včetně vyrovnání povrchu rýhy, rozvinutí a uložení fólie, šířky přes 25 do 35 cm</t>
  </si>
  <si>
    <t>62637569</t>
  </si>
  <si>
    <t>https://podminky.urs.cz/item/CS_URS_2024_01/460671113</t>
  </si>
  <si>
    <t>460791214</t>
  </si>
  <si>
    <t>Montáž trubek ochranných uložených volně do rýhy plastových ohebných, vnitřního průměru přes 90 do 110 mm</t>
  </si>
  <si>
    <t>155562802</t>
  </si>
  <si>
    <t>https://podminky.urs.cz/item/CS_URS_2024_01/460791214</t>
  </si>
  <si>
    <t>34571355</t>
  </si>
  <si>
    <t>trubka elektroinstalační ohebná dvouplášťová korugovaná (chránička) D 94/110mm, HDPE+LDPE</t>
  </si>
  <si>
    <t>-1326754626</t>
  </si>
  <si>
    <t>HZS</t>
  </si>
  <si>
    <t>Hodinové zúčtovací sazby</t>
  </si>
  <si>
    <t>HZS2232</t>
  </si>
  <si>
    <t>Hodinové zúčtovací sazby profesí PSV provádění stavebních instalací elektrikář odborný</t>
  </si>
  <si>
    <t>1946206202</t>
  </si>
  <si>
    <t>https://podminky.urs.cz/item/CS_URS_2024_01/HZS2232</t>
  </si>
  <si>
    <t>VRN1</t>
  </si>
  <si>
    <t>Průzkumné, geodetické a projektové práce</t>
  </si>
  <si>
    <t>013254000</t>
  </si>
  <si>
    <t>Dokumentace skutečného provedení stavby</t>
  </si>
  <si>
    <t>1024</t>
  </si>
  <si>
    <t>1162286036</t>
  </si>
  <si>
    <t>https://podminky.urs.cz/item/CS_URS_2024_01/013254000</t>
  </si>
  <si>
    <t>VRN4</t>
  </si>
  <si>
    <t>Inženýrská činnost</t>
  </si>
  <si>
    <t>043203000</t>
  </si>
  <si>
    <t>certifikované měření nouzového a umělého osvětlení</t>
  </si>
  <si>
    <t>1797146093</t>
  </si>
  <si>
    <t>https://podminky.urs.cz/item/CS_URS_2024_01/043203000</t>
  </si>
  <si>
    <t>D.1.4.C.2 - Fotovoltaická elektrárna</t>
  </si>
  <si>
    <t>741120225</t>
  </si>
  <si>
    <t>Montáž fotovoltaických kabelů bez ukončení, uložených volně, průměru přes 6 do 10 mm</t>
  </si>
  <si>
    <t>2046180731</t>
  </si>
  <si>
    <t>https://podminky.urs.cz/item/CS_URS_2024_01/741120225</t>
  </si>
  <si>
    <t>34111852</t>
  </si>
  <si>
    <t>kabel fotovoltaický černý nebo červený průměr 10mm</t>
  </si>
  <si>
    <t>-233333336</t>
  </si>
  <si>
    <t>741120403</t>
  </si>
  <si>
    <t>Montáž vodičů izolovaných měděných drátovacích bez ukončení v rozváděčích plných a laněných (např. CY), průřezu žily 10 až 16 mm2</t>
  </si>
  <si>
    <t>-452935111</t>
  </si>
  <si>
    <t>https://podminky.urs.cz/item/CS_URS_2024_01/741120403</t>
  </si>
  <si>
    <t>2053030777</t>
  </si>
  <si>
    <t>-1334011857</t>
  </si>
  <si>
    <t>-941673488</t>
  </si>
  <si>
    <t>741122142</t>
  </si>
  <si>
    <t>Montáž kabelů měděných bez ukončení uložených v trubkách zatažených plných kulatých nebo bezhalogenových (např. CYKY) počtu a průřezu žil 5x1,5 až 2,5 mm2</t>
  </si>
  <si>
    <t>-120146487</t>
  </si>
  <si>
    <t>https://podminky.urs.cz/item/CS_URS_2024_01/741122142</t>
  </si>
  <si>
    <t>931563885</t>
  </si>
  <si>
    <t>1079593752</t>
  </si>
  <si>
    <t>1706751912</t>
  </si>
  <si>
    <t>741130420</t>
  </si>
  <si>
    <t>Montáž fotovoltaických kabelů nalisování konektoru na fotovoltaický kabel</t>
  </si>
  <si>
    <t>-1322741883</t>
  </si>
  <si>
    <t>https://podminky.urs.cz/item/CS_URS_2024_01/741130420</t>
  </si>
  <si>
    <t>34111853</t>
  </si>
  <si>
    <t>konektor kabelový pár (samec-samice) pro fotovoltaiku</t>
  </si>
  <si>
    <t>169319438</t>
  </si>
  <si>
    <t>62830732</t>
  </si>
  <si>
    <t>RMAT0002</t>
  </si>
  <si>
    <t>rozvaděč RFVE komplet, včetně vystrojení dle výkresové dokumentace</t>
  </si>
  <si>
    <t>-795737705</t>
  </si>
  <si>
    <t>-1458644017</t>
  </si>
  <si>
    <t>34532001</t>
  </si>
  <si>
    <t>ovládač nouzového zastavení s aretací 1V 3A 240V AC</t>
  </si>
  <si>
    <t>1265654428</t>
  </si>
  <si>
    <t>741711011</t>
  </si>
  <si>
    <t>Montáž nosné konstrukce fotovoltaických panelů umístěné na ploché střeše</t>
  </si>
  <si>
    <t>933159598</t>
  </si>
  <si>
    <t>https://podminky.urs.cz/item/CS_URS_2024_01/741711011</t>
  </si>
  <si>
    <t>42412500</t>
  </si>
  <si>
    <t>konstrukce nosná pro fotovoltaické panely na ploché střechy, set pro 1 panel</t>
  </si>
  <si>
    <t>2119955218</t>
  </si>
  <si>
    <t>741721211</t>
  </si>
  <si>
    <t>Montáž fotovoltaických panelů výkonu přes 300 Wp, umístěných na ploché střeše krystalických</t>
  </si>
  <si>
    <t>-1487265938</t>
  </si>
  <si>
    <t>https://podminky.urs.cz/item/CS_URS_2024_01/741721211</t>
  </si>
  <si>
    <t>35002037</t>
  </si>
  <si>
    <t>panel fotovoltaický monokrystalický 450Wp</t>
  </si>
  <si>
    <t>-530270655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</si>
  <si>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</si>
  <si>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</si>
  <si>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-623906385</t>
  </si>
  <si>
    <t>https://podminky.urs.cz/item/CS_URS_2024_01/741730018</t>
  </si>
  <si>
    <t>RMAT0001</t>
  </si>
  <si>
    <t>měnič fotovoltaický třífázový 2000-50 KTL-M3 50000W, 4xMPPT-30A/MPPT</t>
  </si>
  <si>
    <t>747439337</t>
  </si>
  <si>
    <t>741732061</t>
  </si>
  <si>
    <t>Montáž stejnosměrného měniče napětí DC/DC fotovoltaických systémů výkonového optimizéru, výstupní výkon do 500 W</t>
  </si>
  <si>
    <t>1882036441</t>
  </si>
  <si>
    <t>https://podminky.urs.cz/item/CS_URS_2024_01/741732061</t>
  </si>
  <si>
    <t>35671253</t>
  </si>
  <si>
    <t>optimizér přídavný na panel jemnovitý DC výkon 500W</t>
  </si>
  <si>
    <t>-738465029</t>
  </si>
  <si>
    <t>1435308027</t>
  </si>
  <si>
    <t>496771481</t>
  </si>
  <si>
    <t>741910413</t>
  </si>
  <si>
    <t>Montáž žlabů bez stojiny a výložníků kovových s podpěrkami a příslušenstvím bez víka, šířky do 125 mm</t>
  </si>
  <si>
    <t>308447917</t>
  </si>
  <si>
    <t>https://podminky.urs.cz/item/CS_URS_2024_01/741910413</t>
  </si>
  <si>
    <t>RMAT0003</t>
  </si>
  <si>
    <t xml:space="preserve">kabelový žlab plný, nerez,  50x125_IX</t>
  </si>
  <si>
    <t>-1385573761</t>
  </si>
  <si>
    <t>741910421</t>
  </si>
  <si>
    <t>Montáž žlabů bez stojiny a výložníků kovových s podpěrkami a příslušenstvím uzavření víkem</t>
  </si>
  <si>
    <t>1757737934</t>
  </si>
  <si>
    <t>https://podminky.urs.cz/item/CS_URS_2024_01/741910421</t>
  </si>
  <si>
    <t>RMAT0004</t>
  </si>
  <si>
    <t>víko nerez 125_IX</t>
  </si>
  <si>
    <t>-1924849284</t>
  </si>
  <si>
    <t>D.1.4.C.3 - Systém sestra - pacient</t>
  </si>
  <si>
    <t xml:space="preserve">    742 - Elektroinstalace - slaboproud</t>
  </si>
  <si>
    <t>741122121</t>
  </si>
  <si>
    <t>Montáž kabelů měděných bez ukončení uložených v trubkách zatažených plných kulatých nebo bezhalogenových (např. CYKY) počtu a průřezu žil 2x1,5 až 6 mm2</t>
  </si>
  <si>
    <t>197279717</t>
  </si>
  <si>
    <t>https://podminky.urs.cz/item/CS_URS_2024_01/741122121</t>
  </si>
  <si>
    <t>RMAT0020</t>
  </si>
  <si>
    <t>kabel CHKE-R 2x2,5</t>
  </si>
  <si>
    <t>-420631352</t>
  </si>
  <si>
    <t>Elektroinstalace - slaboproud</t>
  </si>
  <si>
    <t>742124002</t>
  </si>
  <si>
    <t>Montáž kabelů datových FTP, UTP, STP pro vnitřní rozvody do trubky</t>
  </si>
  <si>
    <t>-1306137014</t>
  </si>
  <si>
    <t>https://podminky.urs.cz/item/CS_URS_2024_01/742124002</t>
  </si>
  <si>
    <t>kabel datový UTP 5E LSOH</t>
  </si>
  <si>
    <t>-1630259337</t>
  </si>
  <si>
    <t>742360022</t>
  </si>
  <si>
    <t>Montáž systému pacient-sestra komunikačních prvků komunikační jednotky s displejem</t>
  </si>
  <si>
    <t>-1243614450</t>
  </si>
  <si>
    <t>https://podminky.urs.cz/item/CS_URS_2024_01/742360022</t>
  </si>
  <si>
    <t>RMAT0008</t>
  </si>
  <si>
    <t>komunikační jednotka s dotykovým displejem, přesunutá</t>
  </si>
  <si>
    <t>-1772962029</t>
  </si>
  <si>
    <t>742360032</t>
  </si>
  <si>
    <t>Montáž systému pacient-sestra komunikačních prvků komunikační jednotky vchodové venkovní</t>
  </si>
  <si>
    <t>457458391</t>
  </si>
  <si>
    <t>https://podminky.urs.cz/item/CS_URS_2024_01/742360032</t>
  </si>
  <si>
    <t>RMAT0011</t>
  </si>
  <si>
    <t>komunikační vchodová jednotka venkovní IP, nová</t>
  </si>
  <si>
    <t>-1265020073</t>
  </si>
  <si>
    <t>RMAT0012</t>
  </si>
  <si>
    <t>komunikační vchodová jednotka venkovní IP, přesunutá</t>
  </si>
  <si>
    <t>1239330292</t>
  </si>
  <si>
    <t>742360042</t>
  </si>
  <si>
    <t>Montáž systému pacient-sestra komunikačních prvků služební jednotky bezdrátové</t>
  </si>
  <si>
    <t>893112441</t>
  </si>
  <si>
    <t>https://podminky.urs.cz/item/CS_URS_2024_01/742360042</t>
  </si>
  <si>
    <t>RMAT0010</t>
  </si>
  <si>
    <t>služební jednotka bezdrátová IP, přesunutá</t>
  </si>
  <si>
    <t>895573674</t>
  </si>
  <si>
    <t>742360125</t>
  </si>
  <si>
    <t>Montáž systému pacient-sestra signalizačních prvků zásuvky ethernet</t>
  </si>
  <si>
    <t>1973073645</t>
  </si>
  <si>
    <t>https://podminky.urs.cz/item/CS_URS_2024_01/742360125</t>
  </si>
  <si>
    <t>zásuvka ethernet IP, nová</t>
  </si>
  <si>
    <t>-1734727</t>
  </si>
  <si>
    <t>zásuvka ethernet IP, přesunutá</t>
  </si>
  <si>
    <t>-737382356</t>
  </si>
  <si>
    <t>742360127</t>
  </si>
  <si>
    <t>Montáž systému pacient-sestra signalizačních prvků terminálu personálu</t>
  </si>
  <si>
    <t>-1331904412</t>
  </si>
  <si>
    <t>https://podminky.urs.cz/item/CS_URS_2024_01/742360127</t>
  </si>
  <si>
    <t>terminál personálu IP, nový</t>
  </si>
  <si>
    <t>-1329136222</t>
  </si>
  <si>
    <t>terminál personálu IP, přesunutý</t>
  </si>
  <si>
    <t>2128629776</t>
  </si>
  <si>
    <t>742360151</t>
  </si>
  <si>
    <t>Montáž systému pacient-sestra signalizačních prvků tlačítka nouzového volání</t>
  </si>
  <si>
    <t>832733686</t>
  </si>
  <si>
    <t>https://podminky.urs.cz/item/CS_URS_2024_01/742360151</t>
  </si>
  <si>
    <t>tlačítko nouzového volání IP, nové</t>
  </si>
  <si>
    <t>-691037329</t>
  </si>
  <si>
    <t>tlačítko nouzového volání IP, přesunuté</t>
  </si>
  <si>
    <t>-1883040204</t>
  </si>
  <si>
    <t>742360161</t>
  </si>
  <si>
    <t>Montáž systému pacient-sestra signalizačních prvků táhla nouzového volání</t>
  </si>
  <si>
    <t>-1605139353</t>
  </si>
  <si>
    <t>https://podminky.urs.cz/item/CS_URS_2024_01/742360161</t>
  </si>
  <si>
    <t>táhlo nouzového volání IP, nové</t>
  </si>
  <si>
    <t>336622228</t>
  </si>
  <si>
    <t>742360201</t>
  </si>
  <si>
    <t>Montáž systému pacient-sestra signalizačních prvků svítidla</t>
  </si>
  <si>
    <t>-1578476265</t>
  </si>
  <si>
    <t>https://podminky.urs.cz/item/CS_URS_2024_01/742360201</t>
  </si>
  <si>
    <t>svítidlo IP, nové</t>
  </si>
  <si>
    <t>-796079757</t>
  </si>
  <si>
    <t>svítidlo IP, přesunuté</t>
  </si>
  <si>
    <t>1647030770</t>
  </si>
  <si>
    <t>742360301</t>
  </si>
  <si>
    <t>Montáž systému pacient-sestra síťových prvků switch modulu</t>
  </si>
  <si>
    <t>25408987</t>
  </si>
  <si>
    <t>https://podminky.urs.cz/item/CS_URS_2024_01/742360301</t>
  </si>
  <si>
    <t>RMAT0018</t>
  </si>
  <si>
    <t>switch modul IP, nový</t>
  </si>
  <si>
    <t>848364589</t>
  </si>
  <si>
    <t>RMAT0019</t>
  </si>
  <si>
    <t>switch modul IP, přesunutý</t>
  </si>
  <si>
    <t>951602284</t>
  </si>
  <si>
    <t>742360302</t>
  </si>
  <si>
    <t>Montáž systému pacient-sestra síťových prvků napáječe</t>
  </si>
  <si>
    <t>1569967320</t>
  </si>
  <si>
    <t>https://podminky.urs.cz/item/CS_URS_2024_01/742360302</t>
  </si>
  <si>
    <t>RMAT0006</t>
  </si>
  <si>
    <t>napájecí zdroj 350W 24V IP, nový</t>
  </si>
  <si>
    <t>-915928822</t>
  </si>
  <si>
    <t>RMAT0007</t>
  </si>
  <si>
    <t>napájecí zdroj 350W 24V IP, přesunutý</t>
  </si>
  <si>
    <t>-2035417988</t>
  </si>
  <si>
    <t>742360304</t>
  </si>
  <si>
    <t>Montáž systému pacient-sestra síťových prvků systémového serveru VoIP</t>
  </si>
  <si>
    <t>297905388</t>
  </si>
  <si>
    <t>https://podminky.urs.cz/item/CS_URS_2024_01/742360304</t>
  </si>
  <si>
    <t>RMAT0005</t>
  </si>
  <si>
    <t>systémový server VoIP, přesunutý</t>
  </si>
  <si>
    <t>1648506433</t>
  </si>
  <si>
    <t>signalizační jednotka bezdrátová IP</t>
  </si>
  <si>
    <t>-1532572010</t>
  </si>
  <si>
    <t>RMAT0101</t>
  </si>
  <si>
    <t>signalizační jednotka bezdrátová IP, nová</t>
  </si>
  <si>
    <t>1574515626</t>
  </si>
  <si>
    <t>RMAT0102</t>
  </si>
  <si>
    <t>signalizační jednotka IP, přesunutá</t>
  </si>
  <si>
    <t>-337645987</t>
  </si>
  <si>
    <t>adaptér IP</t>
  </si>
  <si>
    <t>2117386385</t>
  </si>
  <si>
    <t>842700771</t>
  </si>
  <si>
    <t>adaptér IP, přesunutý</t>
  </si>
  <si>
    <t>1818986610</t>
  </si>
  <si>
    <t>bezdrátové tlačítko účastníka IP</t>
  </si>
  <si>
    <t>-674014250</t>
  </si>
  <si>
    <t>bezdrátové tlačítko účastníka IP, nové</t>
  </si>
  <si>
    <t>1391561570</t>
  </si>
  <si>
    <t>bezdrátové tlačítko účastníka IP, přesunuté</t>
  </si>
  <si>
    <t>-1739418250</t>
  </si>
  <si>
    <t>ovladač elektrického zámku IP</t>
  </si>
  <si>
    <t>1582781671</t>
  </si>
  <si>
    <t>ovladač elektrického zámku IP, nový</t>
  </si>
  <si>
    <t>134300104</t>
  </si>
  <si>
    <t>opakovač IP</t>
  </si>
  <si>
    <t>-50195128</t>
  </si>
  <si>
    <t>RMAT0108</t>
  </si>
  <si>
    <t>opakovač IP, nový</t>
  </si>
  <si>
    <t>1120694034</t>
  </si>
  <si>
    <t>RMAT0109</t>
  </si>
  <si>
    <t>opakovač IP, přesunutý</t>
  </si>
  <si>
    <t>-920585802</t>
  </si>
  <si>
    <t>RMONT0006</t>
  </si>
  <si>
    <t>switch 8 portů</t>
  </si>
  <si>
    <t>-66502700</t>
  </si>
  <si>
    <t>RMAT0110</t>
  </si>
  <si>
    <t>switch 8 portů, přesunutý</t>
  </si>
  <si>
    <t>-1928445144</t>
  </si>
  <si>
    <t>konektor RJ45 včetně proměření</t>
  </si>
  <si>
    <t>72019318</t>
  </si>
  <si>
    <t>RMAT0111</t>
  </si>
  <si>
    <t>konektor RJ45</t>
  </si>
  <si>
    <t>1697301773</t>
  </si>
  <si>
    <t>kontrola a otestování rozvodného vedení</t>
  </si>
  <si>
    <t>-661482333</t>
  </si>
  <si>
    <t>kontrola provozu a zaškolení</t>
  </si>
  <si>
    <t>-716018947</t>
  </si>
  <si>
    <t>RMONT0010</t>
  </si>
  <si>
    <t>krabice KO97 pod omítku</t>
  </si>
  <si>
    <t>1599040821</t>
  </si>
  <si>
    <t>RMAT0112</t>
  </si>
  <si>
    <t>-795416577</t>
  </si>
  <si>
    <t>RMONT0011</t>
  </si>
  <si>
    <t>krabice KT250</t>
  </si>
  <si>
    <t>907994955</t>
  </si>
  <si>
    <t>RMAT0113</t>
  </si>
  <si>
    <t>-1003228251</t>
  </si>
  <si>
    <t>RMONT0012</t>
  </si>
  <si>
    <t>krabice KU68 pod omítku</t>
  </si>
  <si>
    <t>-1946691485</t>
  </si>
  <si>
    <t>RMAT0114</t>
  </si>
  <si>
    <t>-1443127304</t>
  </si>
  <si>
    <t>RMONT0013</t>
  </si>
  <si>
    <t>naprogramování a konfigurace systému</t>
  </si>
  <si>
    <t>1199449783</t>
  </si>
  <si>
    <t>RMONT0014</t>
  </si>
  <si>
    <t>SW aktivace sdruženého provozu</t>
  </si>
  <si>
    <t>1047525503</t>
  </si>
  <si>
    <t>RMAT0115</t>
  </si>
  <si>
    <t>-1652094056</t>
  </si>
  <si>
    <t>RMONT0015</t>
  </si>
  <si>
    <t>SW historie volání</t>
  </si>
  <si>
    <t>-690466109</t>
  </si>
  <si>
    <t>RMAT0116</t>
  </si>
  <si>
    <t>505647579</t>
  </si>
  <si>
    <t>RMONT0016</t>
  </si>
  <si>
    <t>SW licence účastníka</t>
  </si>
  <si>
    <t>1300765155</t>
  </si>
  <si>
    <t>RMAT0117</t>
  </si>
  <si>
    <t>790843289</t>
  </si>
  <si>
    <t>RMONT0017</t>
  </si>
  <si>
    <t>trubka HFX d=25mm</t>
  </si>
  <si>
    <t>916868493</t>
  </si>
  <si>
    <t>RMAT0118</t>
  </si>
  <si>
    <t>672144708</t>
  </si>
  <si>
    <t>RMONT0018</t>
  </si>
  <si>
    <t>instalační rámeček malý</t>
  </si>
  <si>
    <t>334256593</t>
  </si>
  <si>
    <t>RMAT0119</t>
  </si>
  <si>
    <t>instalační rámeček malý, nový</t>
  </si>
  <si>
    <t>-590975579</t>
  </si>
  <si>
    <t>RMAT0120</t>
  </si>
  <si>
    <t>instalační rámeček malý, přesunutý</t>
  </si>
  <si>
    <t>-406736266</t>
  </si>
  <si>
    <t>RMONT0019</t>
  </si>
  <si>
    <t>instalační rámeček střední</t>
  </si>
  <si>
    <t>-1526178217</t>
  </si>
  <si>
    <t>RMAT0121</t>
  </si>
  <si>
    <t>950126031</t>
  </si>
  <si>
    <t>RMONT0020</t>
  </si>
  <si>
    <t>instalační rámeček velký</t>
  </si>
  <si>
    <t>800160135</t>
  </si>
  <si>
    <t>RMAT0122</t>
  </si>
  <si>
    <t>instalační rámeček velký, přesunutý</t>
  </si>
  <si>
    <t>1403882446</t>
  </si>
  <si>
    <t>RMONT0021</t>
  </si>
  <si>
    <t>zkratovací propojka</t>
  </si>
  <si>
    <t>-55918717</t>
  </si>
  <si>
    <t>RMONT0022</t>
  </si>
  <si>
    <t>instalační rámeček malý SIJ</t>
  </si>
  <si>
    <t>-2028944784</t>
  </si>
  <si>
    <t>RMAT0123</t>
  </si>
  <si>
    <t>instalační rámeček malý SIJ, nový</t>
  </si>
  <si>
    <t>876521467</t>
  </si>
  <si>
    <t>RMAT0124</t>
  </si>
  <si>
    <t>instalační rámeček malý SIJ, přesunutý</t>
  </si>
  <si>
    <t>2013913342</t>
  </si>
  <si>
    <t>RMONT0023</t>
  </si>
  <si>
    <t>instalační rámeček malý ZE</t>
  </si>
  <si>
    <t>-1370068532</t>
  </si>
  <si>
    <t>RMAT0125</t>
  </si>
  <si>
    <t>instalační rámeček malý ZE, nový</t>
  </si>
  <si>
    <t>-2062821493</t>
  </si>
  <si>
    <t>RMAT0126</t>
  </si>
  <si>
    <t>instalační rámeček malý ZE, přesunutý</t>
  </si>
  <si>
    <t>1048099710</t>
  </si>
  <si>
    <t>D.1.4.D - Vzduchotechnika</t>
  </si>
  <si>
    <t xml:space="preserve">    D1 - Ostatní náklady</t>
  </si>
  <si>
    <t xml:space="preserve">    751.1 - Zařízení č.1</t>
  </si>
  <si>
    <t xml:space="preserve">    751.2 - Zařízení č.2</t>
  </si>
  <si>
    <t xml:space="preserve">    751.3 - Zařízení č.3</t>
  </si>
  <si>
    <t xml:space="preserve">    751.4 - Zařízení č.4</t>
  </si>
  <si>
    <t xml:space="preserve">    751.5 - Zařízení č.5</t>
  </si>
  <si>
    <t xml:space="preserve">    751.6 - Zařízení č.6</t>
  </si>
  <si>
    <t>Ostatní náklady</t>
  </si>
  <si>
    <t>751101103.R01</t>
  </si>
  <si>
    <t>Zprovoznění zařízení, měření, zaregulování a uvedení do provozu rekuperačních VZT jednotek</t>
  </si>
  <si>
    <t>-151309556</t>
  </si>
  <si>
    <t>751101104.R02</t>
  </si>
  <si>
    <t>Zprovoznění zařízení, měření, zaregulování a uvedení do provozu zařízení malých odvodních ventilátorů</t>
  </si>
  <si>
    <t>904194807</t>
  </si>
  <si>
    <t>751101104.R03</t>
  </si>
  <si>
    <t>Zprovoznění zařízení, měření, zaregulování a uvedení do provozu zařízení velkých odvodních ventilátorů</t>
  </si>
  <si>
    <t>634861216</t>
  </si>
  <si>
    <t>751101106.R04</t>
  </si>
  <si>
    <t>Dopravní a režijní náklady</t>
  </si>
  <si>
    <t>-915553087</t>
  </si>
  <si>
    <t>751101107.R05</t>
  </si>
  <si>
    <t>-1956754706</t>
  </si>
  <si>
    <t>751101108.R06</t>
  </si>
  <si>
    <t>Závěsový a montážní materiál pro uložení potrubí a zařízení</t>
  </si>
  <si>
    <t>-1597337354</t>
  </si>
  <si>
    <t>751101109.R07</t>
  </si>
  <si>
    <t>Pomocné modulové pozinkované konstrukce pro uložení zařízení</t>
  </si>
  <si>
    <t>2108451222</t>
  </si>
  <si>
    <t>751101110.R08</t>
  </si>
  <si>
    <t>Montážní plošina přenosná - instalace a zpětná demontáž</t>
  </si>
  <si>
    <t>751835544</t>
  </si>
  <si>
    <t>751101111.R09</t>
  </si>
  <si>
    <t>Pryžové podložky pro stacionární vzduchotechnickou jednotku</t>
  </si>
  <si>
    <t>290578591</t>
  </si>
  <si>
    <t>75130018.R10</t>
  </si>
  <si>
    <t>Těsnění prostupů požárními dělícími konstrukcemi - požární ucpávky a tmely pro potrubí, vnitřní průměr otvoru 150mm</t>
  </si>
  <si>
    <t>-1165178205</t>
  </si>
  <si>
    <t>75130018.R11</t>
  </si>
  <si>
    <t>Těsnění prostupů požárními dělícími konstrukcemi - požární ucpávky a tmely pro potrubí, vnitřní průměr otvoru 200mm</t>
  </si>
  <si>
    <t>-1961181545</t>
  </si>
  <si>
    <t>75130018.R12</t>
  </si>
  <si>
    <t>Těsnění prostupů požárními dělícími konstrukcemi - požární ucpávky a tmely pro potrubí, vnitřní rozměr otvoru 350x200mm</t>
  </si>
  <si>
    <t>1525617607</t>
  </si>
  <si>
    <t>75130018.R13</t>
  </si>
  <si>
    <t>Těsnění prostupů požárními dělícími konstrukcemi - požární ucpávky a tmely pro potrubí, vnitřní rozměr otvoru 350x250mm</t>
  </si>
  <si>
    <t>-1333273576</t>
  </si>
  <si>
    <t>75130018.R14</t>
  </si>
  <si>
    <t>Těsnění prostupů požárními dělícími konstrukcemi - požární ucpávky a tmely pro potrubí, vnitřní rozměr otvoru 500x250mm</t>
  </si>
  <si>
    <t>-924495503</t>
  </si>
  <si>
    <t>75130018.R15</t>
  </si>
  <si>
    <t>Těsnění prostupů požárními dělícími konstrukcemi - požární ucpávky a tmely pro potrubí, vnitřní rozměr otvoru 710x250mm</t>
  </si>
  <si>
    <t>444345978</t>
  </si>
  <si>
    <t>713210143.R01</t>
  </si>
  <si>
    <t>Oplechování vnějšího potrubí VZT poznkovaným plechem tl. 1mm - dodávka a montáž</t>
  </si>
  <si>
    <t>-443437640</t>
  </si>
  <si>
    <t>25"odečteno z projektového modelu"</t>
  </si>
  <si>
    <t>25*1,3 'Přepočtené koeficientem množství</t>
  </si>
  <si>
    <t>1212994368</t>
  </si>
  <si>
    <t>115+12"odečteno z projektového modelu"</t>
  </si>
  <si>
    <t>127*1,3 'Přepočtené koeficientem množství</t>
  </si>
  <si>
    <t>63153726</t>
  </si>
  <si>
    <t>deska izolační z minerální vlny pro technickou izolaci 150kg/m3 max.teplota do 650°C tl 60mm</t>
  </si>
  <si>
    <t>251955115</t>
  </si>
  <si>
    <t>115"odečteno z projektového modelu"</t>
  </si>
  <si>
    <t>115*1,3 'Přepočtené koeficientem množství</t>
  </si>
  <si>
    <t>63153743</t>
  </si>
  <si>
    <t>deska izolační z minerální vlny pro technickou izolaci 45-55kg/m3 max.teplota do 400°C tl 60mm</t>
  </si>
  <si>
    <t>2137108695</t>
  </si>
  <si>
    <t>12"odečteno z projektového modelu"</t>
  </si>
  <si>
    <t>12*1,3 'Přepočtené koeficientem množství</t>
  </si>
  <si>
    <t>700700191.R01</t>
  </si>
  <si>
    <t>Al páska šířky 50mm</t>
  </si>
  <si>
    <t>1816701481</t>
  </si>
  <si>
    <t>998751201</t>
  </si>
  <si>
    <t>Přesun hmot pro vzduchotechniku stanovený procentní sazbou (%) z ceny vodorovná dopravní vzdálenost do 50 m v objektech výšky do 12 m</t>
  </si>
  <si>
    <t>-1299086408</t>
  </si>
  <si>
    <t>https://podminky.urs.cz/item/CS_URS_2024_02/998751201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</si>
  <si>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</si>
  <si>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</si>
  <si>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1819158647</t>
  </si>
  <si>
    <t>https://podminky.urs.cz/item/CS_URS_2024_02/998751291</t>
  </si>
  <si>
    <t>751.1</t>
  </si>
  <si>
    <t>Zařízení č.1</t>
  </si>
  <si>
    <t>751611117</t>
  </si>
  <si>
    <t>Montáž vzduchotechnické jednotky s rekuperací tepla centrální stojaté s výměnou vzduchu přes 5000 do 9000 m3/h</t>
  </si>
  <si>
    <t>-1879436384</t>
  </si>
  <si>
    <t>https://podminky.urs.cz/item/CS_URS_2024_02/751611117</t>
  </si>
  <si>
    <t>42944052</t>
  </si>
  <si>
    <t>jednotka VZT stojatá venkovní s rekuperací tepla a ovládací jednotkou do 5500m3/hod</t>
  </si>
  <si>
    <t>1827596328</t>
  </si>
  <si>
    <t>1"VZT rek. jednotka ve venkovním provedení, deskový výměník pro ZZT s obtokem, el. ohřívač, vým. pro přímý výpar, int. regulace, Vp=Vo=5000m3/h"</t>
  </si>
  <si>
    <t>751721111</t>
  </si>
  <si>
    <t>Montáž klimatizační jednotky venkovní jednofázové napájení do 2 vnitřních jednotek</t>
  </si>
  <si>
    <t>-982682161</t>
  </si>
  <si>
    <t>https://podminky.urs.cz/item/CS_URS_2024_02/751721111</t>
  </si>
  <si>
    <t>42952015.R01</t>
  </si>
  <si>
    <t>jednotka klimatizační venkovní jednofázové napájení do 2 vnitřních jednotek o výkonu do 5,5kW</t>
  </si>
  <si>
    <t>-1241890629</t>
  </si>
  <si>
    <t>751791121.R02</t>
  </si>
  <si>
    <t xml:space="preserve">CU-chladírenské potrubí 6-10/1 mm izolovaná PEX 9mm vč. náplně  - dodávka a montáž</t>
  </si>
  <si>
    <t>1590375249</t>
  </si>
  <si>
    <t>4*1,2 'Přepočtené koeficientem množství</t>
  </si>
  <si>
    <t>75130015.R03</t>
  </si>
  <si>
    <t>Ochrana kondenzátního potrubí elektrickým topným kabelem ve venkovním prostředí - dodávka a montáž</t>
  </si>
  <si>
    <t>506231344</t>
  </si>
  <si>
    <t>751614121</t>
  </si>
  <si>
    <t>Montáž monitorovacího, řídícího a ovládacího zařízení čidla CO2</t>
  </si>
  <si>
    <t>812190467</t>
  </si>
  <si>
    <t>https://podminky.urs.cz/item/CS_URS_2024_02/751614121</t>
  </si>
  <si>
    <t>40461005</t>
  </si>
  <si>
    <t>čidlo oxidu uhličitého CO2 IP30</t>
  </si>
  <si>
    <t>-415637387</t>
  </si>
  <si>
    <t>42"odečteno z projektového modelu"</t>
  </si>
  <si>
    <t>751322111</t>
  </si>
  <si>
    <t>Montáž talířových ventilů, anemostatů, dýz anemostatu kruhového bez skříně, průměru do 300 mm</t>
  </si>
  <si>
    <t>1772621566</t>
  </si>
  <si>
    <t>https://podminky.urs.cz/item/CS_URS_2024_02/751322111</t>
  </si>
  <si>
    <t>42972808.R04</t>
  </si>
  <si>
    <t>anemostat kruhový s nastavitelným kuželem pro přívod/odvod vzduchu ocelový D 100mm</t>
  </si>
  <si>
    <t>350348455</t>
  </si>
  <si>
    <t>69"odečteno z projektového modelu"</t>
  </si>
  <si>
    <t>751311091</t>
  </si>
  <si>
    <t>Montáž vyústi čtyřhranné do čtyřhranného potrubí, průřezu do 0,040 m2</t>
  </si>
  <si>
    <t>-1030231648</t>
  </si>
  <si>
    <t>https://podminky.urs.cz/item/CS_URS_2024_02/751311091</t>
  </si>
  <si>
    <t>42972705</t>
  </si>
  <si>
    <t>výustka komfortní dvouřadá Al 300x100mm</t>
  </si>
  <si>
    <t>-1812943637</t>
  </si>
  <si>
    <t>42972664</t>
  </si>
  <si>
    <t>výustka komfortní jednořadá Al 300x100mm</t>
  </si>
  <si>
    <t>-2024795619</t>
  </si>
  <si>
    <t>3"odečteno z projektového modelu"</t>
  </si>
  <si>
    <t>751322012.R05</t>
  </si>
  <si>
    <t>Montáž talířového ventilu D přes 100 do 200 mm</t>
  </si>
  <si>
    <t>907098368</t>
  </si>
  <si>
    <t>42972212</t>
  </si>
  <si>
    <t>ventil talířový pro odvod vzduchu kovový D 100mm</t>
  </si>
  <si>
    <t>-1217243729</t>
  </si>
  <si>
    <t>18"odečteno z projektového modelu"</t>
  </si>
  <si>
    <t>42972213</t>
  </si>
  <si>
    <t>ventil talířový pro odvod vzduchu kovový D 125mm</t>
  </si>
  <si>
    <t>570950261</t>
  </si>
  <si>
    <t>42972215</t>
  </si>
  <si>
    <t>ventil talířový pro odvod vzduchu kovový D 160mm</t>
  </si>
  <si>
    <t>-1237220331</t>
  </si>
  <si>
    <t>5"odečteno z projektového modelu"</t>
  </si>
  <si>
    <t>751344121.R06</t>
  </si>
  <si>
    <t>Montáž tlumičů hluku pro čtyřhranné potrubí, průřezu do 0,150 m2</t>
  </si>
  <si>
    <t>-53975186</t>
  </si>
  <si>
    <t>42976041.R07</t>
  </si>
  <si>
    <t>tlumič hluku čtyřhranný Pz 175x175x600mm</t>
  </si>
  <si>
    <t>-924950236</t>
  </si>
  <si>
    <t>47"odečteno z projektového modelu"</t>
  </si>
  <si>
    <t>751344124</t>
  </si>
  <si>
    <t>Montáž tlumičů hluku pro čtyřhranné potrubí, průřezu přes 0,450 do 0,600 m2</t>
  </si>
  <si>
    <t>1331752824</t>
  </si>
  <si>
    <t>https://podminky.urs.cz/item/CS_URS_2024_02/751344124</t>
  </si>
  <si>
    <t>42976036.R08</t>
  </si>
  <si>
    <t>tlumič hluku čtyřhranný Pz 1000x500x1000mm</t>
  </si>
  <si>
    <t>-1143112848</t>
  </si>
  <si>
    <t>42976036.R09</t>
  </si>
  <si>
    <t>273921913</t>
  </si>
  <si>
    <t>42976036.R10</t>
  </si>
  <si>
    <t>-1261337749</t>
  </si>
  <si>
    <t>751344125</t>
  </si>
  <si>
    <t>Montáž tlumičů hluku pro čtyřhranné potrubí, průřezu přes 0,600 m2</t>
  </si>
  <si>
    <t>202598902</t>
  </si>
  <si>
    <t>https://podminky.urs.cz/item/CS_URS_2024_02/751344125</t>
  </si>
  <si>
    <t>42976036.R11</t>
  </si>
  <si>
    <t>1596353454</t>
  </si>
  <si>
    <t>751514612</t>
  </si>
  <si>
    <t>Montáž škrtící klapky nebo zpětné klapky do plechového potrubí čtyřhranné s přírubou, průřezu přes 0,035 do 0,070 m2</t>
  </si>
  <si>
    <t>-1422365619</t>
  </si>
  <si>
    <t>https://podminky.urs.cz/item/CS_URS_2024_02/751514612</t>
  </si>
  <si>
    <t>42982457</t>
  </si>
  <si>
    <t>klapka čtyřhranná regulační Pz 300x200mm</t>
  </si>
  <si>
    <t>-784074544</t>
  </si>
  <si>
    <t>42982458</t>
  </si>
  <si>
    <t>klapka čtyřhranná regulační Pz 400x200mm</t>
  </si>
  <si>
    <t>-1290469789</t>
  </si>
  <si>
    <t>751514662</t>
  </si>
  <si>
    <t>Montáž škrtící klapky nebo zpětné klapky do plechového potrubí kruhové s přírubou, průměru přes 100 do 200 mm</t>
  </si>
  <si>
    <t>-449096599</t>
  </si>
  <si>
    <t>https://podminky.urs.cz/item/CS_URS_2024_02/751514662</t>
  </si>
  <si>
    <t>42981002.R12</t>
  </si>
  <si>
    <t>klapka kruhová regulační Pz D 125mm</t>
  </si>
  <si>
    <t>502652398</t>
  </si>
  <si>
    <t>38"odečteno z projektového modelu"</t>
  </si>
  <si>
    <t>42981004.R13</t>
  </si>
  <si>
    <t>klapka kruhová regulační Pz D 160mm</t>
  </si>
  <si>
    <t>-356426281</t>
  </si>
  <si>
    <t>7"odečteno z projektového modelu"</t>
  </si>
  <si>
    <t>751514681.R14</t>
  </si>
  <si>
    <t>Montáž škrtící klapky nebo zpětné klapky do plechového potrubí kruhové bez příruby, průměru přes 300 do 400 mm</t>
  </si>
  <si>
    <t>-1996364725</t>
  </si>
  <si>
    <t>429681222.R15</t>
  </si>
  <si>
    <t>Zpětná klapka průměr 315 mm</t>
  </si>
  <si>
    <t>-2032479162</t>
  </si>
  <si>
    <t>429681222.R16</t>
  </si>
  <si>
    <t>2100346519</t>
  </si>
  <si>
    <t>429681222.R17</t>
  </si>
  <si>
    <t>2045913810</t>
  </si>
  <si>
    <t>6"odečteno z projektového modelu"</t>
  </si>
  <si>
    <t>751514613.R18</t>
  </si>
  <si>
    <t>Montáž škrtící klapky nebo zpětné klapky do plechového potrubí čtyřhranné s přírubou, průřezu přes 0,070 do 0,140 m2</t>
  </si>
  <si>
    <t>1108968976</t>
  </si>
  <si>
    <t>42982462.R19</t>
  </si>
  <si>
    <t>klapka čtyřhranná regulační Pz 500x250mm</t>
  </si>
  <si>
    <t>-542578493</t>
  </si>
  <si>
    <t>42982462.R20</t>
  </si>
  <si>
    <t>915741179</t>
  </si>
  <si>
    <t>751514678</t>
  </si>
  <si>
    <t>Montáž škrtící klapky nebo zpětné klapky do plechového potrubí kruhové bez příruby, průměru do 100 mm</t>
  </si>
  <si>
    <t>766042808</t>
  </si>
  <si>
    <t>https://podminky.urs.cz/item/CS_URS_2024_02/751514678</t>
  </si>
  <si>
    <t>42971002.R21</t>
  </si>
  <si>
    <t>klapka kruhová uzavírací Pz D 100mm</t>
  </si>
  <si>
    <t>697921302</t>
  </si>
  <si>
    <t>9"odměřeno z projektového modelu"</t>
  </si>
  <si>
    <t>751514679</t>
  </si>
  <si>
    <t>Montáž škrtící klapky nebo zpětné klapky do plechového potrubí kruhové bez příruby, průměru přes 100 do 200 mm</t>
  </si>
  <si>
    <t>743040100</t>
  </si>
  <si>
    <t>https://podminky.urs.cz/item/CS_URS_2024_02/751514679</t>
  </si>
  <si>
    <t>42971003.R22</t>
  </si>
  <si>
    <t>klapka kruhová uzavírací Pz D 125mm</t>
  </si>
  <si>
    <t>-1610775077</t>
  </si>
  <si>
    <t>5"odměřeno z projektového modelu"</t>
  </si>
  <si>
    <t>42971005.R23</t>
  </si>
  <si>
    <t>klapka kruhová uzavírací Pz D 160mm</t>
  </si>
  <si>
    <t>874695956</t>
  </si>
  <si>
    <t>2"odměřeno z projektového modelu"</t>
  </si>
  <si>
    <t>751398055</t>
  </si>
  <si>
    <t>Montáž ostatních zařízení protidešťové žaluzie nebo žaluziové klapky na čtyřhranné potrubí, průřezu přes 0,600 do 0,750 m2</t>
  </si>
  <si>
    <t>-1587907940</t>
  </si>
  <si>
    <t>https://podminky.urs.cz/item/CS_URS_2024_02/751398055</t>
  </si>
  <si>
    <t>42972925</t>
  </si>
  <si>
    <t>žaluzie protidešťová s pevnými lamelami, pozink, pro potrubí 800x800mm</t>
  </si>
  <si>
    <t>1623628540</t>
  </si>
  <si>
    <t>751398012</t>
  </si>
  <si>
    <t>Montáž ostatních zařízení větrací mřížky na kruhové potrubí, průměru přes 100 do 200 mm</t>
  </si>
  <si>
    <t>-272208777</t>
  </si>
  <si>
    <t>https://podminky.urs.cz/item/CS_URS_2024_02/751398012</t>
  </si>
  <si>
    <t>42972836</t>
  </si>
  <si>
    <t>mřížka větrací kruhová nerezová se síťkou D 125mm</t>
  </si>
  <si>
    <t>1329358554</t>
  </si>
  <si>
    <t>751537146</t>
  </si>
  <si>
    <t>Montáž potrubí ohebného kruhového izolovaného minerální vatou Al hadice (izolace tepelná i hluková), průměru přes 100 do 150 mm</t>
  </si>
  <si>
    <t>895280658</t>
  </si>
  <si>
    <t>https://podminky.urs.cz/item/CS_URS_2024_02/751537146</t>
  </si>
  <si>
    <t>19,2"pr. 100 odečteno z projektového modelu"</t>
  </si>
  <si>
    <t>169,3"pr. 125 odečteno z projektového modelu"</t>
  </si>
  <si>
    <t>42981729</t>
  </si>
  <si>
    <t>hadice ohebná z Al s tepelnou a hlukovou izolací 25mm, délka 10m D 102mm</t>
  </si>
  <si>
    <t>2118048452</t>
  </si>
  <si>
    <t>42981730</t>
  </si>
  <si>
    <t>hadice ohebná z Al s tepelnou a hlukovou izolací 25mm, délka 10m D 127mm</t>
  </si>
  <si>
    <t>1228380124</t>
  </si>
  <si>
    <t>751537147</t>
  </si>
  <si>
    <t>Montáž potrubí ohebného kruhového izolovaného minerální vatou Al hadice (izolace tepelná i hluková), průměru přes 150 do 200 mm</t>
  </si>
  <si>
    <t>-1939738197</t>
  </si>
  <si>
    <t>https://podminky.urs.cz/item/CS_URS_2024_02/751537147</t>
  </si>
  <si>
    <t>6"pr. 160 odečteno z projektového modelu"</t>
  </si>
  <si>
    <t>42981732</t>
  </si>
  <si>
    <t>hadice ohebná z Al s tepelnou a hlukovou izolací 25mm, délka 10m D 160mm</t>
  </si>
  <si>
    <t>2137945248</t>
  </si>
  <si>
    <t>751510013.R24</t>
  </si>
  <si>
    <t>Vzduchotechnické potrubí z pozinkovaného plechu čtyřhranné s přírubou, průřezu přes 0,07 do 0,13 m2</t>
  </si>
  <si>
    <t>813741795</t>
  </si>
  <si>
    <t>439,83"+20% tvarovky,+10%prořez - odečteno z projektového modelu"</t>
  </si>
  <si>
    <t>439,83*1,3 'Přepočtené koeficientem množství</t>
  </si>
  <si>
    <t>751510042</t>
  </si>
  <si>
    <t>Vzduchotechnické potrubí z pozinkovaného plechu kruhové, trouba spirálně vinutá bez příruby, průměru přes 100 do 200 mm</t>
  </si>
  <si>
    <t>380893045</t>
  </si>
  <si>
    <t>https://podminky.urs.cz/item/CS_URS_2024_02/751510042</t>
  </si>
  <si>
    <t>23,7"pr. 100 mm +20% tvarovky,+10%prořez - odečteno z projektového modelu"</t>
  </si>
  <si>
    <t>363,6"pr. 125 mm +20% tvarovky,+10%prořez - odečteno z projektového modelu"</t>
  </si>
  <si>
    <t>133,3"pr. 160 mm +20% tvarovky,+10%prořez - odečteno z projektového modelu"</t>
  </si>
  <si>
    <t>520,6*1,3 'Přepočtené koeficientem množství</t>
  </si>
  <si>
    <t>751.2</t>
  </si>
  <si>
    <t>Zařízení č.2</t>
  </si>
  <si>
    <t>751111131</t>
  </si>
  <si>
    <t>Montáž ventilátoru axiálního nízkotlakého potrubního základního, průměru do 200 mm</t>
  </si>
  <si>
    <t>-384569856</t>
  </si>
  <si>
    <t>https://podminky.urs.cz/item/CS_URS_2024_02/751111131</t>
  </si>
  <si>
    <t>200100032.R01</t>
  </si>
  <si>
    <t>TD 350/125 T</t>
  </si>
  <si>
    <t>-534982216</t>
  </si>
  <si>
    <t>P</t>
  </si>
  <si>
    <t>Poznámka k položce:_x000d_
IP44 potrubní ventilátor s doběhem</t>
  </si>
  <si>
    <t>751514536.1</t>
  </si>
  <si>
    <t>Montáž spojky do plechového potrubí vnitřní, vnější kruhové bez příruby, průměru přes 100 do 200 mm</t>
  </si>
  <si>
    <t>-1386706004</t>
  </si>
  <si>
    <t>https://podminky.urs.cz/item/CS_URS_2024_02/751514536.1</t>
  </si>
  <si>
    <t>42975267.R02</t>
  </si>
  <si>
    <t>spojka potrubí k ventilátoru pružná, Pz příruba s PVC a PA tkaninou D 450mm</t>
  </si>
  <si>
    <t>-944947877</t>
  </si>
  <si>
    <t>751514679.1</t>
  </si>
  <si>
    <t>-1077272502</t>
  </si>
  <si>
    <t>https://podminky.urs.cz/item/CS_URS_2024_02/751514679.1</t>
  </si>
  <si>
    <t>42981004.R03</t>
  </si>
  <si>
    <t>1362548835</t>
  </si>
  <si>
    <t>751322012</t>
  </si>
  <si>
    <t>2134583771</t>
  </si>
  <si>
    <t>https://podminky.urs.cz/item/CS_URS_2024_02/751322012</t>
  </si>
  <si>
    <t>42972202</t>
  </si>
  <si>
    <t>ventil talířový pro přívod a odvod vzduchu plastový D 125mm</t>
  </si>
  <si>
    <t>-317956466</t>
  </si>
  <si>
    <t>751398041.R04</t>
  </si>
  <si>
    <t>Montáž ostatních zařízení protidešťové žaluzie nebo žaluziové klapky na kruhové potrubí, průměru do 300 mm</t>
  </si>
  <si>
    <t>924806492</t>
  </si>
  <si>
    <t>751210137.R05</t>
  </si>
  <si>
    <t>Šikmý kus 45° se síťkou proti hmyzu D 125 mm</t>
  </si>
  <si>
    <t>1367912367</t>
  </si>
  <si>
    <t>751510042_2</t>
  </si>
  <si>
    <t>-458424899</t>
  </si>
  <si>
    <t>https://podminky.urs.cz/item/CS_URS_2024_02/751510042_2</t>
  </si>
  <si>
    <t>13"pr. 125 mm +20% tvarovky,+10%prořez - odečteno z projektového modelu"</t>
  </si>
  <si>
    <t>13*1,3 'Přepočtené koeficientem množství</t>
  </si>
  <si>
    <t>751537146_2</t>
  </si>
  <si>
    <t>1921730992</t>
  </si>
  <si>
    <t>https://podminky.urs.cz/item/CS_URS_2024_02/751537146_2</t>
  </si>
  <si>
    <t>4"pr. 125 odečteno z projektového modelu"</t>
  </si>
  <si>
    <t>42981730_2</t>
  </si>
  <si>
    <t>-3779055</t>
  </si>
  <si>
    <t>751.3</t>
  </si>
  <si>
    <t>Zařízení č.3</t>
  </si>
  <si>
    <t>751398013</t>
  </si>
  <si>
    <t>Montáž ostatních zařízení větrací mřížky na kruhové potrubí, průměru přes 200 do 300 mm</t>
  </si>
  <si>
    <t>-1174311528</t>
  </si>
  <si>
    <t>https://podminky.urs.cz/item/CS_URS_2024_02/751398013</t>
  </si>
  <si>
    <t>42972568</t>
  </si>
  <si>
    <t>mřížka větrací plastová na kruhové potrubí D 250mm</t>
  </si>
  <si>
    <t>-804317865</t>
  </si>
  <si>
    <t>751514777</t>
  </si>
  <si>
    <t>Montáž protidešťové stříšky nebo výfukové hlavice do plechového potrubí kruhové bez příruby, průměru přes 200 do 300 mm</t>
  </si>
  <si>
    <t>1313991920</t>
  </si>
  <si>
    <t>https://podminky.urs.cz/item/CS_URS_2024_02/751514777</t>
  </si>
  <si>
    <t>42974009.R01</t>
  </si>
  <si>
    <t>stříška protidešťová s lemem Pz D 250mm</t>
  </si>
  <si>
    <t>123926887</t>
  </si>
  <si>
    <t>751510043</t>
  </si>
  <si>
    <t>Vzduchotechnické potrubí z pozinkovaného plechu kruhové, trouba spirálně vinutá bez příruby, průměru přes 200 do 300 mm</t>
  </si>
  <si>
    <t>-387481406</t>
  </si>
  <si>
    <t>https://podminky.urs.cz/item/CS_URS_2024_02/751510043</t>
  </si>
  <si>
    <t>5,2"pr. 250 mm +20% tvarovky,+10%prořez - odečteno z projektového modelu"</t>
  </si>
  <si>
    <t>5,2*1,3 'Přepočtené koeficientem množství</t>
  </si>
  <si>
    <t>751.4</t>
  </si>
  <si>
    <t>Zařízení č.4</t>
  </si>
  <si>
    <t>751122114</t>
  </si>
  <si>
    <t>Montáž ventilátoru radiálního nízkotlakého potrubního základního do čtyřhranného potrubí, průřezu přes 0,210 do 0,280 m2</t>
  </si>
  <si>
    <t>2101197</t>
  </si>
  <si>
    <t>https://podminky.urs.cz/item/CS_URS_2024_02/751122114</t>
  </si>
  <si>
    <t>42917623.R01</t>
  </si>
  <si>
    <t>ventilátor radiální do čtyřhranného potrubí IP55 70°C kanálový 400V 1340W 800x500mm</t>
  </si>
  <si>
    <t>1402633046</t>
  </si>
  <si>
    <t>751122116</t>
  </si>
  <si>
    <t>Montáž ventilátoru radiálního nízkotlakého potrubního základního do čtyřhranného potrubí, průřezu přes 0,350 do 0,420 m2</t>
  </si>
  <si>
    <t>511018837</t>
  </si>
  <si>
    <t>https://podminky.urs.cz/item/CS_URS_2024_02/751122116</t>
  </si>
  <si>
    <t>42917623.R02</t>
  </si>
  <si>
    <t>-433296667</t>
  </si>
  <si>
    <t>751514617</t>
  </si>
  <si>
    <t>Montáž škrtící klapky nebo zpětné klapky do plechového potrubí čtyřhranné s přírubou, průřezu přes 0,350 do 0,420 m2</t>
  </si>
  <si>
    <t>674062675</t>
  </si>
  <si>
    <t>https://podminky.urs.cz/item/CS_URS_2024_02/751514617</t>
  </si>
  <si>
    <t>42982469.R03</t>
  </si>
  <si>
    <t>klapka čtyřhranná regulační Pz 710x500mm</t>
  </si>
  <si>
    <t>-1951833411</t>
  </si>
  <si>
    <t>751514618</t>
  </si>
  <si>
    <t>Montáž škrtící klapky nebo zpětné klapky do plechového potrubí čtyřhranné s přírubou, průřezu přes 0,420 do 0,490 m2</t>
  </si>
  <si>
    <t>413010607</t>
  </si>
  <si>
    <t>https://podminky.urs.cz/item/CS_URS_2024_02/751514618</t>
  </si>
  <si>
    <t>42982469.R04</t>
  </si>
  <si>
    <t>-1010332693</t>
  </si>
  <si>
    <t>751311096</t>
  </si>
  <si>
    <t>Montáž vyústi čtyřhranné do čtyřhranného potrubí, průřezu přes 0,250 m2</t>
  </si>
  <si>
    <t>316452217</t>
  </si>
  <si>
    <t>https://podminky.urs.cz/item/CS_URS_2024_02/751311096</t>
  </si>
  <si>
    <t>42972699.R05</t>
  </si>
  <si>
    <t>výustka komfortní jednořadá Al 1000x300mm</t>
  </si>
  <si>
    <t>1021381189</t>
  </si>
  <si>
    <t>42972700</t>
  </si>
  <si>
    <t>výustka komfortní jednořadá Al 1000x400mm</t>
  </si>
  <si>
    <t>1548305857</t>
  </si>
  <si>
    <t>751398045.R06</t>
  </si>
  <si>
    <t>Montáž ostatních zařízení protidešťové žaluzie nebo žaluziové klapky na kruhové potrubí, průměru přes 600 do 700 mm</t>
  </si>
  <si>
    <t>-1968028235</t>
  </si>
  <si>
    <t>42972910.R07</t>
  </si>
  <si>
    <t>žaluzie protidešťová plastová s pevnými lamelami, pro potrubí D 630mm</t>
  </si>
  <si>
    <t>954252916</t>
  </si>
  <si>
    <t>1"odečteno uz projektového modelu"</t>
  </si>
  <si>
    <t>42972910.R08</t>
  </si>
  <si>
    <t>1366366437</t>
  </si>
  <si>
    <t>751510013.R09</t>
  </si>
  <si>
    <t>-30975501</t>
  </si>
  <si>
    <t>45"+20% tvarovky,+10%prořez - odečteno z projektového modelu"</t>
  </si>
  <si>
    <t>45*1,3 'Přepočtené koeficientem množství</t>
  </si>
  <si>
    <t>751.5</t>
  </si>
  <si>
    <t>Zařízení č.5</t>
  </si>
  <si>
    <t>751122011</t>
  </si>
  <si>
    <t>Montáž ventilátoru radiálního nízkotlakého nástěnného základního, průměru do 100 mm</t>
  </si>
  <si>
    <t>-919254351</t>
  </si>
  <si>
    <t>https://podminky.urs.cz/item/CS_URS_2024_02/751122011</t>
  </si>
  <si>
    <t>54233101.R01</t>
  </si>
  <si>
    <t>ventilátor radiální malý plastový spínač časový nastavitelný D 100mm</t>
  </si>
  <si>
    <t>-1808199015</t>
  </si>
  <si>
    <t>751398041</t>
  </si>
  <si>
    <t>-1217040711</t>
  </si>
  <si>
    <t>https://podminky.urs.cz/item/CS_URS_2024_02/751398041</t>
  </si>
  <si>
    <t>42972901.R02</t>
  </si>
  <si>
    <t>žaluzie protidešťová plastová s pevnými lamelami, pro potrubí D 160mm</t>
  </si>
  <si>
    <t>471539073</t>
  </si>
  <si>
    <t>751398011</t>
  </si>
  <si>
    <t>Montáž ostatních zařízení větrací mřížky na kruhové potrubí, průměru do 100 mm</t>
  </si>
  <si>
    <t>-1269685698</t>
  </si>
  <si>
    <t>https://podminky.urs.cz/item/CS_URS_2024_02/751398011</t>
  </si>
  <si>
    <t>42972835</t>
  </si>
  <si>
    <t>mřížka větrací kruhová nerezová se síťkou D 100mm</t>
  </si>
  <si>
    <t>-904997102</t>
  </si>
  <si>
    <t>751510041</t>
  </si>
  <si>
    <t>Vzduchotechnické potrubí z pozinkovaného plechu kruhové, trouba spirálně vinutá bez příruby, průměru do 100 mm</t>
  </si>
  <si>
    <t>-547706171</t>
  </si>
  <si>
    <t>https://podminky.urs.cz/item/CS_URS_2024_02/751510041</t>
  </si>
  <si>
    <t>1,5"pr. 100 mm +20% tvarovky,+10%prořez - odečteno z projektového modelu"</t>
  </si>
  <si>
    <t>1,5*1,3 'Přepočtené koeficientem množství</t>
  </si>
  <si>
    <t>751.6</t>
  </si>
  <si>
    <t>Zařízení č.6</t>
  </si>
  <si>
    <t>751122051</t>
  </si>
  <si>
    <t>Montáž ventilátoru radiálního nízkotlakého podhledového základního, průměru do 100 mm</t>
  </si>
  <si>
    <t>-883226257</t>
  </si>
  <si>
    <t>https://podminky.urs.cz/item/CS_URS_2024_02/751122051</t>
  </si>
  <si>
    <t>54233101.R02</t>
  </si>
  <si>
    <t>2098461221</t>
  </si>
  <si>
    <t>751398041.R59</t>
  </si>
  <si>
    <t>-1337223330</t>
  </si>
  <si>
    <t>751210137.R66</t>
  </si>
  <si>
    <t>277888903</t>
  </si>
  <si>
    <t>751510042_6</t>
  </si>
  <si>
    <t>-1715330461</t>
  </si>
  <si>
    <t>https://podminky.urs.cz/item/CS_URS_2024_02/751510042_6</t>
  </si>
  <si>
    <t>18"pr. 100 mm +20% tvarovky,+10%prořez - odečteno z projektového modelu"</t>
  </si>
  <si>
    <t>18*1,3 'Přepočtené koeficientem množství</t>
  </si>
  <si>
    <t>751537145</t>
  </si>
  <si>
    <t>Montáž potrubí ohebného kruhového izolovaného minerální vatou Al hadice (izolace tepelná i hluková), průměru do 100 mm</t>
  </si>
  <si>
    <t>-491265404</t>
  </si>
  <si>
    <t>https://podminky.urs.cz/item/CS_URS_2024_02/751537145</t>
  </si>
  <si>
    <t>-730222637</t>
  </si>
  <si>
    <t>-981330567</t>
  </si>
  <si>
    <t>42971002</t>
  </si>
  <si>
    <t>763924293</t>
  </si>
  <si>
    <t>1"odměřeno z projektového modelu"</t>
  </si>
  <si>
    <t>D.1.4.E.1 - EPS</t>
  </si>
  <si>
    <t>Pavel Schánil</t>
  </si>
  <si>
    <t>D4 - Elektrická požární signalizace</t>
  </si>
  <si>
    <t xml:space="preserve">    D1 - Ústředna a periférie-EPS</t>
  </si>
  <si>
    <t xml:space="preserve">    D2 - Kabelové rozvody a trasy </t>
  </si>
  <si>
    <t xml:space="preserve">    D3 - Vedlejší rozpočtové náklady</t>
  </si>
  <si>
    <t>Elektrická požární signalizace</t>
  </si>
  <si>
    <t>Ústředna a periférie-EPS</t>
  </si>
  <si>
    <t>742210002</t>
  </si>
  <si>
    <t>Montáž ústředny EPS bez čelního panelu dvou nebo tříkruhové</t>
  </si>
  <si>
    <t>https://podminky.urs.cz/item/CS_URS_2024_02/742210002</t>
  </si>
  <si>
    <t>742210005</t>
  </si>
  <si>
    <t>Montáž ústředny EPS panelu čelního</t>
  </si>
  <si>
    <t>https://podminky.urs.cz/item/CS_URS_2024_02/742210005</t>
  </si>
  <si>
    <t>59081407</t>
  </si>
  <si>
    <t>ústředna EPS adresná analogová, max 1536 adres, modulární koncepce</t>
  </si>
  <si>
    <t>742210006</t>
  </si>
  <si>
    <t>Montáž ústředny EPS karty rozšiřující</t>
  </si>
  <si>
    <t>https://podminky.urs.cz/item/CS_URS_2024_02/742210006</t>
  </si>
  <si>
    <t>59081380</t>
  </si>
  <si>
    <t>deska linková, 2 kruhové linky, 128 adres na jedné kruhové lince</t>
  </si>
  <si>
    <t>59081384</t>
  </si>
  <si>
    <t>deska periferií pro připojení nadstavby, ZDP, OPPO</t>
  </si>
  <si>
    <t>59081390</t>
  </si>
  <si>
    <t>deska vstupně/výstupní, 8 x vstup (hlídaný, kontaktní, izolovaný), 8 x výstup hlídané relé</t>
  </si>
  <si>
    <t>59081383</t>
  </si>
  <si>
    <t>deska komunikace master, max 16 zařízení typu master</t>
  </si>
  <si>
    <t>742210031</t>
  </si>
  <si>
    <t>Montáž zdroje napájecího pro ústřednu EPS dle EN54-4</t>
  </si>
  <si>
    <t>https://podminky.urs.cz/item/CS_URS_2024_02/742210031</t>
  </si>
  <si>
    <t>40463101</t>
  </si>
  <si>
    <t>zdroj spínaný 24V/3A, certifikovaný dle EN54-4, plechový kryt, max. připojitelné Aku2x18 Ah</t>
  </si>
  <si>
    <t>742210041</t>
  </si>
  <si>
    <t>Montáž akumulátoru 2 x 12 V pro ústřednu EPS</t>
  </si>
  <si>
    <t>https://podminky.urs.cz/item/CS_URS_2024_02/742210041</t>
  </si>
  <si>
    <t>34621008</t>
  </si>
  <si>
    <t>akumulátor VRLA, 12 V, pól 12x12x2, kapacita 17 Ah</t>
  </si>
  <si>
    <t>742210051</t>
  </si>
  <si>
    <t>Montáž zařízení dálkového přenosu s připojením a naprogramováním</t>
  </si>
  <si>
    <t>https://podminky.urs.cz/item/CS_URS_2024_02/742210051</t>
  </si>
  <si>
    <t>Pol1</t>
  </si>
  <si>
    <t>Zařízení dálkového přenosu (vysílač) úplný - sestava vysílače, antény+stožár, propojovací kabeláže, doplňku ZDP pro EPS, zásahových karet apod.</t>
  </si>
  <si>
    <t>742210061</t>
  </si>
  <si>
    <t>Montáž ovládacího panelu požární ochrany</t>
  </si>
  <si>
    <t>https://podminky.urs.cz/item/CS_URS_2024_02/742210061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</si>
  <si>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</si>
  <si>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</si>
  <si>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</si>
  <si>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</si>
  <si>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https://podminky.urs.cz/item/CS_URS_2024_02/742210111</t>
  </si>
  <si>
    <t>55779000</t>
  </si>
  <si>
    <t>trezor požární s přípravou pro vložku FAB, 24 V</t>
  </si>
  <si>
    <t>742210071</t>
  </si>
  <si>
    <t>Montáž ovládacího tabla externího pro EPS</t>
  </si>
  <si>
    <t>https://podminky.urs.cz/item/CS_URS_2024_02/742210071</t>
  </si>
  <si>
    <t>59081359</t>
  </si>
  <si>
    <t>tablo obsluhy ústředny EPS</t>
  </si>
  <si>
    <t>742210151</t>
  </si>
  <si>
    <t>Montáž hlásiče tlačítkového se sklíčkem</t>
  </si>
  <si>
    <t>https://podminky.urs.cz/item/CS_URS_2024_02/742210151</t>
  </si>
  <si>
    <t>59081449</t>
  </si>
  <si>
    <t>hlásič tlačítkový s izolátorem</t>
  </si>
  <si>
    <t>59081469</t>
  </si>
  <si>
    <t>klíč resetovací tlačítkového hlásiče</t>
  </si>
  <si>
    <t>742210121</t>
  </si>
  <si>
    <t>Montáž hlásiče automatického bodového</t>
  </si>
  <si>
    <t>https://podminky.urs.cz/item/CS_URS_2024_02/742210121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</si>
  <si>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</si>
  <si>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</si>
  <si>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</si>
  <si>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</si>
  <si>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</si>
  <si>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</si>
  <si>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https://podminky.urs.cz/item/CS_URS_2024_02/742210131</t>
  </si>
  <si>
    <t>59081470</t>
  </si>
  <si>
    <t>patice hlásiče standardní</t>
  </si>
  <si>
    <t>59081480</t>
  </si>
  <si>
    <t>patice hlásiče s vyšším krytím</t>
  </si>
  <si>
    <t>742210261</t>
  </si>
  <si>
    <t>Montáž světelných nebo zvukových prvků EPS sirény nebo majáku nebo signalizace</t>
  </si>
  <si>
    <t>https://podminky.urs.cz/item/CS_URS_2024_02/742210261</t>
  </si>
  <si>
    <t>59081538</t>
  </si>
  <si>
    <t>maják nástěnný nebo stropní, LED, záblesk červený</t>
  </si>
  <si>
    <t>742210231</t>
  </si>
  <si>
    <t>Montáž magnetu přídržného s tlačítkem</t>
  </si>
  <si>
    <t>https://podminky.urs.cz/item/CS_URS_2024_02/742210231</t>
  </si>
  <si>
    <t>59081306</t>
  </si>
  <si>
    <t>magnet přídržný, 40 kg, noha 325mm, s tlačítkem, kotva s kloubem</t>
  </si>
  <si>
    <t>742210303</t>
  </si>
  <si>
    <t>Montáž vstupně výstupního reléového prvku 4 kontakty s krytem</t>
  </si>
  <si>
    <t>https://podminky.urs.cz/item/CS_URS_2024_02/742210303</t>
  </si>
  <si>
    <t>59081392</t>
  </si>
  <si>
    <t>jednotka vstupně-výstupní, relé, 1xIN a 1xOUT</t>
  </si>
  <si>
    <t>59081393</t>
  </si>
  <si>
    <t>jednotka vstupně-výstupní, relé, s izolátorem, 4xIN a 4xOUT</t>
  </si>
  <si>
    <t>742210251</t>
  </si>
  <si>
    <t>Připojení kontaktu ovládaného nebo monitorovaného</t>
  </si>
  <si>
    <t>CS ÚRS 2024 I</t>
  </si>
  <si>
    <t>Pol2</t>
  </si>
  <si>
    <t>samolepící popiska s adresací hlásičů, modulů a sirén</t>
  </si>
  <si>
    <t>741112023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</si>
  <si>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</si>
  <si>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https://podminky.urs.cz/item/CS_URS_2024_02/741112023</t>
  </si>
  <si>
    <t>38491006</t>
  </si>
  <si>
    <t>krabice instalační požárně odolná 4 plastové průchodky dvě keramické svorkovnice 120x50x100mm</t>
  </si>
  <si>
    <t>742210401</t>
  </si>
  <si>
    <t>Nastavení a oživení EPS programování základních parametrů ústředny</t>
  </si>
  <si>
    <t>https://podminky.urs.cz/item/CS_URS_2024_02/742210401</t>
  </si>
  <si>
    <t>742210421</t>
  </si>
  <si>
    <t>Nastavení a oživení EPS oživení systému na jeden detektor</t>
  </si>
  <si>
    <t>https://podminky.urs.cz/item/CS_URS_2024_02/742210421</t>
  </si>
  <si>
    <t>742210503</t>
  </si>
  <si>
    <t>Zkoušky a revize EPS zkoušky koordinační funkční EPS</t>
  </si>
  <si>
    <t>https://podminky.urs.cz/item/CS_URS_2024_02/742210503</t>
  </si>
  <si>
    <t>742210521</t>
  </si>
  <si>
    <t>Zkoušky a revize EPS revize výchozí systému EPS na jeden detektor</t>
  </si>
  <si>
    <t>https://podminky.urs.cz/item/CS_URS_2024_02/742210521</t>
  </si>
  <si>
    <t>742210501</t>
  </si>
  <si>
    <t>Zkoušky a revize EPS zkoušky TIČR</t>
  </si>
  <si>
    <t>https://podminky.urs.cz/item/CS_URS_2024_02/742210501</t>
  </si>
  <si>
    <t>Pol3</t>
  </si>
  <si>
    <t>zkušební plyn pro optickokouřové hlásiče, obsah 250 ml</t>
  </si>
  <si>
    <t>Pol4</t>
  </si>
  <si>
    <t>provozní kniha EPS - výtisk A4 dle požadavků Vyhl. 246/2001</t>
  </si>
  <si>
    <t>Pol5</t>
  </si>
  <si>
    <t>Proměření neporušenosti kabeláže před kompletací</t>
  </si>
  <si>
    <t>D2</t>
  </si>
  <si>
    <t xml:space="preserve">Kabelové rozvody a trasy </t>
  </si>
  <si>
    <t>742121001</t>
  </si>
  <si>
    <t>Montáž kabelů sdělovacích pro vnitřní rozvody počtu žil do 15</t>
  </si>
  <si>
    <t>https://podminky.urs.cz/item/CS_URS_2024_02/742121001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</si>
  <si>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</si>
  <si>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</si>
  <si>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34121136</t>
  </si>
  <si>
    <t>kabel sdělovací oheň retardující bezhalogenový stíněný laminovanou Al fólií s příložným CuSn drátem s funkčností při požáru 180min a P90-R/PH120-R reakce na oheň B2cas1d1a1 jádro Cu plné 100V (SSKFH-V) 3x2x0,8mm2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</si>
  <si>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</si>
  <si>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</si>
  <si>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</si>
  <si>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</si>
  <si>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</si>
  <si>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</si>
  <si>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https://podminky.urs.cz/item/CS_URS_2024_02/741122601</t>
  </si>
  <si>
    <t>34111524</t>
  </si>
  <si>
    <t>kabel silový oheň retardující bezhalogenový s funkčností při požáru 180min a P60-R reakce na oheň B2cas1d1a1 jádro Cu 0,6/1kV (1-CSKH-V) 2x1,5mm2</t>
  </si>
  <si>
    <t>742110002</t>
  </si>
  <si>
    <t>Montáž trubek elektroinstalačních plastových ohebných uložených pod omítku</t>
  </si>
  <si>
    <t>https://podminky.urs.cz/item/CS_URS_2024_02/742110002</t>
  </si>
  <si>
    <t>34571152</t>
  </si>
  <si>
    <t>trubka elektroinstalační ohebná z PH, D 12/20mm</t>
  </si>
  <si>
    <t>34571154</t>
  </si>
  <si>
    <t>trubka elektroinstalační ohebná z PH, D 22,9/28,5mm</t>
  </si>
  <si>
    <t>34571157</t>
  </si>
  <si>
    <t>trubka elektroinstalační ohebná z PH, D 35,9/42,2mm</t>
  </si>
  <si>
    <t>Pol6</t>
  </si>
  <si>
    <t>Montáž kabelového žlabu pro slaboproud šířky do 150 mm úplného včetně podpůrné konstrukce, závěsů apod.</t>
  </si>
  <si>
    <t>Pol7</t>
  </si>
  <si>
    <t>požárně odolná trasa normovaná - kabelový plechový žlab úplný včetně víka, nosníků, spojek, závěsů, kolen, odboček. Úchytné body - závěsy max. po 1,2 m</t>
  </si>
  <si>
    <t>742190003</t>
  </si>
  <si>
    <t>Ostatní práce pro trasy vyvazování kabeláže ve žlabech</t>
  </si>
  <si>
    <t>https://podminky.urs.cz/item/CS_URS_2024_02/742190003</t>
  </si>
  <si>
    <t>Pol8</t>
  </si>
  <si>
    <t>Požárně odolná trasa certifikovaná, třída P-30R - kombinace pevných trubek na příchytkách a kabelové příchytky na jednotlivý kabel. Provedení v souladu s ČSN 73 0895. Součást položky materiál+montáž.</t>
  </si>
  <si>
    <t>742190002</t>
  </si>
  <si>
    <t>Ostatní práce pro trasy značení trasy vedení</t>
  </si>
  <si>
    <t>https://podminky.urs.cz/item/CS_URS_2024_02/742190002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</si>
  <si>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</si>
  <si>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</si>
  <si>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https://podminky.urs.cz/item/CS_URS_2024_02/741120201</t>
  </si>
  <si>
    <t>34140826</t>
  </si>
  <si>
    <t>vodič propojovací jádro Cu plné izolace PVC 450/750V (H07V-U) 1x6mm2</t>
  </si>
  <si>
    <t>Pol9</t>
  </si>
  <si>
    <t>Drobný pomocný materiál (vruty, kotvy, hmoždinky, pásky, tmel ...)</t>
  </si>
  <si>
    <t>741920437</t>
  </si>
  <si>
    <t>Protipožární ucpávky svazků kabelů prostup stropem tloušťky 150 mm pěnou, požární odolnost EI 60 při 60% zaplnění prostupu kabely průměr prostupu 250 mm</t>
  </si>
  <si>
    <t>https://podminky.urs.cz/item/CS_URS_2024_02/741920437</t>
  </si>
  <si>
    <t>24771150</t>
  </si>
  <si>
    <t>Bandáž protipožární materiál protipožární utěsnění kabelových prostupů dle ČSN 33 2000-5-52</t>
  </si>
  <si>
    <t>742190005</t>
  </si>
  <si>
    <t>Ostatní práce pro trasy vložení požárně těsnicího materiálu pro prostup</t>
  </si>
  <si>
    <t>https://podminky.urs.cz/item/CS_URS_2024_02/742190005</t>
  </si>
  <si>
    <t>23170003</t>
  </si>
  <si>
    <t>pěna montážní PUR protipožární jednosložková</t>
  </si>
  <si>
    <t>971052241</t>
  </si>
  <si>
    <t>Vybourání a prorážení otvorů v železobetonových příčkách a zdech základových nebo nadzákladových, plochy do 0,0225 m2, tl. do 300 mm</t>
  </si>
  <si>
    <t>https://podminky.urs.cz/item/CS_URS_2024_02/971052241</t>
  </si>
  <si>
    <t>971052261</t>
  </si>
  <si>
    <t>Vybourání a prorážení otvorů v železobetonových příčkách a zdech základových nebo nadzákladových, plochy do 0,0225 m2, tl. do 600 mm</t>
  </si>
  <si>
    <t>https://podminky.urs.cz/item/CS_URS_2024_02/971052261</t>
  </si>
  <si>
    <t>997013501</t>
  </si>
  <si>
    <t>Odvoz suti a vybouraných hmot na skládku nebo meziskládku se složením, na vzdálenost do 1 km</t>
  </si>
  <si>
    <t>https://podminky.urs.cz/item/CS_URS_2024_02/997013501</t>
  </si>
  <si>
    <t>997013602</t>
  </si>
  <si>
    <t>Poplatek za uložení stavebního odpadu na skládce (skládkovné) z armovaného betonu zatříděného do Katalogu odpadů pod kódem 17 01 01</t>
  </si>
  <si>
    <t>https://podminky.urs.cz/item/CS_URS_2024_02/997013602</t>
  </si>
  <si>
    <t>997013215</t>
  </si>
  <si>
    <t>Vnitrostaveništní doprava suti a vybouraných hmot vodorovně do 50 m s naložením ručně pro budovy a haly výšky přes 15 do 18 m</t>
  </si>
  <si>
    <t>https://podminky.urs.cz/item/CS_URS_2024_02/997013215</t>
  </si>
  <si>
    <t>998742103</t>
  </si>
  <si>
    <t>Přesun hmot pro slaboproud stanovený z hmotnosti přesunovaného materiálu vodorovná dopravní vzdálenost do 50 m základní v objektech výšky přes 12 do 24 m</t>
  </si>
  <si>
    <t>https://podminky.urs.cz/item/CS_URS_2024_02/998742103</t>
  </si>
  <si>
    <t>D3</t>
  </si>
  <si>
    <t>Pol10</t>
  </si>
  <si>
    <t>Koordinace při realizaci zakázky s ostatními profesemi</t>
  </si>
  <si>
    <t>Pol11</t>
  </si>
  <si>
    <t>Zaškolení obsluhy včetně předání provozní dokumentace</t>
  </si>
  <si>
    <t>Pol12</t>
  </si>
  <si>
    <t>Dodavatelská dokumentace EPS včetně schémat zapojení ve 3 výtiscích</t>
  </si>
  <si>
    <t>Pol13</t>
  </si>
  <si>
    <t>Dokumentace skutečného provedení EPS ve 3 výtiscích</t>
  </si>
  <si>
    <t>D.1.4.E.2 - NZS</t>
  </si>
  <si>
    <t>D4 - Nouzový zvukový systém</t>
  </si>
  <si>
    <t xml:space="preserve">    D1 - Ústředna a periférie-NZS</t>
  </si>
  <si>
    <t>Nouzový zvukový systém</t>
  </si>
  <si>
    <t>Ústředna a periférie-NZS</t>
  </si>
  <si>
    <t>1 742330005</t>
  </si>
  <si>
    <t>Montáž rozvaděče stojanového přes 30U</t>
  </si>
  <si>
    <t>2 35712053</t>
  </si>
  <si>
    <t>rozvaděč stojanový 19" celoskleněné dveře 37U/800x800mm</t>
  </si>
  <si>
    <t>3 742330038</t>
  </si>
  <si>
    <t>Montáž jednotky ventilační v polici</t>
  </si>
  <si>
    <t>4 742330039</t>
  </si>
  <si>
    <t>Montáž termostatu</t>
  </si>
  <si>
    <t>5 42914003</t>
  </si>
  <si>
    <t>jednotka ventilační rozvaděče 19" horizontální 2U se 2 ventilátory bimetalový termostat</t>
  </si>
  <si>
    <t>6 742410131</t>
  </si>
  <si>
    <t>Montáž audio expandéru rozhlasu</t>
  </si>
  <si>
    <t>7 38489008</t>
  </si>
  <si>
    <t>jednotka maticová řídící</t>
  </si>
  <si>
    <t>8 742410001</t>
  </si>
  <si>
    <t>Montáž systémového zesilovače rozhlasu</t>
  </si>
  <si>
    <t>9 38443006</t>
  </si>
  <si>
    <t>zesilovač monofonní výkonový 240W výstupy XLR-3pin, 100V, 70V, 8Ohm</t>
  </si>
  <si>
    <t>10 742410021</t>
  </si>
  <si>
    <t>Montáž manageru napájení a nabíječi akumulátorů rozhlasu</t>
  </si>
  <si>
    <t>11 38488002</t>
  </si>
  <si>
    <t>zdroj napájecí systémový a manager napájení max. 2300W</t>
  </si>
  <si>
    <t>742220161</t>
  </si>
  <si>
    <t>Montáž akumulátoru 12 V</t>
  </si>
  <si>
    <t>-2020726907</t>
  </si>
  <si>
    <t>https://podminky.urs.cz/item/CS_URS_2024_02/742220161</t>
  </si>
  <si>
    <t>Akumulátor 12V/130Ah se šroubovými svorkami M8</t>
  </si>
  <si>
    <t>14 742410081</t>
  </si>
  <si>
    <t>Montáž desky dohledu nad linkami rozhlasu</t>
  </si>
  <si>
    <t>15 38491009</t>
  </si>
  <si>
    <t>deska dohledu pro kontrolu linek dvoukanálový provoz</t>
  </si>
  <si>
    <t>16 742410031</t>
  </si>
  <si>
    <t>Montáž koncového modulu - detekce zkratu a rozpojení rozhlasu</t>
  </si>
  <si>
    <t>17 38488006</t>
  </si>
  <si>
    <t>modul zakončovací pro hlídání reproduktorových linek</t>
  </si>
  <si>
    <t>18 742410111</t>
  </si>
  <si>
    <t>Montáž klávesnice hlasatele rozhlasu</t>
  </si>
  <si>
    <t>19 38448008</t>
  </si>
  <si>
    <t>stanice hlasatele ohebný mikrofon 20 tlačítek LCD display reproduktor</t>
  </si>
  <si>
    <t>20 742410062</t>
  </si>
  <si>
    <t>Montáž reproduktoru podhledového s krytem rozhlasu</t>
  </si>
  <si>
    <t>21 38447013</t>
  </si>
  <si>
    <t>reproduktor stropní s požárním krytem certifikovaný dle EN54-24 6W/100V kovový bílý průměr 220mm</t>
  </si>
  <si>
    <t>22 38491003</t>
  </si>
  <si>
    <t>deska pro roznesení hmotnosti při instalaci reproduktoru na SDK příčku</t>
  </si>
  <si>
    <t>23 742410063</t>
  </si>
  <si>
    <t>Montáž reproduktoru nástěnného rozhlasu</t>
  </si>
  <si>
    <t>24 38447015</t>
  </si>
  <si>
    <t>reproduktor kruhový přisazený na strop/stěnu certifikovaný dle EN54-24 6W/100V kov bílý průměr 180mm</t>
  </si>
  <si>
    <t>25 742410071</t>
  </si>
  <si>
    <t>Montáž evakuační svorkovnice rozhlasu</t>
  </si>
  <si>
    <t>26 742410151</t>
  </si>
  <si>
    <t>Vytvoření jedné hlášky rozhlasu</t>
  </si>
  <si>
    <t>27 742410201</t>
  </si>
  <si>
    <t>Oživení a nastavení ústředny rozhlasu, programování</t>
  </si>
  <si>
    <t>28 742410301</t>
  </si>
  <si>
    <t>Měření impedance rozhlasové ústředny</t>
  </si>
  <si>
    <t>29 742410302</t>
  </si>
  <si>
    <t>Měření srozumitelnosti systému rozhlasu</t>
  </si>
  <si>
    <t>30 742121001</t>
  </si>
  <si>
    <t>Montáž kabelů sdělovacích pro vnitřní rozvody do 15 žil</t>
  </si>
  <si>
    <t>31 34121138</t>
  </si>
  <si>
    <t>32 741122601</t>
  </si>
  <si>
    <t>Montáž kabel Cu plný kulatý žíla 2x1,5 až 6 mm2 uložený pevně (např. CYKY)</t>
  </si>
  <si>
    <t>33 34111525</t>
  </si>
  <si>
    <t>kabel silový oheň retardující bezhalogenový s funkčností při požáru 180min a P60-R reakce na oheň B2cas1d1a1 jádro Cu 0,6/1kV (1-CSKH-V) 2x2,5mm2</t>
  </si>
  <si>
    <t>Požárně odolná trasa - kabelové certifikované příchytky na jednotlivý kabel s kotvou (vrutu) do betonu, montáž po max.30cm. Včetně montáže.</t>
  </si>
  <si>
    <t>35 742190002</t>
  </si>
  <si>
    <t>Značení trasy vedení pro slaboproud</t>
  </si>
  <si>
    <t>37 741920437</t>
  </si>
  <si>
    <t>Ucpávka prostupu kabelového svazku pěnou otvorem D 250 mm zaplnění prostupu kabely ze 60% stropem tl 150 mm požární odolnost EI 60</t>
  </si>
  <si>
    <t>38 24771150</t>
  </si>
  <si>
    <t>39 742190005</t>
  </si>
  <si>
    <t>Vložení požárně těsnicího materiálu pro prostup</t>
  </si>
  <si>
    <t>40 23170003</t>
  </si>
  <si>
    <t>41 971052241</t>
  </si>
  <si>
    <t>Vybourání nebo prorážení otvorů v ŽB příčkách a zdech pl do 0,0225 m2 tl do 300 mm</t>
  </si>
  <si>
    <t>42 971052261</t>
  </si>
  <si>
    <t>Vybourání nebo prorážení otvorů v ŽB příčkách a zdech pl do 0,0225 m2 tl do 600 mm</t>
  </si>
  <si>
    <t>43 997013501</t>
  </si>
  <si>
    <t>Odvoz suti a vybouraných hmot na skládku nebo meziskládku se složením, na vzdálenost do 1km</t>
  </si>
  <si>
    <t>44 997013602</t>
  </si>
  <si>
    <t>Poplatek za uložení stavebního odpadu na skládce (skládkovné) z armovaného betonu zatříděného do katalogu odpadů pod kódem 17 02 01</t>
  </si>
  <si>
    <t>45 997013215</t>
  </si>
  <si>
    <t>Vnitro staveništní doprava suti a vybouraných hmot pro budovy přes 15 do 18 m ručně</t>
  </si>
  <si>
    <t>46 998742103</t>
  </si>
  <si>
    <t>Přesun hmot pro EPS stanovený z hmotnosti přesunovaného materiálu vodorovná dopravní vzdálenost do 50 m v objektech výšky přes 12 do 24 m</t>
  </si>
  <si>
    <t>Dodavatelská dokumentace NZS včetně schémat zapojení ve 3 výtiscích</t>
  </si>
  <si>
    <t>Dokumentace skutečného provedení NZS ve 3 výtiscích</t>
  </si>
  <si>
    <t>D.1.4.E.3 - SLP</t>
  </si>
  <si>
    <t>D5 - Slaboproudá elektrotechnika</t>
  </si>
  <si>
    <t xml:space="preserve">    D1 - Strukturovaný kabelážní systém - SKS</t>
  </si>
  <si>
    <t xml:space="preserve">    D2 - Kamerový bezpečnostní systém - CCTV</t>
  </si>
  <si>
    <t xml:space="preserve">    D3 - Společná televizní anténa - STA</t>
  </si>
  <si>
    <t xml:space="preserve">    D4 - Kabelové rozvody a trasy </t>
  </si>
  <si>
    <t xml:space="preserve">    D6 - Vedlejší rozpočtové náklady</t>
  </si>
  <si>
    <t>D5</t>
  </si>
  <si>
    <t>Slaboproudá elektrotechnika</t>
  </si>
  <si>
    <t>Strukturovaný kabelážní systém - SKS</t>
  </si>
  <si>
    <t>742330004</t>
  </si>
  <si>
    <t>Montáž strukturované kabeláže rozvaděče stojanového do 30U</t>
  </si>
  <si>
    <t>https://podminky.urs.cz/item/CS_URS_2024_02/742330004</t>
  </si>
  <si>
    <t>35712022</t>
  </si>
  <si>
    <t>rozvaděč stojanový 19" celoskleněné dveře 27U/600x600mm</t>
  </si>
  <si>
    <t>35712081</t>
  </si>
  <si>
    <t>panel zaslepovací 1U 19"</t>
  </si>
  <si>
    <t>742330021</t>
  </si>
  <si>
    <t>Montáž strukturované kabeláže příslušenství a ostatní práce k rozvaděčům police</t>
  </si>
  <si>
    <t>https://podminky.urs.cz/item/CS_URS_2024_02/742330021</t>
  </si>
  <si>
    <t>35712064</t>
  </si>
  <si>
    <t>police rozvaděče 19" perforovaná 1U/150mm nosnost 15kg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</si>
  <si>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</si>
  <si>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</si>
  <si>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</si>
  <si>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35712107</t>
  </si>
  <si>
    <t>panel rozvodný 19" 1U 8x zásuvka dle ČSN max 16A bleskojistka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</si>
  <si>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</si>
  <si>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</si>
  <si>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</si>
  <si>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</si>
  <si>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</si>
  <si>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742330038</t>
  </si>
  <si>
    <t>Montáž strukturované kabeláže příslušenství a ostatní práce k rozvaděčům jednotky ventilační v polici</t>
  </si>
  <si>
    <t>https://podminky.urs.cz/item/CS_URS_2024_02/742330038</t>
  </si>
  <si>
    <t>742330039</t>
  </si>
  <si>
    <t>Montáž strukturované kabeláže příslušenství a ostatní práce k rozvaděčům termostatu</t>
  </si>
  <si>
    <t>https://podminky.urs.cz/item/CS_URS_2024_02/742330039</t>
  </si>
  <si>
    <t>42914003</t>
  </si>
  <si>
    <t>742330024</t>
  </si>
  <si>
    <t>Montáž strukturované kabeláže příslušenství a ostatní práce k rozvaděčům patch panelu 24 portů</t>
  </si>
  <si>
    <t>https://podminky.urs.cz/item/CS_URS_2024_02/742330024</t>
  </si>
  <si>
    <t>37451120</t>
  </si>
  <si>
    <t>patch panel neosazený 1U 24 portů 19" STP</t>
  </si>
  <si>
    <t>37459030</t>
  </si>
  <si>
    <t>konektor na drát/lanko s vložkou RJ45 FTP Cat6A pro vodiče do 1,32mm stíněný</t>
  </si>
  <si>
    <t>742330052</t>
  </si>
  <si>
    <t>Montáž strukturované kabeláže zásuvek datových popis portů patchpanelu</t>
  </si>
  <si>
    <t>https://podminky.urs.cz/item/CS_URS_2024_02/742330052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</si>
  <si>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</si>
  <si>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</si>
  <si>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</si>
  <si>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37451155</t>
  </si>
  <si>
    <t>zásuvka s rámečkem úhlová se záclonkou (neosazená) pro 2 keystone</t>
  </si>
  <si>
    <t>742330045</t>
  </si>
  <si>
    <t>Montáž strukturované kabeláže zásuvek datových přisazené na omítku 1 až 6 pozic</t>
  </si>
  <si>
    <t>https://podminky.urs.cz/item/CS_URS_2024_02/742330045</t>
  </si>
  <si>
    <t>37451150</t>
  </si>
  <si>
    <t>zásuvka s rámečkem úhlová se záclonkou (neosazená) pro 1 keystone</t>
  </si>
  <si>
    <t>742330051</t>
  </si>
  <si>
    <t>Montáž strukturované kabeláže zásuvek datových popis portu zásuvky</t>
  </si>
  <si>
    <t>https://podminky.urs.cz/item/CS_URS_2024_02/742330051</t>
  </si>
  <si>
    <t>742330101</t>
  </si>
  <si>
    <t>Montáž strukturované kabeláže měření segmentu metalického s vyhotovením protokolu</t>
  </si>
  <si>
    <t>https://podminky.urs.cz/item/CS_URS_2024_02/742330101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</si>
  <si>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</si>
  <si>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</si>
  <si>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</si>
  <si>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34571451</t>
  </si>
  <si>
    <t>krabice pod omítku PVC přístrojová kruhová D 70mm hluboká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</si>
  <si>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</si>
  <si>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</si>
  <si>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https://podminky.urs.cz/item/CS_URS_2024_02/741112021</t>
  </si>
  <si>
    <t>34571476</t>
  </si>
  <si>
    <t>krabice lištová PVC přístrojová čtvercová 80x80mm hluboká</t>
  </si>
  <si>
    <t>Kamerový bezpečnostní systém - CCTV</t>
  </si>
  <si>
    <t>742330012</t>
  </si>
  <si>
    <t>Montáž strukturované kabeláže zařízení do rozvaděče switche, UPS, DVR, server bez nastavení</t>
  </si>
  <si>
    <t>https://podminky.urs.cz/item/CS_URS_2024_02/742330012</t>
  </si>
  <si>
    <t>35712094</t>
  </si>
  <si>
    <t>switch 16 portů 10/100Mbps (16x PoE, 2x bez PoE) 7,2Gbps 135W</t>
  </si>
  <si>
    <t>742230001</t>
  </si>
  <si>
    <t>Montáž kamerového systému DVR nebo NAS, nahrávacího zařízení pro kamery</t>
  </si>
  <si>
    <t>https://podminky.urs.cz/item/CS_URS_2024_02/742230001</t>
  </si>
  <si>
    <t>38471028</t>
  </si>
  <si>
    <t>videorekordér síťový (NVR) pro záznam 64 IP kamer bez HDD maximální rozlišení záznamu 12MP pro 16 HDD podpora RAID</t>
  </si>
  <si>
    <t>40332004</t>
  </si>
  <si>
    <t>HDD k rekordérům kamerových systémů 4TB</t>
  </si>
  <si>
    <t>742230101</t>
  </si>
  <si>
    <t>Montáž kamerového systému nastavení a instalace licence k připojení jedné kamery k SW</t>
  </si>
  <si>
    <t>https://podminky.urs.cz/item/CS_URS_2024_02/742230101</t>
  </si>
  <si>
    <t>742230102</t>
  </si>
  <si>
    <t>Montáž kamerového systému nastavení a instalace instalace a nastavení SW pro sledování kamer</t>
  </si>
  <si>
    <t>https://podminky.urs.cz/item/CS_URS_2024_02/742230102</t>
  </si>
  <si>
    <t>742230004</t>
  </si>
  <si>
    <t>Montáž kamerového systému vnitřní kamery</t>
  </si>
  <si>
    <t>https://podminky.urs.cz/item/CS_URS_2024_02/742230004</t>
  </si>
  <si>
    <t>38475195</t>
  </si>
  <si>
    <t>kamera vnitřní IP dome MZVF 8-32mm maximální rozlišení záznamu 4MP přísvit IR 50m WDR 140dB VA (AI) 12V DC/PoE</t>
  </si>
  <si>
    <t>38479016</t>
  </si>
  <si>
    <t>adaptér pro montáž dome kamer do podhledu kov</t>
  </si>
  <si>
    <t>742230103</t>
  </si>
  <si>
    <t>Montáž kamerového systému nastavení a instalace nastavení záběru podle přání uživatele</t>
  </si>
  <si>
    <t>https://podminky.urs.cz/item/CS_URS_2024_02/742230103</t>
  </si>
  <si>
    <t>Společná televizní anténa - STA</t>
  </si>
  <si>
    <t>742420001</t>
  </si>
  <si>
    <t>Montáž společné televizní antény venkovní televizní antény</t>
  </si>
  <si>
    <t>https://podminky.urs.cz/item/CS_URS_2024_02/742420001</t>
  </si>
  <si>
    <t>38454001</t>
  </si>
  <si>
    <t>anténa pro příjem DVB-T2 19 dBi bez zdroje filtr LTE třmen na uchycení hliník a sklolaminát</t>
  </si>
  <si>
    <t>742420011</t>
  </si>
  <si>
    <t>Montáž společné televizní antény FM antény</t>
  </si>
  <si>
    <t>https://podminky.urs.cz/item/CS_URS_2024_02/742420011</t>
  </si>
  <si>
    <t>38454005</t>
  </si>
  <si>
    <t>anténa pro příjem rádia 7FM 11,2 dBi analog bez zesilovače bez filtru venkovní hliník plast</t>
  </si>
  <si>
    <t>742420021</t>
  </si>
  <si>
    <t>Montáž společné televizní antény antenního stožáru včetně upevňovacího materiálu</t>
  </si>
  <si>
    <t>https://podminky.urs.cz/item/CS_URS_2024_02/742420021</t>
  </si>
  <si>
    <t>31686023</t>
  </si>
  <si>
    <t>trojnožka stožárová na ploché střechy žárový zinek průměr stožáru 48mm výška 2m</t>
  </si>
  <si>
    <t>31686013</t>
  </si>
  <si>
    <t>stožár anténní kov žárový zinek plastová záslepka průměr 48mm délka 2,5m</t>
  </si>
  <si>
    <t>742420041</t>
  </si>
  <si>
    <t>Montáž společné televizní antény antenního domovního zesilovače</t>
  </si>
  <si>
    <t>https://podminky.urs.cz/item/CS_URS_2024_02/742420041</t>
  </si>
  <si>
    <t>38445005</t>
  </si>
  <si>
    <t>zesilovač programovatelný vnitřní včetně zdroje 32 kanálů filtr LTE 4G+5G</t>
  </si>
  <si>
    <t>742420201</t>
  </si>
  <si>
    <t>Montáž společné televizní antény nastavení zesilovače dle úrovně na zásuvkách</t>
  </si>
  <si>
    <t>https://podminky.urs.cz/item/CS_URS_2024_02/742420201</t>
  </si>
  <si>
    <t>742420061</t>
  </si>
  <si>
    <t>Montáž společné televizní antény rozvodnice STA</t>
  </si>
  <si>
    <t>https://podminky.urs.cz/item/CS_URS_2024_02/742420061</t>
  </si>
  <si>
    <t>35713112</t>
  </si>
  <si>
    <t>rozvodnice nástěnná, průhledné dveře, 4 řady, šířka 14 modulárních jednotek</t>
  </si>
  <si>
    <t>742420121</t>
  </si>
  <si>
    <t>Montáž společné televizní antény televizní zásuvky koncové nebo průběžné</t>
  </si>
  <si>
    <t>https://podminky.urs.cz/item/CS_URS_2024_02/742420121</t>
  </si>
  <si>
    <t>37451007</t>
  </si>
  <si>
    <t>přístroj zásuvky TV+R, koncový (typ EU 3503)</t>
  </si>
  <si>
    <t>37451015</t>
  </si>
  <si>
    <t>kryt zásuvky televizní, rozhlasové (a satelitní)</t>
  </si>
  <si>
    <t>4539059</t>
  </si>
  <si>
    <t>Montáž krabice zapuštěná plastová kruhová</t>
  </si>
  <si>
    <t>742420051</t>
  </si>
  <si>
    <t>Montáž společné televizní antény antenního rozbočovače</t>
  </si>
  <si>
    <t>https://podminky.urs.cz/item/CS_URS_2024_02/742420051</t>
  </si>
  <si>
    <t>Pol14</t>
  </si>
  <si>
    <t>rozbočovač, 8 výstupy, 13 dB, DC pass</t>
  </si>
  <si>
    <t>34571403</t>
  </si>
  <si>
    <t>krabice bezhalogenová ABS IP65 240x190x90mm</t>
  </si>
  <si>
    <t>https://podminky.urs.cz/item/CS_URS_2024_02/742124002</t>
  </si>
  <si>
    <t>34121276</t>
  </si>
  <si>
    <t>kabel datový bezhalogenový se stíněnými páry Al fólií třída reakce na oheň B2cas1d1a1 jádro Cu plné (U/FTP) kategorie 6a</t>
  </si>
  <si>
    <t>4121301</t>
  </si>
  <si>
    <t>kabel koaxiální stíněný 2xAl/PES a opletením z CuSn drátků 144x0,12mm2, plášť PVC bílý, jádro CU pr. 1,13mm</t>
  </si>
  <si>
    <t>741910412</t>
  </si>
  <si>
    <t>Montáž žlabů bez stojiny a výložníků kovových s podpěrkami a příslušenstvím bez víka, šířky do 100 mm</t>
  </si>
  <si>
    <t>https://podminky.urs.cz/item/CS_URS_2024_02/741910412</t>
  </si>
  <si>
    <t>34575491</t>
  </si>
  <si>
    <t>žlab kabelový pozinkovaný 2m/ks 50x62</t>
  </si>
  <si>
    <t>34575002</t>
  </si>
  <si>
    <t>víko žlabu pozinkované 2m/ks š 62mm</t>
  </si>
  <si>
    <t>https://podminky.urs.cz/item/CS_URS_2024_02/741910421</t>
  </si>
  <si>
    <t>Pol15</t>
  </si>
  <si>
    <t>D6</t>
  </si>
  <si>
    <t>Pol16</t>
  </si>
  <si>
    <t>Dodavatelská dokumentace SLP včetně schémat zapojení ve 3 výtiscích</t>
  </si>
  <si>
    <t>Pol17</t>
  </si>
  <si>
    <t>Dokumentace skutečného provedení SLP ve 3 výtiscích</t>
  </si>
  <si>
    <t>D.1.5 - Dopravní řešení</t>
  </si>
  <si>
    <t>PSDS s.r.o.</t>
  </si>
  <si>
    <t xml:space="preserve">    R10 - Společné zemní práce</t>
  </si>
  <si>
    <t xml:space="preserve">    R12 - Zemní práce pro odvodnění komunikací</t>
  </si>
  <si>
    <t xml:space="preserve">    R23 - Hydroizolace objektů</t>
  </si>
  <si>
    <t xml:space="preserve">    5 - Komunikace</t>
  </si>
  <si>
    <t xml:space="preserve">    R50 - Podkladní vrstvy</t>
  </si>
  <si>
    <t xml:space="preserve">    R55 - Pojížděná komunikace pro pěší - zámková dlažba</t>
  </si>
  <si>
    <t xml:space="preserve">    R56 - Komunikace pro pěší - zámková dlažba</t>
  </si>
  <si>
    <t xml:space="preserve">    8 - Trubní vedení</t>
  </si>
  <si>
    <t xml:space="preserve">    R82 - Uliční vpusti a ostatní odvodnění</t>
  </si>
  <si>
    <t xml:space="preserve">    R86 - Liniové a povrchové odvodnění</t>
  </si>
  <si>
    <t xml:space="preserve">    9 - Ostatní konstrukce a práce-bourání</t>
  </si>
  <si>
    <t xml:space="preserve">    R90 - Společné práce pro bourání a konstrukce</t>
  </si>
  <si>
    <t xml:space="preserve">    R95 - Osazení obrub a linek</t>
  </si>
  <si>
    <t xml:space="preserve">    R96 - Bourání konstrukcí vozovek</t>
  </si>
  <si>
    <t xml:space="preserve">    R98 - Vodorovné dopravní značení</t>
  </si>
  <si>
    <t xml:space="preserve">    R99 - Svislé dopravní značení</t>
  </si>
  <si>
    <t xml:space="preserve">    99 - Přesuny hmot a sutí</t>
  </si>
  <si>
    <t>R10</t>
  </si>
  <si>
    <t>Společné zemní práce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</si>
  <si>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</si>
  <si>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</si>
  <si>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</si>
  <si>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>0,200*484,50 "- zpětné využití vybouraných štěrků"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</si>
  <si>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</si>
  <si>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</si>
  <si>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</si>
  <si>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Odvoz přebytečného výkopku na skládku:</t>
  </si>
  <si>
    <t>2,70-2,460 "- z hloubení jam"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</si>
  <si>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</si>
  <si>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</si>
  <si>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</si>
  <si>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9*0,240 "- odvoz dalších 9km"</t>
  </si>
  <si>
    <t>0,240 "- viz. položka č. 1627511xx - Vodorovné přemístění na skládku"</t>
  </si>
  <si>
    <t>0,240*1,75 "- viz. položka č. 162751xxx - Vodorovné přemístění na skládku"</t>
  </si>
  <si>
    <t>R12</t>
  </si>
  <si>
    <t>Zemní práce pro odvodnění komunikací</t>
  </si>
  <si>
    <t>131251205</t>
  </si>
  <si>
    <t>Hloubení zapažených jam a zářezů strojně s urovnáním dna do předepsaného profilu a spádu v hornině třídy těžitelnosti I skupiny 3 přes 500 do 1 000 m3</t>
  </si>
  <si>
    <t>https://podminky.urs.cz/item/CS_URS_2024_02/131251205</t>
  </si>
  <si>
    <t>1*2,25*1,20 "- UV"</t>
  </si>
  <si>
    <t>1*4*1,50*1,20 "- UV"</t>
  </si>
  <si>
    <t>7,20 "- viz pol.č. 151101102 Zřízení příložného pažení"</t>
  </si>
  <si>
    <t>174101101</t>
  </si>
  <si>
    <t>Zásyp jam, šachet rýh nebo kolem objektů sypaninou se zhutněním</t>
  </si>
  <si>
    <t>https://podminky.urs.cz/item/CS_URS_2024_01/174101101</t>
  </si>
  <si>
    <t>zásyp nakupovaným materiálem:</t>
  </si>
  <si>
    <t>1*2,05*1,20 "- UV"</t>
  </si>
  <si>
    <t>R23</t>
  </si>
  <si>
    <t>Hydroizolace objektů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</si>
  <si>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</si>
  <si>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</si>
  <si>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</si>
  <si>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0,50*132,0</t>
  </si>
  <si>
    <t>Komunikace</t>
  </si>
  <si>
    <t>R50</t>
  </si>
  <si>
    <t>Podkladní vrstvy</t>
  </si>
  <si>
    <t>564861011</t>
  </si>
  <si>
    <t>Podklad ze štěrkodrti ŠD s rozprostřením a zhutněním plochy jednotlivě do 100 m2, po zhutnění tl. 200 mm</t>
  </si>
  <si>
    <t>https://podminky.urs.cz/item/CS_URS_2024_02/564861011</t>
  </si>
  <si>
    <t>podkladní vrstvy:</t>
  </si>
  <si>
    <t>319,0-77,50 "- park. stání - zámk. dlažba"</t>
  </si>
  <si>
    <t>564551111</t>
  </si>
  <si>
    <t>Zřízení podsypu nebo podkladu ze sypaniny s rozprostřením, vlhčením, a zhutněním plochy přes 100 m2, po zhutnění tl. 150 mm</t>
  </si>
  <si>
    <t>https://podminky.urs.cz/item/CS_URS_2024_02/564551111</t>
  </si>
  <si>
    <t>podkladní vrstvy - využití pův. ŠD:</t>
  </si>
  <si>
    <t>407,0 "- komunikace pro pěší - zámk. dlažba"</t>
  </si>
  <si>
    <t>564561111</t>
  </si>
  <si>
    <t>Zřízení podsypu nebo podkladu ze sypaniny s rozprostřením, vlhčením, a zhutněním plochy přes 100 m2, po zhutnění tl. 200 mm</t>
  </si>
  <si>
    <t>https://podminky.urs.cz/item/CS_URS_2024_02/564561111</t>
  </si>
  <si>
    <t>484,50-407,0 "- park. stání - zámk. dlažba"</t>
  </si>
  <si>
    <t>R55</t>
  </si>
  <si>
    <t>Pojížděná komunikace pro pěší - zámková dlažba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</si>
  <si>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</si>
  <si>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</si>
  <si>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https://podminky.urs.cz/item/CS_URS_2024_02/596211213</t>
  </si>
  <si>
    <t>319,0 "- park. stání - zámk. dlažba"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</si>
  <si>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</si>
  <si>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</si>
  <si>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https://podminky.urs.cz/item/CS_URS_2024_02/596211214</t>
  </si>
  <si>
    <t>0,100*(4,850*21+3,450*2) "- oddělení park. stání"</t>
  </si>
  <si>
    <t>R56</t>
  </si>
  <si>
    <t>Komunikace pro pěší - zámková dlažba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</si>
  <si>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</si>
  <si>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</si>
  <si>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https://podminky.urs.cz/item/CS_URS_2024_02/596211112</t>
  </si>
  <si>
    <t>211,50+195,50 "- komunikace pro pěší"</t>
  </si>
  <si>
    <t>59245018</t>
  </si>
  <si>
    <t>dlažba skladebná betonová 200x100mm tl 60mm přírodní</t>
  </si>
  <si>
    <t>319,0+407,0 "- celková plocha dlažeb"</t>
  </si>
  <si>
    <t>-484,50 "- zpětné využití pův. vybourané dlažby"</t>
  </si>
  <si>
    <t>0,40*76,50 "- doplnění plochy pův. slepecké zámkové dlažby"</t>
  </si>
  <si>
    <t>272,1*1,02 "Přepočtené koeficientem množství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</si>
  <si>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</si>
  <si>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</si>
  <si>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https://podminky.urs.cz/item/CS_URS_2024_02/596211114</t>
  </si>
  <si>
    <t>1,50+3,90 "- slepecká dlažba - zpětné využití pův. vybourané dlažby"</t>
  </si>
  <si>
    <t>Trubní vedení</t>
  </si>
  <si>
    <t>R82</t>
  </si>
  <si>
    <t>Uliční vpusti a ostatní odvodnění</t>
  </si>
  <si>
    <t>895941301</t>
  </si>
  <si>
    <t>Osazení vpusti uliční z betonových dílců DN 450 dno s výtokem</t>
  </si>
  <si>
    <t>https://podminky.urs.cz/item/CS_URS_2024_02/895941301</t>
  </si>
  <si>
    <t>59224498</t>
  </si>
  <si>
    <t>vpusť uliční DN 450 kaliště s odtokem 200mm 450/250x50mm</t>
  </si>
  <si>
    <t>895941314</t>
  </si>
  <si>
    <t>Osazení vpusti uliční z betonových dílců DN 450 skruž horní 570 mm</t>
  </si>
  <si>
    <t>https://podminky.urs.cz/item/CS_URS_2024_02/895941314</t>
  </si>
  <si>
    <t>59223858</t>
  </si>
  <si>
    <t>skruž betonová horní pro uliční vpusť 450x570x50mm</t>
  </si>
  <si>
    <t>452112112</t>
  </si>
  <si>
    <t>Osazení betonových dílců prstenců nebo rámů pod poklopy a mříže, výšky do 100 mm</t>
  </si>
  <si>
    <t>https://podminky.urs.cz/item/CS_URS_2024_02/452112112</t>
  </si>
  <si>
    <t>59224011</t>
  </si>
  <si>
    <t>prstenec šachtový vyrovnávací betonový 625x100x60mm</t>
  </si>
  <si>
    <t>899204112</t>
  </si>
  <si>
    <t>Osazení mříží litinových včetně rámů a košů na bahno pro třídu zatížení D400, E600</t>
  </si>
  <si>
    <t>https://podminky.urs.cz/item/CS_URS_2024_02/899204112</t>
  </si>
  <si>
    <t>55242320</t>
  </si>
  <si>
    <t>mříž vtoková litinová plochá 500x500mm</t>
  </si>
  <si>
    <t>59223875</t>
  </si>
  <si>
    <t>koš nízký pro uliční vpusti žárově Pz plech pro rám 500/500mm</t>
  </si>
  <si>
    <t>R86</t>
  </si>
  <si>
    <t>Liniové a povrchové odvodnění</t>
  </si>
  <si>
    <t>9351131R1</t>
  </si>
  <si>
    <t>Osazení odvodňovacího žlabu s krycím roštem šířky do 200 mm</t>
  </si>
  <si>
    <t>2,70+2,70+0,60</t>
  </si>
  <si>
    <t>59227101R</t>
  </si>
  <si>
    <t>žlab odvodňovací s roštěm v. 100 mm</t>
  </si>
  <si>
    <t>935923216</t>
  </si>
  <si>
    <t>Osazení odvodňovacího žlabu s krycím roštem vpusti pro žlab šířky do 200 mm</t>
  </si>
  <si>
    <t>https://podminky.urs.cz/item/CS_URS_2024_02/935923216</t>
  </si>
  <si>
    <t>59223070</t>
  </si>
  <si>
    <t>vpusť odtoková polymerbetonová s integrovaným těsněním pro horizontální připojení potrubí pozinkovaná hrana 500x135x450</t>
  </si>
  <si>
    <t>Ostatní konstrukce a práce-bourání</t>
  </si>
  <si>
    <t>R90</t>
  </si>
  <si>
    <t>Společné práce pro bourání a konstrukce</t>
  </si>
  <si>
    <t>91912211R</t>
  </si>
  <si>
    <t>Těsnění spár zálivkou za tepla pro komůrky š 10 mm hl 25 mm</t>
  </si>
  <si>
    <t>7,50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</si>
  <si>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</si>
  <si>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</si>
  <si>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https://podminky.urs.cz/item/CS_URS_2024_02/938909311</t>
  </si>
  <si>
    <t>2*50,0 "- Ostatní okolní plochy"</t>
  </si>
  <si>
    <t>R95</t>
  </si>
  <si>
    <t>Osazení obrub a linek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</si>
  <si>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</si>
  <si>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</si>
  <si>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</si>
  <si>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87,0</t>
  </si>
  <si>
    <t>59217029</t>
  </si>
  <si>
    <t>obrubník silniční betonový nájezdový 1000x150x150mm</t>
  </si>
  <si>
    <t>59217030</t>
  </si>
  <si>
    <t>obrubník silniční betonový přechodový 1000x150x150-250mm</t>
  </si>
  <si>
    <t>59217031</t>
  </si>
  <si>
    <t>obrubník silniční betonový 1000x150x250mm</t>
  </si>
  <si>
    <t>87,0 "- silniční obruby"</t>
  </si>
  <si>
    <t>-9,50 "- odpočet nájezdových obrub"</t>
  </si>
  <si>
    <t>-2,0 "- odpočet přechodových obrub"</t>
  </si>
  <si>
    <t>75,5*1,02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</si>
  <si>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</si>
  <si>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</si>
  <si>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</si>
  <si>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32,0+68,50+35,50+7,0+3,50</t>
  </si>
  <si>
    <t>59217016</t>
  </si>
  <si>
    <t>obrubník betonový chodníkový 1000x80x250mm</t>
  </si>
  <si>
    <t>R96</t>
  </si>
  <si>
    <t>Bourání konstrukcí vozovek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</si>
  <si>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</si>
  <si>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</si>
  <si>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</si>
  <si>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484,50 "- pro zpětné využití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</si>
  <si>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</si>
  <si>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</si>
  <si>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https://podminky.urs.cz/item/CS_URS_2024_02/113107222</t>
  </si>
  <si>
    <t>Podkladní vrstvy:</t>
  </si>
  <si>
    <t>484,50 "- komunikace pro pěší - zámk. dlažba"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</si>
  <si>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</si>
  <si>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</si>
  <si>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</si>
  <si>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94,0+9,0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</si>
  <si>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</si>
  <si>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</si>
  <si>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</si>
  <si>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R98</t>
  </si>
  <si>
    <t>Vodorovné dopravní značení</t>
  </si>
  <si>
    <t>915611111</t>
  </si>
  <si>
    <t>Předznačení pro vodorovné značení stříkané barvou nebo prováděné z nátěrových hmot liniové dělicí čáry, vodicí proužky</t>
  </si>
  <si>
    <t>https://podminky.urs.cz/item/CS_URS_2024_02/915611111</t>
  </si>
  <si>
    <t>11,950+9,30+43,0 "- čáry š. 125 mm"</t>
  </si>
  <si>
    <t>2,40 "- varovný pás"</t>
  </si>
  <si>
    <t>915211112</t>
  </si>
  <si>
    <t>Vodorovné dopravní značení stříkaným plastem dělící čára šířky 125 mm souvislá bílá retroreflexní</t>
  </si>
  <si>
    <t>https://podminky.urs.cz/item/CS_URS_2024_02/915211112</t>
  </si>
  <si>
    <t>2,15*3+3,0+2,50</t>
  </si>
  <si>
    <t>915211115</t>
  </si>
  <si>
    <t>Vodorovné dopravní značení stříkaným plastem dělící čára šířky 125 mm souvislá žlutá základní</t>
  </si>
  <si>
    <t>https://podminky.urs.cz/item/CS_URS_2024_02/915211115</t>
  </si>
  <si>
    <t>2,150*2+5,0</t>
  </si>
  <si>
    <t>915211121</t>
  </si>
  <si>
    <t>Vodorovné dopravní značení stříkaným plastem dělící čára šířky 125 mm přerušovaná bílá základní</t>
  </si>
  <si>
    <t>https://podminky.urs.cz/item/CS_URS_2024_02/915211121</t>
  </si>
  <si>
    <t>5,750+37,250</t>
  </si>
  <si>
    <t>915223111</t>
  </si>
  <si>
    <t>Orientační prvky pro nevidomé z plastu na pozemních komunikacích a komunikacích pro pěší varovný pás šířky 420 mm</t>
  </si>
  <si>
    <t>https://podminky.urs.cz/item/CS_URS_2024_02/915223111</t>
  </si>
  <si>
    <t>2,40</t>
  </si>
  <si>
    <t>915231111</t>
  </si>
  <si>
    <t>Vodorovné dopravní značení stříkaným plastem přechody pro chodce, šipky, symboly nápisy bílé základní</t>
  </si>
  <si>
    <t>https://podminky.urs.cz/item/CS_URS_2024_02/915231111</t>
  </si>
  <si>
    <t>0,35*3 "- značení ve stání"</t>
  </si>
  <si>
    <t>915621111</t>
  </si>
  <si>
    <t>Předznačení pro vodorovné značení stříkané barvou nebo prováděné z nátěrových hmot plošné šipky, symboly, nápisy</t>
  </si>
  <si>
    <t>https://podminky.urs.cz/item/CS_URS_2024_02/915621111</t>
  </si>
  <si>
    <t>R99</t>
  </si>
  <si>
    <t>Svislé dopravní značení</t>
  </si>
  <si>
    <t>911381215</t>
  </si>
  <si>
    <t>Městská ochranná zábrana průběžná délky 2 m, výšky 0,5 m</t>
  </si>
  <si>
    <t>https://podminky.urs.cz/item/CS_URS_2024_02/911381215</t>
  </si>
  <si>
    <t>2,0*4</t>
  </si>
  <si>
    <t>912111112</t>
  </si>
  <si>
    <t>Montáž zábrany parkovací tvaru sloupku do výšky 800 mm se zabetonovanou patkou</t>
  </si>
  <si>
    <t>https://podminky.urs.cz/item/CS_URS_2024_02/912111112</t>
  </si>
  <si>
    <t>7491017R1</t>
  </si>
  <si>
    <t>sloupek parkovací pevný 60x60x800mm Zn motýlek</t>
  </si>
  <si>
    <t>914511112</t>
  </si>
  <si>
    <t>Montáž sloupku dopravních značek délky do 3,5 m do hliníkové patky pro sloupek D 60 mm</t>
  </si>
  <si>
    <t>https://podminky.urs.cz/item/CS_URS_2024_02/914511112</t>
  </si>
  <si>
    <t>6 "- pro 1 značku na 1 sloupek"</t>
  </si>
  <si>
    <t>404452250</t>
  </si>
  <si>
    <t>sloupek pro dopravní značku Zn D 60mm v 3,5m</t>
  </si>
  <si>
    <t>914111121</t>
  </si>
  <si>
    <t>Montáž svislé dopravní značky základní velikosti do 2 m2 objímkami na sloupky nebo konzoly</t>
  </si>
  <si>
    <t>https://podminky.urs.cz/item/CS_URS_2024_02/914111121</t>
  </si>
  <si>
    <t>40445620</t>
  </si>
  <si>
    <t>zákazové, příkazové dopravní značky B1-B34, C1-15 700mm</t>
  </si>
  <si>
    <t>1 "- B2"</t>
  </si>
  <si>
    <t>1 "- C2b"</t>
  </si>
  <si>
    <t>40445621</t>
  </si>
  <si>
    <t>informativní značky provozní IP1-IP3, IP4b-IP7, IP10a, b 500x500mm</t>
  </si>
  <si>
    <t>1 "- IP4b"</t>
  </si>
  <si>
    <t>40445625</t>
  </si>
  <si>
    <t>informativní značky provozní IP8, IP9, IP11-IP13 500x700mm</t>
  </si>
  <si>
    <t>1 "- IP11c"</t>
  </si>
  <si>
    <t>1 "- IP12"</t>
  </si>
  <si>
    <t>40445643</t>
  </si>
  <si>
    <t>informativní značky jiné IJ1-IJ3, IJ4c-IJ16 500x700mm</t>
  </si>
  <si>
    <t>1 "- IJ7"</t>
  </si>
  <si>
    <t>912113111</t>
  </si>
  <si>
    <t>Montáž parkovacího dorazu šířky do 800 mm</t>
  </si>
  <si>
    <t>https://podminky.urs.cz/item/CS_URS_2024_02/912113111</t>
  </si>
  <si>
    <t>56288006</t>
  </si>
  <si>
    <t>práh dorazový parkovací z gumy 750mm</t>
  </si>
  <si>
    <t>Přesuny hmot a sutí</t>
  </si>
  <si>
    <t>997221571</t>
  </si>
  <si>
    <t>Vodorovná doprava vybouraných hmot bez naložení, ale se složením a s hrubým urovnáním na vzdálenost do 1 km</t>
  </si>
  <si>
    <t>https://podminky.urs.cz/item/CS_URS_2024_02/997221571</t>
  </si>
  <si>
    <t>nevyužitelné vybourané materiály</t>
  </si>
  <si>
    <t>0,26*(0,40*76,50-5,40) "- vybouraná pův. slepecká zámková dlažba"</t>
  </si>
  <si>
    <t>21,115 "- vybourané obruby""</t>
  </si>
  <si>
    <t>997221579</t>
  </si>
  <si>
    <t>Vodorovná doprava vybouraných hmot bez naložení, ale se složením a s hrubým urovnáním na vzdálenost Příplatek k ceně za každý další započatý 1 km přes 1 km</t>
  </si>
  <si>
    <t>https://podminky.urs.cz/item/CS_URS_2024_02/997221579</t>
  </si>
  <si>
    <t>18*27,677 "- nevyužitelné vybourané materiály - odvoz dalších 18km"</t>
  </si>
  <si>
    <t>997221861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</si>
  <si>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</si>
  <si>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</si>
  <si>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27,667 "- betony"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</si>
  <si>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</si>
  <si>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</si>
  <si>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</si>
  <si>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IO.01 - Distribuční vedení NN</t>
  </si>
  <si>
    <t xml:space="preserve">    21-M - Elektromontáže</t>
  </si>
  <si>
    <t>21-M</t>
  </si>
  <si>
    <t>Elektromontáže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</si>
  <si>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</si>
  <si>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</si>
  <si>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-1815332148</t>
  </si>
  <si>
    <t>https://podminky.urs.cz/item/CS_URS_2024_01/210812061</t>
  </si>
  <si>
    <t>-1528733749</t>
  </si>
  <si>
    <t>210902137</t>
  </si>
  <si>
    <t>Montáž izolovaných kabelů hliníkových do 1 kV bez ukončení plných nebo laněných kulatých (např. AYKY) uložených pevně počtu a průřezu žil 3x95+70 mm2</t>
  </si>
  <si>
    <t>1530027792</t>
  </si>
  <si>
    <t>https://podminky.urs.cz/item/CS_URS_2024_01/210902137</t>
  </si>
  <si>
    <t>kabel AYKY 3x95+70</t>
  </si>
  <si>
    <t>-844333679</t>
  </si>
  <si>
    <t>1978853842</t>
  </si>
  <si>
    <t>460161294</t>
  </si>
  <si>
    <t>Hloubení zapažených i nezapažených kabelových rýh ručně včetně urovnání dna s přemístěním výkopku do vzdálenosti 3 m od okraje jámy nebo s naložením na dopravní prostředek šířky 50 cm hloubky 100 cm v hornině třídy těžitelnosti II skupiny 5</t>
  </si>
  <si>
    <t>1038104412</t>
  </si>
  <si>
    <t>https://podminky.urs.cz/item/CS_URS_2024_01/460161294</t>
  </si>
  <si>
    <t>460451314</t>
  </si>
  <si>
    <t>Zásyp kabelových rýh strojně s přemístěním sypaniny ze vzdálenosti do 10 m, s uložením výkopku ve vrstvách včetně zhutnění a urovnání povrchu šířky 50 cm hloubky 100 cm z horniny třídy těžitelnosti II skupiny 5</t>
  </si>
  <si>
    <t>1059604875</t>
  </si>
  <si>
    <t>https://podminky.urs.cz/item/CS_URS_2024_01/460451314</t>
  </si>
  <si>
    <t>-750390601</t>
  </si>
  <si>
    <t>460671114</t>
  </si>
  <si>
    <t>Výstražné prvky pro krytí kabelů včetně vyrovnání povrchu rýhy, rozvinutí a uložení fólie, šířky přes 35 do 40 cm</t>
  </si>
  <si>
    <t>-1003117478</t>
  </si>
  <si>
    <t>https://podminky.urs.cz/item/CS_URS_2024_01/460671114</t>
  </si>
  <si>
    <t>1478827616</t>
  </si>
  <si>
    <t>1129996486</t>
  </si>
  <si>
    <t>IO.02 - Horkovodní přípojka</t>
  </si>
  <si>
    <t xml:space="preserve">    D1 - Trubní díly předizolovaného potrubí</t>
  </si>
  <si>
    <t xml:space="preserve">    D2 - Potrubí předizolované - montáž</t>
  </si>
  <si>
    <t xml:space="preserve">    Ostatní - Ostatní náklady</t>
  </si>
  <si>
    <t>1468548952</t>
  </si>
  <si>
    <t>"odměřeno z výkresové dokumentace" (20*0,8*1,2)</t>
  </si>
  <si>
    <t>151101102</t>
  </si>
  <si>
    <t>Zřízení pažení a rozepření stěn rýh pro podzemní vedení příložné pro jakoukoliv mezerovitost, hloubky přes 2 do 4 m</t>
  </si>
  <si>
    <t>1031935677</t>
  </si>
  <si>
    <t>https://podminky.urs.cz/item/CS_URS_2024_02/151101102</t>
  </si>
  <si>
    <t>20*1,2*2"odměřeno z výkresové dokumentace</t>
  </si>
  <si>
    <t>151101112</t>
  </si>
  <si>
    <t>Odstranění pažení a rozepření stěn rýh pro podzemní vedení s uložením materiálu na vzdálenost do 3 m od kraje výkopu příložné, hloubky přes 2 do 4 m</t>
  </si>
  <si>
    <t>-606470810</t>
  </si>
  <si>
    <t>https://podminky.urs.cz/item/CS_URS_2024_02/151101112</t>
  </si>
  <si>
    <t>-123446684</t>
  </si>
  <si>
    <t>8+1,6 "součet položek 9, 12</t>
  </si>
  <si>
    <t>1076635160</t>
  </si>
  <si>
    <t>(8+1,6)*1,8 "součet položek 9, 12 vynásobený měrnou hmotností</t>
  </si>
  <si>
    <t>-1625595160</t>
  </si>
  <si>
    <t>174111101</t>
  </si>
  <si>
    <t>Zásyp sypaninou z jakékoliv horniny ručně s uložením výkopku ve vrstvách se zhutněním jam, šachet, rýh nebo kolem objektů v těchto vykopávkách</t>
  </si>
  <si>
    <t>-1338561603</t>
  </si>
  <si>
    <t>https://podminky.urs.cz/item/CS_URS_2024_02/174111101</t>
  </si>
  <si>
    <t>20*0,8*0,6"odměřeno z výkresové dokumentace</t>
  </si>
  <si>
    <t>-1052440417</t>
  </si>
  <si>
    <t>"odměřeno z výkresové dokumentace" (20*0,8*0,5)</t>
  </si>
  <si>
    <t>583312000.R01</t>
  </si>
  <si>
    <t>1415399766</t>
  </si>
  <si>
    <t>(8+1,6)*1,8 "položka 9,12*měrná hmotnost</t>
  </si>
  <si>
    <t>181913112</t>
  </si>
  <si>
    <t>Úprava pláně vyrovnáním výškových rozdílů ručně v hornině třídy těžitelnosti II skupiny 4 se zhutněním</t>
  </si>
  <si>
    <t>-1686137500</t>
  </si>
  <si>
    <t>https://podminky.urs.cz/item/CS_URS_2024_02/181913112</t>
  </si>
  <si>
    <t xml:space="preserve">20*0,8  "odměřeno z výkresové dokumentace</t>
  </si>
  <si>
    <t>-455930327</t>
  </si>
  <si>
    <t>20*0,8*0,1 "odměřeno z výkresové dokumentace</t>
  </si>
  <si>
    <t>111111101</t>
  </si>
  <si>
    <t>Odstranění travin a rákosu ručně travin pro jakoukoli plochu v rovině nebo ve svahu sklonu do 1:5</t>
  </si>
  <si>
    <t>-245379727</t>
  </si>
  <si>
    <t>https://podminky.urs.cz/item/CS_URS_2024_02/111111101</t>
  </si>
  <si>
    <t>181311103</t>
  </si>
  <si>
    <t>Rozprostření a urovnání ornice v rovině nebo ve svahu sklonu do 1:5 ručně při souvislé ploše, tl. vrstvy do 200 mm</t>
  </si>
  <si>
    <t>776156458</t>
  </si>
  <si>
    <t>https://podminky.urs.cz/item/CS_URS_2024_02/181311103</t>
  </si>
  <si>
    <t>9853150.R01</t>
  </si>
  <si>
    <t>Obnova trávníku, včetně travního semene</t>
  </si>
  <si>
    <t>-735639478</t>
  </si>
  <si>
    <t>Trubní díly předizolovaného potrubí</t>
  </si>
  <si>
    <t>10010.R01</t>
  </si>
  <si>
    <t>Kompletní dodávka systému předizolovaného potrubí - ocelové potrubí DN32/140 s tepelnou izolací PU pěno a plášťovou PE trubkou, včetně trubních tvarovek, trubních spojek, těsníchch kroužků, koncových smršťovacíxh víček a dilatačních polštářů</t>
  </si>
  <si>
    <t>-1100579311</t>
  </si>
  <si>
    <t>2*12 "měřeno na výkrese</t>
  </si>
  <si>
    <t>10010.R102</t>
  </si>
  <si>
    <t>Chránička pro vstup do kanálu pro plášťovou trubku D140 - dodávka a montáž</t>
  </si>
  <si>
    <t>804054891</t>
  </si>
  <si>
    <t>10010.R103</t>
  </si>
  <si>
    <t>Těsnící manžeta pro vstup do objektu pro plášťovou trubku D140</t>
  </si>
  <si>
    <t>109432134</t>
  </si>
  <si>
    <t>Potrubí předizolované - montáž</t>
  </si>
  <si>
    <t>20011.R101</t>
  </si>
  <si>
    <t>Montáž systému předizolovaného potrubí - ocelové potrubí DN200/315 s tepelnou izolací PU pěno a plášťovou PE trubkou, včetně trubních tvarovek, zemních armatur, trubních spojek, těsníchch kroužků, koncových smršťovacíxh víček, dilatačních polštářů a fólie</t>
  </si>
  <si>
    <t>-918266450</t>
  </si>
  <si>
    <t>-2111588347</t>
  </si>
  <si>
    <t>3,14*0,13*(2+15)</t>
  </si>
  <si>
    <t>-467215810</t>
  </si>
  <si>
    <t>259718961</t>
  </si>
  <si>
    <t>-2054715611</t>
  </si>
  <si>
    <t>1152783013</t>
  </si>
  <si>
    <t>733111423</t>
  </si>
  <si>
    <t>Potrubí z trubek ocelových závitových černých spojovaných svařováním svařovaných zesílených středotlakých PN 16 nad 115°C DN 15</t>
  </si>
  <si>
    <t>-357503658</t>
  </si>
  <si>
    <t>https://podminky.urs.cz/item/CS_URS_2024_02/733111423</t>
  </si>
  <si>
    <t>733111425</t>
  </si>
  <si>
    <t>Potrubí z trubek ocelových závitových černých spojovaných svařováním svařovaných zesílených středotlakých PN 16 nad 115°C DN 25</t>
  </si>
  <si>
    <t>-22098654</t>
  </si>
  <si>
    <t>https://podminky.urs.cz/item/CS_URS_2024_02/733111425</t>
  </si>
  <si>
    <t>733111426</t>
  </si>
  <si>
    <t>Potrubí z trubek ocelových závitových černých spojovaných svařováním svařovaných zesílených středotlakých PN 16 nad 115°C DN 32</t>
  </si>
  <si>
    <t>68447886</t>
  </si>
  <si>
    <t>https://podminky.urs.cz/item/CS_URS_2024_02/733111426</t>
  </si>
  <si>
    <t>-310387669</t>
  </si>
  <si>
    <t>734400101.R01</t>
  </si>
  <si>
    <t>Kulový kohout přivařovací DN 32 - max. 200°C, PN 25 - dodávka a montáž - hlavní uzávěry</t>
  </si>
  <si>
    <t>317483045</t>
  </si>
  <si>
    <t>734400102.R02</t>
  </si>
  <si>
    <t>Kulový kohout přivařovací DN 25 - max. 200°C, PN 25 - dodávka a montáž - nahřívací zkrat</t>
  </si>
  <si>
    <t>2071577115</t>
  </si>
  <si>
    <t>734400102.R06</t>
  </si>
  <si>
    <t>Kulový kohout přivařovací DN 15 - max. 200°C, PN 25 - dodávka a montáž - nahřívací zkrat</t>
  </si>
  <si>
    <t>-1341885708</t>
  </si>
  <si>
    <t>734400102.R03</t>
  </si>
  <si>
    <t>Přírubový mezikus pro osazení měřiče tepla - Měřič spotřeby tepla - PN25, qp=2,5m3/h; l=190mm; příruba DN25; modul M-bus, včetně jímek</t>
  </si>
  <si>
    <t>-783934175</t>
  </si>
  <si>
    <t>734400102.R04</t>
  </si>
  <si>
    <t>Regulátor diferenčního tlaku DN25 10-15kPa</t>
  </si>
  <si>
    <t>2109367316</t>
  </si>
  <si>
    <t>1329295057</t>
  </si>
  <si>
    <t>0,2</t>
  </si>
  <si>
    <t>-357559253</t>
  </si>
  <si>
    <t>783604560</t>
  </si>
  <si>
    <t>Provedení nátěru armatur a kovových potrubí základního nebo základního antikorozního jednonásobného potrubí přes DN 50 do DN 100 mm</t>
  </si>
  <si>
    <t>-631389995</t>
  </si>
  <si>
    <t>https://podminky.urs.cz/item/CS_URS_2024_02/783604560</t>
  </si>
  <si>
    <t>2+2+3+2+1+1</t>
  </si>
  <si>
    <t>24623030</t>
  </si>
  <si>
    <t>hmota nátěrová epoxidová základní antikorozní na kovy</t>
  </si>
  <si>
    <t>-738464178</t>
  </si>
  <si>
    <t>11*0,104 'Přepočtené koeficientem množství</t>
  </si>
  <si>
    <t>783604550</t>
  </si>
  <si>
    <t>Provedení nátěru armatur a kovových potrubí základního nebo základního antikorozního jednonásobného potrubí do DN 50 mm</t>
  </si>
  <si>
    <t>-86824149</t>
  </si>
  <si>
    <t>https://podminky.urs.cz/item/CS_URS_2024_02/783604550</t>
  </si>
  <si>
    <t>15+2+2</t>
  </si>
  <si>
    <t>842807588</t>
  </si>
  <si>
    <t>19*0,018 'Přepočtené koeficientem množství</t>
  </si>
  <si>
    <t>Ostatní</t>
  </si>
  <si>
    <t>0007520001.R01</t>
  </si>
  <si>
    <t>Sejmutí a vrácení zákrytové desky prefabrikovaného kanálu</t>
  </si>
  <si>
    <t>-1600292569</t>
  </si>
  <si>
    <t>0007520001.R02</t>
  </si>
  <si>
    <t>Jádrové vrtání do stěny železobetonového kanálu pr. 200mm</t>
  </si>
  <si>
    <t>1696433807</t>
  </si>
  <si>
    <t>0007520001.R03</t>
  </si>
  <si>
    <t>Napojení na stávající horkovodní potrubí, vysazení odbočky DN32 vč. odizolování napojení a opravy tepelné izolace na stávajícím horkovodním potrubí</t>
  </si>
  <si>
    <t>332066116</t>
  </si>
  <si>
    <t>0007520002</t>
  </si>
  <si>
    <t>Zkouška těsnosti, provozní zkoušky, radiografická zkouška, proměření výstražného systému, vypuštění a napuštění, uzavření a zabezpečení konců potrubí</t>
  </si>
  <si>
    <t>-1175525482</t>
  </si>
  <si>
    <t>IO.03 - Vodovodní přípojka</t>
  </si>
  <si>
    <t>-635071173</t>
  </si>
  <si>
    <t>2*2 "odměřeno z výkresové dokumentace</t>
  </si>
  <si>
    <t>131413711</t>
  </si>
  <si>
    <t>Hloubení zapažených jam ručně s urovnáním dna do předepsaného profilu a spádu v hornině třídy těžitelnosti II skupiny 5 soudržných</t>
  </si>
  <si>
    <t>143160028</t>
  </si>
  <si>
    <t>https://podminky.urs.cz/item/CS_URS_2024_02/131413711</t>
  </si>
  <si>
    <t>2*2*2*2,1 "odměřeno z výkresové dokumentace</t>
  </si>
  <si>
    <t>141721211</t>
  </si>
  <si>
    <t>Řízený zemní protlak délky protlaku do 50 m v hornině třídy těžitelnosti I a II, skupiny 1 až 4 včetně zatažení trub v hloubce do 6 m průměru vrtu do 90 mm</t>
  </si>
  <si>
    <t>-265997918</t>
  </si>
  <si>
    <t>https://podminky.urs.cz/item/CS_URS_2024_02/141721211</t>
  </si>
  <si>
    <t>20 "odměřeno z výkresové dokumentace</t>
  </si>
  <si>
    <t>221320658</t>
  </si>
  <si>
    <t>2*2*2*4 "odměřeno z výkresové dokumentace</t>
  </si>
  <si>
    <t>1669113260</t>
  </si>
  <si>
    <t>-1124687454</t>
  </si>
  <si>
    <t>14,4+0,8 "součet položek 11,13</t>
  </si>
  <si>
    <t>-1609049970</t>
  </si>
  <si>
    <t>(14,4+0,8)*1,8 "součet položek 10,11,13 vynásobený měrnou hmotností</t>
  </si>
  <si>
    <t>1318303939</t>
  </si>
  <si>
    <t>174111102</t>
  </si>
  <si>
    <t>Zásyp sypaninou z jakékoliv horniny ručně s uložením výkopku ve vrstvách se zhutněním v uzavřených prostorách s urovnáním povrchu zásypu</t>
  </si>
  <si>
    <t>-146322879</t>
  </si>
  <si>
    <t>https://podminky.urs.cz/item/CS_URS_2024_02/174111102</t>
  </si>
  <si>
    <t>2*2*2*1,8 "odměřeno z výkresové dokumentace</t>
  </si>
  <si>
    <t>174211101</t>
  </si>
  <si>
    <t>Zásyp sypaninou z jakékoliv horniny ručně s uložením výkopku ve vrstvách bez zhutnění jam, šachet, rýh nebo kolem objektů v těchto vykopávkách</t>
  </si>
  <si>
    <t>893723096</t>
  </si>
  <si>
    <t>https://podminky.urs.cz/item/CS_URS_2024_02/174211101</t>
  </si>
  <si>
    <t>2*2*2*0,2"odměřeno z výkresové dokumentace</t>
  </si>
  <si>
    <t>1311384490</t>
  </si>
  <si>
    <t>(14,4+0,8)*1,8 "položka 11,13*měrná hmotnost</t>
  </si>
  <si>
    <t>181914111</t>
  </si>
  <si>
    <t>Úprava pláně vyrovnáním výškových rozdílů ručně v hornině třídy těžitelnosti II skupiny 5 bez zhutnění</t>
  </si>
  <si>
    <t>1126093496</t>
  </si>
  <si>
    <t>https://podminky.urs.cz/item/CS_URS_2024_02/181914111</t>
  </si>
  <si>
    <t xml:space="preserve">2*2  "odměřeno z výkresové dokumentace</t>
  </si>
  <si>
    <t>-871660579</t>
  </si>
  <si>
    <t>2*2*2*0,1 "odměřeno z výkresové dokumentace</t>
  </si>
  <si>
    <t>564841111</t>
  </si>
  <si>
    <t>Podklad ze štěrkodrti ŠD s rozprostřením a zhutněním plochy přes 100 m2, po zhutnění tl. 120 mm</t>
  </si>
  <si>
    <t>-1743960504</t>
  </si>
  <si>
    <t>https://podminky.urs.cz/item/CS_URS_2024_02/564841111</t>
  </si>
  <si>
    <t>596211130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</si>
  <si>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C, pro plochy do 50 m2</t>
  </si>
  <si>
    <t>580202186</t>
  </si>
  <si>
    <t>https://podminky.urs.cz/item/CS_URS_2024_02/596211130</t>
  </si>
  <si>
    <t>286.R01</t>
  </si>
  <si>
    <t>napojení na stávající vodovodní potrubí - ostatní práce</t>
  </si>
  <si>
    <t>-212874632</t>
  </si>
  <si>
    <t>871211141</t>
  </si>
  <si>
    <t>Montáž vodovodního potrubí z polyetylenu PE100 RC v otevřeném výkopu svařovaných na tupo SDR 11/PN16 d 63 x 5,8 mm</t>
  </si>
  <si>
    <t>703052788</t>
  </si>
  <si>
    <t>https://podminky.urs.cz/item/CS_URS_2024_02/871211141</t>
  </si>
  <si>
    <t>20 "umístěno v protlaku</t>
  </si>
  <si>
    <t>28613503</t>
  </si>
  <si>
    <t>potrubí vodovodní dvouvrstvé PE100 RC SDR11 63x5,8mm</t>
  </si>
  <si>
    <t>1962999758</t>
  </si>
  <si>
    <t>20*1,015 'Přepočtené koeficientem množství</t>
  </si>
  <si>
    <t>891249111</t>
  </si>
  <si>
    <t>Montáž vodovodních armatur na potrubí navrtávacích pasů s ventilem Jt 1 MPa, na potrubí z trub litinových, ocelových nebo plastických hmot DN 80</t>
  </si>
  <si>
    <t>-1966436545</t>
  </si>
  <si>
    <t>https://podminky.urs.cz/item/CS_URS_2024_02/891249111</t>
  </si>
  <si>
    <t>286.R02</t>
  </si>
  <si>
    <t>uzávěrový navrtávací pas PE D90 / 2" se závitovým výstupem pro litinové potrubí</t>
  </si>
  <si>
    <t>-1760497778</t>
  </si>
  <si>
    <t>892233121</t>
  </si>
  <si>
    <t>Proplach a dezinfekce vodovodního potrubí DN od 40 do 70</t>
  </si>
  <si>
    <t>-303555238</t>
  </si>
  <si>
    <t>https://podminky.urs.cz/item/CS_URS_2024_02/892233121</t>
  </si>
  <si>
    <t>892241111</t>
  </si>
  <si>
    <t>Tlakové zkoušky vodou na potrubí DN do 80</t>
  </si>
  <si>
    <t>110947351</t>
  </si>
  <si>
    <t>https://podminky.urs.cz/item/CS_URS_2024_02/892241111</t>
  </si>
  <si>
    <t>286.R03</t>
  </si>
  <si>
    <t>napojení domovního vodovodu</t>
  </si>
  <si>
    <t>-347463288</t>
  </si>
  <si>
    <t>286.R04</t>
  </si>
  <si>
    <t>vyhledávací vodič CYKY 4mm2</t>
  </si>
  <si>
    <t>731257254</t>
  </si>
  <si>
    <t>286.R05</t>
  </si>
  <si>
    <t>ochranná folie šířky 400mm</t>
  </si>
  <si>
    <t>-612431769</t>
  </si>
  <si>
    <t>286.R06</t>
  </si>
  <si>
    <t>zřízení startovací a koncové jámy</t>
  </si>
  <si>
    <t>-1873200648</t>
  </si>
  <si>
    <t>1918136626</t>
  </si>
  <si>
    <t>1922609632</t>
  </si>
  <si>
    <t>9853150.R07</t>
  </si>
  <si>
    <t>427328082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</si>
  <si>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</si>
  <si>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</si>
  <si>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1688170916</t>
  </si>
  <si>
    <t>https://podminky.urs.cz/item/CS_URS_2024_02/998276101</t>
  </si>
  <si>
    <t>IO.04 - Jednotná kanalizační přípojka</t>
  </si>
  <si>
    <t>113201112</t>
  </si>
  <si>
    <t>Vytrhání obrub s vybouráním lože, s přemístěním hmot na skládku na vzdálenost do 3 m nebo s naložením na dopravní prostředek silničních ležatých</t>
  </si>
  <si>
    <t>-584794517</t>
  </si>
  <si>
    <t>https://podminky.urs.cz/item/CS_URS_2024_02/113201112</t>
  </si>
  <si>
    <t>1 "odměřeno z výkresové dokumentace</t>
  </si>
  <si>
    <t>131313712</t>
  </si>
  <si>
    <t>Hloubení zapažených jam ručně s urovnáním dna do předepsaného profilu a spádu v hornině třídy těžitelnosti II skupiny 4 nesoudržných</t>
  </si>
  <si>
    <t>754998328</t>
  </si>
  <si>
    <t>https://podminky.urs.cz/item/CS_URS_2024_02/131313712</t>
  </si>
  <si>
    <t>"odměřeno z výkresové dokumentace" (2*1,5*1,5*2,1)+(2*1,5*1,5*2,0)</t>
  </si>
  <si>
    <t>-1403793271</t>
  </si>
  <si>
    <t>"odměřeno z výkresové dokumentace" (35*0,8*1,5)</t>
  </si>
  <si>
    <t>132412121</t>
  </si>
  <si>
    <t>Hloubení zapažených rýh šířky do 800 mm ručně s urovnáním dna do předepsaného profilu a spádu v hornině třídy těžitelnosti II skupiny 5 soudržných</t>
  </si>
  <si>
    <t>365228844</t>
  </si>
  <si>
    <t>https://podminky.urs.cz/item/CS_URS_2024_02/132412121</t>
  </si>
  <si>
    <t>"odměřeno z výkresové dokumentace" (8*0,8*1,5)</t>
  </si>
  <si>
    <t>1590159724</t>
  </si>
  <si>
    <t>"odměřeno z výkresové dokumentace" (35*1,8)*2+(8*1,5)*2+1,5*2,0*4*2+1,5*2,1*4*2</t>
  </si>
  <si>
    <t>-684755032</t>
  </si>
  <si>
    <t>-1039703102</t>
  </si>
  <si>
    <t>"součet položek 11,12,15" (55,81+17,2+4,34)</t>
  </si>
  <si>
    <t>-700216234</t>
  </si>
  <si>
    <t>"součet položek 11,12,15 vynásobený měrnou hmotností" (55,81+17,2+4,34)*1,8</t>
  </si>
  <si>
    <t>-135323641</t>
  </si>
  <si>
    <t>"součet položek 11+12+15" (55,81+17,2+4,34)</t>
  </si>
  <si>
    <t>-1089240223</t>
  </si>
  <si>
    <t>"štěrkopískem - odměřeno z výkresové dokumentace" (35*0,8*0,9)+(8*0,8*1,9)+1,5*1,5*2*2+1,5*1,5*2*2,1</t>
  </si>
  <si>
    <t>270634652</t>
  </si>
  <si>
    <t>"odměřeno z výkresové dokumentace" (43*0,8*0,5)</t>
  </si>
  <si>
    <t>-1536380305</t>
  </si>
  <si>
    <t xml:space="preserve">"položka 11,12,15*měrná hmotnost" ((55,81+17,2+4,34))*1,8 </t>
  </si>
  <si>
    <t>-1039469285</t>
  </si>
  <si>
    <t>"odměřeno z výkresové dokumentace" (43*0,8*0,1)+4*1,5*1,5*0,1</t>
  </si>
  <si>
    <t>-1727611264</t>
  </si>
  <si>
    <t>9*2 "odměřeno z výkresové dokumentace</t>
  </si>
  <si>
    <t>573111112</t>
  </si>
  <si>
    <t>Postřik infiltrační PI z asfaltu silničního s posypem kamenivem, v množství 1,00 kg/m2</t>
  </si>
  <si>
    <t>1933337397</t>
  </si>
  <si>
    <t>https://podminky.urs.cz/item/CS_URS_2024_02/573111112</t>
  </si>
  <si>
    <t>4*2 "odměřeno z výkresové dokumentace</t>
  </si>
  <si>
    <t>573211108</t>
  </si>
  <si>
    <t>Postřik spojovací PS bez posypu kamenivem z asfaltu silničního, v množství 0,40 kg/m2</t>
  </si>
  <si>
    <t>471389514</t>
  </si>
  <si>
    <t>https://podminky.urs.cz/item/CS_URS_2024_02/573211108</t>
  </si>
  <si>
    <t>576133111</t>
  </si>
  <si>
    <t>Asfaltový koberec mastixový SMA 8 (AKMJ) s rozprostřením a se zhutněním v pruhu šířky do 3 m, po zhutnění tl. 40 mm</t>
  </si>
  <si>
    <t>1426724549</t>
  </si>
  <si>
    <t>https://podminky.urs.cz/item/CS_URS_2024_02/576133111</t>
  </si>
  <si>
    <t>871171141</t>
  </si>
  <si>
    <t>Montáž vodovodního potrubí z polyetylenu PE100 RC v otevřeném výkopu svařovaných na tupo SDR 11/PN16 d 40 x 3,7 mm</t>
  </si>
  <si>
    <t>-312107359</t>
  </si>
  <si>
    <t>https://podminky.urs.cz/item/CS_URS_2024_02/871171141</t>
  </si>
  <si>
    <t>2 "odměřeno z výkresové dokumentace</t>
  </si>
  <si>
    <t>28613501</t>
  </si>
  <si>
    <t>potrubí vodovodní dvouvrstvé PE100 RC SDR11 40x3,7mm</t>
  </si>
  <si>
    <t>414597506</t>
  </si>
  <si>
    <t>2*1,015 'Přepočtené koeficientem množství</t>
  </si>
  <si>
    <t>871355221.R01</t>
  </si>
  <si>
    <t>Kanalizační potrubí z tvrdého PVC v otevřeném výkopu ve sklonu do 20 %, hladkého plnostěnného jednovrstvého, tuhost třídy SN 8 DN 200</t>
  </si>
  <si>
    <t>-38450416</t>
  </si>
  <si>
    <t>"součet délek jednotlivých úseků potrubí + přirážka 30% tvarovky a 20% řezání" 41,7+(41,7*0,3)+(41,7*0,2)</t>
  </si>
  <si>
    <t>837375121.R02</t>
  </si>
  <si>
    <t>Oprava stávající revizní šachty - demontáž stávajícího litinového poklopu s betonovým prstencem</t>
  </si>
  <si>
    <t>-592492982</t>
  </si>
  <si>
    <t>894812552.R03</t>
  </si>
  <si>
    <t>Oprava stávající revizní šachty - Revizní a čistící šachta DN 1000 poklop litinový pro třídu zatížení D 400 na betonovém prstenci - dodávka a montáž</t>
  </si>
  <si>
    <t>1147175946</t>
  </si>
  <si>
    <t>894812552.R04</t>
  </si>
  <si>
    <t>Vývrt otvoru pro potrubí DN200 do stávající revizní šachty</t>
  </si>
  <si>
    <t>1919653940</t>
  </si>
  <si>
    <t>894812552.R05</t>
  </si>
  <si>
    <t>Utěsnění otvoru po zasunutí trubky DN200</t>
  </si>
  <si>
    <t>-2133779427</t>
  </si>
  <si>
    <t>894812505</t>
  </si>
  <si>
    <t>Revizní a čistící šachta z polypropylenu PP pro hladké trouby DN 1000 šachtové dno (DN šachty / DN trubního vedení) DN 1000/200 průtočné 30°, 60°, 90°</t>
  </si>
  <si>
    <t>-200055214</t>
  </si>
  <si>
    <t>https://podminky.urs.cz/item/CS_URS_2024_02/894812505</t>
  </si>
  <si>
    <t>1+1+1+1 "dodávka a montáž</t>
  </si>
  <si>
    <t>894812521</t>
  </si>
  <si>
    <t>Revizní a čistící šachta z polypropylenu PP pro hladké trouby DN 1000 roura šachtová korugovaná, světlé hloubky 1 200 mm</t>
  </si>
  <si>
    <t>1856657364</t>
  </si>
  <si>
    <t>https://podminky.urs.cz/item/CS_URS_2024_02/894812521</t>
  </si>
  <si>
    <t>3+1+1+1+1+1 "dodávka a montáž</t>
  </si>
  <si>
    <t>894812521.R06</t>
  </si>
  <si>
    <t>Revizní a čistící šachta DN 1000 šachtový konus DN1000 / DN600 - dodávka a montáž</t>
  </si>
  <si>
    <t>1545985327</t>
  </si>
  <si>
    <t>894812552</t>
  </si>
  <si>
    <t>Revizní a čistící šachta z polypropylenu PP pro hladké trouby DN 1000 poklop (mříž) litinový s přechodovým konusem pro třídu zatížení D400 na betonovém prstenci</t>
  </si>
  <si>
    <t>-560818795</t>
  </si>
  <si>
    <t>https://podminky.urs.cz/item/CS_URS_2024_01/894812552</t>
  </si>
  <si>
    <t>894812521.R07</t>
  </si>
  <si>
    <t>Přečerpávací šachta s vystrojením, 2x čerpadlo, havarijní plovák, zpětná klapa s koulí - dodávka a montáž</t>
  </si>
  <si>
    <t>-1962798571</t>
  </si>
  <si>
    <t>916131112</t>
  </si>
  <si>
    <t>Osazení silničního obrubníku betonového se zřízením lože, s vyplněním a zatřením spár cementovou maltou ležatého bez boční opěry, do lože z betonu prostého</t>
  </si>
  <si>
    <t>-1084215731</t>
  </si>
  <si>
    <t>https://podminky.urs.cz/item/CS_URS_2024_02/916131112</t>
  </si>
  <si>
    <t>59217026</t>
  </si>
  <si>
    <t>312404081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</si>
  <si>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</si>
  <si>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</si>
  <si>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-1378814917</t>
  </si>
  <si>
    <t>https://podminky.urs.cz/item/CS_URS_2024_02/919122132</t>
  </si>
  <si>
    <t xml:space="preserve">5*2  "odměřeno z výkresové dokumentace</t>
  </si>
  <si>
    <t>919735112</t>
  </si>
  <si>
    <t>Řezání stávajícího živičného krytu nebo podkladu hloubky přes 50 do 100 mm</t>
  </si>
  <si>
    <t>-1946605268</t>
  </si>
  <si>
    <t>https://podminky.urs.cz/item/CS_URS_2024_02/919735112</t>
  </si>
  <si>
    <t xml:space="preserve">6*2  "odměřeno z výkresové dokumentace</t>
  </si>
  <si>
    <t>1394001460</t>
  </si>
  <si>
    <t>IO.05 - Dešťová kanalizační přípojka</t>
  </si>
  <si>
    <t>-1811951754</t>
  </si>
  <si>
    <t>"odměřeno z výkresové dokumentace" (1*1*1,1)+(1,5*1,5*1,1*3)+(1,5*1,5*1,2)</t>
  </si>
  <si>
    <t>1359180075</t>
  </si>
  <si>
    <t>"odměřeno z výkresové dokumentace" (113*0,8*1,1)</t>
  </si>
  <si>
    <t>1815058635</t>
  </si>
  <si>
    <t>"odměřeno z výkresové dokumentace" (113*1,1*2)+(4*1*1,1)+(4*1,5*1,1*3)+(4*1,5*1,2)</t>
  </si>
  <si>
    <t>1353165141</t>
  </si>
  <si>
    <t>-602091829</t>
  </si>
  <si>
    <t xml:space="preserve">(50,425+50,2+10,04) "položky 9,10,13 </t>
  </si>
  <si>
    <t>-812734325</t>
  </si>
  <si>
    <t>"položky 9,10,13+objemy nádrže a jímek vynásobeny měrnou hmotností" (50,425+50,2+10,04)*1,8</t>
  </si>
  <si>
    <t>-1158037296</t>
  </si>
  <si>
    <t>"položky 9,10 a 13" (50,425+50,2+10,04)</t>
  </si>
  <si>
    <t>1425117075</t>
  </si>
  <si>
    <t>"stěrkopískem - odměřeno z výkresové dokumentace"(1*1*0,5)+(1,5*1,5*0,5*3)+(1,5*1,5*0,6)+(113*0,8*0,5)</t>
  </si>
  <si>
    <t>1424028115</t>
  </si>
  <si>
    <t>"odměřeno z výkresové dokumentace" (1*1*0,5)+(1,5*1,5*0,5*3)+(1,5*1,5*0,5)+(113*0,8*0,5)</t>
  </si>
  <si>
    <t>252446025</t>
  </si>
  <si>
    <t>"položky 9(štěrkopísek)+10 a 13*měrná hmotnost" (90,78+75,6+10,46)*1,8</t>
  </si>
  <si>
    <t>1483655659</t>
  </si>
  <si>
    <t>"odměřeno z výkresové dokumentace" (1*1*0,1)+(1,5*1,5*0,1*3)+(1,5*1,5*0,1)+(113*0,8*0,1)</t>
  </si>
  <si>
    <t>871275211.R01</t>
  </si>
  <si>
    <t>Kanalizační potrubí z tvrdého PVC jednovrstvé tuhost třídy SN4 DN 125 - dodávka a montáž</t>
  </si>
  <si>
    <t>-1792363219</t>
  </si>
  <si>
    <t>"součet délek jednotlivých úseků potrubí + přirážka 20% tvarovky a 10% řezání" 20,5+(20,5*0,3)</t>
  </si>
  <si>
    <t>721173403.R02</t>
  </si>
  <si>
    <t>Kanalizační potrubí z tvrdého PVC jednovrstvé tuhost třídy SN8 DN 160 - dodávka a montáž</t>
  </si>
  <si>
    <t>1149691166</t>
  </si>
  <si>
    <t>"součet délek jednotlivých úseků potrubí + přirážka 20% tvarovky a 10% řezání" 4+(4*0,3)</t>
  </si>
  <si>
    <t>871355221.R03</t>
  </si>
  <si>
    <t>Kanalizační potrubí z tvrdého PVC jednovrstvé tuhost třídy SN8 DN 200 - dodávka a montáž</t>
  </si>
  <si>
    <t>-242644285</t>
  </si>
  <si>
    <t>"součet délek jednotlivých úseků potrubí + přirážka 20% tvarovky a 10% řezání" 11+(11*0,3)</t>
  </si>
  <si>
    <t>721173405.R04</t>
  </si>
  <si>
    <t>Kanalizační potrubí z tvrdého PVC jednovrstvé tuhost třídy SN8 DN 250 - dodávka a montáž</t>
  </si>
  <si>
    <t>636798947</t>
  </si>
  <si>
    <t>"součet délek jednotlivých úseků potrubí + přirážka 20% tvarovky a 10% řezání" 7+(7*0,3)</t>
  </si>
  <si>
    <t>871393121</t>
  </si>
  <si>
    <t>Montáž kanalizačního potrubí z tvrdého PVC-U hladkého plnostěnného tuhost SN 8 DN 400</t>
  </si>
  <si>
    <t>-1128018216</t>
  </si>
  <si>
    <t>https://podminky.urs.cz/item/CS_URS_2024_01/871393121</t>
  </si>
  <si>
    <t>28611158.R05</t>
  </si>
  <si>
    <t>trubka kanalizační PVC-U plnostěnná jednovrstvá DN 400x1000mm SN8</t>
  </si>
  <si>
    <t>-1000169348</t>
  </si>
  <si>
    <t>"součet délek jednotlivých úseků potrubí + přirážka 20% tvarovky a 10% řezání" 12+(12*0,3)</t>
  </si>
  <si>
    <t>871440440</t>
  </si>
  <si>
    <t>Montáž kanalizačního potrubí z polypropylenu PP korugovaného nebo žebrovaného SN 8 DN 600</t>
  </si>
  <si>
    <t>-1158120265</t>
  </si>
  <si>
    <t>https://podminky.urs.cz/item/CS_URS_2024_02/871440440</t>
  </si>
  <si>
    <t>28613300.R06</t>
  </si>
  <si>
    <t>trubka kanalizační PE-HD/PP korugovaná DN 600x3000mm SN8</t>
  </si>
  <si>
    <t>-822297841</t>
  </si>
  <si>
    <t>"součet délek jednotlivých úseků potrubí" 66</t>
  </si>
  <si>
    <t>894811263</t>
  </si>
  <si>
    <t>Revizní šachta z tvrdého PVC v otevřeném výkopu typ pravý/přímý/levý (DN šachty/DN trubního vedení) DN 400/200, odolnost vnějšímu tlaku 40 t, hloubka od 1410 do 1780 mm</t>
  </si>
  <si>
    <t>1882916515</t>
  </si>
  <si>
    <t>https://podminky.urs.cz/item/CS_URS_2024_02/894811263</t>
  </si>
  <si>
    <t>319832034</t>
  </si>
  <si>
    <t>-616101259</t>
  </si>
  <si>
    <t>Revizní a čistící šachta DN 1000 šachtový konus DN1000 / DN600</t>
  </si>
  <si>
    <t>1930201649</t>
  </si>
  <si>
    <t>1612001550</t>
  </si>
  <si>
    <t>https://podminky.urs.cz/item/CS_URS_2024_02/894812552</t>
  </si>
  <si>
    <t>897173.R07</t>
  </si>
  <si>
    <t>Zřízení kontrolní šachty s řízeným odtokem, s vírovým ventilem DN40 s nastaveným odtokem na 1,5l/s, s litinovým poklopem pro třídu zatížení D400 průměru 0.6m - kompletní dodávka a instalace</t>
  </si>
  <si>
    <t>-1380697522</t>
  </si>
  <si>
    <t>-1891518726</t>
  </si>
  <si>
    <t>https://podminky.urs.cz/item/CS_URS_2024_01/998276101</t>
  </si>
  <si>
    <t>IO.07 - Přeložka VO</t>
  </si>
  <si>
    <t xml:space="preserve">    VRN9 - Ostatní náklady</t>
  </si>
  <si>
    <t>210101233</t>
  </si>
  <si>
    <t>Propojení kabelů nebo vodičů spojkou do 1 kV venkovní smršťovací kabelů celoplastových, počtu a průřezu žil do 4 x 10 až 16 mm2</t>
  </si>
  <si>
    <t>-1466118670</t>
  </si>
  <si>
    <t>https://podminky.urs.cz/item/CS_URS_2024_01/210101233</t>
  </si>
  <si>
    <t>spojka venkovní smršťovací včetně Cu spojovačů 10-Cu</t>
  </si>
  <si>
    <t>996938416</t>
  </si>
  <si>
    <t>210202010</t>
  </si>
  <si>
    <t>Montáž svítidel výbojkových se zapojením vodičů průmyslových nebo venkovních raménkových</t>
  </si>
  <si>
    <t>773438896</t>
  </si>
  <si>
    <t>https://podminky.urs.cz/item/CS_URS_2024_01/210202010</t>
  </si>
  <si>
    <t>stávající svítidlo - opětovná montáž</t>
  </si>
  <si>
    <t>-401606176</t>
  </si>
  <si>
    <t>210204011</t>
  </si>
  <si>
    <t>Montáž stožárů osvětlení samostatně stojících ocelových, délky do 12 m</t>
  </si>
  <si>
    <t>1290604307</t>
  </si>
  <si>
    <t>https://podminky.urs.cz/item/CS_URS_2024_01/210204011</t>
  </si>
  <si>
    <t>stožár osvětlovací stávající - opětovná montáž</t>
  </si>
  <si>
    <t>798537354</t>
  </si>
  <si>
    <t>210220022</t>
  </si>
  <si>
    <t>Montáž uzemňovacího vedení s upevněním, propojením a připojením pomocí svorek v zemi s izolací spojů vodičů FeZn drátem nebo lanem průměru do 10 mm v městské zástavbě</t>
  </si>
  <si>
    <t>1734263232</t>
  </si>
  <si>
    <t>https://podminky.urs.cz/item/CS_URS_2024_01/210220022</t>
  </si>
  <si>
    <t>152557522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</si>
  <si>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</si>
  <si>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</si>
  <si>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-871054085</t>
  </si>
  <si>
    <t>https://podminky.urs.cz/item/CS_URS_2024_01/210812033</t>
  </si>
  <si>
    <t>34111076</t>
  </si>
  <si>
    <t>kabel instalační jádro Cu plné izolace PVC plášť PVC 450/750V (CYKY) 4x10mm2</t>
  </si>
  <si>
    <t>-897059481</t>
  </si>
  <si>
    <t>218202010</t>
  </si>
  <si>
    <t>Demontáž svítidel výbojkových s odpojením vodičů průmyslových nebo venkovních raménkových</t>
  </si>
  <si>
    <t>-1513078197</t>
  </si>
  <si>
    <t>https://podminky.urs.cz/item/CS_URS_2024_01/218202010</t>
  </si>
  <si>
    <t>218204011</t>
  </si>
  <si>
    <t>Demontáž stožárů osvětlení ocelových samostatně stojících, délky do 12 m</t>
  </si>
  <si>
    <t>164043283</t>
  </si>
  <si>
    <t>https://podminky.urs.cz/item/CS_URS_2024_01/218204011</t>
  </si>
  <si>
    <t>-311268888</t>
  </si>
  <si>
    <t>180723620</t>
  </si>
  <si>
    <t>870569464</t>
  </si>
  <si>
    <t>460641112</t>
  </si>
  <si>
    <t>Základové konstrukce základ bez bednění do rostlé zeminy z monolitického betonu tř. C 12/15</t>
  </si>
  <si>
    <t>1435775739</t>
  </si>
  <si>
    <t>https://podminky.urs.cz/item/CS_URS_2024_01/460641112</t>
  </si>
  <si>
    <t>1841025211</t>
  </si>
  <si>
    <t>-1652793892</t>
  </si>
  <si>
    <t>460791213</t>
  </si>
  <si>
    <t>Montáž trubek ochranných uložených volně do rýhy plastových ohebných, vnitřního průměru přes 50 do 90 mm</t>
  </si>
  <si>
    <t>-1507653670</t>
  </si>
  <si>
    <t>https://podminky.urs.cz/item/CS_URS_2024_01/460791213</t>
  </si>
  <si>
    <t>34571354</t>
  </si>
  <si>
    <t>trubka elektroinstalační ohebná dvouplášťová korugovaná (chránička) D 75/90mm, HDPE+LDPE</t>
  </si>
  <si>
    <t>-1278551971</t>
  </si>
  <si>
    <t>VRN9</t>
  </si>
  <si>
    <t>091104000</t>
  </si>
  <si>
    <t>Stroje a zařízení nevyžadující montáž-
pronájem jeřábu</t>
  </si>
  <si>
    <t>-542344537</t>
  </si>
  <si>
    <t>https://podminky.urs.cz/item/CS_URS_2024_01/091104000</t>
  </si>
  <si>
    <t>PPSU - Přípravné práce a sadové úpravy</t>
  </si>
  <si>
    <t xml:space="preserve">    5 - Komunikace pozemní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</si>
  <si>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</si>
  <si>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</si>
  <si>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-524937670</t>
  </si>
  <si>
    <t>https://podminky.urs.cz/item/CS_URS_2024_02/113107113</t>
  </si>
  <si>
    <t>C.2 Koordinační situační výkres</t>
  </si>
  <si>
    <t>46,3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</si>
  <si>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</si>
  <si>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</si>
  <si>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853434089</t>
  </si>
  <si>
    <t>https://podminky.urs.cz/item/CS_URS_2024_02/113107342</t>
  </si>
  <si>
    <t>-612814938</t>
  </si>
  <si>
    <t>67545333</t>
  </si>
  <si>
    <t>2*6</t>
  </si>
  <si>
    <t>776529385</t>
  </si>
  <si>
    <t>"jáma pro stromy" 2*6*1,8</t>
  </si>
  <si>
    <t>"směs kameniva a zeminy pod živicí" 23,15</t>
  </si>
  <si>
    <t>-447938812</t>
  </si>
  <si>
    <t>174111101R</t>
  </si>
  <si>
    <t>Zásyp výsadbové jámy</t>
  </si>
  <si>
    <t>2051752804</t>
  </si>
  <si>
    <t>5*2</t>
  </si>
  <si>
    <t>10321100R</t>
  </si>
  <si>
    <t>zahradní substrát pro výsadbu listnatých stromů</t>
  </si>
  <si>
    <t>-1297316011</t>
  </si>
  <si>
    <t>2*5</t>
  </si>
  <si>
    <t>181411141</t>
  </si>
  <si>
    <t>Založení trávníku na půdě předem připravené plochy do 1000 m2 výsevem včetně utažení parterového v rovině nebo na svahu do 1:5</t>
  </si>
  <si>
    <t>-756260990</t>
  </si>
  <si>
    <t>https://podminky.urs.cz/item/CS_URS_2024_02/181411141</t>
  </si>
  <si>
    <t>C.3 Sitační výkres nového stavu</t>
  </si>
  <si>
    <t>802,3</t>
  </si>
  <si>
    <t>00572420</t>
  </si>
  <si>
    <t>osivo směs travní parková okrasná</t>
  </si>
  <si>
    <t>-743425022</t>
  </si>
  <si>
    <t>802,3*0,02 'Přepočtené koeficientem množství</t>
  </si>
  <si>
    <t>181951112</t>
  </si>
  <si>
    <t>Úprava pláně vyrovnáním výškových rozdílů strojně v hornině třídy těžitelnosti I, skupiny 1 až 3 se zhutněním</t>
  </si>
  <si>
    <t>1670240293</t>
  </si>
  <si>
    <t>https://podminky.urs.cz/item/CS_URS_2024_02/181951112</t>
  </si>
  <si>
    <t>183151121</t>
  </si>
  <si>
    <t>Hloubení jam pro výsadbu dřevin strojně v rovině nebo ve svahu do 1:5, objem přes 5,00 do 6,00 m3</t>
  </si>
  <si>
    <t>1734190439</t>
  </si>
  <si>
    <t>https://podminky.urs.cz/item/CS_URS_2024_02/183151121</t>
  </si>
  <si>
    <t>183403112</t>
  </si>
  <si>
    <t>Obdělání půdy oráním hl. přes 100 do 200 mm v rovině nebo na svahu do 1:5</t>
  </si>
  <si>
    <t>383454990</t>
  </si>
  <si>
    <t>https://podminky.urs.cz/item/CS_URS_2024_02/183403112</t>
  </si>
  <si>
    <t>183403114</t>
  </si>
  <si>
    <t>Obdělání půdy kultivátorováním v rovině nebo na svahu do 1:5</t>
  </si>
  <si>
    <t>1373523801</t>
  </si>
  <si>
    <t>https://podminky.urs.cz/item/CS_URS_2024_02/183403114</t>
  </si>
  <si>
    <t>183403151</t>
  </si>
  <si>
    <t>Obdělání půdy smykováním v rovině nebo na svahu do 1:5</t>
  </si>
  <si>
    <t>647130292</t>
  </si>
  <si>
    <t>https://podminky.urs.cz/item/CS_URS_2024_02/183403151</t>
  </si>
  <si>
    <t>183403153</t>
  </si>
  <si>
    <t>Obdělání půdy hrabáním v rovině nebo na svahu do 1:5</t>
  </si>
  <si>
    <t>147019081</t>
  </si>
  <si>
    <t>https://podminky.urs.cz/item/CS_URS_2024_02/183403153</t>
  </si>
  <si>
    <t>183403161</t>
  </si>
  <si>
    <t>Obdělání půdy válením v rovině nebo na svahu do 1:5</t>
  </si>
  <si>
    <t>287426317</t>
  </si>
  <si>
    <t>https://podminky.urs.cz/item/CS_URS_2024_02/183403161</t>
  </si>
  <si>
    <t>184102117</t>
  </si>
  <si>
    <t>Výsadba dřeviny s balem do předem vyhloubené jamky se zalitím v rovině nebo na svahu do 1:5, při průměru balu přes 800 do 1000 mm</t>
  </si>
  <si>
    <t>576250475</t>
  </si>
  <si>
    <t>https://podminky.urs.cz/item/CS_URS_2024_02/184102117</t>
  </si>
  <si>
    <t>02650360R</t>
  </si>
  <si>
    <t>dub červený /Quercus rubra/, kmínek 220 cm, OK 20/25, včetně dopravy</t>
  </si>
  <si>
    <t>-1735780316</t>
  </si>
  <si>
    <t>184215133R</t>
  </si>
  <si>
    <t>Ukotvení kmene dřevin min po dobu 5 let</t>
  </si>
  <si>
    <t>-337633848</t>
  </si>
  <si>
    <t>184501141</t>
  </si>
  <si>
    <t>Zhotovení obalu kmene z rákosové nebo kokosové rohože v rovině nebo na svahu do 1:5</t>
  </si>
  <si>
    <t>1112392191</t>
  </si>
  <si>
    <t>https://podminky.urs.cz/item/CS_URS_2024_02/184501141</t>
  </si>
  <si>
    <t>2*0,5</t>
  </si>
  <si>
    <t>184813511</t>
  </si>
  <si>
    <t>Chemické odplevelení půdy před založením kultury, trávníku nebo zpevněných ploch ručně o jakékoli výměře postřikem na široko v rovině nebo na svahu do 1:5</t>
  </si>
  <si>
    <t>145795683</t>
  </si>
  <si>
    <t>https://podminky.urs.cz/item/CS_URS_2024_02/184813511</t>
  </si>
  <si>
    <t>184911366R</t>
  </si>
  <si>
    <t>Drenážní vrty zemním vrtákem D 150 mm, hloubky 1,2 m včetně vysypání drceným kamenivem 16/32</t>
  </si>
  <si>
    <t>1924908124</t>
  </si>
  <si>
    <t>"odvodnění stromů" 2*3</t>
  </si>
  <si>
    <t>184911421</t>
  </si>
  <si>
    <t>Mulčování vysazených rostlin mulčovací kůrou, tl. do 100 mm v rovině nebo na svahu do 1:5</t>
  </si>
  <si>
    <t>-1038799730</t>
  </si>
  <si>
    <t>https://podminky.urs.cz/item/CS_URS_2024_02/184911421</t>
  </si>
  <si>
    <t>2*4</t>
  </si>
  <si>
    <t>10391100R</t>
  </si>
  <si>
    <t>kůra mulčovací VL z listnatých stromů, nekyselá</t>
  </si>
  <si>
    <t>637122805</t>
  </si>
  <si>
    <t>2*4*0,08</t>
  </si>
  <si>
    <t>185803111</t>
  </si>
  <si>
    <t>Ošetření trávníku jednorázové v rovině nebo na svahu do 1:5</t>
  </si>
  <si>
    <t>-826567222</t>
  </si>
  <si>
    <t>https://podminky.urs.cz/item/CS_URS_2024_02/185803111</t>
  </si>
  <si>
    <t>185803129R</t>
  </si>
  <si>
    <t>Povýsadbová péče o vysazené stromy po dobu 5 let - zálivka, hnojení, výchovný řez, údržba kotvení stromů</t>
  </si>
  <si>
    <t>1145663990</t>
  </si>
  <si>
    <t>Komunikace pozemní</t>
  </si>
  <si>
    <t>599141111</t>
  </si>
  <si>
    <t>Vyplnění spár mezi silničními dílci jakékoliv tloušťky živičnou zálivkou</t>
  </si>
  <si>
    <t>2006252317</t>
  </si>
  <si>
    <t>https://podminky.urs.cz/item/CS_URS_2024_02/599141111</t>
  </si>
  <si>
    <t>16,2</t>
  </si>
  <si>
    <t>-1669005246</t>
  </si>
  <si>
    <t>-1780075960</t>
  </si>
  <si>
    <t>37,846*4 'Přepočtené koeficientem množství</t>
  </si>
  <si>
    <t>-998451939</t>
  </si>
  <si>
    <t>997013861</t>
  </si>
  <si>
    <t>984521923</t>
  </si>
  <si>
    <t>https://podminky.urs.cz/item/CS_URS_2024_02/997013861</t>
  </si>
  <si>
    <t>997013875</t>
  </si>
  <si>
    <t>Poplatek za uložení stavebního odpadu na recyklační skládce (skládkovné) asfaltového bez obsahu dehtu zatříděného do Katalogu odpadů pod kódem 17 03 02</t>
  </si>
  <si>
    <t>-553269899</t>
  </si>
  <si>
    <t>https://podminky.urs.cz/item/CS_URS_2024_02/997013875</t>
  </si>
  <si>
    <t>998231311</t>
  </si>
  <si>
    <t>Přesun hmot pro sadovnické a krajinářské úpravy strojně dopravní vzdálenost do 5000 m</t>
  </si>
  <si>
    <t>87543539</t>
  </si>
  <si>
    <t>https://podminky.urs.cz/item/CS_URS_2024_02/998231311</t>
  </si>
  <si>
    <t>767000001R</t>
  </si>
  <si>
    <t>Odborná demontáž přístřešku pro popelnice k opětovnému použití, přístřešek bude uložen na pozemku domova seniorů Trutnov</t>
  </si>
  <si>
    <t>1431319585</t>
  </si>
  <si>
    <t>767000002R</t>
  </si>
  <si>
    <t>Přemístění stávající plechové boudy k opětovnému použití na pozemku domova seniorů Trutnov</t>
  </si>
  <si>
    <t>1838818316</t>
  </si>
  <si>
    <t>998767201</t>
  </si>
  <si>
    <t>Přesun hmot pro zámečnické konstrukce stanovený procentní sazbou (%) z ceny vodorovná dopravní vzdálenost do 50 m základní v objektech výšky do 6 m</t>
  </si>
  <si>
    <t>1353927700</t>
  </si>
  <si>
    <t>https://podminky.urs.cz/item/CS_URS_2024_02/998767201</t>
  </si>
  <si>
    <t>460891221</t>
  </si>
  <si>
    <t>Osazení obrubníku se zřízením lože, s vyplněním a zatřením spár betonového silničního stojatého, do lože z betonu prostého</t>
  </si>
  <si>
    <t>1175576659</t>
  </si>
  <si>
    <t>https://podminky.urs.cz/item/CS_URS_2024_02/460891221</t>
  </si>
  <si>
    <t>59217072</t>
  </si>
  <si>
    <t>obrubník silniční betonový 1000x100x250mm</t>
  </si>
  <si>
    <t>-2103168382</t>
  </si>
  <si>
    <t>16,2*1,02 'Přepočtené koeficientem množství</t>
  </si>
  <si>
    <t xml:space="preserve">    VRN3 - Zařízení staveniště</t>
  </si>
  <si>
    <t>011103000R</t>
  </si>
  <si>
    <t>Geologický dozor</t>
  </si>
  <si>
    <t>1903181114</t>
  </si>
  <si>
    <t>011103001R</t>
  </si>
  <si>
    <t>Průběžný geotechnický dozor při provádění zemních prací, v důsledku zajištění stability svahu</t>
  </si>
  <si>
    <t>-574655738</t>
  </si>
  <si>
    <t>011124000R</t>
  </si>
  <si>
    <t>Doplňkový radonový průzkum vč. dílenské dokumentace navržené ochrany proti pronikání radonu z podloží</t>
  </si>
  <si>
    <t>-349634520</t>
  </si>
  <si>
    <t>012103000R</t>
  </si>
  <si>
    <t>Vytyčení stavby</t>
  </si>
  <si>
    <t>-637002384</t>
  </si>
  <si>
    <t>Poznámka k položce:_x000d_
Geodetické zaměření rohů stavby, stabilizace bodů a sestavení laviček. Vyhotovení protokolu o vytyčení stavby se seznamem souřadnic vytyčených bodů a jejich polohopisnými (S-JTSK) a výškopisnými (Bpv) hodnotami</t>
  </si>
  <si>
    <t>012103001R</t>
  </si>
  <si>
    <t>Vytyčení intenýrských sítí</t>
  </si>
  <si>
    <t>1582759939</t>
  </si>
  <si>
    <t>Poznámka k položce:_x000d_
Zaměření a vytyčení stávajících inženýrských sítí v místě stavby z hlediska jejich ochrany při provádění staby</t>
  </si>
  <si>
    <t>012203000</t>
  </si>
  <si>
    <t>Geodetické práce při provádění stavby</t>
  </si>
  <si>
    <t>129496538</t>
  </si>
  <si>
    <t>012303000R</t>
  </si>
  <si>
    <t>Geodetické práce po výstavbě - geodetické zaměření skutečného provedení</t>
  </si>
  <si>
    <t>1440594978</t>
  </si>
  <si>
    <t xml:space="preserve">Poznámka k položce:_x000d_
Náklady na provedení skutečného zaměření stavby v rozsahu nezbytném pro zápis změny do katastru nemovitostí_x000d_
</t>
  </si>
  <si>
    <t>012403000R</t>
  </si>
  <si>
    <t>Vytvoření geometrikcého plánu</t>
  </si>
  <si>
    <t>soub</t>
  </si>
  <si>
    <t>835549528</t>
  </si>
  <si>
    <t>Geometrický plán objektů podléhajících vkladu do katastru nemovitostí (budovy, inženýrské sítě, věcná břemena k částem pozemků)</t>
  </si>
  <si>
    <t>6 vyhotovení + 1x elektronicky CD</t>
  </si>
  <si>
    <t>013294001R</t>
  </si>
  <si>
    <t>Armovací výkresy zpracované v souladu se schématy vyztužení uvedenými v části D.1.2 (statika)</t>
  </si>
  <si>
    <t>-1341285641</t>
  </si>
  <si>
    <t>013294002R</t>
  </si>
  <si>
    <t>Kladečské výkresy a dílenská dokumentace všech prefabrikovaných konstrukcí</t>
  </si>
  <si>
    <t>1527235376</t>
  </si>
  <si>
    <t>013294003R</t>
  </si>
  <si>
    <t>Podrobná výrobní, dílenská dokumentace pro provedení zámečnických konstrukcí</t>
  </si>
  <si>
    <t>-1457858277</t>
  </si>
  <si>
    <t>013294004R</t>
  </si>
  <si>
    <t>Dílenské dokumentace truhlářských výrobků (dle PD interiéru, dle truhlářských výrobků)</t>
  </si>
  <si>
    <t>-858629852</t>
  </si>
  <si>
    <t>013294005R</t>
  </si>
  <si>
    <t>Kladečský plán spádových klínů</t>
  </si>
  <si>
    <t>1705863252</t>
  </si>
  <si>
    <t>013294006R</t>
  </si>
  <si>
    <t xml:space="preserve">Vypracování detailů stavby v rozsahu nutném pro realizaci stavby (požadavek dle D.1.1.1 Technická zpráva) </t>
  </si>
  <si>
    <t>-325580266</t>
  </si>
  <si>
    <t>013294014R</t>
  </si>
  <si>
    <t>Dílenské dokumentace výplní otvorů (světlíky, dveře, vrata..) včetně jejich HW vybavení</t>
  </si>
  <si>
    <t>-216962191</t>
  </si>
  <si>
    <t>013294015R</t>
  </si>
  <si>
    <t>Dílenské dokumentace požárních ucpávek a požárních klapek</t>
  </si>
  <si>
    <t>-2060216237</t>
  </si>
  <si>
    <t>013294016R</t>
  </si>
  <si>
    <t>Dílenské dokumentace interiéru - spárořezy obkladů a dlažeb, spárořezy rastrových podhledů</t>
  </si>
  <si>
    <t>792378236</t>
  </si>
  <si>
    <t>013294022R</t>
  </si>
  <si>
    <t>Průběžně aktualizované výkresy DIO, ZOV, naváděcí systém omezení pro veřejnost apod. podle aktuálních potřeb staveniště</t>
  </si>
  <si>
    <t>-1644135004</t>
  </si>
  <si>
    <t>013294032R</t>
  </si>
  <si>
    <t>Dílenská dokumentace výrobny FVE vč. inženýrské činnosti a zajištění PPP</t>
  </si>
  <si>
    <t>2095862971</t>
  </si>
  <si>
    <t>VRN3</t>
  </si>
  <si>
    <t>Zařízení staveniště</t>
  </si>
  <si>
    <t>032103009R</t>
  </si>
  <si>
    <t>Náklady na zřízení stavebních buněk a zřízení zařízení staveniště</t>
  </si>
  <si>
    <t>-1171089939</t>
  </si>
  <si>
    <t>Poznámka k položce:_x000d_
Náklady spojené se zřízením přípojek energií k objektům zařízení staveniště, vybudování případných měřících odběrných míst a zřízení, případná přírava územi pro objekty zařízení staveniště a vlastní vybudování objektů zařízení staveniště.</t>
  </si>
  <si>
    <t>032603000R</t>
  </si>
  <si>
    <t>Pravidelné čištění komunikací vlivem výstavby</t>
  </si>
  <si>
    <t>-257247255</t>
  </si>
  <si>
    <t>032903000</t>
  </si>
  <si>
    <t>Náklady na provoz a údržbu vybavení staveniště</t>
  </si>
  <si>
    <t>měsíc</t>
  </si>
  <si>
    <t>-1463873996</t>
  </si>
  <si>
    <t>034103000</t>
  </si>
  <si>
    <t>Oplocení staveniště</t>
  </si>
  <si>
    <t>122923877</t>
  </si>
  <si>
    <t>039103000</t>
  </si>
  <si>
    <t>Rozebrání, bourání a odvoz zařízení staveniště</t>
  </si>
  <si>
    <t>1288182841</t>
  </si>
  <si>
    <t>039103009R</t>
  </si>
  <si>
    <t>Předání a převzetí staveniště</t>
  </si>
  <si>
    <t>1140570849</t>
  </si>
  <si>
    <t>Poznámka k položce:_x000d_
Náklady spojené s účasti zhotovitele na předání a převzetí staveniště</t>
  </si>
  <si>
    <t>042903000R</t>
  </si>
  <si>
    <t>Dokumentace plánu organizace výstavby (POV) včetně plnění požadavků z ní vyplývajících a z plánu BOZP</t>
  </si>
  <si>
    <t>1737339507</t>
  </si>
  <si>
    <t>043002000R</t>
  </si>
  <si>
    <t>Zkoušky a ostatní měření např. zkoušky míry zhutnění, pevnosti betonu, zkoušky těsnosti, jiskrná zkouška, měření míry osvětlenosti, apod.</t>
  </si>
  <si>
    <t>-136848724</t>
  </si>
  <si>
    <t>045002000</t>
  </si>
  <si>
    <t>Kompletační a koordinační činnost</t>
  </si>
  <si>
    <t>-1411289027</t>
  </si>
  <si>
    <t>045002006R</t>
  </si>
  <si>
    <t xml:space="preserve">Dočasné dopravní značení související se stavbou a potřeb dokumentace DIO </t>
  </si>
  <si>
    <t>1739542350</t>
  </si>
  <si>
    <t>045002007R</t>
  </si>
  <si>
    <t>Dokumentace skutečného provedení stavby dle vyhlášky 499/2006 Sb. mimo již v rozpočtu obsažených</t>
  </si>
  <si>
    <t>-1082537927</t>
  </si>
  <si>
    <t xml:space="preserve">Poznámka k položce:_x000d_
Náklady na vyhotovení dokumentace skutečného provedení stavby a jeji předání objednateli v požadované formě  požadovaném počtu</t>
  </si>
  <si>
    <t>045002009R</t>
  </si>
  <si>
    <t>Náklady na zaškolení obsluhy technických zařízení, zpracování a dodání provozních řádů a manuálů</t>
  </si>
  <si>
    <t>851345161</t>
  </si>
  <si>
    <t>092103004R</t>
  </si>
  <si>
    <t>Propagace</t>
  </si>
  <si>
    <t>1797756470</t>
  </si>
  <si>
    <t>Poznámka k položce:_x000d_
Náklady spojené s povinnou publicitou, pokud ji objednatel požaduje. Zahrnuje zejména náklady na propagační a inforrmační billboardy, tabule, internetovou propagaci, tiskoviny apod.</t>
  </si>
  <si>
    <t>SEZNAM FIGUR</t>
  </si>
  <si>
    <t>Výměra</t>
  </si>
  <si>
    <t>SO.01/ D.1.1</t>
  </si>
  <si>
    <t>Použití figury:</t>
  </si>
  <si>
    <t>Zřízení bednění nosníků a průvlaků bez podpěrné kce výšky přes 100 cm</t>
  </si>
  <si>
    <t>Odstranění bednění nosníků a průvlaků bez podpěrné kce výšky přes 100 cm</t>
  </si>
  <si>
    <t>Zřízení bednění v do 4 m klenbových pásů válcových</t>
  </si>
  <si>
    <t>Odstranění bednění v do 4 m klenbových pásů válcových</t>
  </si>
  <si>
    <t>Zřízení bednění ztužujících věnců</t>
  </si>
  <si>
    <t>Odstranění bednění ztužujících věnců</t>
  </si>
  <si>
    <t>Zřízení bednění základových desek</t>
  </si>
  <si>
    <t>Odstranění bednění základových desek</t>
  </si>
  <si>
    <t>Zřízení bednění základových pasů rovného</t>
  </si>
  <si>
    <t>Odstranění bednění základových pasů rovného</t>
  </si>
  <si>
    <t>Zřízení oboustranného bednění základových zdí</t>
  </si>
  <si>
    <t>Odstranění oboustranného bednění základových zdí</t>
  </si>
  <si>
    <t>Montáž tahaných obvodových soklíků z PVC výšky do 100 mm</t>
  </si>
  <si>
    <t>Spárování silikonem</t>
  </si>
  <si>
    <t xml:space="preserve">protiskluzná vinylová podlaha tl. 2 mm, tl. nášlapné vrstvy 0,7 mm,  protikluznost dle DIN 51130: R10, součinitel smykového tření dle ČSN 744505: µ ≥ 0,6, třída zátěže 34/43, odolnost proti opotřebení dle EN 660-1: třída T, reakce na oheň dle EN13501-1: t</t>
  </si>
  <si>
    <t>Provedení izolace proti zemní vlhkosti svislé za studena nátěrem penetračním</t>
  </si>
  <si>
    <t>Provedení izolace proti zemní vlhkosti vodorovné za studena nátěrem penetračním</t>
  </si>
  <si>
    <t>Provedení izolace proti zemní vlhkosti pásy přitavením vodorovné NAIP</t>
  </si>
  <si>
    <t>Hloubení jam nezapažených v hornině třídy těžitelnosti I skupiny 3 objem do 500 m3 strojně</t>
  </si>
  <si>
    <t>Vodorovné přemístění přes 4 000 do 5000 m výkopku/sypaniny z horniny třídy těžitelnosti I skupiny 1 až 3</t>
  </si>
  <si>
    <t>Uložení sypaniny na skládky nebo meziskládky</t>
  </si>
  <si>
    <t>Hloubení nezapažených jam v nesoudržných horninách třídy těžitelnosti I skupiny 3 ručně</t>
  </si>
  <si>
    <t>Hloubení jam nezapažených v hornině třídy těžitelnosti II skupiny 4 objem do 5000 m3 strojně</t>
  </si>
  <si>
    <t>Vodorovné přemístění přes 4 000 do 5000 m výkopku/sypaniny z horniny třídy těžitelnosti II skupiny 4 a 5</t>
  </si>
  <si>
    <t>Ometení (oprášení) stěny při přípravě podkladu</t>
  </si>
  <si>
    <t>Vápenocementový štuk vnitřních stěn tloušťky do 3 mm</t>
  </si>
  <si>
    <t>Nátěr penetrační na stěnu</t>
  </si>
  <si>
    <t>Montáž obkladů keramických hladkých lepených cementovým flexibilním lepidlem přes 4 do 6 ks/m2</t>
  </si>
  <si>
    <t>Čištění vnitřních ploch stěn po provedení obkladu chemickými prostředky</t>
  </si>
  <si>
    <t>Montáž soklů z dlaždic keramických rovných lepených cementovým flexibilním lepidlem v přes 90 do 120 mm</t>
  </si>
  <si>
    <t>Podlahy spárování silikonem</t>
  </si>
  <si>
    <t>Pracnější řezání podlah z dlaždic keramických rovné</t>
  </si>
  <si>
    <t>profil začišťovací PVC 9mm s výztužnou tkaninou pro ostění ETICS</t>
  </si>
  <si>
    <t>Montáž profilů kontaktního zateplení lepených</t>
  </si>
  <si>
    <t>profil ukončovací PVC s výztužnou tkaninu pro ukončení atiky ETICS</t>
  </si>
  <si>
    <t>profil začišťovací s okapnicí PVC s výztužnou tkaninou pro nadpraží ETICS</t>
  </si>
  <si>
    <t>profil začišťovací s okapnicí PVC s výztužnou tkaninou pro parapet ETICS</t>
  </si>
  <si>
    <t>profil rohový PVC 23x23mm s výztužnou tkaninou š 100mm pro ETICS</t>
  </si>
  <si>
    <t>Montáž profilů kontaktního zateplení připevněných mechanicky</t>
  </si>
  <si>
    <t>Penetrační nátěr vnějších stěn nanášený ručně</t>
  </si>
  <si>
    <t>Penetrační silikonový nátěr vnějších pastovitých tenkovrstvých omítek stěn</t>
  </si>
  <si>
    <t>Montáž kontaktního zateplení vnějších stěn lepením a mechanickým kotvením desek z minerální vlny s podélnou orientací do zdiva a betonu tl přes 160 do 200mm</t>
  </si>
  <si>
    <t>Příplatek k cenám kontaktního zateplení vnějších stěn za zápustnou montáž a použití tepelněizolačních zátek z minerální vlny</t>
  </si>
  <si>
    <t>Tenkovrstvá silikonová zatíraná omítka zrnitost 1,5 mm vnějších stěn</t>
  </si>
  <si>
    <t>Montáž kontaktního zateplení vnějších stěn lepením a mechanickým kotvením desek z minerální vlny s podélnou orientací do zdiva a betonu tl do 40 mm</t>
  </si>
  <si>
    <t>Penetrační nátěr vnějších podhledů nanášený ručně</t>
  </si>
  <si>
    <t>Penetrační silikonový nátěr vnějších pastovitých tenkovrstvých omítek podhledů</t>
  </si>
  <si>
    <t>Montáž kontaktního zateplení vnějších podhledů lepením a mechanickým kotvením desek z minerální vlny s podélnou orientací do betonu a zdiva tl do 40 mm</t>
  </si>
  <si>
    <t>Příplatek k cenám kontaktního zateplení podhledů za zápustnou montáž a použití tepelněizolačních zátek z minerální vlny</t>
  </si>
  <si>
    <t>Tenkovrstvá silikonová zatíraná omítka zrnitost 1,5 mm vnějších podhledů</t>
  </si>
  <si>
    <t>Montáž lešení řadového trubkového lehkého s podlahami zatížení do 200 kg/m2 š od 0,9 do 1,2 m v přes 10 do 25 m</t>
  </si>
  <si>
    <t>Příplatek k lešení řadovému trubkovému lehkému s podlahami do 200 kg/m2 š od 0,9 do 1,2 m v přes 10 do 25 m za každý den použití</t>
  </si>
  <si>
    <t>Demontáž lešení řadového trubkového lehkého s podlahami zatížení do 200 kg/m2 š od 0,9 do 1,2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</si>
  <si>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</si>
  <si>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</si>
  <si>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</si>
  <si>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Dovoz a odvoz lešení řadového do 10 km včetně naložení a složení</t>
  </si>
  <si>
    <t>Příplatek k ceně dovozu a odvozu lešení řadového ZKD 10 km přes 10 km</t>
  </si>
  <si>
    <t>Základní akrylátová jednonásobná bezbarvá penetrace podkladu na schodišti podlaží v do 3,80 m</t>
  </si>
  <si>
    <t>Dvojnásobné bílé malby ze směsí za mokra výborně oděruvzdorných na schodišti v do 3,80 m</t>
  </si>
  <si>
    <t>Základní akrylátová jednonásobná bezbarvá penetrace podkladu v místnostech v do 3,80 m</t>
  </si>
  <si>
    <t>Dvojnásobné bílé malby ze směsí za mokra výborně oděruvzdorných v místnostech v do 3,80 m</t>
  </si>
  <si>
    <t>Sejmutí ornice plochy přes 500 m2 tl vrstvy do 200 mm strojně</t>
  </si>
  <si>
    <t>Montáž kontaktního zateplení vnějšího ostění, nadpraží nebo parapetu hl. špalety do 200 mm lepením desek z minerální vlny tl do 40 mm</t>
  </si>
  <si>
    <t>Cementový postřik vnitřních stěn nanášený síťovitě strojně</t>
  </si>
  <si>
    <t>klín atikový přechodný minerální plochých střech tl 100x100mm</t>
  </si>
  <si>
    <t>Sklovláknité pletivo vnějších stěn vtlačené do tmelu</t>
  </si>
  <si>
    <t>Hloubení rýh nezapažených š do 2000 mm v hornině třídy těžitelnosti I skupiny 3 objem do 500 m3 strojně</t>
  </si>
  <si>
    <t>Hloubení rýh nezapažených š do 2000 mm v hornině třídy těžitelnosti II skupiny 4 objem do 50 m3 strojně</t>
  </si>
  <si>
    <t>Hloubení rýh nezapažených š do 2000 mm v hornině třídy těžitelnosti II skupiny 4 objem do 500 m3 strojně</t>
  </si>
  <si>
    <t>SDK podhled desky 1xA 12,5 bez izolace dvouvrstvá spodní kce profil CD+UD</t>
  </si>
  <si>
    <t>Montáž SDK kazetového podhledu z kazet 600x600 mm na zavěšenou viditelnou nosnou konstrukci</t>
  </si>
  <si>
    <t>Separační vrstva z PE fólie</t>
  </si>
  <si>
    <t>Mazanina tl přes 50 do 80 mm z betonu prostého bez zvýšených nároků na prostředí tř. C 25/30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</si>
  <si>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</si>
  <si>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</si>
  <si>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</si>
  <si>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</si>
  <si>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Montáž izolace tepelné podlah volně kladenými rohožemi, pásy, dílci, deskami 1 vrstva</t>
  </si>
  <si>
    <t>Montáž izolace tepelné podlah izolačním zásypem volně sypaným tl vrstvy do 50 mm</t>
  </si>
  <si>
    <t>Broušení betonového podkladu povlakových podlah</t>
  </si>
  <si>
    <t>Potěr cementový samonivelační litý C20 tl přes 45 do 50 mm</t>
  </si>
  <si>
    <t>Příplatek k cementovému samonivelačnímu litému potěru C20 ZKD 5 mm tl přes 50 mm</t>
  </si>
  <si>
    <t>Montáž izolace tepelné podlah volně kladenými rohožemi, pásy, dílci, deskami 2 vrstvy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</si>
  <si>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</si>
  <si>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</si>
  <si>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</si>
  <si>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Základní čištění nově položených podlahovin včetně jednosložkového dvouvrstvého polymerního nátěru</t>
  </si>
  <si>
    <t>Vysátí podkladu před pokládkou dlažby</t>
  </si>
  <si>
    <t>Nátěr penetrační na podlahu</t>
  </si>
  <si>
    <t>Montáž podlah keramických hladkých lepených cementovým flexibilním lepidlem přes 2 do 4 ks/m2</t>
  </si>
  <si>
    <t>Čištění vnitřních ploch podlah nebo schodišť po položení dlažby chemickými prostředky</t>
  </si>
  <si>
    <t>Mazanina tl přes 80 do 120 mm z betonu prostého bez zvýšených nároků na prostředí tř. C 20/25</t>
  </si>
  <si>
    <t>Příplatek k mazanině tl přes 80 do 120 mm za přehlazení povrchu</t>
  </si>
  <si>
    <t>Příplatek k mazanině tl přes 80 do 120 mm za stržení povrchu spodní vrstvy před vložením výztuže</t>
  </si>
  <si>
    <t>Příplatek k mazanině tl přes 80 do 120 mm za sklon přes 15 do 35°</t>
  </si>
  <si>
    <t>Příplatek k mazanině tl přes 80 do 120 mm za plochu do 5 m2</t>
  </si>
  <si>
    <t>Montáž podlah keramických reliéfních nebo z dekorů lepených cementovým flexibilním lepidlem přes 2 do 4 ks/m2</t>
  </si>
  <si>
    <t>Provedení adhezního můstku na vodorovné ploše</t>
  </si>
  <si>
    <t>Hydroizolační stěrka včetně systémových bandáží a okapních pásek</t>
  </si>
  <si>
    <t>Skladba LW 01</t>
  </si>
  <si>
    <t>Skladba LW 02</t>
  </si>
  <si>
    <t>Montáž obvodových soklíků výšky do 100 mm</t>
  </si>
  <si>
    <t>Montáž izolace tepelné stěn lepením bodově nízkoexpanzní (PUR) pěnou s mechanickým kotvením rohoží, pásů, dílců, desek tl přes 140 do 200 mm</t>
  </si>
  <si>
    <t>Montáž izolace tepelné stěn lepením bodově nízkoexpanzní (PUR) pěnou s mechanickým kotvením rohoží, pásů, dílců, desek tl do 100mm</t>
  </si>
  <si>
    <t>vývrt_pilot</t>
  </si>
  <si>
    <t>Vodorovné přemístění přes 4 000 do 5000 m výkopku/sypaniny z horniny třídy těžitelnosti III skupiny 6 a 7</t>
  </si>
  <si>
    <t>Izolace proti vodě provedení spojů přitavením pásu NAIP 500 mm</t>
  </si>
  <si>
    <t>Skladba_ZP05</t>
  </si>
  <si>
    <t>Skladba ZP 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</si>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</sst>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13702" TargetMode="External" /><Relationship Id="rId3" Type="http://schemas.openxmlformats.org/officeDocument/2006/relationships/hyperlink" Target="https://podminky.urs.cz/item/CS_URS_2024_02/131251104" TargetMode="External" /><Relationship Id="rId4" Type="http://schemas.openxmlformats.org/officeDocument/2006/relationships/hyperlink" Target="https://podminky.urs.cz/item/CS_URS_2024_02/131351106R" TargetMode="External" /><Relationship Id="rId5" Type="http://schemas.openxmlformats.org/officeDocument/2006/relationships/hyperlink" Target="https://podminky.urs.cz/item/CS_URS_2024_02/132251254" TargetMode="External" /><Relationship Id="rId6" Type="http://schemas.openxmlformats.org/officeDocument/2006/relationships/hyperlink" Target="https://podminky.urs.cz/item/CS_URS_2024_02/132351252" TargetMode="External" /><Relationship Id="rId7" Type="http://schemas.openxmlformats.org/officeDocument/2006/relationships/hyperlink" Target="https://podminky.urs.cz/item/CS_URS_2024_02/132351254R" TargetMode="External" /><Relationship Id="rId8" Type="http://schemas.openxmlformats.org/officeDocument/2006/relationships/hyperlink" Target="https://podminky.urs.cz/item/CS_URS_2024_02/162651111" TargetMode="External" /><Relationship Id="rId9" Type="http://schemas.openxmlformats.org/officeDocument/2006/relationships/hyperlink" Target="https://podminky.urs.cz/item/CS_URS_2024_02/162651112" TargetMode="External" /><Relationship Id="rId10" Type="http://schemas.openxmlformats.org/officeDocument/2006/relationships/hyperlink" Target="https://podminky.urs.cz/item/CS_URS_2024_02/162651132" TargetMode="External" /><Relationship Id="rId11" Type="http://schemas.openxmlformats.org/officeDocument/2006/relationships/hyperlink" Target="https://podminky.urs.cz/item/CS_URS_2024_02/162651152" TargetMode="External" /><Relationship Id="rId12" Type="http://schemas.openxmlformats.org/officeDocument/2006/relationships/hyperlink" Target="https://podminky.urs.cz/item/CS_URS_2024_02/16715111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4151102" TargetMode="External" /><Relationship Id="rId15" Type="http://schemas.openxmlformats.org/officeDocument/2006/relationships/hyperlink" Target="https://podminky.urs.cz/item/CS_URS_2024_02/181351113" TargetMode="External" /><Relationship Id="rId16" Type="http://schemas.openxmlformats.org/officeDocument/2006/relationships/hyperlink" Target="https://podminky.urs.cz/item/CS_URS_2024_02/226212314" TargetMode="External" /><Relationship Id="rId17" Type="http://schemas.openxmlformats.org/officeDocument/2006/relationships/hyperlink" Target="https://podminky.urs.cz/item/CS_URS_2024_02/226212315" TargetMode="External" /><Relationship Id="rId18" Type="http://schemas.openxmlformats.org/officeDocument/2006/relationships/hyperlink" Target="https://podminky.urs.cz/item/CS_URS_2024_02/226212316" TargetMode="External" /><Relationship Id="rId19" Type="http://schemas.openxmlformats.org/officeDocument/2006/relationships/hyperlink" Target="https://podminky.urs.cz/item/CS_URS_2024_02/231212112" TargetMode="External" /><Relationship Id="rId20" Type="http://schemas.openxmlformats.org/officeDocument/2006/relationships/hyperlink" Target="https://podminky.urs.cz/item/CS_URS_2024_02/231611114" TargetMode="External" /><Relationship Id="rId21" Type="http://schemas.openxmlformats.org/officeDocument/2006/relationships/hyperlink" Target="https://podminky.urs.cz/item/CS_URS_2024_02/273321211" TargetMode="External" /><Relationship Id="rId22" Type="http://schemas.openxmlformats.org/officeDocument/2006/relationships/hyperlink" Target="https://podminky.urs.cz/item/CS_URS_2024_02/2733215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53121" TargetMode="External" /><Relationship Id="rId26" Type="http://schemas.openxmlformats.org/officeDocument/2006/relationships/hyperlink" Target="https://podminky.urs.cz/item/CS_URS_2024_02/273361821" TargetMode="External" /><Relationship Id="rId27" Type="http://schemas.openxmlformats.org/officeDocument/2006/relationships/hyperlink" Target="https://podminky.urs.cz/item/CS_URS_2024_02/274321211" TargetMode="External" /><Relationship Id="rId28" Type="http://schemas.openxmlformats.org/officeDocument/2006/relationships/hyperlink" Target="https://podminky.urs.cz/item/CS_URS_2024_02/274321511" TargetMode="External" /><Relationship Id="rId29" Type="http://schemas.openxmlformats.org/officeDocument/2006/relationships/hyperlink" Target="https://podminky.urs.cz/item/CS_URS_2024_02/274351121" TargetMode="External" /><Relationship Id="rId30" Type="http://schemas.openxmlformats.org/officeDocument/2006/relationships/hyperlink" Target="https://podminky.urs.cz/item/CS_URS_2024_02/274351122" TargetMode="External" /><Relationship Id="rId31" Type="http://schemas.openxmlformats.org/officeDocument/2006/relationships/hyperlink" Target="https://podminky.urs.cz/item/CS_URS_2024_02/274353131" TargetMode="External" /><Relationship Id="rId32" Type="http://schemas.openxmlformats.org/officeDocument/2006/relationships/hyperlink" Target="https://podminky.urs.cz/item/CS_URS_2024_02/274361821" TargetMode="External" /><Relationship Id="rId33" Type="http://schemas.openxmlformats.org/officeDocument/2006/relationships/hyperlink" Target="https://podminky.urs.cz/item/CS_URS_2024_02/279321347" TargetMode="External" /><Relationship Id="rId34" Type="http://schemas.openxmlformats.org/officeDocument/2006/relationships/hyperlink" Target="https://podminky.urs.cz/item/CS_URS_2024_02/279351121" TargetMode="External" /><Relationship Id="rId35" Type="http://schemas.openxmlformats.org/officeDocument/2006/relationships/hyperlink" Target="https://podminky.urs.cz/item/CS_URS_2024_02/279351122" TargetMode="External" /><Relationship Id="rId36" Type="http://schemas.openxmlformats.org/officeDocument/2006/relationships/hyperlink" Target="https://podminky.urs.cz/item/CS_URS_2024_02/311113152" TargetMode="External" /><Relationship Id="rId37" Type="http://schemas.openxmlformats.org/officeDocument/2006/relationships/hyperlink" Target="https://podminky.urs.cz/item/CS_URS_2024_02/311113153" TargetMode="External" /><Relationship Id="rId38" Type="http://schemas.openxmlformats.org/officeDocument/2006/relationships/hyperlink" Target="https://podminky.urs.cz/item/CS_URS_2024_02/311113154" TargetMode="External" /><Relationship Id="rId39" Type="http://schemas.openxmlformats.org/officeDocument/2006/relationships/hyperlink" Target="https://podminky.urs.cz/item/CS_URS_2024_02/311235121" TargetMode="External" /><Relationship Id="rId40" Type="http://schemas.openxmlformats.org/officeDocument/2006/relationships/hyperlink" Target="https://podminky.urs.cz/item/CS_URS_2024_02/311235145" TargetMode="External" /><Relationship Id="rId41" Type="http://schemas.openxmlformats.org/officeDocument/2006/relationships/hyperlink" Target="https://podminky.urs.cz/item/CS_URS_2024_02/311235161" TargetMode="External" /><Relationship Id="rId42" Type="http://schemas.openxmlformats.org/officeDocument/2006/relationships/hyperlink" Target="https://podminky.urs.cz/item/CS_URS_2024_02/311236321" TargetMode="External" /><Relationship Id="rId43" Type="http://schemas.openxmlformats.org/officeDocument/2006/relationships/hyperlink" Target="https://podminky.urs.cz/item/CS_URS_2024_02/311238937" TargetMode="External" /><Relationship Id="rId44" Type="http://schemas.openxmlformats.org/officeDocument/2006/relationships/hyperlink" Target="https://podminky.urs.cz/item/CS_URS_2024_02/311361821" TargetMode="External" /><Relationship Id="rId45" Type="http://schemas.openxmlformats.org/officeDocument/2006/relationships/hyperlink" Target="https://podminky.urs.cz/item/CS_URS_2024_02/311351121" TargetMode="External" /><Relationship Id="rId46" Type="http://schemas.openxmlformats.org/officeDocument/2006/relationships/hyperlink" Target="https://podminky.urs.cz/item/CS_URS_2024_02/311351122" TargetMode="External" /><Relationship Id="rId47" Type="http://schemas.openxmlformats.org/officeDocument/2006/relationships/hyperlink" Target="https://podminky.urs.cz/item/CS_URS_2024_02/311351911" TargetMode="External" /><Relationship Id="rId48" Type="http://schemas.openxmlformats.org/officeDocument/2006/relationships/hyperlink" Target="https://podminky.urs.cz/item/CS_URS_2024_02/317121251" TargetMode="External" /><Relationship Id="rId49" Type="http://schemas.openxmlformats.org/officeDocument/2006/relationships/hyperlink" Target="https://podminky.urs.cz/item/CS_URS_2024_02/317168022" TargetMode="External" /><Relationship Id="rId50" Type="http://schemas.openxmlformats.org/officeDocument/2006/relationships/hyperlink" Target="https://podminky.urs.cz/item/CS_URS_2024_02/317168025" TargetMode="External" /><Relationship Id="rId51" Type="http://schemas.openxmlformats.org/officeDocument/2006/relationships/hyperlink" Target="https://podminky.urs.cz/item/CS_URS_2024_02/317168027" TargetMode="External" /><Relationship Id="rId52" Type="http://schemas.openxmlformats.org/officeDocument/2006/relationships/hyperlink" Target="https://podminky.urs.cz/item/CS_URS_2024_02/317168052" TargetMode="External" /><Relationship Id="rId53" Type="http://schemas.openxmlformats.org/officeDocument/2006/relationships/hyperlink" Target="https://podminky.urs.cz/item/CS_URS_2024_02/317168054" TargetMode="External" /><Relationship Id="rId54" Type="http://schemas.openxmlformats.org/officeDocument/2006/relationships/hyperlink" Target="https://podminky.urs.cz/item/CS_URS_2024_02/317321411" TargetMode="External" /><Relationship Id="rId55" Type="http://schemas.openxmlformats.org/officeDocument/2006/relationships/hyperlink" Target="https://podminky.urs.cz/item/CS_URS_2024_02/317351101" TargetMode="External" /><Relationship Id="rId56" Type="http://schemas.openxmlformats.org/officeDocument/2006/relationships/hyperlink" Target="https://podminky.urs.cz/item/CS_URS_2024_02/317351102" TargetMode="External" /><Relationship Id="rId57" Type="http://schemas.openxmlformats.org/officeDocument/2006/relationships/hyperlink" Target="https://podminky.urs.cz/item/CS_URS_2024_02/317361821" TargetMode="External" /><Relationship Id="rId58" Type="http://schemas.openxmlformats.org/officeDocument/2006/relationships/hyperlink" Target="https://podminky.urs.cz/item/CS_URS_2024_02/341311811" TargetMode="External" /><Relationship Id="rId59" Type="http://schemas.openxmlformats.org/officeDocument/2006/relationships/hyperlink" Target="https://podminky.urs.cz/item/CS_URS_2024_02/341351111" TargetMode="External" /><Relationship Id="rId60" Type="http://schemas.openxmlformats.org/officeDocument/2006/relationships/hyperlink" Target="https://podminky.urs.cz/item/CS_URS_2024_02/341351112" TargetMode="External" /><Relationship Id="rId61" Type="http://schemas.openxmlformats.org/officeDocument/2006/relationships/hyperlink" Target="https://podminky.urs.cz/item/CS_URS_2024_02/342244221" TargetMode="External" /><Relationship Id="rId62" Type="http://schemas.openxmlformats.org/officeDocument/2006/relationships/hyperlink" Target="https://podminky.urs.cz/item/CS_URS_2024_02/389381001" TargetMode="External" /><Relationship Id="rId63" Type="http://schemas.openxmlformats.org/officeDocument/2006/relationships/hyperlink" Target="https://podminky.urs.cz/item/CS_URS_2024_02/411121121" TargetMode="External" /><Relationship Id="rId64" Type="http://schemas.openxmlformats.org/officeDocument/2006/relationships/hyperlink" Target="https://podminky.urs.cz/item/CS_URS_2024_02/411121125" TargetMode="External" /><Relationship Id="rId65" Type="http://schemas.openxmlformats.org/officeDocument/2006/relationships/hyperlink" Target="https://podminky.urs.cz/item/CS_URS_2024_02/411121127" TargetMode="External" /><Relationship Id="rId66" Type="http://schemas.openxmlformats.org/officeDocument/2006/relationships/hyperlink" Target="https://podminky.urs.cz/item/CS_URS_2024_02/411121135" TargetMode="External" /><Relationship Id="rId67" Type="http://schemas.openxmlformats.org/officeDocument/2006/relationships/hyperlink" Target="https://podminky.urs.cz/item/CS_URS_2024_02/411121145" TargetMode="External" /><Relationship Id="rId68" Type="http://schemas.openxmlformats.org/officeDocument/2006/relationships/hyperlink" Target="https://podminky.urs.cz/item/CS_URS_2024_02/411121151" TargetMode="External" /><Relationship Id="rId69" Type="http://schemas.openxmlformats.org/officeDocument/2006/relationships/hyperlink" Target="https://podminky.urs.cz/item/CS_URS_2024_02/411361821" TargetMode="External" /><Relationship Id="rId70" Type="http://schemas.openxmlformats.org/officeDocument/2006/relationships/hyperlink" Target="https://podminky.urs.cz/item/CS_URS_2024_02/413321414" TargetMode="External" /><Relationship Id="rId71" Type="http://schemas.openxmlformats.org/officeDocument/2006/relationships/hyperlink" Target="https://podminky.urs.cz/item/CS_URS_2024_02/413351121" TargetMode="External" /><Relationship Id="rId72" Type="http://schemas.openxmlformats.org/officeDocument/2006/relationships/hyperlink" Target="https://podminky.urs.cz/item/CS_URS_2024_02/413351122" TargetMode="External" /><Relationship Id="rId73" Type="http://schemas.openxmlformats.org/officeDocument/2006/relationships/hyperlink" Target="https://podminky.urs.cz/item/CS_URS_2024_02/413352115" TargetMode="External" /><Relationship Id="rId74" Type="http://schemas.openxmlformats.org/officeDocument/2006/relationships/hyperlink" Target="https://podminky.urs.cz/item/CS_URS_2024_02/413941135" TargetMode="External" /><Relationship Id="rId75" Type="http://schemas.openxmlformats.org/officeDocument/2006/relationships/hyperlink" Target="https://podminky.urs.cz/item/CS_URS_2024_02/417321515" TargetMode="External" /><Relationship Id="rId76" Type="http://schemas.openxmlformats.org/officeDocument/2006/relationships/hyperlink" Target="https://podminky.urs.cz/item/CS_URS_2024_02/417351115" TargetMode="External" /><Relationship Id="rId77" Type="http://schemas.openxmlformats.org/officeDocument/2006/relationships/hyperlink" Target="https://podminky.urs.cz/item/CS_URS_2024_02/417351116" TargetMode="External" /><Relationship Id="rId78" Type="http://schemas.openxmlformats.org/officeDocument/2006/relationships/hyperlink" Target="https://podminky.urs.cz/item/CS_URS_2024_02/435121111" TargetMode="External" /><Relationship Id="rId79" Type="http://schemas.openxmlformats.org/officeDocument/2006/relationships/hyperlink" Target="https://podminky.urs.cz/item/CS_URS_2024_02/612131302" TargetMode="External" /><Relationship Id="rId80" Type="http://schemas.openxmlformats.org/officeDocument/2006/relationships/hyperlink" Target="https://podminky.urs.cz/item/CS_URS_2024_02/612142001" TargetMode="External" /><Relationship Id="rId81" Type="http://schemas.openxmlformats.org/officeDocument/2006/relationships/hyperlink" Target="https://podminky.urs.cz/item/CS_URS_2024_02/612321131" TargetMode="External" /><Relationship Id="rId82" Type="http://schemas.openxmlformats.org/officeDocument/2006/relationships/hyperlink" Target="https://podminky.urs.cz/item/CS_URS_2024_02/612321321" TargetMode="External" /><Relationship Id="rId83" Type="http://schemas.openxmlformats.org/officeDocument/2006/relationships/hyperlink" Target="https://podminky.urs.cz/item/CS_URS_2024_02/612321391" TargetMode="External" /><Relationship Id="rId84" Type="http://schemas.openxmlformats.org/officeDocument/2006/relationships/hyperlink" Target="https://podminky.urs.cz/item/CS_URS_2024_02/619991005" TargetMode="External" /><Relationship Id="rId85" Type="http://schemas.openxmlformats.org/officeDocument/2006/relationships/hyperlink" Target="https://podminky.urs.cz/item/CS_URS_2024_02/621131121" TargetMode="External" /><Relationship Id="rId86" Type="http://schemas.openxmlformats.org/officeDocument/2006/relationships/hyperlink" Target="https://podminky.urs.cz/item/CS_URS_2024_02/621151031" TargetMode="External" /><Relationship Id="rId87" Type="http://schemas.openxmlformats.org/officeDocument/2006/relationships/hyperlink" Target="https://podminky.urs.cz/item/CS_URS_2024_02/621221001" TargetMode="External" /><Relationship Id="rId88" Type="http://schemas.openxmlformats.org/officeDocument/2006/relationships/hyperlink" Target="https://podminky.urs.cz/item/CS_URS_2024_02/621251105" TargetMode="External" /><Relationship Id="rId89" Type="http://schemas.openxmlformats.org/officeDocument/2006/relationships/hyperlink" Target="https://podminky.urs.cz/item/CS_URS_2024_02/621531012" TargetMode="External" /><Relationship Id="rId90" Type="http://schemas.openxmlformats.org/officeDocument/2006/relationships/hyperlink" Target="https://podminky.urs.cz/item/CS_URS_2024_02/622131121" TargetMode="External" /><Relationship Id="rId91" Type="http://schemas.openxmlformats.org/officeDocument/2006/relationships/hyperlink" Target="https://podminky.urs.cz/item/CS_URS_2024_02/622142001" TargetMode="External" /><Relationship Id="rId92" Type="http://schemas.openxmlformats.org/officeDocument/2006/relationships/hyperlink" Target="https://podminky.urs.cz/item/CS_URS_2024_02/622151031" TargetMode="External" /><Relationship Id="rId93" Type="http://schemas.openxmlformats.org/officeDocument/2006/relationships/hyperlink" Target="https://podminky.urs.cz/item/CS_URS_2024_02/622221001" TargetMode="External" /><Relationship Id="rId94" Type="http://schemas.openxmlformats.org/officeDocument/2006/relationships/hyperlink" Target="https://podminky.urs.cz/item/CS_URS_2024_02/622221041" TargetMode="External" /><Relationship Id="rId95" Type="http://schemas.openxmlformats.org/officeDocument/2006/relationships/hyperlink" Target="https://podminky.urs.cz/item/CS_URS_2024_02/622222001" TargetMode="External" /><Relationship Id="rId96" Type="http://schemas.openxmlformats.org/officeDocument/2006/relationships/hyperlink" Target="https://podminky.urs.cz/item/CS_URS_2024_02/622251105" TargetMode="External" /><Relationship Id="rId97" Type="http://schemas.openxmlformats.org/officeDocument/2006/relationships/hyperlink" Target="https://podminky.urs.cz/item/CS_URS_2024_02/622252001" TargetMode="External" /><Relationship Id="rId98" Type="http://schemas.openxmlformats.org/officeDocument/2006/relationships/hyperlink" Target="https://podminky.urs.cz/item/CS_URS_2024_02/622252002" TargetMode="External" /><Relationship Id="rId99" Type="http://schemas.openxmlformats.org/officeDocument/2006/relationships/hyperlink" Target="https://podminky.urs.cz/item/CS_URS_2024_02/622531012" TargetMode="External" /><Relationship Id="rId100" Type="http://schemas.openxmlformats.org/officeDocument/2006/relationships/hyperlink" Target="https://podminky.urs.cz/item/CS_URS_2024_02/629991011" TargetMode="External" /><Relationship Id="rId101" Type="http://schemas.openxmlformats.org/officeDocument/2006/relationships/hyperlink" Target="https://podminky.urs.cz/item/CS_URS_2024_02/631311116" TargetMode="External" /><Relationship Id="rId102" Type="http://schemas.openxmlformats.org/officeDocument/2006/relationships/hyperlink" Target="https://podminky.urs.cz/item/CS_URS_2024_02/631311125" TargetMode="External" /><Relationship Id="rId103" Type="http://schemas.openxmlformats.org/officeDocument/2006/relationships/hyperlink" Target="https://podminky.urs.cz/item/CS_URS_2024_02/631319011" TargetMode="External" /><Relationship Id="rId104" Type="http://schemas.openxmlformats.org/officeDocument/2006/relationships/hyperlink" Target="https://podminky.urs.cz/item/CS_URS_2024_02/631319012" TargetMode="External" /><Relationship Id="rId105" Type="http://schemas.openxmlformats.org/officeDocument/2006/relationships/hyperlink" Target="https://podminky.urs.cz/item/CS_URS_2024_02/631319171" TargetMode="External" /><Relationship Id="rId106" Type="http://schemas.openxmlformats.org/officeDocument/2006/relationships/hyperlink" Target="https://podminky.urs.cz/item/CS_URS_2024_02/631319173" TargetMode="External" /><Relationship Id="rId107" Type="http://schemas.openxmlformats.org/officeDocument/2006/relationships/hyperlink" Target="https://podminky.urs.cz/item/CS_URS_2024_02/631319183" TargetMode="External" /><Relationship Id="rId108" Type="http://schemas.openxmlformats.org/officeDocument/2006/relationships/hyperlink" Target="https://podminky.urs.cz/item/CS_URS_2024_02/631319195" TargetMode="External" /><Relationship Id="rId109" Type="http://schemas.openxmlformats.org/officeDocument/2006/relationships/hyperlink" Target="https://podminky.urs.cz/item/CS_URS_2024_02/631319196" TargetMode="External" /><Relationship Id="rId110" Type="http://schemas.openxmlformats.org/officeDocument/2006/relationships/hyperlink" Target="https://podminky.urs.cz/item/CS_URS_2024_02/631362021" TargetMode="External" /><Relationship Id="rId111" Type="http://schemas.openxmlformats.org/officeDocument/2006/relationships/hyperlink" Target="https://podminky.urs.cz/item/CS_URS_2024_02/632451214" TargetMode="External" /><Relationship Id="rId112" Type="http://schemas.openxmlformats.org/officeDocument/2006/relationships/hyperlink" Target="https://podminky.urs.cz/item/CS_URS_2024_02/632451291" TargetMode="External" /><Relationship Id="rId113" Type="http://schemas.openxmlformats.org/officeDocument/2006/relationships/hyperlink" Target="https://podminky.urs.cz/item/CS_URS_2024_02/632481213" TargetMode="External" /><Relationship Id="rId114" Type="http://schemas.openxmlformats.org/officeDocument/2006/relationships/hyperlink" Target="https://podminky.urs.cz/item/CS_URS_2024_02/634112127" TargetMode="External" /><Relationship Id="rId115" Type="http://schemas.openxmlformats.org/officeDocument/2006/relationships/hyperlink" Target="https://podminky.urs.cz/item/CS_URS_2024_02/637121115" TargetMode="External" /><Relationship Id="rId116" Type="http://schemas.openxmlformats.org/officeDocument/2006/relationships/hyperlink" Target="https://podminky.urs.cz/item/CS_URS_2024_02/637311122" TargetMode="External" /><Relationship Id="rId117" Type="http://schemas.openxmlformats.org/officeDocument/2006/relationships/hyperlink" Target="https://podminky.urs.cz/item/CS_URS_2024_02/642944121" TargetMode="External" /><Relationship Id="rId118" Type="http://schemas.openxmlformats.org/officeDocument/2006/relationships/hyperlink" Target="https://podminky.urs.cz/item/CS_URS_2024_02/642944221" TargetMode="External" /><Relationship Id="rId119" Type="http://schemas.openxmlformats.org/officeDocument/2006/relationships/hyperlink" Target="https://podminky.urs.cz/item/CS_URS_2024_02/642945111" TargetMode="External" /><Relationship Id="rId120" Type="http://schemas.openxmlformats.org/officeDocument/2006/relationships/hyperlink" Target="https://podminky.urs.cz/item/CS_URS_2024_02/642945112" TargetMode="External" /><Relationship Id="rId121" Type="http://schemas.openxmlformats.org/officeDocument/2006/relationships/hyperlink" Target="https://podminky.urs.cz/item/CS_URS_2024_02/919726122" TargetMode="External" /><Relationship Id="rId122" Type="http://schemas.openxmlformats.org/officeDocument/2006/relationships/hyperlink" Target="https://podminky.urs.cz/item/CS_URS_2024_02/941111122" TargetMode="External" /><Relationship Id="rId123" Type="http://schemas.openxmlformats.org/officeDocument/2006/relationships/hyperlink" Target="https://podminky.urs.cz/item/CS_URS_2024_02/941111222" TargetMode="External" /><Relationship Id="rId124" Type="http://schemas.openxmlformats.org/officeDocument/2006/relationships/hyperlink" Target="https://podminky.urs.cz/item/CS_URS_2024_02/941111332" TargetMode="External" /><Relationship Id="rId125" Type="http://schemas.openxmlformats.org/officeDocument/2006/relationships/hyperlink" Target="https://podminky.urs.cz/item/CS_URS_2024_02/941111822" TargetMode="External" /><Relationship Id="rId126" Type="http://schemas.openxmlformats.org/officeDocument/2006/relationships/hyperlink" Target="https://podminky.urs.cz/item/CS_URS_2024_02/944511111" TargetMode="External" /><Relationship Id="rId127" Type="http://schemas.openxmlformats.org/officeDocument/2006/relationships/hyperlink" Target="https://podminky.urs.cz/item/CS_URS_2024_02/944511211" TargetMode="External" /><Relationship Id="rId128" Type="http://schemas.openxmlformats.org/officeDocument/2006/relationships/hyperlink" Target="https://podminky.urs.cz/item/CS_URS_2024_02/944511811" TargetMode="External" /><Relationship Id="rId129" Type="http://schemas.openxmlformats.org/officeDocument/2006/relationships/hyperlink" Target="https://podminky.urs.cz/item/CS_URS_2024_02/949101111" TargetMode="External" /><Relationship Id="rId130" Type="http://schemas.openxmlformats.org/officeDocument/2006/relationships/hyperlink" Target="https://podminky.urs.cz/item/CS_URS_2024_02/949311112" TargetMode="External" /><Relationship Id="rId131" Type="http://schemas.openxmlformats.org/officeDocument/2006/relationships/hyperlink" Target="https://podminky.urs.cz/item/CS_URS_2024_02/949311212" TargetMode="External" /><Relationship Id="rId132" Type="http://schemas.openxmlformats.org/officeDocument/2006/relationships/hyperlink" Target="https://podminky.urs.cz/item/CS_URS_2024_02/949311812" TargetMode="External" /><Relationship Id="rId133" Type="http://schemas.openxmlformats.org/officeDocument/2006/relationships/hyperlink" Target="https://podminky.urs.cz/item/CS_URS_2024_02/952901111" TargetMode="External" /><Relationship Id="rId134" Type="http://schemas.openxmlformats.org/officeDocument/2006/relationships/hyperlink" Target="https://podminky.urs.cz/item/CS_URS_2024_02/953921113" TargetMode="External" /><Relationship Id="rId135" Type="http://schemas.openxmlformats.org/officeDocument/2006/relationships/hyperlink" Target="https://podminky.urs.cz/item/CS_URS_2024_02/953941211" TargetMode="External" /><Relationship Id="rId136" Type="http://schemas.openxmlformats.org/officeDocument/2006/relationships/hyperlink" Target="https://podminky.urs.cz/item/CS_URS_2024_02/953943211" TargetMode="External" /><Relationship Id="rId137" Type="http://schemas.openxmlformats.org/officeDocument/2006/relationships/hyperlink" Target="https://podminky.urs.cz/item/CS_URS_2024_02/953943212" TargetMode="External" /><Relationship Id="rId138" Type="http://schemas.openxmlformats.org/officeDocument/2006/relationships/hyperlink" Target="https://podminky.urs.cz/item/CS_URS_2024_02/971038441" TargetMode="External" /><Relationship Id="rId139" Type="http://schemas.openxmlformats.org/officeDocument/2006/relationships/hyperlink" Target="https://podminky.urs.cz/item/CS_URS_2024_02/974032165" TargetMode="External" /><Relationship Id="rId140" Type="http://schemas.openxmlformats.org/officeDocument/2006/relationships/hyperlink" Target="https://podminky.urs.cz/item/CS_URS_2024_02/977151124" TargetMode="External" /><Relationship Id="rId141" Type="http://schemas.openxmlformats.org/officeDocument/2006/relationships/hyperlink" Target="https://podminky.urs.cz/item/CS_URS_2024_02/993111111" TargetMode="External" /><Relationship Id="rId142" Type="http://schemas.openxmlformats.org/officeDocument/2006/relationships/hyperlink" Target="https://podminky.urs.cz/item/CS_URS_2024_02/993111119" TargetMode="External" /><Relationship Id="rId143" Type="http://schemas.openxmlformats.org/officeDocument/2006/relationships/hyperlink" Target="https://podminky.urs.cz/item/CS_URS_2024_02/997013115" TargetMode="External" /><Relationship Id="rId144" Type="http://schemas.openxmlformats.org/officeDocument/2006/relationships/hyperlink" Target="https://podminky.urs.cz/item/CS_URS_2024_02/997013509" TargetMode="External" /><Relationship Id="rId145" Type="http://schemas.openxmlformats.org/officeDocument/2006/relationships/hyperlink" Target="https://podminky.urs.cz/item/CS_URS_2024_02/997013511" TargetMode="External" /><Relationship Id="rId146" Type="http://schemas.openxmlformats.org/officeDocument/2006/relationships/hyperlink" Target="https://podminky.urs.cz/item/CS_URS_2024_02/998011003" TargetMode="External" /><Relationship Id="rId147" Type="http://schemas.openxmlformats.org/officeDocument/2006/relationships/hyperlink" Target="https://podminky.urs.cz/item/CS_URS_2024_02/711111001" TargetMode="External" /><Relationship Id="rId148" Type="http://schemas.openxmlformats.org/officeDocument/2006/relationships/hyperlink" Target="https://podminky.urs.cz/item/CS_URS_2024_02/711112001" TargetMode="External" /><Relationship Id="rId149" Type="http://schemas.openxmlformats.org/officeDocument/2006/relationships/hyperlink" Target="https://podminky.urs.cz/item/CS_URS_2024_02/711141559" TargetMode="External" /><Relationship Id="rId150" Type="http://schemas.openxmlformats.org/officeDocument/2006/relationships/hyperlink" Target="https://podminky.urs.cz/item/CS_URS_2024_02/711142559" TargetMode="External" /><Relationship Id="rId151" Type="http://schemas.openxmlformats.org/officeDocument/2006/relationships/hyperlink" Target="https://podminky.urs.cz/item/CS_URS_2024_02/711161212" TargetMode="External" /><Relationship Id="rId152" Type="http://schemas.openxmlformats.org/officeDocument/2006/relationships/hyperlink" Target="https://podminky.urs.cz/item/CS_URS_2024_02/711161383" TargetMode="External" /><Relationship Id="rId153" Type="http://schemas.openxmlformats.org/officeDocument/2006/relationships/hyperlink" Target="https://podminky.urs.cz/item/CS_URS_2024_02/711161386" TargetMode="External" /><Relationship Id="rId154" Type="http://schemas.openxmlformats.org/officeDocument/2006/relationships/hyperlink" Target="https://podminky.urs.cz/item/CS_URS_2024_02/711191001" TargetMode="External" /><Relationship Id="rId155" Type="http://schemas.openxmlformats.org/officeDocument/2006/relationships/hyperlink" Target="https://podminky.urs.cz/item/CS_URS_2024_02/711745567" TargetMode="External" /><Relationship Id="rId156" Type="http://schemas.openxmlformats.org/officeDocument/2006/relationships/hyperlink" Target="https://podminky.urs.cz/item/CS_URS_2024_02/711747067" TargetMode="External" /><Relationship Id="rId157" Type="http://schemas.openxmlformats.org/officeDocument/2006/relationships/hyperlink" Target="https://podminky.urs.cz/item/CS_URS_2024_02/998711203" TargetMode="External" /><Relationship Id="rId158" Type="http://schemas.openxmlformats.org/officeDocument/2006/relationships/hyperlink" Target="https://podminky.urs.cz/item/CS_URS_2024_02/712311101" TargetMode="External" /><Relationship Id="rId159" Type="http://schemas.openxmlformats.org/officeDocument/2006/relationships/hyperlink" Target="https://podminky.urs.cz/item/CS_URS_2024_02/712341559" TargetMode="External" /><Relationship Id="rId160" Type="http://schemas.openxmlformats.org/officeDocument/2006/relationships/hyperlink" Target="https://podminky.urs.cz/item/CS_URS_2024_02/712341715" TargetMode="External" /><Relationship Id="rId161" Type="http://schemas.openxmlformats.org/officeDocument/2006/relationships/hyperlink" Target="https://podminky.urs.cz/item/CS_URS_2024_02/712361701" TargetMode="External" /><Relationship Id="rId162" Type="http://schemas.openxmlformats.org/officeDocument/2006/relationships/hyperlink" Target="https://podminky.urs.cz/item/CS_URS_2024_02/712363115" TargetMode="External" /><Relationship Id="rId163" Type="http://schemas.openxmlformats.org/officeDocument/2006/relationships/hyperlink" Target="https://podminky.urs.cz/item/CS_URS_2024_02/712363352" TargetMode="External" /><Relationship Id="rId164" Type="http://schemas.openxmlformats.org/officeDocument/2006/relationships/hyperlink" Target="https://podminky.urs.cz/item/CS_URS_2024_02/712363353" TargetMode="External" /><Relationship Id="rId165" Type="http://schemas.openxmlformats.org/officeDocument/2006/relationships/hyperlink" Target="https://podminky.urs.cz/item/CS_URS_2024_02/712363354" TargetMode="External" /><Relationship Id="rId166" Type="http://schemas.openxmlformats.org/officeDocument/2006/relationships/hyperlink" Target="https://podminky.urs.cz/item/CS_URS_2024_02/712363355" TargetMode="External" /><Relationship Id="rId167" Type="http://schemas.openxmlformats.org/officeDocument/2006/relationships/hyperlink" Target="https://podminky.urs.cz/item/CS_URS_2024_02/712363357" TargetMode="External" /><Relationship Id="rId168" Type="http://schemas.openxmlformats.org/officeDocument/2006/relationships/hyperlink" Target="https://podminky.urs.cz/item/CS_URS_2024_02/712363406" TargetMode="External" /><Relationship Id="rId169" Type="http://schemas.openxmlformats.org/officeDocument/2006/relationships/hyperlink" Target="https://podminky.urs.cz/item/CS_URS_2024_02/712363506" TargetMode="External" /><Relationship Id="rId170" Type="http://schemas.openxmlformats.org/officeDocument/2006/relationships/hyperlink" Target="https://podminky.urs.cz/item/CS_URS_2024_02/712391171" TargetMode="External" /><Relationship Id="rId171" Type="http://schemas.openxmlformats.org/officeDocument/2006/relationships/hyperlink" Target="https://podminky.urs.cz/item/CS_URS_2024_02/712391172" TargetMode="External" /><Relationship Id="rId172" Type="http://schemas.openxmlformats.org/officeDocument/2006/relationships/hyperlink" Target="https://podminky.urs.cz/item/CS_URS_2024_02/712391382" TargetMode="External" /><Relationship Id="rId173" Type="http://schemas.openxmlformats.org/officeDocument/2006/relationships/hyperlink" Target="https://podminky.urs.cz/item/CS_URS_2024_02/712391482" TargetMode="External" /><Relationship Id="rId174" Type="http://schemas.openxmlformats.org/officeDocument/2006/relationships/hyperlink" Target="https://podminky.urs.cz/item/CS_URS_2024_02/712392184" TargetMode="External" /><Relationship Id="rId175" Type="http://schemas.openxmlformats.org/officeDocument/2006/relationships/hyperlink" Target="https://podminky.urs.cz/item/CS_URS_2024_02/712811101" TargetMode="External" /><Relationship Id="rId176" Type="http://schemas.openxmlformats.org/officeDocument/2006/relationships/hyperlink" Target="https://podminky.urs.cz/item/CS_URS_2024_02/712831101" TargetMode="External" /><Relationship Id="rId177" Type="http://schemas.openxmlformats.org/officeDocument/2006/relationships/hyperlink" Target="https://podminky.urs.cz/item/CS_URS_2024_02/712841559" TargetMode="External" /><Relationship Id="rId178" Type="http://schemas.openxmlformats.org/officeDocument/2006/relationships/hyperlink" Target="https://podminky.urs.cz/item/CS_URS_2024_02/712861702" TargetMode="External" /><Relationship Id="rId179" Type="http://schemas.openxmlformats.org/officeDocument/2006/relationships/hyperlink" Target="https://podminky.urs.cz/item/CS_URS_2024_02/712998004" TargetMode="External" /><Relationship Id="rId180" Type="http://schemas.openxmlformats.org/officeDocument/2006/relationships/hyperlink" Target="https://podminky.urs.cz/item/CS_URS_2024_02/998712203" TargetMode="External" /><Relationship Id="rId181" Type="http://schemas.openxmlformats.org/officeDocument/2006/relationships/hyperlink" Target="https://podminky.urs.cz/item/CS_URS_2024_02/713121111" TargetMode="External" /><Relationship Id="rId182" Type="http://schemas.openxmlformats.org/officeDocument/2006/relationships/hyperlink" Target="https://podminky.urs.cz/item/CS_URS_2024_02/713121121" TargetMode="External" /><Relationship Id="rId183" Type="http://schemas.openxmlformats.org/officeDocument/2006/relationships/hyperlink" Target="https://podminky.urs.cz/item/CS_URS_2024_02/713121311" TargetMode="External" /><Relationship Id="rId184" Type="http://schemas.openxmlformats.org/officeDocument/2006/relationships/hyperlink" Target="https://podminky.urs.cz/item/CS_URS_2024_02/713131141" TargetMode="External" /><Relationship Id="rId185" Type="http://schemas.openxmlformats.org/officeDocument/2006/relationships/hyperlink" Target="https://podminky.urs.cz/item/CS_URS_2024_02/713131141" TargetMode="External" /><Relationship Id="rId186" Type="http://schemas.openxmlformats.org/officeDocument/2006/relationships/hyperlink" Target="https://podminky.urs.cz/item/CS_URS_2024_02/713131151" TargetMode="External" /><Relationship Id="rId187" Type="http://schemas.openxmlformats.org/officeDocument/2006/relationships/hyperlink" Target="https://podminky.urs.cz/item/CS_URS_2024_02/713131341" TargetMode="External" /><Relationship Id="rId188" Type="http://schemas.openxmlformats.org/officeDocument/2006/relationships/hyperlink" Target="https://podminky.urs.cz/item/CS_URS_2024_02/713131343" TargetMode="External" /><Relationship Id="rId189" Type="http://schemas.openxmlformats.org/officeDocument/2006/relationships/hyperlink" Target="https://podminky.urs.cz/item/CS_URS_2024_02/713141152" TargetMode="External" /><Relationship Id="rId190" Type="http://schemas.openxmlformats.org/officeDocument/2006/relationships/hyperlink" Target="https://podminky.urs.cz/item/CS_URS_2024_02/713141311" TargetMode="External" /><Relationship Id="rId191" Type="http://schemas.openxmlformats.org/officeDocument/2006/relationships/hyperlink" Target="https://podminky.urs.cz/item/CS_URS_2024_02/713141336" TargetMode="External" /><Relationship Id="rId192" Type="http://schemas.openxmlformats.org/officeDocument/2006/relationships/hyperlink" Target="https://podminky.urs.cz/item/CS_URS_2024_02/713141356" TargetMode="External" /><Relationship Id="rId193" Type="http://schemas.openxmlformats.org/officeDocument/2006/relationships/hyperlink" Target="https://podminky.urs.cz/item/CS_URS_2024_02/713191321" TargetMode="External" /><Relationship Id="rId194" Type="http://schemas.openxmlformats.org/officeDocument/2006/relationships/hyperlink" Target="https://podminky.urs.cz/item/CS_URS_2024_02/713191523" TargetMode="External" /><Relationship Id="rId195" Type="http://schemas.openxmlformats.org/officeDocument/2006/relationships/hyperlink" Target="https://podminky.urs.cz/item/CS_URS_2024_02/998713203" TargetMode="External" /><Relationship Id="rId196" Type="http://schemas.openxmlformats.org/officeDocument/2006/relationships/hyperlink" Target="https://podminky.urs.cz/item/CS_URS_2024_02/721239114" TargetMode="External" /><Relationship Id="rId197" Type="http://schemas.openxmlformats.org/officeDocument/2006/relationships/hyperlink" Target="https://podminky.urs.cz/item/CS_URS_2024_02/998721203" TargetMode="External" /><Relationship Id="rId198" Type="http://schemas.openxmlformats.org/officeDocument/2006/relationships/hyperlink" Target="https://podminky.urs.cz/item/CS_URS_2024_02/725291652" TargetMode="External" /><Relationship Id="rId199" Type="http://schemas.openxmlformats.org/officeDocument/2006/relationships/hyperlink" Target="https://podminky.urs.cz/item/CS_URS_2024_02/725291654" TargetMode="External" /><Relationship Id="rId200" Type="http://schemas.openxmlformats.org/officeDocument/2006/relationships/hyperlink" Target="https://podminky.urs.cz/item/CS_URS_2024_02/725291662" TargetMode="External" /><Relationship Id="rId201" Type="http://schemas.openxmlformats.org/officeDocument/2006/relationships/hyperlink" Target="https://podminky.urs.cz/item/CS_URS_2024_02/725291664" TargetMode="External" /><Relationship Id="rId202" Type="http://schemas.openxmlformats.org/officeDocument/2006/relationships/hyperlink" Target="https://podminky.urs.cz/item/CS_URS_2024_02/725291666" TargetMode="External" /><Relationship Id="rId203" Type="http://schemas.openxmlformats.org/officeDocument/2006/relationships/hyperlink" Target="https://podminky.urs.cz/item/CS_URS_2024_02/725291670" TargetMode="External" /><Relationship Id="rId204" Type="http://schemas.openxmlformats.org/officeDocument/2006/relationships/hyperlink" Target="https://podminky.urs.cz/item/CS_URS_2024_02/998725203" TargetMode="External" /><Relationship Id="rId205" Type="http://schemas.openxmlformats.org/officeDocument/2006/relationships/hyperlink" Target="https://podminky.urs.cz/item/CS_URS_2024_02/751514763" TargetMode="External" /><Relationship Id="rId206" Type="http://schemas.openxmlformats.org/officeDocument/2006/relationships/hyperlink" Target="https://podminky.urs.cz/item/CS_URS_2024_02/998751202" TargetMode="External" /><Relationship Id="rId207" Type="http://schemas.openxmlformats.org/officeDocument/2006/relationships/hyperlink" Target="https://podminky.urs.cz/item/CS_URS_2024_02/998762213" TargetMode="External" /><Relationship Id="rId208" Type="http://schemas.openxmlformats.org/officeDocument/2006/relationships/hyperlink" Target="https://podminky.urs.cz/item/CS_URS_2024_02/763111720" TargetMode="External" /><Relationship Id="rId209" Type="http://schemas.openxmlformats.org/officeDocument/2006/relationships/hyperlink" Target="https://podminky.urs.cz/item/CS_URS_2024_02/763121211" TargetMode="External" /><Relationship Id="rId210" Type="http://schemas.openxmlformats.org/officeDocument/2006/relationships/hyperlink" Target="https://podminky.urs.cz/item/CS_URS_2024_02/763131411" TargetMode="External" /><Relationship Id="rId211" Type="http://schemas.openxmlformats.org/officeDocument/2006/relationships/hyperlink" Target="https://podminky.urs.cz/item/CS_URS_2024_02/763131451" TargetMode="External" /><Relationship Id="rId212" Type="http://schemas.openxmlformats.org/officeDocument/2006/relationships/hyperlink" Target="https://podminky.urs.cz/item/CS_URS_2024_02/763131712" TargetMode="External" /><Relationship Id="rId213" Type="http://schemas.openxmlformats.org/officeDocument/2006/relationships/hyperlink" Target="https://podminky.urs.cz/item/CS_URS_2024_02/763131722" TargetMode="External" /><Relationship Id="rId214" Type="http://schemas.openxmlformats.org/officeDocument/2006/relationships/hyperlink" Target="https://podminky.urs.cz/item/CS_URS_2024_02/763135101" TargetMode="External" /><Relationship Id="rId215" Type="http://schemas.openxmlformats.org/officeDocument/2006/relationships/hyperlink" Target="https://podminky.urs.cz/item/CS_URS_2024_02/763172347" TargetMode="External" /><Relationship Id="rId216" Type="http://schemas.openxmlformats.org/officeDocument/2006/relationships/hyperlink" Target="https://podminky.urs.cz/item/CS_URS_2024_02/763172355" TargetMode="External" /><Relationship Id="rId217" Type="http://schemas.openxmlformats.org/officeDocument/2006/relationships/hyperlink" Target="https://podminky.urs.cz/item/CS_URS_2024_02/763182314" TargetMode="External" /><Relationship Id="rId218" Type="http://schemas.openxmlformats.org/officeDocument/2006/relationships/hyperlink" Target="https://podminky.urs.cz/item/CS_URS_2024_02/998763403" TargetMode="External" /><Relationship Id="rId219" Type="http://schemas.openxmlformats.org/officeDocument/2006/relationships/hyperlink" Target="https://podminky.urs.cz/item/CS_URS_2024_02/764215646" TargetMode="External" /><Relationship Id="rId220" Type="http://schemas.openxmlformats.org/officeDocument/2006/relationships/hyperlink" Target="https://podminky.urs.cz/item/CS_URS_2024_02/764226465" TargetMode="External" /><Relationship Id="rId221" Type="http://schemas.openxmlformats.org/officeDocument/2006/relationships/hyperlink" Target="https://podminky.urs.cz/item/CS_URS_2024_02/764521433" TargetMode="External" /><Relationship Id="rId222" Type="http://schemas.openxmlformats.org/officeDocument/2006/relationships/hyperlink" Target="https://podminky.urs.cz/item/CS_URS_2024_02/764521463" TargetMode="External" /><Relationship Id="rId223" Type="http://schemas.openxmlformats.org/officeDocument/2006/relationships/hyperlink" Target="https://podminky.urs.cz/item/CS_URS_2024_02/764521464" TargetMode="External" /><Relationship Id="rId224" Type="http://schemas.openxmlformats.org/officeDocument/2006/relationships/hyperlink" Target="https://podminky.urs.cz/item/CS_URS_2024_02/764528402" TargetMode="External" /><Relationship Id="rId225" Type="http://schemas.openxmlformats.org/officeDocument/2006/relationships/hyperlink" Target="https://podminky.urs.cz/item/CS_URS_2024_02/998764213" TargetMode="External" /><Relationship Id="rId226" Type="http://schemas.openxmlformats.org/officeDocument/2006/relationships/hyperlink" Target="https://podminky.urs.cz/item/CS_URS_2024_02/766211611" TargetMode="External" /><Relationship Id="rId227" Type="http://schemas.openxmlformats.org/officeDocument/2006/relationships/hyperlink" Target="https://podminky.urs.cz/item/CS_URS_2024_02/766622131" TargetMode="External" /><Relationship Id="rId228" Type="http://schemas.openxmlformats.org/officeDocument/2006/relationships/hyperlink" Target="https://podminky.urs.cz/item/CS_URS_2024_02/766622132" TargetMode="External" /><Relationship Id="rId229" Type="http://schemas.openxmlformats.org/officeDocument/2006/relationships/hyperlink" Target="https://podminky.urs.cz/item/CS_URS_2024_02/766622133" TargetMode="External" /><Relationship Id="rId230" Type="http://schemas.openxmlformats.org/officeDocument/2006/relationships/hyperlink" Target="https://podminky.urs.cz/item/CS_URS_2024_02/766622216" TargetMode="External" /><Relationship Id="rId231" Type="http://schemas.openxmlformats.org/officeDocument/2006/relationships/hyperlink" Target="https://podminky.urs.cz/item/CS_URS_2024_02/766641131" TargetMode="External" /><Relationship Id="rId232" Type="http://schemas.openxmlformats.org/officeDocument/2006/relationships/hyperlink" Target="https://podminky.urs.cz/item/CS_URS_2024_02/766660001" TargetMode="External" /><Relationship Id="rId233" Type="http://schemas.openxmlformats.org/officeDocument/2006/relationships/hyperlink" Target="https://podminky.urs.cz/item/CS_URS_2024_02/766660002" TargetMode="External" /><Relationship Id="rId234" Type="http://schemas.openxmlformats.org/officeDocument/2006/relationships/hyperlink" Target="https://podminky.urs.cz/item/CS_URS_2024_02/766660011" TargetMode="External" /><Relationship Id="rId235" Type="http://schemas.openxmlformats.org/officeDocument/2006/relationships/hyperlink" Target="https://podminky.urs.cz/item/CS_URS_2024_02/766660012" TargetMode="External" /><Relationship Id="rId236" Type="http://schemas.openxmlformats.org/officeDocument/2006/relationships/hyperlink" Target="https://podminky.urs.cz/item/CS_URS_2024_02/766660021" TargetMode="External" /><Relationship Id="rId237" Type="http://schemas.openxmlformats.org/officeDocument/2006/relationships/hyperlink" Target="https://podminky.urs.cz/item/CS_URS_2024_02/766660022" TargetMode="External" /><Relationship Id="rId238" Type="http://schemas.openxmlformats.org/officeDocument/2006/relationships/hyperlink" Target="https://podminky.urs.cz/item/CS_URS_2024_02/766660031" TargetMode="External" /><Relationship Id="rId239" Type="http://schemas.openxmlformats.org/officeDocument/2006/relationships/hyperlink" Target="https://podminky.urs.cz/item/CS_URS_2024_02/766694116" TargetMode="External" /><Relationship Id="rId240" Type="http://schemas.openxmlformats.org/officeDocument/2006/relationships/hyperlink" Target="https://podminky.urs.cz/item/CS_URS_2024_02/998766203" TargetMode="External" /><Relationship Id="rId241" Type="http://schemas.openxmlformats.org/officeDocument/2006/relationships/hyperlink" Target="https://podminky.urs.cz/item/CS_URS_2024_01/767161211" TargetMode="External" /><Relationship Id="rId242" Type="http://schemas.openxmlformats.org/officeDocument/2006/relationships/hyperlink" Target="https://podminky.urs.cz/item/CS_URS_2024_01/767220410" TargetMode="External" /><Relationship Id="rId243" Type="http://schemas.openxmlformats.org/officeDocument/2006/relationships/hyperlink" Target="https://podminky.urs.cz/item/CS_URS_2024_02/767316312" TargetMode="External" /><Relationship Id="rId244" Type="http://schemas.openxmlformats.org/officeDocument/2006/relationships/hyperlink" Target="https://podminky.urs.cz/item/CS_URS_2024_02/767531121" TargetMode="External" /><Relationship Id="rId245" Type="http://schemas.openxmlformats.org/officeDocument/2006/relationships/hyperlink" Target="https://podminky.urs.cz/item/CS_URS_2024_02/767531211" TargetMode="External" /><Relationship Id="rId246" Type="http://schemas.openxmlformats.org/officeDocument/2006/relationships/hyperlink" Target="https://podminky.urs.cz/item/CS_URS_2024_02/767531215" TargetMode="External" /><Relationship Id="rId247" Type="http://schemas.openxmlformats.org/officeDocument/2006/relationships/hyperlink" Target="https://podminky.urs.cz/item/CS_URS_2024_02/767531231" TargetMode="External" /><Relationship Id="rId248" Type="http://schemas.openxmlformats.org/officeDocument/2006/relationships/hyperlink" Target="https://podminky.urs.cz/item/CS_URS_2024_02/767620322" TargetMode="External" /><Relationship Id="rId249" Type="http://schemas.openxmlformats.org/officeDocument/2006/relationships/hyperlink" Target="https://podminky.urs.cz/item/CS_URS_2024_02/767620323" TargetMode="External" /><Relationship Id="rId250" Type="http://schemas.openxmlformats.org/officeDocument/2006/relationships/hyperlink" Target="https://podminky.urs.cz/item/CS_URS_2024_02/767620352" TargetMode="External" /><Relationship Id="rId251" Type="http://schemas.openxmlformats.org/officeDocument/2006/relationships/hyperlink" Target="https://podminky.urs.cz/item/CS_URS_2024_02/767620353" TargetMode="External" /><Relationship Id="rId252" Type="http://schemas.openxmlformats.org/officeDocument/2006/relationships/hyperlink" Target="https://podminky.urs.cz/item/CS_URS_2024_02/767627306" TargetMode="External" /><Relationship Id="rId253" Type="http://schemas.openxmlformats.org/officeDocument/2006/relationships/hyperlink" Target="https://podminky.urs.cz/item/CS_URS_2024_02/767627307" TargetMode="External" /><Relationship Id="rId254" Type="http://schemas.openxmlformats.org/officeDocument/2006/relationships/hyperlink" Target="https://podminky.urs.cz/item/CS_URS_2024_02/767640221" TargetMode="External" /><Relationship Id="rId255" Type="http://schemas.openxmlformats.org/officeDocument/2006/relationships/hyperlink" Target="https://podminky.urs.cz/item/CS_URS_2024_02/767640222" TargetMode="External" /><Relationship Id="rId256" Type="http://schemas.openxmlformats.org/officeDocument/2006/relationships/hyperlink" Target="https://podminky.urs.cz/item/CS_URS_2024_02/767640322" TargetMode="External" /><Relationship Id="rId257" Type="http://schemas.openxmlformats.org/officeDocument/2006/relationships/hyperlink" Target="https://podminky.urs.cz/item/CS_URS_2024_02/767646411" TargetMode="External" /><Relationship Id="rId258" Type="http://schemas.openxmlformats.org/officeDocument/2006/relationships/hyperlink" Target="https://podminky.urs.cz/item/CS_URS_2024_02/767646522" TargetMode="External" /><Relationship Id="rId259" Type="http://schemas.openxmlformats.org/officeDocument/2006/relationships/hyperlink" Target="https://podminky.urs.cz/item/CS_URS_2024_01/767861010" TargetMode="External" /><Relationship Id="rId260" Type="http://schemas.openxmlformats.org/officeDocument/2006/relationships/hyperlink" Target="https://podminky.urs.cz/item/CS_URS_2024_02/998767203" TargetMode="External" /><Relationship Id="rId261" Type="http://schemas.openxmlformats.org/officeDocument/2006/relationships/hyperlink" Target="https://podminky.urs.cz/item/CS_URS_2024_02/771111011" TargetMode="External" /><Relationship Id="rId262" Type="http://schemas.openxmlformats.org/officeDocument/2006/relationships/hyperlink" Target="https://podminky.urs.cz/item/CS_URS_2024_02/771121011" TargetMode="External" /><Relationship Id="rId263" Type="http://schemas.openxmlformats.org/officeDocument/2006/relationships/hyperlink" Target="https://podminky.urs.cz/item/CS_URS_2024_02/771474113" TargetMode="External" /><Relationship Id="rId264" Type="http://schemas.openxmlformats.org/officeDocument/2006/relationships/hyperlink" Target="https://podminky.urs.cz/item/CS_URS_2024_02/771574413" TargetMode="External" /><Relationship Id="rId265" Type="http://schemas.openxmlformats.org/officeDocument/2006/relationships/hyperlink" Target="https://podminky.urs.cz/item/CS_URS_2024_02/771574433" TargetMode="External" /><Relationship Id="rId266" Type="http://schemas.openxmlformats.org/officeDocument/2006/relationships/hyperlink" Target="https://podminky.urs.cz/item/CS_URS_2024_02/771591112" TargetMode="External" /><Relationship Id="rId267" Type="http://schemas.openxmlformats.org/officeDocument/2006/relationships/hyperlink" Target="https://podminky.urs.cz/item/CS_URS_2024_02/771591115" TargetMode="External" /><Relationship Id="rId268" Type="http://schemas.openxmlformats.org/officeDocument/2006/relationships/hyperlink" Target="https://podminky.urs.cz/item/CS_URS_2024_02/771591184" TargetMode="External" /><Relationship Id="rId269" Type="http://schemas.openxmlformats.org/officeDocument/2006/relationships/hyperlink" Target="https://podminky.urs.cz/item/CS_URS_2024_02/771591241" TargetMode="External" /><Relationship Id="rId270" Type="http://schemas.openxmlformats.org/officeDocument/2006/relationships/hyperlink" Target="https://podminky.urs.cz/item/CS_URS_2024_02/771591264" TargetMode="External" /><Relationship Id="rId271" Type="http://schemas.openxmlformats.org/officeDocument/2006/relationships/hyperlink" Target="https://podminky.urs.cz/item/CS_URS_2024_02/771592011" TargetMode="External" /><Relationship Id="rId272" Type="http://schemas.openxmlformats.org/officeDocument/2006/relationships/hyperlink" Target="https://podminky.urs.cz/item/CS_URS_2024_02/998771203" TargetMode="External" /><Relationship Id="rId273" Type="http://schemas.openxmlformats.org/officeDocument/2006/relationships/hyperlink" Target="https://podminky.urs.cz/item/CS_URS_2024_02/776111112" TargetMode="External" /><Relationship Id="rId274" Type="http://schemas.openxmlformats.org/officeDocument/2006/relationships/hyperlink" Target="https://podminky.urs.cz/item/CS_URS_2024_02/776111311" TargetMode="External" /><Relationship Id="rId275" Type="http://schemas.openxmlformats.org/officeDocument/2006/relationships/hyperlink" Target="https://podminky.urs.cz/item/CS_URS_2024_02/776121112" TargetMode="External" /><Relationship Id="rId276" Type="http://schemas.openxmlformats.org/officeDocument/2006/relationships/hyperlink" Target="https://podminky.urs.cz/item/CS_URS_2024_02/776141121" TargetMode="External" /><Relationship Id="rId277" Type="http://schemas.openxmlformats.org/officeDocument/2006/relationships/hyperlink" Target="https://podminky.urs.cz/item/CS_URS_2024_02/776321111" TargetMode="External" /><Relationship Id="rId278" Type="http://schemas.openxmlformats.org/officeDocument/2006/relationships/hyperlink" Target="https://podminky.urs.cz/item/CS_URS_2024_02/776321211" TargetMode="External" /><Relationship Id="rId279" Type="http://schemas.openxmlformats.org/officeDocument/2006/relationships/hyperlink" Target="https://podminky.urs.cz/item/CS_URS_2024_02/776411112" TargetMode="External" /><Relationship Id="rId280" Type="http://schemas.openxmlformats.org/officeDocument/2006/relationships/hyperlink" Target="https://podminky.urs.cz/item/CS_URS_2024_02/776421312" TargetMode="External" /><Relationship Id="rId281" Type="http://schemas.openxmlformats.org/officeDocument/2006/relationships/hyperlink" Target="https://podminky.urs.cz/item/CS_URS_2024_02/776431111" TargetMode="External" /><Relationship Id="rId282" Type="http://schemas.openxmlformats.org/officeDocument/2006/relationships/hyperlink" Target="https://podminky.urs.cz/item/CS_URS_2024_02/776991111" TargetMode="External" /><Relationship Id="rId283" Type="http://schemas.openxmlformats.org/officeDocument/2006/relationships/hyperlink" Target="https://podminky.urs.cz/item/CS_URS_2024_02/776991222" TargetMode="External" /><Relationship Id="rId284" Type="http://schemas.openxmlformats.org/officeDocument/2006/relationships/hyperlink" Target="https://podminky.urs.cz/item/CS_URS_2024_02/998776203" TargetMode="External" /><Relationship Id="rId285" Type="http://schemas.openxmlformats.org/officeDocument/2006/relationships/hyperlink" Target="https://podminky.urs.cz/item/CS_URS_2024_02/781111011" TargetMode="External" /><Relationship Id="rId286" Type="http://schemas.openxmlformats.org/officeDocument/2006/relationships/hyperlink" Target="https://podminky.urs.cz/item/CS_URS_2024_02/781121011" TargetMode="External" /><Relationship Id="rId287" Type="http://schemas.openxmlformats.org/officeDocument/2006/relationships/hyperlink" Target="https://podminky.urs.cz/item/CS_URS_2024_02/781131112" TargetMode="External" /><Relationship Id="rId288" Type="http://schemas.openxmlformats.org/officeDocument/2006/relationships/hyperlink" Target="https://podminky.urs.cz/item/CS_URS_2024_02/781161022" TargetMode="External" /><Relationship Id="rId289" Type="http://schemas.openxmlformats.org/officeDocument/2006/relationships/hyperlink" Target="https://podminky.urs.cz/item/CS_URS_2024_02/781472214" TargetMode="External" /><Relationship Id="rId290" Type="http://schemas.openxmlformats.org/officeDocument/2006/relationships/hyperlink" Target="https://podminky.urs.cz/item/CS_URS_2024_02/781495115" TargetMode="External" /><Relationship Id="rId291" Type="http://schemas.openxmlformats.org/officeDocument/2006/relationships/hyperlink" Target="https://podminky.urs.cz/item/CS_URS_2024_02/781495141" TargetMode="External" /><Relationship Id="rId292" Type="http://schemas.openxmlformats.org/officeDocument/2006/relationships/hyperlink" Target="https://podminky.urs.cz/item/CS_URS_2024_02/781495142" TargetMode="External" /><Relationship Id="rId293" Type="http://schemas.openxmlformats.org/officeDocument/2006/relationships/hyperlink" Target="https://podminky.urs.cz/item/CS_URS_2024_02/781495211" TargetMode="External" /><Relationship Id="rId294" Type="http://schemas.openxmlformats.org/officeDocument/2006/relationships/hyperlink" Target="https://podminky.urs.cz/item/CS_URS_2024_02/998781203" TargetMode="External" /><Relationship Id="rId295" Type="http://schemas.openxmlformats.org/officeDocument/2006/relationships/hyperlink" Target="https://podminky.urs.cz/item/CS_URS_2024_02/783009421" TargetMode="External" /><Relationship Id="rId296" Type="http://schemas.openxmlformats.org/officeDocument/2006/relationships/hyperlink" Target="https://podminky.urs.cz/item/CS_URS_2024_02/783805120" TargetMode="External" /><Relationship Id="rId297" Type="http://schemas.openxmlformats.org/officeDocument/2006/relationships/hyperlink" Target="https://podminky.urs.cz/item/CS_URS_2024_02/783805220" TargetMode="External" /><Relationship Id="rId298" Type="http://schemas.openxmlformats.org/officeDocument/2006/relationships/hyperlink" Target="https://podminky.urs.cz/item/CS_URS_2024_02/784181101" TargetMode="External" /><Relationship Id="rId299" Type="http://schemas.openxmlformats.org/officeDocument/2006/relationships/hyperlink" Target="https://podminky.urs.cz/item/CS_URS_2024_02/784181107" TargetMode="External" /><Relationship Id="rId300" Type="http://schemas.openxmlformats.org/officeDocument/2006/relationships/hyperlink" Target="https://podminky.urs.cz/item/CS_URS_2024_02/784211101" TargetMode="External" /><Relationship Id="rId301" Type="http://schemas.openxmlformats.org/officeDocument/2006/relationships/hyperlink" Target="https://podminky.urs.cz/item/CS_URS_2024_02/784211107" TargetMode="External" /><Relationship Id="rId302" Type="http://schemas.openxmlformats.org/officeDocument/2006/relationships/hyperlink" Target="https://podminky.urs.cz/item/CS_URS_2024_02/786623011" TargetMode="External" /><Relationship Id="rId303" Type="http://schemas.openxmlformats.org/officeDocument/2006/relationships/hyperlink" Target="https://podminky.urs.cz/item/CS_URS_2024_02/786623013" TargetMode="External" /><Relationship Id="rId304" Type="http://schemas.openxmlformats.org/officeDocument/2006/relationships/hyperlink" Target="https://podminky.urs.cz/item/CS_URS_2024_02/786623015" TargetMode="External" /><Relationship Id="rId305" Type="http://schemas.openxmlformats.org/officeDocument/2006/relationships/hyperlink" Target="https://podminky.urs.cz/item/CS_URS_2024_02/786623039" TargetMode="External" /><Relationship Id="rId306" Type="http://schemas.openxmlformats.org/officeDocument/2006/relationships/hyperlink" Target="https://podminky.urs.cz/item/CS_URS_2024_02/786623043" TargetMode="External" /><Relationship Id="rId307" Type="http://schemas.openxmlformats.org/officeDocument/2006/relationships/hyperlink" Target="https://podminky.urs.cz/item/CS_URS_2024_02/786623051" TargetMode="External" /><Relationship Id="rId308" Type="http://schemas.openxmlformats.org/officeDocument/2006/relationships/hyperlink" Target="https://podminky.urs.cz/item/CS_URS_2024_02/998786203" TargetMode="External" /><Relationship Id="rId309" Type="http://schemas.openxmlformats.org/officeDocument/2006/relationships/hyperlink" Target="https://podminky.urs.cz/item/CS_URS_2024_02/998787203" TargetMode="External" /><Relationship Id="rId3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5111101" TargetMode="External" /><Relationship Id="rId8" Type="http://schemas.openxmlformats.org/officeDocument/2006/relationships/hyperlink" Target="https://podminky.urs.cz/item/CS_URS_2024_02/451541111" TargetMode="External" /><Relationship Id="rId9" Type="http://schemas.openxmlformats.org/officeDocument/2006/relationships/hyperlink" Target="https://podminky.urs.cz/item/CS_URS_2024_02/721173401" TargetMode="External" /><Relationship Id="rId10" Type="http://schemas.openxmlformats.org/officeDocument/2006/relationships/hyperlink" Target="https://podminky.urs.cz/item/CS_URS_2024_02/721173402" TargetMode="External" /><Relationship Id="rId11" Type="http://schemas.openxmlformats.org/officeDocument/2006/relationships/hyperlink" Target="https://podminky.urs.cz/item/CS_URS_2024_02/721173403" TargetMode="External" /><Relationship Id="rId12" Type="http://schemas.openxmlformats.org/officeDocument/2006/relationships/hyperlink" Target="https://podminky.urs.cz/item/CS_URS_2024_02/721173404" TargetMode="External" /><Relationship Id="rId13" Type="http://schemas.openxmlformats.org/officeDocument/2006/relationships/hyperlink" Target="https://podminky.urs.cz/item/CS_URS_2024_02/721174024" TargetMode="External" /><Relationship Id="rId14" Type="http://schemas.openxmlformats.org/officeDocument/2006/relationships/hyperlink" Target="https://podminky.urs.cz/item/CS_URS_2024_02/721174025" TargetMode="External" /><Relationship Id="rId15" Type="http://schemas.openxmlformats.org/officeDocument/2006/relationships/hyperlink" Target="https://podminky.urs.cz/item/CS_URS_2024_02/721174041" TargetMode="External" /><Relationship Id="rId16" Type="http://schemas.openxmlformats.org/officeDocument/2006/relationships/hyperlink" Target="https://podminky.urs.cz/item/CS_URS_2024_02/721174042" TargetMode="External" /><Relationship Id="rId17" Type="http://schemas.openxmlformats.org/officeDocument/2006/relationships/hyperlink" Target="https://podminky.urs.cz/item/CS_URS_2024_02/721174043" TargetMode="External" /><Relationship Id="rId18" Type="http://schemas.openxmlformats.org/officeDocument/2006/relationships/hyperlink" Target="https://podminky.urs.cz/item/CS_URS_2024_02/721174044" TargetMode="External" /><Relationship Id="rId19" Type="http://schemas.openxmlformats.org/officeDocument/2006/relationships/hyperlink" Target="https://podminky.urs.cz/item/CS_URS_2024_02/721174045" TargetMode="External" /><Relationship Id="rId20" Type="http://schemas.openxmlformats.org/officeDocument/2006/relationships/hyperlink" Target="https://podminky.urs.cz/item/CS_URS_2024_02/721194103" TargetMode="External" /><Relationship Id="rId21" Type="http://schemas.openxmlformats.org/officeDocument/2006/relationships/hyperlink" Target="https://podminky.urs.cz/item/CS_URS_2024_02/721194104" TargetMode="External" /><Relationship Id="rId22" Type="http://schemas.openxmlformats.org/officeDocument/2006/relationships/hyperlink" Target="https://podminky.urs.cz/item/CS_URS_2024_02/721194105" TargetMode="External" /><Relationship Id="rId23" Type="http://schemas.openxmlformats.org/officeDocument/2006/relationships/hyperlink" Target="https://podminky.urs.cz/item/CS_URS_2024_02/721194109" TargetMode="External" /><Relationship Id="rId24" Type="http://schemas.openxmlformats.org/officeDocument/2006/relationships/hyperlink" Target="https://podminky.urs.cz/item/CS_URS_2024_02/721211421" TargetMode="External" /><Relationship Id="rId25" Type="http://schemas.openxmlformats.org/officeDocument/2006/relationships/hyperlink" Target="https://podminky.urs.cz/item/CS_URS_2024_02/721212123" TargetMode="External" /><Relationship Id="rId26" Type="http://schemas.openxmlformats.org/officeDocument/2006/relationships/hyperlink" Target="https://podminky.urs.cz/item/CS_URS_2024_02/721226512" TargetMode="External" /><Relationship Id="rId27" Type="http://schemas.openxmlformats.org/officeDocument/2006/relationships/hyperlink" Target="https://podminky.urs.cz/item/CS_URS_2024_02/721233112" TargetMode="External" /><Relationship Id="rId28" Type="http://schemas.openxmlformats.org/officeDocument/2006/relationships/hyperlink" Target="https://podminky.urs.cz/item/CS_URS_2024_02/721241102" TargetMode="External" /><Relationship Id="rId29" Type="http://schemas.openxmlformats.org/officeDocument/2006/relationships/hyperlink" Target="https://podminky.urs.cz/item/CS_URS_2024_02/721273152" TargetMode="External" /><Relationship Id="rId30" Type="http://schemas.openxmlformats.org/officeDocument/2006/relationships/hyperlink" Target="https://podminky.urs.cz/item/CS_URS_2024_02/721273153" TargetMode="External" /><Relationship Id="rId31" Type="http://schemas.openxmlformats.org/officeDocument/2006/relationships/hyperlink" Target="https://podminky.urs.cz/item/CS_URS_2024_02/721274126" TargetMode="External" /><Relationship Id="rId32" Type="http://schemas.openxmlformats.org/officeDocument/2006/relationships/hyperlink" Target="https://podminky.urs.cz/item/CS_URS_2024_02/721290111" TargetMode="External" /><Relationship Id="rId33" Type="http://schemas.openxmlformats.org/officeDocument/2006/relationships/hyperlink" Target="https://podminky.urs.cz/item/CS_URS_2024_02/721290112" TargetMode="External" /><Relationship Id="rId34" Type="http://schemas.openxmlformats.org/officeDocument/2006/relationships/hyperlink" Target="https://podminky.urs.cz/item/CS_URS_2024_02/998721201" TargetMode="External" /><Relationship Id="rId35" Type="http://schemas.openxmlformats.org/officeDocument/2006/relationships/hyperlink" Target="https://podminky.urs.cz/item/CS_URS_2024_02/998721292" TargetMode="External" /><Relationship Id="rId36" Type="http://schemas.openxmlformats.org/officeDocument/2006/relationships/hyperlink" Target="https://podminky.urs.cz/item/CS_URS_2024_02/722130233" TargetMode="External" /><Relationship Id="rId37" Type="http://schemas.openxmlformats.org/officeDocument/2006/relationships/hyperlink" Target="https://podminky.urs.cz/item/CS_URS_2024_02/722130234" TargetMode="External" /><Relationship Id="rId38" Type="http://schemas.openxmlformats.org/officeDocument/2006/relationships/hyperlink" Target="https://podminky.urs.cz/item/CS_URS_2024_02/722130236" TargetMode="External" /><Relationship Id="rId39" Type="http://schemas.openxmlformats.org/officeDocument/2006/relationships/hyperlink" Target="https://podminky.urs.cz/item/CS_URS_2024_02/722174002" TargetMode="External" /><Relationship Id="rId40" Type="http://schemas.openxmlformats.org/officeDocument/2006/relationships/hyperlink" Target="https://podminky.urs.cz/item/CS_URS_2024_02/722174003" TargetMode="External" /><Relationship Id="rId41" Type="http://schemas.openxmlformats.org/officeDocument/2006/relationships/hyperlink" Target="https://podminky.urs.cz/item/CS_URS_2024_02/722174004" TargetMode="External" /><Relationship Id="rId42" Type="http://schemas.openxmlformats.org/officeDocument/2006/relationships/hyperlink" Target="https://podminky.urs.cz/item/CS_URS_2024_02/722174005" TargetMode="External" /><Relationship Id="rId43" Type="http://schemas.openxmlformats.org/officeDocument/2006/relationships/hyperlink" Target="https://podminky.urs.cz/item/CS_URS_2024_02/722174006" TargetMode="External" /><Relationship Id="rId44" Type="http://schemas.openxmlformats.org/officeDocument/2006/relationships/hyperlink" Target="https://podminky.urs.cz/item/CS_URS_2024_02/722174007" TargetMode="External" /><Relationship Id="rId45" Type="http://schemas.openxmlformats.org/officeDocument/2006/relationships/hyperlink" Target="https://podminky.urs.cz/item/CS_URS_2024_02/722181231" TargetMode="External" /><Relationship Id="rId46" Type="http://schemas.openxmlformats.org/officeDocument/2006/relationships/hyperlink" Target="https://podminky.urs.cz/item/CS_URS_2024_02/722181232" TargetMode="External" /><Relationship Id="rId47" Type="http://schemas.openxmlformats.org/officeDocument/2006/relationships/hyperlink" Target="https://podminky.urs.cz/item/CS_URS_2024_02/722181233" TargetMode="External" /><Relationship Id="rId48" Type="http://schemas.openxmlformats.org/officeDocument/2006/relationships/hyperlink" Target="https://podminky.urs.cz/item/CS_URS_2024_02/722181241" TargetMode="External" /><Relationship Id="rId49" Type="http://schemas.openxmlformats.org/officeDocument/2006/relationships/hyperlink" Target="https://podminky.urs.cz/item/CS_URS_2024_02/722181242" TargetMode="External" /><Relationship Id="rId50" Type="http://schemas.openxmlformats.org/officeDocument/2006/relationships/hyperlink" Target="https://podminky.urs.cz/item/CS_URS_2024_02/722181252" TargetMode="External" /><Relationship Id="rId51" Type="http://schemas.openxmlformats.org/officeDocument/2006/relationships/hyperlink" Target="https://podminky.urs.cz/item/CS_URS_2024_02/722181253" TargetMode="External" /><Relationship Id="rId52" Type="http://schemas.openxmlformats.org/officeDocument/2006/relationships/hyperlink" Target="https://podminky.urs.cz/item/CS_URS_2024_02/722190401" TargetMode="External" /><Relationship Id="rId53" Type="http://schemas.openxmlformats.org/officeDocument/2006/relationships/hyperlink" Target="https://podminky.urs.cz/item/CS_URS_2024_02/722220111" TargetMode="External" /><Relationship Id="rId54" Type="http://schemas.openxmlformats.org/officeDocument/2006/relationships/hyperlink" Target="https://podminky.urs.cz/item/CS_URS_2024_02/722220231" TargetMode="External" /><Relationship Id="rId55" Type="http://schemas.openxmlformats.org/officeDocument/2006/relationships/hyperlink" Target="https://podminky.urs.cz/item/CS_URS_2024_02/722220232" TargetMode="External" /><Relationship Id="rId56" Type="http://schemas.openxmlformats.org/officeDocument/2006/relationships/hyperlink" Target="https://podminky.urs.cz/item/CS_URS_2024_02/722220233" TargetMode="External" /><Relationship Id="rId57" Type="http://schemas.openxmlformats.org/officeDocument/2006/relationships/hyperlink" Target="https://podminky.urs.cz/item/CS_URS_2024_02/722220234" TargetMode="External" /><Relationship Id="rId58" Type="http://schemas.openxmlformats.org/officeDocument/2006/relationships/hyperlink" Target="https://podminky.urs.cz/item/CS_URS_2024_02/722220236" TargetMode="External" /><Relationship Id="rId59" Type="http://schemas.openxmlformats.org/officeDocument/2006/relationships/hyperlink" Target="https://podminky.urs.cz/item/CS_URS_2024_02/722221135" TargetMode="External" /><Relationship Id="rId60" Type="http://schemas.openxmlformats.org/officeDocument/2006/relationships/hyperlink" Target="https://podminky.urs.cz/item/CS_URS_2024_02/722224116" TargetMode="External" /><Relationship Id="rId61" Type="http://schemas.openxmlformats.org/officeDocument/2006/relationships/hyperlink" Target="https://podminky.urs.cz/item/CS_URS_2024_02/722231074" TargetMode="External" /><Relationship Id="rId62" Type="http://schemas.openxmlformats.org/officeDocument/2006/relationships/hyperlink" Target="https://podminky.urs.cz/item/CS_URS_2024_02/722231075" TargetMode="External" /><Relationship Id="rId63" Type="http://schemas.openxmlformats.org/officeDocument/2006/relationships/hyperlink" Target="https://podminky.urs.cz/item/CS_URS_2024_02/722231077" TargetMode="External" /><Relationship Id="rId64" Type="http://schemas.openxmlformats.org/officeDocument/2006/relationships/hyperlink" Target="https://podminky.urs.cz/item/CS_URS_2024_02/722231222" TargetMode="External" /><Relationship Id="rId65" Type="http://schemas.openxmlformats.org/officeDocument/2006/relationships/hyperlink" Target="https://podminky.urs.cz/item/CS_URS_2024_02/722232066" TargetMode="External" /><Relationship Id="rId66" Type="http://schemas.openxmlformats.org/officeDocument/2006/relationships/hyperlink" Target="https://podminky.urs.cz/item/CS_URS_2024_02/722232122" TargetMode="External" /><Relationship Id="rId67" Type="http://schemas.openxmlformats.org/officeDocument/2006/relationships/hyperlink" Target="https://podminky.urs.cz/item/CS_URS_2024_02/722232123" TargetMode="External" /><Relationship Id="rId68" Type="http://schemas.openxmlformats.org/officeDocument/2006/relationships/hyperlink" Target="https://podminky.urs.cz/item/CS_URS_2024_02/722232124" TargetMode="External" /><Relationship Id="rId69" Type="http://schemas.openxmlformats.org/officeDocument/2006/relationships/hyperlink" Target="https://podminky.urs.cz/item/CS_URS_2024_02/722232125" TargetMode="External" /><Relationship Id="rId70" Type="http://schemas.openxmlformats.org/officeDocument/2006/relationships/hyperlink" Target="https://podminky.urs.cz/item/CS_URS_2024_02/722232126" TargetMode="External" /><Relationship Id="rId71" Type="http://schemas.openxmlformats.org/officeDocument/2006/relationships/hyperlink" Target="https://podminky.urs.cz/item/CS_URS_2024_02/722232127" TargetMode="External" /><Relationship Id="rId72" Type="http://schemas.openxmlformats.org/officeDocument/2006/relationships/hyperlink" Target="https://podminky.urs.cz/item/CS_URS_2024_02/722234266" TargetMode="External" /><Relationship Id="rId73" Type="http://schemas.openxmlformats.org/officeDocument/2006/relationships/hyperlink" Target="https://podminky.urs.cz/item/CS_URS_2024_02/722234268" TargetMode="External" /><Relationship Id="rId74" Type="http://schemas.openxmlformats.org/officeDocument/2006/relationships/hyperlink" Target="https://podminky.urs.cz/item/CS_URS_2024_02/722250143" TargetMode="External" /><Relationship Id="rId75" Type="http://schemas.openxmlformats.org/officeDocument/2006/relationships/hyperlink" Target="https://podminky.urs.cz/item/CS_URS_2024_02/722263215" TargetMode="External" /><Relationship Id="rId76" Type="http://schemas.openxmlformats.org/officeDocument/2006/relationships/hyperlink" Target="https://podminky.urs.cz/item/CS_URS_2024_02/722290226" TargetMode="External" /><Relationship Id="rId77" Type="http://schemas.openxmlformats.org/officeDocument/2006/relationships/hyperlink" Target="https://podminky.urs.cz/item/CS_URS_2024_02/722290234" TargetMode="External" /><Relationship Id="rId78" Type="http://schemas.openxmlformats.org/officeDocument/2006/relationships/hyperlink" Target="https://podminky.urs.cz/item/CS_URS_2024_02/998722202" TargetMode="External" /><Relationship Id="rId79" Type="http://schemas.openxmlformats.org/officeDocument/2006/relationships/hyperlink" Target="https://podminky.urs.cz/item/CS_URS_2024_02/998722292" TargetMode="External" /><Relationship Id="rId80" Type="http://schemas.openxmlformats.org/officeDocument/2006/relationships/hyperlink" Target="https://podminky.urs.cz/item/CS_URS_2024_02/724233005" TargetMode="External" /><Relationship Id="rId81" Type="http://schemas.openxmlformats.org/officeDocument/2006/relationships/hyperlink" Target="https://podminky.urs.cz/item/CS_URS_2024_02/725112022" TargetMode="External" /><Relationship Id="rId82" Type="http://schemas.openxmlformats.org/officeDocument/2006/relationships/hyperlink" Target="https://podminky.urs.cz/item/CS_URS_2024_02/725121521" TargetMode="External" /><Relationship Id="rId83" Type="http://schemas.openxmlformats.org/officeDocument/2006/relationships/hyperlink" Target="https://podminky.urs.cz/item/CS_URS_2024_02/725211603" TargetMode="External" /><Relationship Id="rId84" Type="http://schemas.openxmlformats.org/officeDocument/2006/relationships/hyperlink" Target="https://podminky.urs.cz/item/CS_URS_2024_02/725211681" TargetMode="External" /><Relationship Id="rId85" Type="http://schemas.openxmlformats.org/officeDocument/2006/relationships/hyperlink" Target="https://podminky.urs.cz/item/CS_URS_2024_02/725241112" TargetMode="External" /><Relationship Id="rId86" Type="http://schemas.openxmlformats.org/officeDocument/2006/relationships/hyperlink" Target="https://podminky.urs.cz/item/CS_URS_2024_02/725244143" TargetMode="External" /><Relationship Id="rId87" Type="http://schemas.openxmlformats.org/officeDocument/2006/relationships/hyperlink" Target="https://podminky.urs.cz/item/CS_URS_2024_02/725331111" TargetMode="External" /><Relationship Id="rId88" Type="http://schemas.openxmlformats.org/officeDocument/2006/relationships/hyperlink" Target="https://podminky.urs.cz/item/CS_URS_2024_02/725813111" TargetMode="External" /><Relationship Id="rId89" Type="http://schemas.openxmlformats.org/officeDocument/2006/relationships/hyperlink" Target="https://podminky.urs.cz/item/CS_URS_2024_02/725821311" TargetMode="External" /><Relationship Id="rId90" Type="http://schemas.openxmlformats.org/officeDocument/2006/relationships/hyperlink" Target="https://podminky.urs.cz/item/CS_URS_2024_02/725821325" TargetMode="External" /><Relationship Id="rId91" Type="http://schemas.openxmlformats.org/officeDocument/2006/relationships/hyperlink" Target="https://podminky.urs.cz/item/CS_URS_2024_02/725822613" TargetMode="External" /><Relationship Id="rId92" Type="http://schemas.openxmlformats.org/officeDocument/2006/relationships/hyperlink" Target="https://podminky.urs.cz/item/CS_URS_2024_02/725841330" TargetMode="External" /><Relationship Id="rId93" Type="http://schemas.openxmlformats.org/officeDocument/2006/relationships/hyperlink" Target="https://podminky.urs.cz/item/CS_URS_2024_02/725862103" TargetMode="External" /><Relationship Id="rId94" Type="http://schemas.openxmlformats.org/officeDocument/2006/relationships/hyperlink" Target="https://podminky.urs.cz/item/CS_URS_2024_02/998725202" TargetMode="External" /><Relationship Id="rId95" Type="http://schemas.openxmlformats.org/officeDocument/2006/relationships/hyperlink" Target="https://podminky.urs.cz/item/CS_URS_2024_02/998725293" TargetMode="External" /><Relationship Id="rId96" Type="http://schemas.openxmlformats.org/officeDocument/2006/relationships/hyperlink" Target="https://podminky.urs.cz/item/CS_URS_2024_02/726131001" TargetMode="External" /><Relationship Id="rId97" Type="http://schemas.openxmlformats.org/officeDocument/2006/relationships/hyperlink" Target="https://podminky.urs.cz/item/CS_URS_2024_02/726131002" TargetMode="External" /><Relationship Id="rId98" Type="http://schemas.openxmlformats.org/officeDocument/2006/relationships/hyperlink" Target="https://podminky.urs.cz/item/CS_URS_2024_02/726131041" TargetMode="External" /><Relationship Id="rId99" Type="http://schemas.openxmlformats.org/officeDocument/2006/relationships/hyperlink" Target="https://podminky.urs.cz/item/CS_URS_2024_02/726191001" TargetMode="External" /><Relationship Id="rId100" Type="http://schemas.openxmlformats.org/officeDocument/2006/relationships/hyperlink" Target="https://podminky.urs.cz/item/CS_URS_2024_02/726191002" TargetMode="External" /><Relationship Id="rId101" Type="http://schemas.openxmlformats.org/officeDocument/2006/relationships/hyperlink" Target="https://podminky.urs.cz/item/CS_URS_2024_02/998726211" TargetMode="External" /><Relationship Id="rId102" Type="http://schemas.openxmlformats.org/officeDocument/2006/relationships/hyperlink" Target="https://podminky.urs.cz/item/CS_URS_2024_02/998726293" TargetMode="External" /><Relationship Id="rId103" Type="http://schemas.openxmlformats.org/officeDocument/2006/relationships/hyperlink" Target="https://podminky.urs.cz/item/CS_URS_2024_02/734411103" TargetMode="External" /><Relationship Id="rId10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13102" TargetMode="External" /><Relationship Id="rId3" Type="http://schemas.openxmlformats.org/officeDocument/2006/relationships/hyperlink" Target="https://podminky.urs.cz/item/CS_URS_2024_02/998713193" TargetMode="External" /><Relationship Id="rId4" Type="http://schemas.openxmlformats.org/officeDocument/2006/relationships/hyperlink" Target="https://podminky.urs.cz/item/CS_URS_2024_02/732199100" TargetMode="External" /><Relationship Id="rId5" Type="http://schemas.openxmlformats.org/officeDocument/2006/relationships/hyperlink" Target="https://podminky.urs.cz/item/CS_URS_2024_02/732331623" TargetMode="External" /><Relationship Id="rId6" Type="http://schemas.openxmlformats.org/officeDocument/2006/relationships/hyperlink" Target="https://podminky.urs.cz/item/CS_URS_2024_02/998732201" TargetMode="External" /><Relationship Id="rId7" Type="http://schemas.openxmlformats.org/officeDocument/2006/relationships/hyperlink" Target="https://podminky.urs.cz/item/CS_URS_2024_02/998732293" TargetMode="External" /><Relationship Id="rId8" Type="http://schemas.openxmlformats.org/officeDocument/2006/relationships/hyperlink" Target="https://podminky.urs.cz/item/CS_URS_2024_02/733121228" TargetMode="External" /><Relationship Id="rId9" Type="http://schemas.openxmlformats.org/officeDocument/2006/relationships/hyperlink" Target="https://podminky.urs.cz/item/CS_URS_2024_02/733122223" TargetMode="External" /><Relationship Id="rId10" Type="http://schemas.openxmlformats.org/officeDocument/2006/relationships/hyperlink" Target="https://podminky.urs.cz/item/CS_URS_2024_02/733122224" TargetMode="External" /><Relationship Id="rId11" Type="http://schemas.openxmlformats.org/officeDocument/2006/relationships/hyperlink" Target="https://podminky.urs.cz/item/CS_URS_2024_02/733122225" TargetMode="External" /><Relationship Id="rId12" Type="http://schemas.openxmlformats.org/officeDocument/2006/relationships/hyperlink" Target="https://podminky.urs.cz/item/CS_URS_2024_02/733122226" TargetMode="External" /><Relationship Id="rId13" Type="http://schemas.openxmlformats.org/officeDocument/2006/relationships/hyperlink" Target="https://podminky.urs.cz/item/CS_URS_2024_02/733122228" TargetMode="External" /><Relationship Id="rId14" Type="http://schemas.openxmlformats.org/officeDocument/2006/relationships/hyperlink" Target="https://podminky.urs.cz/item/CS_URS_2024_02/733141102" TargetMode="External" /><Relationship Id="rId15" Type="http://schemas.openxmlformats.org/officeDocument/2006/relationships/hyperlink" Target="https://podminky.urs.cz/item/CS_URS_2024_02/733190217" TargetMode="External" /><Relationship Id="rId16" Type="http://schemas.openxmlformats.org/officeDocument/2006/relationships/hyperlink" Target="https://podminky.urs.cz/item/CS_URS_2024_02/733190219" TargetMode="External" /><Relationship Id="rId17" Type="http://schemas.openxmlformats.org/officeDocument/2006/relationships/hyperlink" Target="https://podminky.urs.cz/item/CS_URS_2024_02/998733102" TargetMode="External" /><Relationship Id="rId18" Type="http://schemas.openxmlformats.org/officeDocument/2006/relationships/hyperlink" Target="https://podminky.urs.cz/item/CS_URS_2024_02/998733194" TargetMode="External" /><Relationship Id="rId19" Type="http://schemas.openxmlformats.org/officeDocument/2006/relationships/hyperlink" Target="https://podminky.urs.cz/item/CS_URS_2024_02/734211115" TargetMode="External" /><Relationship Id="rId20" Type="http://schemas.openxmlformats.org/officeDocument/2006/relationships/hyperlink" Target="https://podminky.urs.cz/item/CS_URS_2024_02/734211120" TargetMode="External" /><Relationship Id="rId21" Type="http://schemas.openxmlformats.org/officeDocument/2006/relationships/hyperlink" Target="https://podminky.urs.cz/item/CS_URS_2024_02/734220125" TargetMode="External" /><Relationship Id="rId22" Type="http://schemas.openxmlformats.org/officeDocument/2006/relationships/hyperlink" Target="https://podminky.urs.cz/item/CS_URS_2024_02/734292775" TargetMode="External" /><Relationship Id="rId23" Type="http://schemas.openxmlformats.org/officeDocument/2006/relationships/hyperlink" Target="https://podminky.urs.cz/item/CS_URS_2024_02/998734102" TargetMode="External" /><Relationship Id="rId24" Type="http://schemas.openxmlformats.org/officeDocument/2006/relationships/hyperlink" Target="https://podminky.urs.cz/item/CS_URS_2024_02/998734193" TargetMode="External" /><Relationship Id="rId25" Type="http://schemas.openxmlformats.org/officeDocument/2006/relationships/hyperlink" Target="https://podminky.urs.cz/item/CS_URS_2024_02/735000912" TargetMode="External" /><Relationship Id="rId26" Type="http://schemas.openxmlformats.org/officeDocument/2006/relationships/hyperlink" Target="https://podminky.urs.cz/item/CS_URS_2024_02/735152517" TargetMode="External" /><Relationship Id="rId27" Type="http://schemas.openxmlformats.org/officeDocument/2006/relationships/hyperlink" Target="https://podminky.urs.cz/item/CS_URS_2024_02/735152573" TargetMode="External" /><Relationship Id="rId28" Type="http://schemas.openxmlformats.org/officeDocument/2006/relationships/hyperlink" Target="https://podminky.urs.cz/item/CS_URS_2024_02/735152575" TargetMode="External" /><Relationship Id="rId29" Type="http://schemas.openxmlformats.org/officeDocument/2006/relationships/hyperlink" Target="https://podminky.urs.cz/item/CS_URS_2024_02/735152577" TargetMode="External" /><Relationship Id="rId30" Type="http://schemas.openxmlformats.org/officeDocument/2006/relationships/hyperlink" Target="https://podminky.urs.cz/item/CS_URS_2024_02/735152581" TargetMode="External" /><Relationship Id="rId31" Type="http://schemas.openxmlformats.org/officeDocument/2006/relationships/hyperlink" Target="https://podminky.urs.cz/item/CS_URS_2024_02/735152617" TargetMode="External" /><Relationship Id="rId32" Type="http://schemas.openxmlformats.org/officeDocument/2006/relationships/hyperlink" Target="https://podminky.urs.cz/item/CS_URS_2024_02/735152619" TargetMode="External" /><Relationship Id="rId33" Type="http://schemas.openxmlformats.org/officeDocument/2006/relationships/hyperlink" Target="https://podminky.urs.cz/item/CS_URS_2024_02/735152620" TargetMode="External" /><Relationship Id="rId34" Type="http://schemas.openxmlformats.org/officeDocument/2006/relationships/hyperlink" Target="https://podminky.urs.cz/item/CS_URS_2024_02/735152621" TargetMode="External" /><Relationship Id="rId35" Type="http://schemas.openxmlformats.org/officeDocument/2006/relationships/hyperlink" Target="https://podminky.urs.cz/item/CS_URS_2024_02/735152622" TargetMode="External" /><Relationship Id="rId36" Type="http://schemas.openxmlformats.org/officeDocument/2006/relationships/hyperlink" Target="https://podminky.urs.cz/item/CS_URS_2024_02/735152623" TargetMode="External" /><Relationship Id="rId37" Type="http://schemas.openxmlformats.org/officeDocument/2006/relationships/hyperlink" Target="https://podminky.urs.cz/item/CS_URS_2024_02/735152624" TargetMode="External" /><Relationship Id="rId38" Type="http://schemas.openxmlformats.org/officeDocument/2006/relationships/hyperlink" Target="https://podminky.urs.cz/item/CS_URS_2024_02/735152677" TargetMode="External" /><Relationship Id="rId39" Type="http://schemas.openxmlformats.org/officeDocument/2006/relationships/hyperlink" Target="https://podminky.urs.cz/item/CS_URS_2024_02/735152679" TargetMode="External" /><Relationship Id="rId40" Type="http://schemas.openxmlformats.org/officeDocument/2006/relationships/hyperlink" Target="https://podminky.urs.cz/item/CS_URS_2024_02/735152680" TargetMode="External" /><Relationship Id="rId41" Type="http://schemas.openxmlformats.org/officeDocument/2006/relationships/hyperlink" Target="https://podminky.urs.cz/item/CS_URS_2024_02/735152682" TargetMode="External" /><Relationship Id="rId42" Type="http://schemas.openxmlformats.org/officeDocument/2006/relationships/hyperlink" Target="https://podminky.urs.cz/item/CS_URS_2024_02/735160133" TargetMode="External" /><Relationship Id="rId43" Type="http://schemas.openxmlformats.org/officeDocument/2006/relationships/hyperlink" Target="https://podminky.urs.cz/item/CS_URS_2024_02/735160143" TargetMode="External" /><Relationship Id="rId44" Type="http://schemas.openxmlformats.org/officeDocument/2006/relationships/hyperlink" Target="https://podminky.urs.cz/item/CS_URS_2024_02/735191905" TargetMode="External" /><Relationship Id="rId45" Type="http://schemas.openxmlformats.org/officeDocument/2006/relationships/hyperlink" Target="https://podminky.urs.cz/item/CS_URS_2024_02/735191910" TargetMode="External" /><Relationship Id="rId46" Type="http://schemas.openxmlformats.org/officeDocument/2006/relationships/hyperlink" Target="https://podminky.urs.cz/item/CS_URS_2024_02/998735102" TargetMode="External" /><Relationship Id="rId47" Type="http://schemas.openxmlformats.org/officeDocument/2006/relationships/hyperlink" Target="https://podminky.urs.cz/item/CS_URS_2024_02/998735193" TargetMode="External" /><Relationship Id="rId4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10302" TargetMode="External" /><Relationship Id="rId2" Type="http://schemas.openxmlformats.org/officeDocument/2006/relationships/hyperlink" Target="https://podminky.urs.cz/item/CS_URS_2024_01/741112005" TargetMode="External" /><Relationship Id="rId3" Type="http://schemas.openxmlformats.org/officeDocument/2006/relationships/hyperlink" Target="https://podminky.urs.cz/item/CS_URS_2024_01/741112061" TargetMode="External" /><Relationship Id="rId4" Type="http://schemas.openxmlformats.org/officeDocument/2006/relationships/hyperlink" Target="https://podminky.urs.cz/item/CS_URS_2024_01/741112101" TargetMode="External" /><Relationship Id="rId5" Type="http://schemas.openxmlformats.org/officeDocument/2006/relationships/hyperlink" Target="https://podminky.urs.cz/item/CS_URS_2024_01/741120001" TargetMode="External" /><Relationship Id="rId6" Type="http://schemas.openxmlformats.org/officeDocument/2006/relationships/hyperlink" Target="https://podminky.urs.cz/item/CS_URS_2024_01/741120003" TargetMode="External" /><Relationship Id="rId7" Type="http://schemas.openxmlformats.org/officeDocument/2006/relationships/hyperlink" Target="https://podminky.urs.cz/item/CS_URS_2024_01/741120005" TargetMode="External" /><Relationship Id="rId8" Type="http://schemas.openxmlformats.org/officeDocument/2006/relationships/hyperlink" Target="https://podminky.urs.cz/item/CS_URS_2024_01/741122011" TargetMode="External" /><Relationship Id="rId9" Type="http://schemas.openxmlformats.org/officeDocument/2006/relationships/hyperlink" Target="https://podminky.urs.cz/item/CS_URS_2024_01/741122015" TargetMode="External" /><Relationship Id="rId10" Type="http://schemas.openxmlformats.org/officeDocument/2006/relationships/hyperlink" Target="https://podminky.urs.cz/item/CS_URS_2024_01/741122016" TargetMode="External" /><Relationship Id="rId11" Type="http://schemas.openxmlformats.org/officeDocument/2006/relationships/hyperlink" Target="https://podminky.urs.cz/item/CS_URS_2024_01/741122031" TargetMode="External" /><Relationship Id="rId12" Type="http://schemas.openxmlformats.org/officeDocument/2006/relationships/hyperlink" Target="https://podminky.urs.cz/item/CS_URS_2024_01/741122032" TargetMode="External" /><Relationship Id="rId13" Type="http://schemas.openxmlformats.org/officeDocument/2006/relationships/hyperlink" Target="https://podminky.urs.cz/item/CS_URS_2024_01/741122033" TargetMode="External" /><Relationship Id="rId14" Type="http://schemas.openxmlformats.org/officeDocument/2006/relationships/hyperlink" Target="https://podminky.urs.cz/item/CS_URS_2024_01/741122145" TargetMode="External" /><Relationship Id="rId15" Type="http://schemas.openxmlformats.org/officeDocument/2006/relationships/hyperlink" Target="https://podminky.urs.cz/item/CS_URS_2024_01/741124701" TargetMode="External" /><Relationship Id="rId16" Type="http://schemas.openxmlformats.org/officeDocument/2006/relationships/hyperlink" Target="https://podminky.urs.cz/item/CS_URS_2024_01/741130001" TargetMode="External" /><Relationship Id="rId17" Type="http://schemas.openxmlformats.org/officeDocument/2006/relationships/hyperlink" Target="https://podminky.urs.cz/item/CS_URS_2024_01/741130003" TargetMode="External" /><Relationship Id="rId18" Type="http://schemas.openxmlformats.org/officeDocument/2006/relationships/hyperlink" Target="https://podminky.urs.cz/item/CS_URS_2024_01/741130004" TargetMode="External" /><Relationship Id="rId19" Type="http://schemas.openxmlformats.org/officeDocument/2006/relationships/hyperlink" Target="https://podminky.urs.cz/item/CS_URS_2024_01/741210001" TargetMode="External" /><Relationship Id="rId20" Type="http://schemas.openxmlformats.org/officeDocument/2006/relationships/hyperlink" Target="https://podminky.urs.cz/item/CS_URS_2024_01/741210004" TargetMode="External" /><Relationship Id="rId21" Type="http://schemas.openxmlformats.org/officeDocument/2006/relationships/hyperlink" Target="https://podminky.urs.cz/item/CS_URS_2024_01/741210005" TargetMode="External" /><Relationship Id="rId22" Type="http://schemas.openxmlformats.org/officeDocument/2006/relationships/hyperlink" Target="https://podminky.urs.cz/item/CS_URS_2024_01/741210006" TargetMode="External" /><Relationship Id="rId23" Type="http://schemas.openxmlformats.org/officeDocument/2006/relationships/hyperlink" Target="https://podminky.urs.cz/item/CS_URS_2024_01/741210211" TargetMode="External" /><Relationship Id="rId24" Type="http://schemas.openxmlformats.org/officeDocument/2006/relationships/hyperlink" Target="https://podminky.urs.cz/item/CS_URS_2024_01/741310101" TargetMode="External" /><Relationship Id="rId25" Type="http://schemas.openxmlformats.org/officeDocument/2006/relationships/hyperlink" Target="https://podminky.urs.cz/item/CS_URS_2024_01/741310112" TargetMode="External" /><Relationship Id="rId26" Type="http://schemas.openxmlformats.org/officeDocument/2006/relationships/hyperlink" Target="https://podminky.urs.cz/item/CS_URS_2024_01/741310121" TargetMode="External" /><Relationship Id="rId27" Type="http://schemas.openxmlformats.org/officeDocument/2006/relationships/hyperlink" Target="https://podminky.urs.cz/item/CS_URS_2024_01/741310125" TargetMode="External" /><Relationship Id="rId28" Type="http://schemas.openxmlformats.org/officeDocument/2006/relationships/hyperlink" Target="https://podminky.urs.cz/item/CS_URS_2024_01/741310203" TargetMode="External" /><Relationship Id="rId29" Type="http://schemas.openxmlformats.org/officeDocument/2006/relationships/hyperlink" Target="https://podminky.urs.cz/item/CS_URS_2024_01/741310221" TargetMode="External" /><Relationship Id="rId30" Type="http://schemas.openxmlformats.org/officeDocument/2006/relationships/hyperlink" Target="https://podminky.urs.cz/item/CS_URS_2024_01/741311004" TargetMode="External" /><Relationship Id="rId31" Type="http://schemas.openxmlformats.org/officeDocument/2006/relationships/hyperlink" Target="https://podminky.urs.cz/item/CS_URS_2024_01/741311071" TargetMode="External" /><Relationship Id="rId32" Type="http://schemas.openxmlformats.org/officeDocument/2006/relationships/hyperlink" Target="https://podminky.urs.cz/item/CS_URS_2024_01/741313001" TargetMode="External" /><Relationship Id="rId33" Type="http://schemas.openxmlformats.org/officeDocument/2006/relationships/hyperlink" Target="https://podminky.urs.cz/item/CS_URS_2024_01/741313004" TargetMode="External" /><Relationship Id="rId34" Type="http://schemas.openxmlformats.org/officeDocument/2006/relationships/hyperlink" Target="https://podminky.urs.cz/item/CS_URS_2024_01/741313005" TargetMode="External" /><Relationship Id="rId35" Type="http://schemas.openxmlformats.org/officeDocument/2006/relationships/hyperlink" Target="https://podminky.urs.cz/item/CS_URS_2024_01/741331075" TargetMode="External" /><Relationship Id="rId36" Type="http://schemas.openxmlformats.org/officeDocument/2006/relationships/hyperlink" Target="https://podminky.urs.cz/item/CS_URS_2024_01/741372022" TargetMode="External" /><Relationship Id="rId37" Type="http://schemas.openxmlformats.org/officeDocument/2006/relationships/hyperlink" Target="https://podminky.urs.cz/item/CS_URS_2024_01/741372112" TargetMode="External" /><Relationship Id="rId38" Type="http://schemas.openxmlformats.org/officeDocument/2006/relationships/hyperlink" Target="https://podminky.urs.cz/item/CS_URS_2024_01/741410021" TargetMode="External" /><Relationship Id="rId39" Type="http://schemas.openxmlformats.org/officeDocument/2006/relationships/hyperlink" Target="https://podminky.urs.cz/item/CS_URS_2023_02/741420001" TargetMode="External" /><Relationship Id="rId40" Type="http://schemas.openxmlformats.org/officeDocument/2006/relationships/hyperlink" Target="https://podminky.urs.cz/item/CS_URS_2024_01/741420011" TargetMode="External" /><Relationship Id="rId41" Type="http://schemas.openxmlformats.org/officeDocument/2006/relationships/hyperlink" Target="https://podminky.urs.cz/item/CS_URS_2023_02/741420021" TargetMode="External" /><Relationship Id="rId42" Type="http://schemas.openxmlformats.org/officeDocument/2006/relationships/hyperlink" Target="https://podminky.urs.cz/item/CS_URS_2023_02/741420022" TargetMode="External" /><Relationship Id="rId43" Type="http://schemas.openxmlformats.org/officeDocument/2006/relationships/hyperlink" Target="https://podminky.urs.cz/item/CS_URS_2023_02/741420024" TargetMode="External" /><Relationship Id="rId44" Type="http://schemas.openxmlformats.org/officeDocument/2006/relationships/hyperlink" Target="https://podminky.urs.cz/item/CS_URS_2023_02/741420083" TargetMode="External" /><Relationship Id="rId45" Type="http://schemas.openxmlformats.org/officeDocument/2006/relationships/hyperlink" Target="https://podminky.urs.cz/item/CS_URS_2023_02/741420101" TargetMode="External" /><Relationship Id="rId46" Type="http://schemas.openxmlformats.org/officeDocument/2006/relationships/hyperlink" Target="https://podminky.urs.cz/item/CS_URS_2024_01/741430002" TargetMode="External" /><Relationship Id="rId47" Type="http://schemas.openxmlformats.org/officeDocument/2006/relationships/hyperlink" Target="https://podminky.urs.cz/item/CS_URS_2024_01/741810003" TargetMode="External" /><Relationship Id="rId48" Type="http://schemas.openxmlformats.org/officeDocument/2006/relationships/hyperlink" Target="https://podminky.urs.cz/item/CS_URS_2024_01/741810011" TargetMode="External" /><Relationship Id="rId49" Type="http://schemas.openxmlformats.org/officeDocument/2006/relationships/hyperlink" Target="https://podminky.urs.cz/item/CS_URS_2024_01/741820013" TargetMode="External" /><Relationship Id="rId50" Type="http://schemas.openxmlformats.org/officeDocument/2006/relationships/hyperlink" Target="https://podminky.urs.cz/item/CS_URS_2024_01/741920245" TargetMode="External" /><Relationship Id="rId51" Type="http://schemas.openxmlformats.org/officeDocument/2006/relationships/hyperlink" Target="https://podminky.urs.cz/item/CS_URS_2024_01/741930001" TargetMode="External" /><Relationship Id="rId52" Type="http://schemas.openxmlformats.org/officeDocument/2006/relationships/hyperlink" Target="https://podminky.urs.cz/item/CS_URS_2024_01/741930002" TargetMode="External" /><Relationship Id="rId53" Type="http://schemas.openxmlformats.org/officeDocument/2006/relationships/hyperlink" Target="https://podminky.urs.cz/item/CS_URS_2024_01/741930003" TargetMode="External" /><Relationship Id="rId54" Type="http://schemas.openxmlformats.org/officeDocument/2006/relationships/hyperlink" Target="https://podminky.urs.cz/item/CS_URS_2024_01/998741103" TargetMode="External" /><Relationship Id="rId55" Type="http://schemas.openxmlformats.org/officeDocument/2006/relationships/hyperlink" Target="https://podminky.urs.cz/item/CS_URS_2024_01/460010011" TargetMode="External" /><Relationship Id="rId56" Type="http://schemas.openxmlformats.org/officeDocument/2006/relationships/hyperlink" Target="https://podminky.urs.cz/item/CS_URS_2024_01/460171174" TargetMode="External" /><Relationship Id="rId57" Type="http://schemas.openxmlformats.org/officeDocument/2006/relationships/hyperlink" Target="https://podminky.urs.cz/item/CS_URS_2024_01/460451184" TargetMode="External" /><Relationship Id="rId58" Type="http://schemas.openxmlformats.org/officeDocument/2006/relationships/hyperlink" Target="https://podminky.urs.cz/item/CS_URS_2024_01/460661512" TargetMode="External" /><Relationship Id="rId59" Type="http://schemas.openxmlformats.org/officeDocument/2006/relationships/hyperlink" Target="https://podminky.urs.cz/item/CS_URS_2024_01/460671113" TargetMode="External" /><Relationship Id="rId60" Type="http://schemas.openxmlformats.org/officeDocument/2006/relationships/hyperlink" Target="https://podminky.urs.cz/item/CS_URS_2024_01/460791214" TargetMode="External" /><Relationship Id="rId61" Type="http://schemas.openxmlformats.org/officeDocument/2006/relationships/hyperlink" Target="https://podminky.urs.cz/item/CS_URS_2024_01/HZS2232" TargetMode="External" /><Relationship Id="rId62" Type="http://schemas.openxmlformats.org/officeDocument/2006/relationships/hyperlink" Target="https://podminky.urs.cz/item/CS_URS_2024_01/013254000" TargetMode="External" /><Relationship Id="rId63" Type="http://schemas.openxmlformats.org/officeDocument/2006/relationships/hyperlink" Target="https://podminky.urs.cz/item/CS_URS_2024_01/043203000" TargetMode="External" /><Relationship Id="rId6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225" TargetMode="External" /><Relationship Id="rId2" Type="http://schemas.openxmlformats.org/officeDocument/2006/relationships/hyperlink" Target="https://podminky.urs.cz/item/CS_URS_2024_01/741120403" TargetMode="External" /><Relationship Id="rId3" Type="http://schemas.openxmlformats.org/officeDocument/2006/relationships/hyperlink" Target="https://podminky.urs.cz/item/CS_URS_2024_01/741122011" TargetMode="External" /><Relationship Id="rId4" Type="http://schemas.openxmlformats.org/officeDocument/2006/relationships/hyperlink" Target="https://podminky.urs.cz/item/CS_URS_2024_01/741122142" TargetMode="External" /><Relationship Id="rId5" Type="http://schemas.openxmlformats.org/officeDocument/2006/relationships/hyperlink" Target="https://podminky.urs.cz/item/CS_URS_2024_01/741122145" TargetMode="External" /><Relationship Id="rId6" Type="http://schemas.openxmlformats.org/officeDocument/2006/relationships/hyperlink" Target="https://podminky.urs.cz/item/CS_URS_2024_01/741130420" TargetMode="External" /><Relationship Id="rId7" Type="http://schemas.openxmlformats.org/officeDocument/2006/relationships/hyperlink" Target="https://podminky.urs.cz/item/CS_URS_2024_01/741210005" TargetMode="External" /><Relationship Id="rId8" Type="http://schemas.openxmlformats.org/officeDocument/2006/relationships/hyperlink" Target="https://podminky.urs.cz/item/CS_URS_2024_01/741311071" TargetMode="External" /><Relationship Id="rId9" Type="http://schemas.openxmlformats.org/officeDocument/2006/relationships/hyperlink" Target="https://podminky.urs.cz/item/CS_URS_2024_01/741711011" TargetMode="External" /><Relationship Id="rId10" Type="http://schemas.openxmlformats.org/officeDocument/2006/relationships/hyperlink" Target="https://podminky.urs.cz/item/CS_URS_2024_01/741721211" TargetMode="External" /><Relationship Id="rId11" Type="http://schemas.openxmlformats.org/officeDocument/2006/relationships/hyperlink" Target="https://podminky.urs.cz/item/CS_URS_2024_01/741730018" TargetMode="External" /><Relationship Id="rId12" Type="http://schemas.openxmlformats.org/officeDocument/2006/relationships/hyperlink" Target="https://podminky.urs.cz/item/CS_URS_2024_01/741732061" TargetMode="External" /><Relationship Id="rId13" Type="http://schemas.openxmlformats.org/officeDocument/2006/relationships/hyperlink" Target="https://podminky.urs.cz/item/CS_URS_2024_01/741810003" TargetMode="External" /><Relationship Id="rId14" Type="http://schemas.openxmlformats.org/officeDocument/2006/relationships/hyperlink" Target="https://podminky.urs.cz/item/CS_URS_2024_01/741810011" TargetMode="External" /><Relationship Id="rId15" Type="http://schemas.openxmlformats.org/officeDocument/2006/relationships/hyperlink" Target="https://podminky.urs.cz/item/CS_URS_2024_01/741910413" TargetMode="External" /><Relationship Id="rId16" Type="http://schemas.openxmlformats.org/officeDocument/2006/relationships/hyperlink" Target="https://podminky.urs.cz/item/CS_URS_2024_01/741910421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121" TargetMode="External" /><Relationship Id="rId2" Type="http://schemas.openxmlformats.org/officeDocument/2006/relationships/hyperlink" Target="https://podminky.urs.cz/item/CS_URS_2024_01/742124002" TargetMode="External" /><Relationship Id="rId3" Type="http://schemas.openxmlformats.org/officeDocument/2006/relationships/hyperlink" Target="https://podminky.urs.cz/item/CS_URS_2024_01/742360022" TargetMode="External" /><Relationship Id="rId4" Type="http://schemas.openxmlformats.org/officeDocument/2006/relationships/hyperlink" Target="https://podminky.urs.cz/item/CS_URS_2024_01/742360032" TargetMode="External" /><Relationship Id="rId5" Type="http://schemas.openxmlformats.org/officeDocument/2006/relationships/hyperlink" Target="https://podminky.urs.cz/item/CS_URS_2024_01/742360042" TargetMode="External" /><Relationship Id="rId6" Type="http://schemas.openxmlformats.org/officeDocument/2006/relationships/hyperlink" Target="https://podminky.urs.cz/item/CS_URS_2024_01/742360125" TargetMode="External" /><Relationship Id="rId7" Type="http://schemas.openxmlformats.org/officeDocument/2006/relationships/hyperlink" Target="https://podminky.urs.cz/item/CS_URS_2024_01/742360127" TargetMode="External" /><Relationship Id="rId8" Type="http://schemas.openxmlformats.org/officeDocument/2006/relationships/hyperlink" Target="https://podminky.urs.cz/item/CS_URS_2024_01/742360151" TargetMode="External" /><Relationship Id="rId9" Type="http://schemas.openxmlformats.org/officeDocument/2006/relationships/hyperlink" Target="https://podminky.urs.cz/item/CS_URS_2024_01/742360161" TargetMode="External" /><Relationship Id="rId10" Type="http://schemas.openxmlformats.org/officeDocument/2006/relationships/hyperlink" Target="https://podminky.urs.cz/item/CS_URS_2024_01/742360201" TargetMode="External" /><Relationship Id="rId11" Type="http://schemas.openxmlformats.org/officeDocument/2006/relationships/hyperlink" Target="https://podminky.urs.cz/item/CS_URS_2024_01/742360301" TargetMode="External" /><Relationship Id="rId12" Type="http://schemas.openxmlformats.org/officeDocument/2006/relationships/hyperlink" Target="https://podminky.urs.cz/item/CS_URS_2024_01/742360302" TargetMode="External" /><Relationship Id="rId13" Type="http://schemas.openxmlformats.org/officeDocument/2006/relationships/hyperlink" Target="https://podminky.urs.cz/item/CS_URS_2024_01/742360304" TargetMode="External" /><Relationship Id="rId1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11121" TargetMode="External" /><Relationship Id="rId2" Type="http://schemas.openxmlformats.org/officeDocument/2006/relationships/hyperlink" Target="https://podminky.urs.cz/item/CS_URS_2024_02/998751201" TargetMode="External" /><Relationship Id="rId3" Type="http://schemas.openxmlformats.org/officeDocument/2006/relationships/hyperlink" Target="https://podminky.urs.cz/item/CS_URS_2024_02/998751291" TargetMode="External" /><Relationship Id="rId4" Type="http://schemas.openxmlformats.org/officeDocument/2006/relationships/hyperlink" Target="https://podminky.urs.cz/item/CS_URS_2024_02/751611117" TargetMode="External" /><Relationship Id="rId5" Type="http://schemas.openxmlformats.org/officeDocument/2006/relationships/hyperlink" Target="https://podminky.urs.cz/item/CS_URS_2024_02/751721111" TargetMode="External" /><Relationship Id="rId6" Type="http://schemas.openxmlformats.org/officeDocument/2006/relationships/hyperlink" Target="https://podminky.urs.cz/item/CS_URS_2024_02/751614121" TargetMode="External" /><Relationship Id="rId7" Type="http://schemas.openxmlformats.org/officeDocument/2006/relationships/hyperlink" Target="https://podminky.urs.cz/item/CS_URS_2024_02/751322111" TargetMode="External" /><Relationship Id="rId8" Type="http://schemas.openxmlformats.org/officeDocument/2006/relationships/hyperlink" Target="https://podminky.urs.cz/item/CS_URS_2024_02/751311091" TargetMode="External" /><Relationship Id="rId9" Type="http://schemas.openxmlformats.org/officeDocument/2006/relationships/hyperlink" Target="https://podminky.urs.cz/item/CS_URS_2024_02/751344124" TargetMode="External" /><Relationship Id="rId10" Type="http://schemas.openxmlformats.org/officeDocument/2006/relationships/hyperlink" Target="https://podminky.urs.cz/item/CS_URS_2024_02/751344125" TargetMode="External" /><Relationship Id="rId11" Type="http://schemas.openxmlformats.org/officeDocument/2006/relationships/hyperlink" Target="https://podminky.urs.cz/item/CS_URS_2024_02/751514612" TargetMode="External" /><Relationship Id="rId12" Type="http://schemas.openxmlformats.org/officeDocument/2006/relationships/hyperlink" Target="https://podminky.urs.cz/item/CS_URS_2024_02/751514662" TargetMode="External" /><Relationship Id="rId13" Type="http://schemas.openxmlformats.org/officeDocument/2006/relationships/hyperlink" Target="https://podminky.urs.cz/item/CS_URS_2024_02/751514678" TargetMode="External" /><Relationship Id="rId14" Type="http://schemas.openxmlformats.org/officeDocument/2006/relationships/hyperlink" Target="https://podminky.urs.cz/item/CS_URS_2024_02/751514679" TargetMode="External" /><Relationship Id="rId15" Type="http://schemas.openxmlformats.org/officeDocument/2006/relationships/hyperlink" Target="https://podminky.urs.cz/item/CS_URS_2024_02/751398055" TargetMode="External" /><Relationship Id="rId16" Type="http://schemas.openxmlformats.org/officeDocument/2006/relationships/hyperlink" Target="https://podminky.urs.cz/item/CS_URS_2024_02/751398012" TargetMode="External" /><Relationship Id="rId17" Type="http://schemas.openxmlformats.org/officeDocument/2006/relationships/hyperlink" Target="https://podminky.urs.cz/item/CS_URS_2024_02/751537146" TargetMode="External" /><Relationship Id="rId18" Type="http://schemas.openxmlformats.org/officeDocument/2006/relationships/hyperlink" Target="https://podminky.urs.cz/item/CS_URS_2024_02/751537147" TargetMode="External" /><Relationship Id="rId19" Type="http://schemas.openxmlformats.org/officeDocument/2006/relationships/hyperlink" Target="https://podminky.urs.cz/item/CS_URS_2024_02/751510042" TargetMode="External" /><Relationship Id="rId20" Type="http://schemas.openxmlformats.org/officeDocument/2006/relationships/hyperlink" Target="https://podminky.urs.cz/item/CS_URS_2024_02/751111131" TargetMode="External" /><Relationship Id="rId21" Type="http://schemas.openxmlformats.org/officeDocument/2006/relationships/hyperlink" Target="https://podminky.urs.cz/item/CS_URS_2024_02/751514536.1" TargetMode="External" /><Relationship Id="rId22" Type="http://schemas.openxmlformats.org/officeDocument/2006/relationships/hyperlink" Target="https://podminky.urs.cz/item/CS_URS_2024_02/751514679.1" TargetMode="External" /><Relationship Id="rId23" Type="http://schemas.openxmlformats.org/officeDocument/2006/relationships/hyperlink" Target="https://podminky.urs.cz/item/CS_URS_2024_02/751322012" TargetMode="External" /><Relationship Id="rId24" Type="http://schemas.openxmlformats.org/officeDocument/2006/relationships/hyperlink" Target="https://podminky.urs.cz/item/CS_URS_2024_02/751510042_2" TargetMode="External" /><Relationship Id="rId25" Type="http://schemas.openxmlformats.org/officeDocument/2006/relationships/hyperlink" Target="https://podminky.urs.cz/item/CS_URS_2024_02/751537146_2" TargetMode="External" /><Relationship Id="rId26" Type="http://schemas.openxmlformats.org/officeDocument/2006/relationships/hyperlink" Target="https://podminky.urs.cz/item/CS_URS_2024_02/751398013" TargetMode="External" /><Relationship Id="rId27" Type="http://schemas.openxmlformats.org/officeDocument/2006/relationships/hyperlink" Target="https://podminky.urs.cz/item/CS_URS_2024_02/751514777" TargetMode="External" /><Relationship Id="rId28" Type="http://schemas.openxmlformats.org/officeDocument/2006/relationships/hyperlink" Target="https://podminky.urs.cz/item/CS_URS_2024_02/751510043" TargetMode="External" /><Relationship Id="rId29" Type="http://schemas.openxmlformats.org/officeDocument/2006/relationships/hyperlink" Target="https://podminky.urs.cz/item/CS_URS_2024_02/751122114" TargetMode="External" /><Relationship Id="rId30" Type="http://schemas.openxmlformats.org/officeDocument/2006/relationships/hyperlink" Target="https://podminky.urs.cz/item/CS_URS_2024_02/751122116" TargetMode="External" /><Relationship Id="rId31" Type="http://schemas.openxmlformats.org/officeDocument/2006/relationships/hyperlink" Target="https://podminky.urs.cz/item/CS_URS_2024_02/751514617" TargetMode="External" /><Relationship Id="rId32" Type="http://schemas.openxmlformats.org/officeDocument/2006/relationships/hyperlink" Target="https://podminky.urs.cz/item/CS_URS_2024_02/751514618" TargetMode="External" /><Relationship Id="rId33" Type="http://schemas.openxmlformats.org/officeDocument/2006/relationships/hyperlink" Target="https://podminky.urs.cz/item/CS_URS_2024_02/751311096" TargetMode="External" /><Relationship Id="rId34" Type="http://schemas.openxmlformats.org/officeDocument/2006/relationships/hyperlink" Target="https://podminky.urs.cz/item/CS_URS_2024_02/751122011" TargetMode="External" /><Relationship Id="rId35" Type="http://schemas.openxmlformats.org/officeDocument/2006/relationships/hyperlink" Target="https://podminky.urs.cz/item/CS_URS_2024_02/751398041" TargetMode="External" /><Relationship Id="rId36" Type="http://schemas.openxmlformats.org/officeDocument/2006/relationships/hyperlink" Target="https://podminky.urs.cz/item/CS_URS_2024_02/751398011" TargetMode="External" /><Relationship Id="rId37" Type="http://schemas.openxmlformats.org/officeDocument/2006/relationships/hyperlink" Target="https://podminky.urs.cz/item/CS_URS_2024_02/751510041" TargetMode="External" /><Relationship Id="rId38" Type="http://schemas.openxmlformats.org/officeDocument/2006/relationships/hyperlink" Target="https://podminky.urs.cz/item/CS_URS_2024_02/751122051" TargetMode="External" /><Relationship Id="rId39" Type="http://schemas.openxmlformats.org/officeDocument/2006/relationships/hyperlink" Target="https://podminky.urs.cz/item/CS_URS_2024_02/751510042_6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14678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10002" TargetMode="External" /><Relationship Id="rId2" Type="http://schemas.openxmlformats.org/officeDocument/2006/relationships/hyperlink" Target="https://podminky.urs.cz/item/CS_URS_2024_02/742210005" TargetMode="External" /><Relationship Id="rId3" Type="http://schemas.openxmlformats.org/officeDocument/2006/relationships/hyperlink" Target="https://podminky.urs.cz/item/CS_URS_2024_02/742210006" TargetMode="External" /><Relationship Id="rId4" Type="http://schemas.openxmlformats.org/officeDocument/2006/relationships/hyperlink" Target="https://podminky.urs.cz/item/CS_URS_2024_02/742210031" TargetMode="External" /><Relationship Id="rId5" Type="http://schemas.openxmlformats.org/officeDocument/2006/relationships/hyperlink" Target="https://podminky.urs.cz/item/CS_URS_2024_02/742210041" TargetMode="External" /><Relationship Id="rId6" Type="http://schemas.openxmlformats.org/officeDocument/2006/relationships/hyperlink" Target="https://podminky.urs.cz/item/CS_URS_2024_02/742210051" TargetMode="External" /><Relationship Id="rId7" Type="http://schemas.openxmlformats.org/officeDocument/2006/relationships/hyperlink" Target="https://podminky.urs.cz/item/CS_URS_2024_02/742210061" TargetMode="External" /><Relationship Id="rId8" Type="http://schemas.openxmlformats.org/officeDocument/2006/relationships/hyperlink" Target="https://podminky.urs.cz/item/CS_URS_2024_02/742210111" TargetMode="External" /><Relationship Id="rId9" Type="http://schemas.openxmlformats.org/officeDocument/2006/relationships/hyperlink" Target="https://podminky.urs.cz/item/CS_URS_2024_02/742210071" TargetMode="External" /><Relationship Id="rId10" Type="http://schemas.openxmlformats.org/officeDocument/2006/relationships/hyperlink" Target="https://podminky.urs.cz/item/CS_URS_2024_02/742210151" TargetMode="External" /><Relationship Id="rId11" Type="http://schemas.openxmlformats.org/officeDocument/2006/relationships/hyperlink" Target="https://podminky.urs.cz/item/CS_URS_2024_02/742210121" TargetMode="External" /><Relationship Id="rId12" Type="http://schemas.openxmlformats.org/officeDocument/2006/relationships/hyperlink" Target="https://podminky.urs.cz/item/CS_URS_2024_02/742210131" TargetMode="External" /><Relationship Id="rId13" Type="http://schemas.openxmlformats.org/officeDocument/2006/relationships/hyperlink" Target="https://podminky.urs.cz/item/CS_URS_2024_02/742210261" TargetMode="External" /><Relationship Id="rId14" Type="http://schemas.openxmlformats.org/officeDocument/2006/relationships/hyperlink" Target="https://podminky.urs.cz/item/CS_URS_2024_02/742210231" TargetMode="External" /><Relationship Id="rId15" Type="http://schemas.openxmlformats.org/officeDocument/2006/relationships/hyperlink" Target="https://podminky.urs.cz/item/CS_URS_2024_02/742210303" TargetMode="External" /><Relationship Id="rId16" Type="http://schemas.openxmlformats.org/officeDocument/2006/relationships/hyperlink" Target="https://podminky.urs.cz/item/CS_URS_2024_02/741112023" TargetMode="External" /><Relationship Id="rId17" Type="http://schemas.openxmlformats.org/officeDocument/2006/relationships/hyperlink" Target="https://podminky.urs.cz/item/CS_URS_2024_02/742210401" TargetMode="External" /><Relationship Id="rId18" Type="http://schemas.openxmlformats.org/officeDocument/2006/relationships/hyperlink" Target="https://podminky.urs.cz/item/CS_URS_2024_02/742210421" TargetMode="External" /><Relationship Id="rId19" Type="http://schemas.openxmlformats.org/officeDocument/2006/relationships/hyperlink" Target="https://podminky.urs.cz/item/CS_URS_2024_02/742210503" TargetMode="External" /><Relationship Id="rId20" Type="http://schemas.openxmlformats.org/officeDocument/2006/relationships/hyperlink" Target="https://podminky.urs.cz/item/CS_URS_2024_02/742210521" TargetMode="External" /><Relationship Id="rId21" Type="http://schemas.openxmlformats.org/officeDocument/2006/relationships/hyperlink" Target="https://podminky.urs.cz/item/CS_URS_2024_02/742210501" TargetMode="External" /><Relationship Id="rId22" Type="http://schemas.openxmlformats.org/officeDocument/2006/relationships/hyperlink" Target="https://podminky.urs.cz/item/CS_URS_2024_02/742121001" TargetMode="External" /><Relationship Id="rId23" Type="http://schemas.openxmlformats.org/officeDocument/2006/relationships/hyperlink" Target="https://podminky.urs.cz/item/CS_URS_2024_02/741122601" TargetMode="External" /><Relationship Id="rId24" Type="http://schemas.openxmlformats.org/officeDocument/2006/relationships/hyperlink" Target="https://podminky.urs.cz/item/CS_URS_2024_02/742110002" TargetMode="External" /><Relationship Id="rId25" Type="http://schemas.openxmlformats.org/officeDocument/2006/relationships/hyperlink" Target="https://podminky.urs.cz/item/CS_URS_2024_02/742190003" TargetMode="External" /><Relationship Id="rId26" Type="http://schemas.openxmlformats.org/officeDocument/2006/relationships/hyperlink" Target="https://podminky.urs.cz/item/CS_URS_2024_02/742190002" TargetMode="External" /><Relationship Id="rId27" Type="http://schemas.openxmlformats.org/officeDocument/2006/relationships/hyperlink" Target="https://podminky.urs.cz/item/CS_URS_2024_02/741120201" TargetMode="External" /><Relationship Id="rId28" Type="http://schemas.openxmlformats.org/officeDocument/2006/relationships/hyperlink" Target="https://podminky.urs.cz/item/CS_URS_2024_02/741920437" TargetMode="External" /><Relationship Id="rId29" Type="http://schemas.openxmlformats.org/officeDocument/2006/relationships/hyperlink" Target="https://podminky.urs.cz/item/CS_URS_2024_02/742190005" TargetMode="External" /><Relationship Id="rId30" Type="http://schemas.openxmlformats.org/officeDocument/2006/relationships/hyperlink" Target="https://podminky.urs.cz/item/CS_URS_2024_02/971052241" TargetMode="External" /><Relationship Id="rId31" Type="http://schemas.openxmlformats.org/officeDocument/2006/relationships/hyperlink" Target="https://podminky.urs.cz/item/CS_URS_2024_02/971052261" TargetMode="External" /><Relationship Id="rId32" Type="http://schemas.openxmlformats.org/officeDocument/2006/relationships/hyperlink" Target="https://podminky.urs.cz/item/CS_URS_2024_02/997013501" TargetMode="External" /><Relationship Id="rId33" Type="http://schemas.openxmlformats.org/officeDocument/2006/relationships/hyperlink" Target="https://podminky.urs.cz/item/CS_URS_2024_02/997013602" TargetMode="External" /><Relationship Id="rId34" Type="http://schemas.openxmlformats.org/officeDocument/2006/relationships/hyperlink" Target="https://podminky.urs.cz/item/CS_URS_2024_02/997013215" TargetMode="External" /><Relationship Id="rId35" Type="http://schemas.openxmlformats.org/officeDocument/2006/relationships/hyperlink" Target="https://podminky.urs.cz/item/CS_URS_2024_02/998742103" TargetMode="External" /><Relationship Id="rId3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20161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4" TargetMode="External" /><Relationship Id="rId2" Type="http://schemas.openxmlformats.org/officeDocument/2006/relationships/hyperlink" Target="https://podminky.urs.cz/item/CS_URS_2024_02/742330021" TargetMode="External" /><Relationship Id="rId3" Type="http://schemas.openxmlformats.org/officeDocument/2006/relationships/hyperlink" Target="https://podminky.urs.cz/item/CS_URS_2024_02/742330022" TargetMode="External" /><Relationship Id="rId4" Type="http://schemas.openxmlformats.org/officeDocument/2006/relationships/hyperlink" Target="https://podminky.urs.cz/item/CS_URS_2024_02/742330023" TargetMode="External" /><Relationship Id="rId5" Type="http://schemas.openxmlformats.org/officeDocument/2006/relationships/hyperlink" Target="https://podminky.urs.cz/item/CS_URS_2024_02/742330038" TargetMode="External" /><Relationship Id="rId6" Type="http://schemas.openxmlformats.org/officeDocument/2006/relationships/hyperlink" Target="https://podminky.urs.cz/item/CS_URS_2024_02/742330039" TargetMode="External" /><Relationship Id="rId7" Type="http://schemas.openxmlformats.org/officeDocument/2006/relationships/hyperlink" Target="https://podminky.urs.cz/item/CS_URS_2024_02/742330024" TargetMode="External" /><Relationship Id="rId8" Type="http://schemas.openxmlformats.org/officeDocument/2006/relationships/hyperlink" Target="https://podminky.urs.cz/item/CS_URS_2024_02/742330052" TargetMode="External" /><Relationship Id="rId9" Type="http://schemas.openxmlformats.org/officeDocument/2006/relationships/hyperlink" Target="https://podminky.urs.cz/item/CS_URS_2024_02/742330044" TargetMode="External" /><Relationship Id="rId10" Type="http://schemas.openxmlformats.org/officeDocument/2006/relationships/hyperlink" Target="https://podminky.urs.cz/item/CS_URS_2024_02/742330045" TargetMode="External" /><Relationship Id="rId11" Type="http://schemas.openxmlformats.org/officeDocument/2006/relationships/hyperlink" Target="https://podminky.urs.cz/item/CS_URS_2024_02/742330051" TargetMode="External" /><Relationship Id="rId12" Type="http://schemas.openxmlformats.org/officeDocument/2006/relationships/hyperlink" Target="https://podminky.urs.cz/item/CS_URS_2024_02/742330101" TargetMode="External" /><Relationship Id="rId13" Type="http://schemas.openxmlformats.org/officeDocument/2006/relationships/hyperlink" Target="https://podminky.urs.cz/item/CS_URS_2024_02/741112001" TargetMode="External" /><Relationship Id="rId14" Type="http://schemas.openxmlformats.org/officeDocument/2006/relationships/hyperlink" Target="https://podminky.urs.cz/item/CS_URS_2024_02/741112021" TargetMode="External" /><Relationship Id="rId15" Type="http://schemas.openxmlformats.org/officeDocument/2006/relationships/hyperlink" Target="https://podminky.urs.cz/item/CS_URS_2024_02/742330012" TargetMode="External" /><Relationship Id="rId16" Type="http://schemas.openxmlformats.org/officeDocument/2006/relationships/hyperlink" Target="https://podminky.urs.cz/item/CS_URS_2024_02/742230001" TargetMode="External" /><Relationship Id="rId17" Type="http://schemas.openxmlformats.org/officeDocument/2006/relationships/hyperlink" Target="https://podminky.urs.cz/item/CS_URS_2024_02/742230101" TargetMode="External" /><Relationship Id="rId18" Type="http://schemas.openxmlformats.org/officeDocument/2006/relationships/hyperlink" Target="https://podminky.urs.cz/item/CS_URS_2024_02/742230102" TargetMode="External" /><Relationship Id="rId19" Type="http://schemas.openxmlformats.org/officeDocument/2006/relationships/hyperlink" Target="https://podminky.urs.cz/item/CS_URS_2024_02/742230004" TargetMode="External" /><Relationship Id="rId20" Type="http://schemas.openxmlformats.org/officeDocument/2006/relationships/hyperlink" Target="https://podminky.urs.cz/item/CS_URS_2024_02/742230103" TargetMode="External" /><Relationship Id="rId21" Type="http://schemas.openxmlformats.org/officeDocument/2006/relationships/hyperlink" Target="https://podminky.urs.cz/item/CS_URS_2024_02/742420001" TargetMode="External" /><Relationship Id="rId22" Type="http://schemas.openxmlformats.org/officeDocument/2006/relationships/hyperlink" Target="https://podminky.urs.cz/item/CS_URS_2024_02/742420011" TargetMode="External" /><Relationship Id="rId23" Type="http://schemas.openxmlformats.org/officeDocument/2006/relationships/hyperlink" Target="https://podminky.urs.cz/item/CS_URS_2024_02/742420021" TargetMode="External" /><Relationship Id="rId24" Type="http://schemas.openxmlformats.org/officeDocument/2006/relationships/hyperlink" Target="https://podminky.urs.cz/item/CS_URS_2024_02/742420041" TargetMode="External" /><Relationship Id="rId25" Type="http://schemas.openxmlformats.org/officeDocument/2006/relationships/hyperlink" Target="https://podminky.urs.cz/item/CS_URS_2024_02/742420201" TargetMode="External" /><Relationship Id="rId26" Type="http://schemas.openxmlformats.org/officeDocument/2006/relationships/hyperlink" Target="https://podminky.urs.cz/item/CS_URS_2024_02/742420061" TargetMode="External" /><Relationship Id="rId27" Type="http://schemas.openxmlformats.org/officeDocument/2006/relationships/hyperlink" Target="https://podminky.urs.cz/item/CS_URS_2024_02/742420121" TargetMode="External" /><Relationship Id="rId28" Type="http://schemas.openxmlformats.org/officeDocument/2006/relationships/hyperlink" Target="https://podminky.urs.cz/item/CS_URS_2024_02/742420051" TargetMode="External" /><Relationship Id="rId29" Type="http://schemas.openxmlformats.org/officeDocument/2006/relationships/hyperlink" Target="https://podminky.urs.cz/item/CS_URS_2024_02/741112023" TargetMode="External" /><Relationship Id="rId30" Type="http://schemas.openxmlformats.org/officeDocument/2006/relationships/hyperlink" Target="https://podminky.urs.cz/item/CS_URS_2024_02/742124002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1120201" TargetMode="External" /><Relationship Id="rId33" Type="http://schemas.openxmlformats.org/officeDocument/2006/relationships/hyperlink" Target="https://podminky.urs.cz/item/CS_URS_2024_02/741910412" TargetMode="External" /><Relationship Id="rId34" Type="http://schemas.openxmlformats.org/officeDocument/2006/relationships/hyperlink" Target="https://podminky.urs.cz/item/CS_URS_2024_02/741910421" TargetMode="External" /><Relationship Id="rId35" Type="http://schemas.openxmlformats.org/officeDocument/2006/relationships/hyperlink" Target="https://podminky.urs.cz/item/CS_URS_2024_02/742190003" TargetMode="External" /><Relationship Id="rId36" Type="http://schemas.openxmlformats.org/officeDocument/2006/relationships/hyperlink" Target="https://podminky.urs.cz/item/CS_URS_2024_02/742110002" TargetMode="External" /><Relationship Id="rId37" Type="http://schemas.openxmlformats.org/officeDocument/2006/relationships/hyperlink" Target="https://podminky.urs.cz/item/CS_URS_2024_02/742190002" TargetMode="External" /><Relationship Id="rId38" Type="http://schemas.openxmlformats.org/officeDocument/2006/relationships/hyperlink" Target="https://podminky.urs.cz/item/CS_URS_2024_02/741920437" TargetMode="External" /><Relationship Id="rId39" Type="http://schemas.openxmlformats.org/officeDocument/2006/relationships/hyperlink" Target="https://podminky.urs.cz/item/CS_URS_2024_02/742190005" TargetMode="External" /><Relationship Id="rId40" Type="http://schemas.openxmlformats.org/officeDocument/2006/relationships/hyperlink" Target="https://podminky.urs.cz/item/CS_URS_2024_02/971052241" TargetMode="External" /><Relationship Id="rId41" Type="http://schemas.openxmlformats.org/officeDocument/2006/relationships/hyperlink" Target="https://podminky.urs.cz/item/CS_URS_2024_02/971052261" TargetMode="External" /><Relationship Id="rId42" Type="http://schemas.openxmlformats.org/officeDocument/2006/relationships/hyperlink" Target="https://podminky.urs.cz/item/CS_URS_2024_02/997013501" TargetMode="External" /><Relationship Id="rId43" Type="http://schemas.openxmlformats.org/officeDocument/2006/relationships/hyperlink" Target="https://podminky.urs.cz/item/CS_URS_2024_02/997013602" TargetMode="External" /><Relationship Id="rId44" Type="http://schemas.openxmlformats.org/officeDocument/2006/relationships/hyperlink" Target="https://podminky.urs.cz/item/CS_URS_2024_02/997013215" TargetMode="External" /><Relationship Id="rId45" Type="http://schemas.openxmlformats.org/officeDocument/2006/relationships/hyperlink" Target="https://podminky.urs.cz/item/CS_URS_2024_02/998742103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31251205" TargetMode="External" /><Relationship Id="rId7" Type="http://schemas.openxmlformats.org/officeDocument/2006/relationships/hyperlink" Target="https://podminky.urs.cz/item/CS_URS_2024_02/151101101" TargetMode="External" /><Relationship Id="rId8" Type="http://schemas.openxmlformats.org/officeDocument/2006/relationships/hyperlink" Target="https://podminky.urs.cz/item/CS_URS_2024_02/15110111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2/711161215" TargetMode="External" /><Relationship Id="rId11" Type="http://schemas.openxmlformats.org/officeDocument/2006/relationships/hyperlink" Target="https://podminky.urs.cz/item/CS_URS_2024_02/564861011" TargetMode="External" /><Relationship Id="rId12" Type="http://schemas.openxmlformats.org/officeDocument/2006/relationships/hyperlink" Target="https://podminky.urs.cz/item/CS_URS_2024_02/564551111" TargetMode="External" /><Relationship Id="rId13" Type="http://schemas.openxmlformats.org/officeDocument/2006/relationships/hyperlink" Target="https://podminky.urs.cz/item/CS_URS_2024_02/564561111" TargetMode="External" /><Relationship Id="rId14" Type="http://schemas.openxmlformats.org/officeDocument/2006/relationships/hyperlink" Target="https://podminky.urs.cz/item/CS_URS_2024_02/596211213" TargetMode="External" /><Relationship Id="rId15" Type="http://schemas.openxmlformats.org/officeDocument/2006/relationships/hyperlink" Target="https://podminky.urs.cz/item/CS_URS_2024_02/596211214" TargetMode="External" /><Relationship Id="rId16" Type="http://schemas.openxmlformats.org/officeDocument/2006/relationships/hyperlink" Target="https://podminky.urs.cz/item/CS_URS_2024_02/596211112" TargetMode="External" /><Relationship Id="rId17" Type="http://schemas.openxmlformats.org/officeDocument/2006/relationships/hyperlink" Target="https://podminky.urs.cz/item/CS_URS_2024_02/596211114" TargetMode="External" /><Relationship Id="rId18" Type="http://schemas.openxmlformats.org/officeDocument/2006/relationships/hyperlink" Target="https://podminky.urs.cz/item/CS_URS_2024_02/895941301" TargetMode="External" /><Relationship Id="rId19" Type="http://schemas.openxmlformats.org/officeDocument/2006/relationships/hyperlink" Target="https://podminky.urs.cz/item/CS_URS_2024_02/895941314" TargetMode="External" /><Relationship Id="rId20" Type="http://schemas.openxmlformats.org/officeDocument/2006/relationships/hyperlink" Target="https://podminky.urs.cz/item/CS_URS_2024_02/452112112" TargetMode="External" /><Relationship Id="rId21" Type="http://schemas.openxmlformats.org/officeDocument/2006/relationships/hyperlink" Target="https://podminky.urs.cz/item/CS_URS_2024_02/899204112" TargetMode="External" /><Relationship Id="rId22" Type="http://schemas.openxmlformats.org/officeDocument/2006/relationships/hyperlink" Target="https://podminky.urs.cz/item/CS_URS_2024_02/935923216" TargetMode="External" /><Relationship Id="rId23" Type="http://schemas.openxmlformats.org/officeDocument/2006/relationships/hyperlink" Target="https://podminky.urs.cz/item/CS_URS_2024_02/938909311" TargetMode="External" /><Relationship Id="rId24" Type="http://schemas.openxmlformats.org/officeDocument/2006/relationships/hyperlink" Target="https://podminky.urs.cz/item/CS_URS_2024_02/916131213" TargetMode="External" /><Relationship Id="rId25" Type="http://schemas.openxmlformats.org/officeDocument/2006/relationships/hyperlink" Target="https://podminky.urs.cz/item/CS_URS_2024_02/916231213" TargetMode="External" /><Relationship Id="rId26" Type="http://schemas.openxmlformats.org/officeDocument/2006/relationships/hyperlink" Target="https://podminky.urs.cz/item/CS_URS_2024_02/113106123" TargetMode="External" /><Relationship Id="rId27" Type="http://schemas.openxmlformats.org/officeDocument/2006/relationships/hyperlink" Target="https://podminky.urs.cz/item/CS_URS_2024_02/113107222" TargetMode="External" /><Relationship Id="rId28" Type="http://schemas.openxmlformats.org/officeDocument/2006/relationships/hyperlink" Target="https://podminky.urs.cz/item/CS_URS_2024_02/113202111" TargetMode="External" /><Relationship Id="rId29" Type="http://schemas.openxmlformats.org/officeDocument/2006/relationships/hyperlink" Target="https://podminky.urs.cz/item/CS_URS_2024_02/979054451" TargetMode="External" /><Relationship Id="rId30" Type="http://schemas.openxmlformats.org/officeDocument/2006/relationships/hyperlink" Target="https://podminky.urs.cz/item/CS_URS_2024_02/915611111" TargetMode="External" /><Relationship Id="rId31" Type="http://schemas.openxmlformats.org/officeDocument/2006/relationships/hyperlink" Target="https://podminky.urs.cz/item/CS_URS_2024_02/915211112" TargetMode="External" /><Relationship Id="rId32" Type="http://schemas.openxmlformats.org/officeDocument/2006/relationships/hyperlink" Target="https://podminky.urs.cz/item/CS_URS_2024_02/915211115" TargetMode="External" /><Relationship Id="rId33" Type="http://schemas.openxmlformats.org/officeDocument/2006/relationships/hyperlink" Target="https://podminky.urs.cz/item/CS_URS_2024_02/915211121" TargetMode="External" /><Relationship Id="rId34" Type="http://schemas.openxmlformats.org/officeDocument/2006/relationships/hyperlink" Target="https://podminky.urs.cz/item/CS_URS_2024_02/915223111" TargetMode="External" /><Relationship Id="rId35" Type="http://schemas.openxmlformats.org/officeDocument/2006/relationships/hyperlink" Target="https://podminky.urs.cz/item/CS_URS_2024_02/915231111" TargetMode="External" /><Relationship Id="rId36" Type="http://schemas.openxmlformats.org/officeDocument/2006/relationships/hyperlink" Target="https://podminky.urs.cz/item/CS_URS_2024_02/915621111" TargetMode="External" /><Relationship Id="rId37" Type="http://schemas.openxmlformats.org/officeDocument/2006/relationships/hyperlink" Target="https://podminky.urs.cz/item/CS_URS_2024_02/911381215" TargetMode="External" /><Relationship Id="rId38" Type="http://schemas.openxmlformats.org/officeDocument/2006/relationships/hyperlink" Target="https://podminky.urs.cz/item/CS_URS_2024_02/912111112" TargetMode="External" /><Relationship Id="rId39" Type="http://schemas.openxmlformats.org/officeDocument/2006/relationships/hyperlink" Target="https://podminky.urs.cz/item/CS_URS_2024_02/914511112" TargetMode="External" /><Relationship Id="rId40" Type="http://schemas.openxmlformats.org/officeDocument/2006/relationships/hyperlink" Target="https://podminky.urs.cz/item/CS_URS_2024_02/914111121" TargetMode="External" /><Relationship Id="rId41" Type="http://schemas.openxmlformats.org/officeDocument/2006/relationships/hyperlink" Target="https://podminky.urs.cz/item/CS_URS_2024_02/912113111" TargetMode="External" /><Relationship Id="rId42" Type="http://schemas.openxmlformats.org/officeDocument/2006/relationships/hyperlink" Target="https://podminky.urs.cz/item/CS_URS_2024_02/997221571" TargetMode="External" /><Relationship Id="rId43" Type="http://schemas.openxmlformats.org/officeDocument/2006/relationships/hyperlink" Target="https://podminky.urs.cz/item/CS_URS_2024_02/997221579" TargetMode="External" /><Relationship Id="rId44" Type="http://schemas.openxmlformats.org/officeDocument/2006/relationships/hyperlink" Target="https://podminky.urs.cz/item/CS_URS_2024_02/997221861" TargetMode="External" /><Relationship Id="rId45" Type="http://schemas.openxmlformats.org/officeDocument/2006/relationships/hyperlink" Target="https://podminky.urs.cz/item/CS_URS_2024_02/998223011" TargetMode="External" /><Relationship Id="rId4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812061" TargetMode="External" /><Relationship Id="rId2" Type="http://schemas.openxmlformats.org/officeDocument/2006/relationships/hyperlink" Target="https://podminky.urs.cz/item/CS_URS_2024_01/210902137" TargetMode="External" /><Relationship Id="rId3" Type="http://schemas.openxmlformats.org/officeDocument/2006/relationships/hyperlink" Target="https://podminky.urs.cz/item/CS_URS_2024_01/460010011" TargetMode="External" /><Relationship Id="rId4" Type="http://schemas.openxmlformats.org/officeDocument/2006/relationships/hyperlink" Target="https://podminky.urs.cz/item/CS_URS_2024_01/460161294" TargetMode="External" /><Relationship Id="rId5" Type="http://schemas.openxmlformats.org/officeDocument/2006/relationships/hyperlink" Target="https://podminky.urs.cz/item/CS_URS_2024_01/460451314" TargetMode="External" /><Relationship Id="rId6" Type="http://schemas.openxmlformats.org/officeDocument/2006/relationships/hyperlink" Target="https://podminky.urs.cz/item/CS_URS_2024_01/460661512" TargetMode="External" /><Relationship Id="rId7" Type="http://schemas.openxmlformats.org/officeDocument/2006/relationships/hyperlink" Target="https://podminky.urs.cz/item/CS_URS_2024_01/460671114" TargetMode="External" /><Relationship Id="rId8" Type="http://schemas.openxmlformats.org/officeDocument/2006/relationships/hyperlink" Target="https://podminky.urs.cz/item/CS_URS_2024_01/460791214" TargetMode="External" /><Relationship Id="rId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312122" TargetMode="External" /><Relationship Id="rId2" Type="http://schemas.openxmlformats.org/officeDocument/2006/relationships/hyperlink" Target="https://podminky.urs.cz/item/CS_URS_2024_02/151101102" TargetMode="External" /><Relationship Id="rId3" Type="http://schemas.openxmlformats.org/officeDocument/2006/relationships/hyperlink" Target="https://podminky.urs.cz/item/CS_URS_2024_02/151101112" TargetMode="External" /><Relationship Id="rId4" Type="http://schemas.openxmlformats.org/officeDocument/2006/relationships/hyperlink" Target="https://podminky.urs.cz/item/CS_URS_2024_02/162651132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1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13112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2/111111101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713411121" TargetMode="External" /><Relationship Id="rId14" Type="http://schemas.openxmlformats.org/officeDocument/2006/relationships/hyperlink" Target="https://podminky.urs.cz/item/CS_URS_2024_02/998713102" TargetMode="External" /><Relationship Id="rId15" Type="http://schemas.openxmlformats.org/officeDocument/2006/relationships/hyperlink" Target="https://podminky.urs.cz/item/CS_URS_2024_02/998713193" TargetMode="External" /><Relationship Id="rId16" Type="http://schemas.openxmlformats.org/officeDocument/2006/relationships/hyperlink" Target="https://podminky.urs.cz/item/CS_URS_2024_02/733111423" TargetMode="External" /><Relationship Id="rId17" Type="http://schemas.openxmlformats.org/officeDocument/2006/relationships/hyperlink" Target="https://podminky.urs.cz/item/CS_URS_2024_02/733111425" TargetMode="External" /><Relationship Id="rId18" Type="http://schemas.openxmlformats.org/officeDocument/2006/relationships/hyperlink" Target="https://podminky.urs.cz/item/CS_URS_2024_02/733111426" TargetMode="External" /><Relationship Id="rId19" Type="http://schemas.openxmlformats.org/officeDocument/2006/relationships/hyperlink" Target="https://podminky.urs.cz/item/CS_URS_2024_02/733141102" TargetMode="External" /><Relationship Id="rId20" Type="http://schemas.openxmlformats.org/officeDocument/2006/relationships/hyperlink" Target="https://podminky.urs.cz/item/CS_URS_2024_02/998734102" TargetMode="External" /><Relationship Id="rId21" Type="http://schemas.openxmlformats.org/officeDocument/2006/relationships/hyperlink" Target="https://podminky.urs.cz/item/CS_URS_2024_02/998734193" TargetMode="External" /><Relationship Id="rId22" Type="http://schemas.openxmlformats.org/officeDocument/2006/relationships/hyperlink" Target="https://podminky.urs.cz/item/CS_URS_2024_02/783604560" TargetMode="External" /><Relationship Id="rId23" Type="http://schemas.openxmlformats.org/officeDocument/2006/relationships/hyperlink" Target="https://podminky.urs.cz/item/CS_URS_2024_02/783604550" TargetMode="External" /><Relationship Id="rId2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31413711" TargetMode="External" /><Relationship Id="rId3" Type="http://schemas.openxmlformats.org/officeDocument/2006/relationships/hyperlink" Target="https://podminky.urs.cz/item/CS_URS_2024_02/14172121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2" TargetMode="External" /><Relationship Id="rId6" Type="http://schemas.openxmlformats.org/officeDocument/2006/relationships/hyperlink" Target="https://podminky.urs.cz/item/CS_URS_2024_02/162651132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11102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8191411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96211130" TargetMode="External" /><Relationship Id="rId15" Type="http://schemas.openxmlformats.org/officeDocument/2006/relationships/hyperlink" Target="https://podminky.urs.cz/item/CS_URS_2024_02/871211141" TargetMode="External" /><Relationship Id="rId16" Type="http://schemas.openxmlformats.org/officeDocument/2006/relationships/hyperlink" Target="https://podminky.urs.cz/item/CS_URS_2024_02/891249111" TargetMode="External" /><Relationship Id="rId17" Type="http://schemas.openxmlformats.org/officeDocument/2006/relationships/hyperlink" Target="https://podminky.urs.cz/item/CS_URS_2024_02/892233121" TargetMode="External" /><Relationship Id="rId18" Type="http://schemas.openxmlformats.org/officeDocument/2006/relationships/hyperlink" Target="https://podminky.urs.cz/item/CS_URS_2024_02/892241111" TargetMode="External" /><Relationship Id="rId19" Type="http://schemas.openxmlformats.org/officeDocument/2006/relationships/hyperlink" Target="https://podminky.urs.cz/item/CS_URS_2024_02/111111101" TargetMode="External" /><Relationship Id="rId20" Type="http://schemas.openxmlformats.org/officeDocument/2006/relationships/hyperlink" Target="https://podminky.urs.cz/item/CS_URS_2024_02/181311103" TargetMode="External" /><Relationship Id="rId21" Type="http://schemas.openxmlformats.org/officeDocument/2006/relationships/hyperlink" Target="https://podminky.urs.cz/item/CS_URS_2024_02/99827610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2" TargetMode="External" /><Relationship Id="rId2" Type="http://schemas.openxmlformats.org/officeDocument/2006/relationships/hyperlink" Target="https://podminky.urs.cz/item/CS_URS_2024_02/131313712" TargetMode="External" /><Relationship Id="rId3" Type="http://schemas.openxmlformats.org/officeDocument/2006/relationships/hyperlink" Target="https://podminky.urs.cz/item/CS_URS_2024_02/132312122" TargetMode="External" /><Relationship Id="rId4" Type="http://schemas.openxmlformats.org/officeDocument/2006/relationships/hyperlink" Target="https://podminky.urs.cz/item/CS_URS_2024_02/132412121" TargetMode="External" /><Relationship Id="rId5" Type="http://schemas.openxmlformats.org/officeDocument/2006/relationships/hyperlink" Target="https://podminky.urs.cz/item/CS_URS_2024_02/151101102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65113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211101" TargetMode="External" /><Relationship Id="rId11" Type="http://schemas.openxmlformats.org/officeDocument/2006/relationships/hyperlink" Target="https://podminky.urs.cz/item/CS_URS_2024_02/175111101" TargetMode="External" /><Relationship Id="rId12" Type="http://schemas.openxmlformats.org/officeDocument/2006/relationships/hyperlink" Target="https://podminky.urs.cz/item/CS_URS_2024_02/451541111" TargetMode="External" /><Relationship Id="rId13" Type="http://schemas.openxmlformats.org/officeDocument/2006/relationships/hyperlink" Target="https://podminky.urs.cz/item/CS_URS_2024_02/564841111" TargetMode="External" /><Relationship Id="rId14" Type="http://schemas.openxmlformats.org/officeDocument/2006/relationships/hyperlink" Target="https://podminky.urs.cz/item/CS_URS_2024_02/573111112" TargetMode="External" /><Relationship Id="rId15" Type="http://schemas.openxmlformats.org/officeDocument/2006/relationships/hyperlink" Target="https://podminky.urs.cz/item/CS_URS_2024_02/573211108" TargetMode="External" /><Relationship Id="rId16" Type="http://schemas.openxmlformats.org/officeDocument/2006/relationships/hyperlink" Target="https://podminky.urs.cz/item/CS_URS_2024_02/576133111" TargetMode="External" /><Relationship Id="rId17" Type="http://schemas.openxmlformats.org/officeDocument/2006/relationships/hyperlink" Target="https://podminky.urs.cz/item/CS_URS_2024_02/871171141" TargetMode="External" /><Relationship Id="rId18" Type="http://schemas.openxmlformats.org/officeDocument/2006/relationships/hyperlink" Target="https://podminky.urs.cz/item/CS_URS_2024_02/894812505" TargetMode="External" /><Relationship Id="rId19" Type="http://schemas.openxmlformats.org/officeDocument/2006/relationships/hyperlink" Target="https://podminky.urs.cz/item/CS_URS_2024_02/894812521" TargetMode="External" /><Relationship Id="rId20" Type="http://schemas.openxmlformats.org/officeDocument/2006/relationships/hyperlink" Target="https://podminky.urs.cz/item/CS_URS_2024_01/894812552" TargetMode="External" /><Relationship Id="rId21" Type="http://schemas.openxmlformats.org/officeDocument/2006/relationships/hyperlink" Target="https://podminky.urs.cz/item/CS_URS_2024_02/916131112" TargetMode="External" /><Relationship Id="rId22" Type="http://schemas.openxmlformats.org/officeDocument/2006/relationships/hyperlink" Target="https://podminky.urs.cz/item/CS_URS_2024_02/919122132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7610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313712" TargetMode="External" /><Relationship Id="rId2" Type="http://schemas.openxmlformats.org/officeDocument/2006/relationships/hyperlink" Target="https://podminky.urs.cz/item/CS_URS_2024_02/132312122" TargetMode="External" /><Relationship Id="rId3" Type="http://schemas.openxmlformats.org/officeDocument/2006/relationships/hyperlink" Target="https://podminky.urs.cz/item/CS_URS_2024_02/151101102" TargetMode="External" /><Relationship Id="rId4" Type="http://schemas.openxmlformats.org/officeDocument/2006/relationships/hyperlink" Target="https://podminky.urs.cz/item/CS_URS_2024_02/151101112" TargetMode="External" /><Relationship Id="rId5" Type="http://schemas.openxmlformats.org/officeDocument/2006/relationships/hyperlink" Target="https://podminky.urs.cz/item/CS_URS_2024_02/162651132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111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451541111" TargetMode="External" /><Relationship Id="rId11" Type="http://schemas.openxmlformats.org/officeDocument/2006/relationships/hyperlink" Target="https://podminky.urs.cz/item/CS_URS_2024_01/871393121" TargetMode="External" /><Relationship Id="rId12" Type="http://schemas.openxmlformats.org/officeDocument/2006/relationships/hyperlink" Target="https://podminky.urs.cz/item/CS_URS_2024_02/871440440" TargetMode="External" /><Relationship Id="rId13" Type="http://schemas.openxmlformats.org/officeDocument/2006/relationships/hyperlink" Target="https://podminky.urs.cz/item/CS_URS_2024_02/894811263" TargetMode="External" /><Relationship Id="rId14" Type="http://schemas.openxmlformats.org/officeDocument/2006/relationships/hyperlink" Target="https://podminky.urs.cz/item/CS_URS_2024_02/894812505" TargetMode="External" /><Relationship Id="rId15" Type="http://schemas.openxmlformats.org/officeDocument/2006/relationships/hyperlink" Target="https://podminky.urs.cz/item/CS_URS_2024_02/894812521" TargetMode="External" /><Relationship Id="rId16" Type="http://schemas.openxmlformats.org/officeDocument/2006/relationships/hyperlink" Target="https://podminky.urs.cz/item/CS_URS_2024_02/894812552" TargetMode="External" /><Relationship Id="rId17" Type="http://schemas.openxmlformats.org/officeDocument/2006/relationships/hyperlink" Target="https://podminky.urs.cz/item/CS_URS_2024_01/998276101" TargetMode="External" /><Relationship Id="rId1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101233" TargetMode="External" /><Relationship Id="rId2" Type="http://schemas.openxmlformats.org/officeDocument/2006/relationships/hyperlink" Target="https://podminky.urs.cz/item/CS_URS_2024_01/210202010" TargetMode="External" /><Relationship Id="rId3" Type="http://schemas.openxmlformats.org/officeDocument/2006/relationships/hyperlink" Target="https://podminky.urs.cz/item/CS_URS_2024_01/210204011" TargetMode="External" /><Relationship Id="rId4" Type="http://schemas.openxmlformats.org/officeDocument/2006/relationships/hyperlink" Target="https://podminky.urs.cz/item/CS_URS_2024_01/210220022" TargetMode="External" /><Relationship Id="rId5" Type="http://schemas.openxmlformats.org/officeDocument/2006/relationships/hyperlink" Target="https://podminky.urs.cz/item/CS_URS_2024_01/210812033" TargetMode="External" /><Relationship Id="rId6" Type="http://schemas.openxmlformats.org/officeDocument/2006/relationships/hyperlink" Target="https://podminky.urs.cz/item/CS_URS_2024_01/218202010" TargetMode="External" /><Relationship Id="rId7" Type="http://schemas.openxmlformats.org/officeDocument/2006/relationships/hyperlink" Target="https://podminky.urs.cz/item/CS_URS_2024_01/218204011" TargetMode="External" /><Relationship Id="rId8" Type="http://schemas.openxmlformats.org/officeDocument/2006/relationships/hyperlink" Target="https://podminky.urs.cz/item/CS_URS_2024_01/460010011" TargetMode="External" /><Relationship Id="rId9" Type="http://schemas.openxmlformats.org/officeDocument/2006/relationships/hyperlink" Target="https://podminky.urs.cz/item/CS_URS_2024_01/460161294" TargetMode="External" /><Relationship Id="rId10" Type="http://schemas.openxmlformats.org/officeDocument/2006/relationships/hyperlink" Target="https://podminky.urs.cz/item/CS_URS_2024_01/460451314" TargetMode="External" /><Relationship Id="rId11" Type="http://schemas.openxmlformats.org/officeDocument/2006/relationships/hyperlink" Target="https://podminky.urs.cz/item/CS_URS_2024_01/460641112" TargetMode="External" /><Relationship Id="rId12" Type="http://schemas.openxmlformats.org/officeDocument/2006/relationships/hyperlink" Target="https://podminky.urs.cz/item/CS_URS_2024_01/460661512" TargetMode="External" /><Relationship Id="rId13" Type="http://schemas.openxmlformats.org/officeDocument/2006/relationships/hyperlink" Target="https://podminky.urs.cz/item/CS_URS_2024_01/460671114" TargetMode="External" /><Relationship Id="rId14" Type="http://schemas.openxmlformats.org/officeDocument/2006/relationships/hyperlink" Target="https://podminky.urs.cz/item/CS_URS_2024_01/460791213" TargetMode="External" /><Relationship Id="rId15" Type="http://schemas.openxmlformats.org/officeDocument/2006/relationships/hyperlink" Target="https://podminky.urs.cz/item/CS_URS_2024_01/091104000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13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6265111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41114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3151121" TargetMode="External" /><Relationship Id="rId9" Type="http://schemas.openxmlformats.org/officeDocument/2006/relationships/hyperlink" Target="https://podminky.urs.cz/item/CS_URS_2024_02/183403112" TargetMode="External" /><Relationship Id="rId10" Type="http://schemas.openxmlformats.org/officeDocument/2006/relationships/hyperlink" Target="https://podminky.urs.cz/item/CS_URS_2024_02/183403114" TargetMode="External" /><Relationship Id="rId11" Type="http://schemas.openxmlformats.org/officeDocument/2006/relationships/hyperlink" Target="https://podminky.urs.cz/item/CS_URS_2024_02/183403151" TargetMode="External" /><Relationship Id="rId12" Type="http://schemas.openxmlformats.org/officeDocument/2006/relationships/hyperlink" Target="https://podminky.urs.cz/item/CS_URS_2024_02/183403153" TargetMode="External" /><Relationship Id="rId13" Type="http://schemas.openxmlformats.org/officeDocument/2006/relationships/hyperlink" Target="https://podminky.urs.cz/item/CS_URS_2024_02/183403161" TargetMode="External" /><Relationship Id="rId14" Type="http://schemas.openxmlformats.org/officeDocument/2006/relationships/hyperlink" Target="https://podminky.urs.cz/item/CS_URS_2024_02/184102117" TargetMode="External" /><Relationship Id="rId15" Type="http://schemas.openxmlformats.org/officeDocument/2006/relationships/hyperlink" Target="https://podminky.urs.cz/item/CS_URS_2024_02/184501141" TargetMode="External" /><Relationship Id="rId16" Type="http://schemas.openxmlformats.org/officeDocument/2006/relationships/hyperlink" Target="https://podminky.urs.cz/item/CS_URS_2024_02/184813511" TargetMode="External" /><Relationship Id="rId17" Type="http://schemas.openxmlformats.org/officeDocument/2006/relationships/hyperlink" Target="https://podminky.urs.cz/item/CS_URS_2024_02/184911421" TargetMode="External" /><Relationship Id="rId18" Type="http://schemas.openxmlformats.org/officeDocument/2006/relationships/hyperlink" Target="https://podminky.urs.cz/item/CS_URS_2024_02/185803111" TargetMode="External" /><Relationship Id="rId19" Type="http://schemas.openxmlformats.org/officeDocument/2006/relationships/hyperlink" Target="https://podminky.urs.cz/item/CS_URS_2024_02/599141111" TargetMode="External" /><Relationship Id="rId20" Type="http://schemas.openxmlformats.org/officeDocument/2006/relationships/hyperlink" Target="https://podminky.urs.cz/item/CS_URS_2024_02/919735112" TargetMode="External" /><Relationship Id="rId21" Type="http://schemas.openxmlformats.org/officeDocument/2006/relationships/hyperlink" Target="https://podminky.urs.cz/item/CS_URS_2024_02/997013509" TargetMode="External" /><Relationship Id="rId22" Type="http://schemas.openxmlformats.org/officeDocument/2006/relationships/hyperlink" Target="https://podminky.urs.cz/item/CS_URS_2024_02/997013511" TargetMode="External" /><Relationship Id="rId23" Type="http://schemas.openxmlformats.org/officeDocument/2006/relationships/hyperlink" Target="https://podminky.urs.cz/item/CS_URS_2024_02/997013861" TargetMode="External" /><Relationship Id="rId24" Type="http://schemas.openxmlformats.org/officeDocument/2006/relationships/hyperlink" Target="https://podminky.urs.cz/item/CS_URS_2024_02/997013875" TargetMode="External" /><Relationship Id="rId25" Type="http://schemas.openxmlformats.org/officeDocument/2006/relationships/hyperlink" Target="https://podminky.urs.cz/item/CS_URS_2024_02/998231311" TargetMode="External" /><Relationship Id="rId26" Type="http://schemas.openxmlformats.org/officeDocument/2006/relationships/hyperlink" Target="https://podminky.urs.cz/item/CS_URS_2024_02/998767201" TargetMode="External" /><Relationship Id="rId27" Type="http://schemas.openxmlformats.org/officeDocument/2006/relationships/hyperlink" Target="https://podminky.urs.cz/item/CS_URS_2024_02/460891221" TargetMode="External" /><Relationship Id="rId2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48</v>
      </c>
      <c r="E29" s="50"/>
      <c r="F29" s="35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20240903_r1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Rozšíření domova pro seniory na p.č. 2656/3 a 2634 k.ú. Trutnov - ul. R. Frimla čp. 936, Trutnov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p.č. 2656/3 a 2634 k.ú. Trutnov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29. 7. 2024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Trutnov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Řezanina &amp; Bartoň, s.r.o.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BACing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ROUND(AG55+SUM(AG68:AG75),2)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ROUND(AS55+SUM(AS68:AS75),2)</f>
        <v>0</v>
      </c>
      <c r="AT54" s="109">
        <f>ROUND(SUM(AV54:AW54),2)</f>
        <v>0</v>
      </c>
      <c r="AU54" s="110">
        <f>ROUND(AU55+SUM(AU68:AU75),5)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ROUND(AZ55+SUM(AZ68:AZ75),2)</f>
        <v>0</v>
      </c>
      <c r="BA54" s="109">
        <f>ROUND(BA55+SUM(BA68:BA75),2)</f>
        <v>0</v>
      </c>
      <c r="BB54" s="109">
        <f>ROUND(BB55+SUM(BB68:BB75),2)</f>
        <v>0</v>
      </c>
      <c r="BC54" s="109">
        <f>ROUND(BC55+SUM(BC68:BC75),2)</f>
        <v>0</v>
      </c>
      <c r="BD54" s="111">
        <f>ROUND(BD55+SUM(BD68:BD75),2)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7"/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ROUND(AG56+AG57+AG67,2)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84</v>
      </c>
      <c r="AR55" s="121"/>
      <c r="AS55" s="122">
        <f>ROUND(AS56+AS57+AS67,2)</f>
        <v>0</v>
      </c>
      <c r="AT55" s="123">
        <f>ROUND(SUM(AV55:AW55),2)</f>
        <v>0</v>
      </c>
      <c r="AU55" s="124">
        <f>ROUND(AU56+AU57+AU67,5)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ROUND(AZ56+AZ57+AZ67,2)</f>
        <v>0</v>
      </c>
      <c r="BA55" s="123">
        <f>ROUND(BA56+BA57+BA67,2)</f>
        <v>0</v>
      </c>
      <c r="BB55" s="123">
        <f>ROUND(BB56+BB57+BB67,2)</f>
        <v>0</v>
      </c>
      <c r="BC55" s="123">
        <f>ROUND(BC56+BC57+BC67,2)</f>
        <v>0</v>
      </c>
      <c r="BD55" s="125">
        <f>ROUND(BD56+BD57+BD67,2)</f>
        <v>0</v>
      </c>
      <c r="BE55" s="7"/>
      <c r="BS55" s="126" t="s">
        <v>77</v>
      </c>
      <c r="BT55" s="126" t="s">
        <v>85</v>
      </c>
      <c r="BU55" s="126" t="s">
        <v>79</v>
      </c>
      <c r="BV55" s="126" t="s">
        <v>80</v>
      </c>
      <c r="BW55" s="126" t="s">
        <v>86</v>
      </c>
      <c r="BX55" s="126" t="s">
        <v>5</v>
      </c>
      <c r="CL55" s="126" t="s">
        <v>19</v>
      </c>
      <c r="CM55" s="126" t="s">
        <v>85</v>
      </c>
    </row>
    <row r="56" s="4" customFormat="1" ht="16.5" customHeight="1">
      <c r="A56" s="127" t="s">
        <v>87</v>
      </c>
      <c r="B56" s="66"/>
      <c r="C56" s="128"/>
      <c r="D56" s="128"/>
      <c r="E56" s="129" t="s">
        <v>88</v>
      </c>
      <c r="F56" s="129"/>
      <c r="G56" s="129"/>
      <c r="H56" s="129"/>
      <c r="I56" s="129"/>
      <c r="J56" s="128"/>
      <c r="K56" s="129" t="s">
        <v>89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'D.1.1 - Architektonicko -...'!J32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90</v>
      </c>
      <c r="AR56" s="68"/>
      <c r="AS56" s="132">
        <v>0</v>
      </c>
      <c r="AT56" s="133">
        <f>ROUND(SUM(AV56:AW56),2)</f>
        <v>0</v>
      </c>
      <c r="AU56" s="134">
        <f>'D.1.1 - Architektonicko -...'!P115</f>
        <v>0</v>
      </c>
      <c r="AV56" s="133">
        <f>'D.1.1 - Architektonicko -...'!J35</f>
        <v>0</v>
      </c>
      <c r="AW56" s="133">
        <f>'D.1.1 - Architektonicko -...'!J36</f>
        <v>0</v>
      </c>
      <c r="AX56" s="133">
        <f>'D.1.1 - Architektonicko -...'!J37</f>
        <v>0</v>
      </c>
      <c r="AY56" s="133">
        <f>'D.1.1 - Architektonicko -...'!J38</f>
        <v>0</v>
      </c>
      <c r="AZ56" s="133">
        <f>'D.1.1 - Architektonicko -...'!F35</f>
        <v>0</v>
      </c>
      <c r="BA56" s="133">
        <f>'D.1.1 - Architektonicko -...'!F36</f>
        <v>0</v>
      </c>
      <c r="BB56" s="133">
        <f>'D.1.1 - Architektonicko -...'!F37</f>
        <v>0</v>
      </c>
      <c r="BC56" s="133">
        <f>'D.1.1 - Architektonicko -...'!F38</f>
        <v>0</v>
      </c>
      <c r="BD56" s="135">
        <f>'D.1.1 - Architektonicko -...'!F39</f>
        <v>0</v>
      </c>
      <c r="BE56" s="4"/>
      <c r="BT56" s="136" t="s">
        <v>91</v>
      </c>
      <c r="BV56" s="136" t="s">
        <v>80</v>
      </c>
      <c r="BW56" s="136" t="s">
        <v>92</v>
      </c>
      <c r="BX56" s="136" t="s">
        <v>86</v>
      </c>
      <c r="CL56" s="136" t="s">
        <v>19</v>
      </c>
    </row>
    <row r="57" s="4" customFormat="1" ht="16.5" customHeight="1">
      <c r="A57" s="4"/>
      <c r="B57" s="66"/>
      <c r="C57" s="128"/>
      <c r="D57" s="128"/>
      <c r="E57" s="129" t="s">
        <v>93</v>
      </c>
      <c r="F57" s="129"/>
      <c r="G57" s="129"/>
      <c r="H57" s="129"/>
      <c r="I57" s="129"/>
      <c r="J57" s="128"/>
      <c r="K57" s="129" t="s">
        <v>94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ROUND(SUM(AG58:AG66),2)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90</v>
      </c>
      <c r="AR57" s="68"/>
      <c r="AS57" s="132">
        <f>ROUND(SUM(AS58:AS66),2)</f>
        <v>0</v>
      </c>
      <c r="AT57" s="133">
        <f>ROUND(SUM(AV57:AW57),2)</f>
        <v>0</v>
      </c>
      <c r="AU57" s="134">
        <f>ROUND(SUM(AU58:AU66),5)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ROUND(SUM(AZ58:AZ66),2)</f>
        <v>0</v>
      </c>
      <c r="BA57" s="133">
        <f>ROUND(SUM(BA58:BA66),2)</f>
        <v>0</v>
      </c>
      <c r="BB57" s="133">
        <f>ROUND(SUM(BB58:BB66),2)</f>
        <v>0</v>
      </c>
      <c r="BC57" s="133">
        <f>ROUND(SUM(BC58:BC66),2)</f>
        <v>0</v>
      </c>
      <c r="BD57" s="135">
        <f>ROUND(SUM(BD58:BD66),2)</f>
        <v>0</v>
      </c>
      <c r="BE57" s="4"/>
      <c r="BS57" s="136" t="s">
        <v>77</v>
      </c>
      <c r="BT57" s="136" t="s">
        <v>91</v>
      </c>
      <c r="BU57" s="136" t="s">
        <v>79</v>
      </c>
      <c r="BV57" s="136" t="s">
        <v>80</v>
      </c>
      <c r="BW57" s="136" t="s">
        <v>95</v>
      </c>
      <c r="BX57" s="136" t="s">
        <v>86</v>
      </c>
      <c r="CL57" s="136" t="s">
        <v>19</v>
      </c>
    </row>
    <row r="58" s="4" customFormat="1" ht="16.5" customHeight="1">
      <c r="A58" s="127" t="s">
        <v>87</v>
      </c>
      <c r="B58" s="66"/>
      <c r="C58" s="128"/>
      <c r="D58" s="128"/>
      <c r="E58" s="128"/>
      <c r="F58" s="129" t="s">
        <v>96</v>
      </c>
      <c r="G58" s="129"/>
      <c r="H58" s="129"/>
      <c r="I58" s="129"/>
      <c r="J58" s="129"/>
      <c r="K58" s="128"/>
      <c r="L58" s="129" t="s">
        <v>97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'D.1.4.A - Zdravotně techn...'!J34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90</v>
      </c>
      <c r="AR58" s="68"/>
      <c r="AS58" s="132">
        <v>0</v>
      </c>
      <c r="AT58" s="133">
        <f>ROUND(SUM(AV58:AW58),2)</f>
        <v>0</v>
      </c>
      <c r="AU58" s="134">
        <f>'D.1.4.A - Zdravotně techn...'!P102</f>
        <v>0</v>
      </c>
      <c r="AV58" s="133">
        <f>'D.1.4.A - Zdravotně techn...'!J37</f>
        <v>0</v>
      </c>
      <c r="AW58" s="133">
        <f>'D.1.4.A - Zdravotně techn...'!J38</f>
        <v>0</v>
      </c>
      <c r="AX58" s="133">
        <f>'D.1.4.A - Zdravotně techn...'!J39</f>
        <v>0</v>
      </c>
      <c r="AY58" s="133">
        <f>'D.1.4.A - Zdravotně techn...'!J40</f>
        <v>0</v>
      </c>
      <c r="AZ58" s="133">
        <f>'D.1.4.A - Zdravotně techn...'!F37</f>
        <v>0</v>
      </c>
      <c r="BA58" s="133">
        <f>'D.1.4.A - Zdravotně techn...'!F38</f>
        <v>0</v>
      </c>
      <c r="BB58" s="133">
        <f>'D.1.4.A - Zdravotně techn...'!F39</f>
        <v>0</v>
      </c>
      <c r="BC58" s="133">
        <f>'D.1.4.A - Zdravotně techn...'!F40</f>
        <v>0</v>
      </c>
      <c r="BD58" s="135">
        <f>'D.1.4.A - Zdravotně techn...'!F41</f>
        <v>0</v>
      </c>
      <c r="BE58" s="4"/>
      <c r="BT58" s="136" t="s">
        <v>98</v>
      </c>
      <c r="BV58" s="136" t="s">
        <v>80</v>
      </c>
      <c r="BW58" s="136" t="s">
        <v>99</v>
      </c>
      <c r="BX58" s="136" t="s">
        <v>95</v>
      </c>
      <c r="CL58" s="136" t="s">
        <v>19</v>
      </c>
    </row>
    <row r="59" s="4" customFormat="1" ht="16.5" customHeight="1">
      <c r="A59" s="127" t="s">
        <v>87</v>
      </c>
      <c r="B59" s="66"/>
      <c r="C59" s="128"/>
      <c r="D59" s="128"/>
      <c r="E59" s="128"/>
      <c r="F59" s="129" t="s">
        <v>100</v>
      </c>
      <c r="G59" s="129"/>
      <c r="H59" s="129"/>
      <c r="I59" s="129"/>
      <c r="J59" s="129"/>
      <c r="K59" s="128"/>
      <c r="L59" s="129" t="s">
        <v>101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'D.1.4.B - Vytápění'!J34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90</v>
      </c>
      <c r="AR59" s="68"/>
      <c r="AS59" s="132">
        <v>0</v>
      </c>
      <c r="AT59" s="133">
        <f>ROUND(SUM(AV59:AW59),2)</f>
        <v>0</v>
      </c>
      <c r="AU59" s="134">
        <f>'D.1.4.B - Vytápění'!P97</f>
        <v>0</v>
      </c>
      <c r="AV59" s="133">
        <f>'D.1.4.B - Vytápění'!J37</f>
        <v>0</v>
      </c>
      <c r="AW59" s="133">
        <f>'D.1.4.B - Vytápění'!J38</f>
        <v>0</v>
      </c>
      <c r="AX59" s="133">
        <f>'D.1.4.B - Vytápění'!J39</f>
        <v>0</v>
      </c>
      <c r="AY59" s="133">
        <f>'D.1.4.B - Vytápění'!J40</f>
        <v>0</v>
      </c>
      <c r="AZ59" s="133">
        <f>'D.1.4.B - Vytápění'!F37</f>
        <v>0</v>
      </c>
      <c r="BA59" s="133">
        <f>'D.1.4.B - Vytápění'!F38</f>
        <v>0</v>
      </c>
      <c r="BB59" s="133">
        <f>'D.1.4.B - Vytápění'!F39</f>
        <v>0</v>
      </c>
      <c r="BC59" s="133">
        <f>'D.1.4.B - Vytápění'!F40</f>
        <v>0</v>
      </c>
      <c r="BD59" s="135">
        <f>'D.1.4.B - Vytápění'!F41</f>
        <v>0</v>
      </c>
      <c r="BE59" s="4"/>
      <c r="BT59" s="136" t="s">
        <v>98</v>
      </c>
      <c r="BV59" s="136" t="s">
        <v>80</v>
      </c>
      <c r="BW59" s="136" t="s">
        <v>102</v>
      </c>
      <c r="BX59" s="136" t="s">
        <v>95</v>
      </c>
      <c r="CL59" s="136" t="s">
        <v>19</v>
      </c>
    </row>
    <row r="60" s="4" customFormat="1" ht="16.5" customHeight="1">
      <c r="A60" s="127" t="s">
        <v>87</v>
      </c>
      <c r="B60" s="66"/>
      <c r="C60" s="128"/>
      <c r="D60" s="128"/>
      <c r="E60" s="128"/>
      <c r="F60" s="129" t="s">
        <v>103</v>
      </c>
      <c r="G60" s="129"/>
      <c r="H60" s="129"/>
      <c r="I60" s="129"/>
      <c r="J60" s="129"/>
      <c r="K60" s="128"/>
      <c r="L60" s="129" t="s">
        <v>104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'D.1.4.C.1 - Silnoproudé r...'!J34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90</v>
      </c>
      <c r="AR60" s="68"/>
      <c r="AS60" s="132">
        <v>0</v>
      </c>
      <c r="AT60" s="133">
        <f>ROUND(SUM(AV60:AW60),2)</f>
        <v>0</v>
      </c>
      <c r="AU60" s="134">
        <f>'D.1.4.C.1 - Silnoproudé r...'!P99</f>
        <v>0</v>
      </c>
      <c r="AV60" s="133">
        <f>'D.1.4.C.1 - Silnoproudé r...'!J37</f>
        <v>0</v>
      </c>
      <c r="AW60" s="133">
        <f>'D.1.4.C.1 - Silnoproudé r...'!J38</f>
        <v>0</v>
      </c>
      <c r="AX60" s="133">
        <f>'D.1.4.C.1 - Silnoproudé r...'!J39</f>
        <v>0</v>
      </c>
      <c r="AY60" s="133">
        <f>'D.1.4.C.1 - Silnoproudé r...'!J40</f>
        <v>0</v>
      </c>
      <c r="AZ60" s="133">
        <f>'D.1.4.C.1 - Silnoproudé r...'!F37</f>
        <v>0</v>
      </c>
      <c r="BA60" s="133">
        <f>'D.1.4.C.1 - Silnoproudé r...'!F38</f>
        <v>0</v>
      </c>
      <c r="BB60" s="133">
        <f>'D.1.4.C.1 - Silnoproudé r...'!F39</f>
        <v>0</v>
      </c>
      <c r="BC60" s="133">
        <f>'D.1.4.C.1 - Silnoproudé r...'!F40</f>
        <v>0</v>
      </c>
      <c r="BD60" s="135">
        <f>'D.1.4.C.1 - Silnoproudé r...'!F41</f>
        <v>0</v>
      </c>
      <c r="BE60" s="4"/>
      <c r="BT60" s="136" t="s">
        <v>98</v>
      </c>
      <c r="BV60" s="136" t="s">
        <v>80</v>
      </c>
      <c r="BW60" s="136" t="s">
        <v>105</v>
      </c>
      <c r="BX60" s="136" t="s">
        <v>95</v>
      </c>
      <c r="CL60" s="136" t="s">
        <v>19</v>
      </c>
    </row>
    <row r="61" s="4" customFormat="1" ht="16.5" customHeight="1">
      <c r="A61" s="127" t="s">
        <v>87</v>
      </c>
      <c r="B61" s="66"/>
      <c r="C61" s="128"/>
      <c r="D61" s="128"/>
      <c r="E61" s="128"/>
      <c r="F61" s="129" t="s">
        <v>106</v>
      </c>
      <c r="G61" s="129"/>
      <c r="H61" s="129"/>
      <c r="I61" s="129"/>
      <c r="J61" s="129"/>
      <c r="K61" s="128"/>
      <c r="L61" s="129" t="s">
        <v>107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'D.1.4.C.2 - Fotovoltaická...'!J34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90</v>
      </c>
      <c r="AR61" s="68"/>
      <c r="AS61" s="132">
        <v>0</v>
      </c>
      <c r="AT61" s="133">
        <f>ROUND(SUM(AV61:AW61),2)</f>
        <v>0</v>
      </c>
      <c r="AU61" s="134">
        <f>'D.1.4.C.2 - Fotovoltaická...'!P93</f>
        <v>0</v>
      </c>
      <c r="AV61" s="133">
        <f>'D.1.4.C.2 - Fotovoltaická...'!J37</f>
        <v>0</v>
      </c>
      <c r="AW61" s="133">
        <f>'D.1.4.C.2 - Fotovoltaická...'!J38</f>
        <v>0</v>
      </c>
      <c r="AX61" s="133">
        <f>'D.1.4.C.2 - Fotovoltaická...'!J39</f>
        <v>0</v>
      </c>
      <c r="AY61" s="133">
        <f>'D.1.4.C.2 - Fotovoltaická...'!J40</f>
        <v>0</v>
      </c>
      <c r="AZ61" s="133">
        <f>'D.1.4.C.2 - Fotovoltaická...'!F37</f>
        <v>0</v>
      </c>
      <c r="BA61" s="133">
        <f>'D.1.4.C.2 - Fotovoltaická...'!F38</f>
        <v>0</v>
      </c>
      <c r="BB61" s="133">
        <f>'D.1.4.C.2 - Fotovoltaická...'!F39</f>
        <v>0</v>
      </c>
      <c r="BC61" s="133">
        <f>'D.1.4.C.2 - Fotovoltaická...'!F40</f>
        <v>0</v>
      </c>
      <c r="BD61" s="135">
        <f>'D.1.4.C.2 - Fotovoltaická...'!F41</f>
        <v>0</v>
      </c>
      <c r="BE61" s="4"/>
      <c r="BT61" s="136" t="s">
        <v>98</v>
      </c>
      <c r="BV61" s="136" t="s">
        <v>80</v>
      </c>
      <c r="BW61" s="136" t="s">
        <v>108</v>
      </c>
      <c r="BX61" s="136" t="s">
        <v>95</v>
      </c>
      <c r="CL61" s="136" t="s">
        <v>19</v>
      </c>
    </row>
    <row r="62" s="4" customFormat="1" ht="16.5" customHeight="1">
      <c r="A62" s="127" t="s">
        <v>87</v>
      </c>
      <c r="B62" s="66"/>
      <c r="C62" s="128"/>
      <c r="D62" s="128"/>
      <c r="E62" s="128"/>
      <c r="F62" s="129" t="s">
        <v>109</v>
      </c>
      <c r="G62" s="129"/>
      <c r="H62" s="129"/>
      <c r="I62" s="129"/>
      <c r="J62" s="129"/>
      <c r="K62" s="128"/>
      <c r="L62" s="129" t="s">
        <v>110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'D.1.4.C.3 - Systém sestra...'!J34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90</v>
      </c>
      <c r="AR62" s="68"/>
      <c r="AS62" s="132">
        <v>0</v>
      </c>
      <c r="AT62" s="133">
        <f>ROUND(SUM(AV62:AW62),2)</f>
        <v>0</v>
      </c>
      <c r="AU62" s="134">
        <f>'D.1.4.C.3 - Systém sestra...'!P94</f>
        <v>0</v>
      </c>
      <c r="AV62" s="133">
        <f>'D.1.4.C.3 - Systém sestra...'!J37</f>
        <v>0</v>
      </c>
      <c r="AW62" s="133">
        <f>'D.1.4.C.3 - Systém sestra...'!J38</f>
        <v>0</v>
      </c>
      <c r="AX62" s="133">
        <f>'D.1.4.C.3 - Systém sestra...'!J39</f>
        <v>0</v>
      </c>
      <c r="AY62" s="133">
        <f>'D.1.4.C.3 - Systém sestra...'!J40</f>
        <v>0</v>
      </c>
      <c r="AZ62" s="133">
        <f>'D.1.4.C.3 - Systém sestra...'!F37</f>
        <v>0</v>
      </c>
      <c r="BA62" s="133">
        <f>'D.1.4.C.3 - Systém sestra...'!F38</f>
        <v>0</v>
      </c>
      <c r="BB62" s="133">
        <f>'D.1.4.C.3 - Systém sestra...'!F39</f>
        <v>0</v>
      </c>
      <c r="BC62" s="133">
        <f>'D.1.4.C.3 - Systém sestra...'!F40</f>
        <v>0</v>
      </c>
      <c r="BD62" s="135">
        <f>'D.1.4.C.3 - Systém sestra...'!F41</f>
        <v>0</v>
      </c>
      <c r="BE62" s="4"/>
      <c r="BT62" s="136" t="s">
        <v>98</v>
      </c>
      <c r="BV62" s="136" t="s">
        <v>80</v>
      </c>
      <c r="BW62" s="136" t="s">
        <v>111</v>
      </c>
      <c r="BX62" s="136" t="s">
        <v>95</v>
      </c>
      <c r="CL62" s="136" t="s">
        <v>19</v>
      </c>
    </row>
    <row r="63" s="4" customFormat="1" ht="16.5" customHeight="1">
      <c r="A63" s="127" t="s">
        <v>87</v>
      </c>
      <c r="B63" s="66"/>
      <c r="C63" s="128"/>
      <c r="D63" s="128"/>
      <c r="E63" s="128"/>
      <c r="F63" s="129" t="s">
        <v>112</v>
      </c>
      <c r="G63" s="129"/>
      <c r="H63" s="129"/>
      <c r="I63" s="129"/>
      <c r="J63" s="129"/>
      <c r="K63" s="128"/>
      <c r="L63" s="129" t="s">
        <v>113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'D.1.4.D - Vzduchotechnika'!J34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90</v>
      </c>
      <c r="AR63" s="68"/>
      <c r="AS63" s="132">
        <v>0</v>
      </c>
      <c r="AT63" s="133">
        <f>ROUND(SUM(AV63:AW63),2)</f>
        <v>0</v>
      </c>
      <c r="AU63" s="134">
        <f>'D.1.4.D - Vzduchotechnika'!P101</f>
        <v>0</v>
      </c>
      <c r="AV63" s="133">
        <f>'D.1.4.D - Vzduchotechnika'!J37</f>
        <v>0</v>
      </c>
      <c r="AW63" s="133">
        <f>'D.1.4.D - Vzduchotechnika'!J38</f>
        <v>0</v>
      </c>
      <c r="AX63" s="133">
        <f>'D.1.4.D - Vzduchotechnika'!J39</f>
        <v>0</v>
      </c>
      <c r="AY63" s="133">
        <f>'D.1.4.D - Vzduchotechnika'!J40</f>
        <v>0</v>
      </c>
      <c r="AZ63" s="133">
        <f>'D.1.4.D - Vzduchotechnika'!F37</f>
        <v>0</v>
      </c>
      <c r="BA63" s="133">
        <f>'D.1.4.D - Vzduchotechnika'!F38</f>
        <v>0</v>
      </c>
      <c r="BB63" s="133">
        <f>'D.1.4.D - Vzduchotechnika'!F39</f>
        <v>0</v>
      </c>
      <c r="BC63" s="133">
        <f>'D.1.4.D - Vzduchotechnika'!F40</f>
        <v>0</v>
      </c>
      <c r="BD63" s="135">
        <f>'D.1.4.D - Vzduchotechnika'!F41</f>
        <v>0</v>
      </c>
      <c r="BE63" s="4"/>
      <c r="BT63" s="136" t="s">
        <v>98</v>
      </c>
      <c r="BV63" s="136" t="s">
        <v>80</v>
      </c>
      <c r="BW63" s="136" t="s">
        <v>114</v>
      </c>
      <c r="BX63" s="136" t="s">
        <v>95</v>
      </c>
      <c r="CL63" s="136" t="s">
        <v>19</v>
      </c>
    </row>
    <row r="64" s="4" customFormat="1" ht="16.5" customHeight="1">
      <c r="A64" s="127" t="s">
        <v>87</v>
      </c>
      <c r="B64" s="66"/>
      <c r="C64" s="128"/>
      <c r="D64" s="128"/>
      <c r="E64" s="128"/>
      <c r="F64" s="129" t="s">
        <v>115</v>
      </c>
      <c r="G64" s="129"/>
      <c r="H64" s="129"/>
      <c r="I64" s="129"/>
      <c r="J64" s="129"/>
      <c r="K64" s="128"/>
      <c r="L64" s="129" t="s">
        <v>116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'D.1.4.E.1 - EPS'!J34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90</v>
      </c>
      <c r="AR64" s="68"/>
      <c r="AS64" s="132">
        <v>0</v>
      </c>
      <c r="AT64" s="133">
        <f>ROUND(SUM(AV64:AW64),2)</f>
        <v>0</v>
      </c>
      <c r="AU64" s="134">
        <f>'D.1.4.E.1 - EPS'!P95</f>
        <v>0</v>
      </c>
      <c r="AV64" s="133">
        <f>'D.1.4.E.1 - EPS'!J37</f>
        <v>0</v>
      </c>
      <c r="AW64" s="133">
        <f>'D.1.4.E.1 - EPS'!J38</f>
        <v>0</v>
      </c>
      <c r="AX64" s="133">
        <f>'D.1.4.E.1 - EPS'!J39</f>
        <v>0</v>
      </c>
      <c r="AY64" s="133">
        <f>'D.1.4.E.1 - EPS'!J40</f>
        <v>0</v>
      </c>
      <c r="AZ64" s="133">
        <f>'D.1.4.E.1 - EPS'!F37</f>
        <v>0</v>
      </c>
      <c r="BA64" s="133">
        <f>'D.1.4.E.1 - EPS'!F38</f>
        <v>0</v>
      </c>
      <c r="BB64" s="133">
        <f>'D.1.4.E.1 - EPS'!F39</f>
        <v>0</v>
      </c>
      <c r="BC64" s="133">
        <f>'D.1.4.E.1 - EPS'!F40</f>
        <v>0</v>
      </c>
      <c r="BD64" s="135">
        <f>'D.1.4.E.1 - EPS'!F41</f>
        <v>0</v>
      </c>
      <c r="BE64" s="4"/>
      <c r="BT64" s="136" t="s">
        <v>98</v>
      </c>
      <c r="BV64" s="136" t="s">
        <v>80</v>
      </c>
      <c r="BW64" s="136" t="s">
        <v>117</v>
      </c>
      <c r="BX64" s="136" t="s">
        <v>95</v>
      </c>
      <c r="CL64" s="136" t="s">
        <v>19</v>
      </c>
    </row>
    <row r="65" s="4" customFormat="1" ht="16.5" customHeight="1">
      <c r="A65" s="127" t="s">
        <v>87</v>
      </c>
      <c r="B65" s="66"/>
      <c r="C65" s="128"/>
      <c r="D65" s="128"/>
      <c r="E65" s="128"/>
      <c r="F65" s="129" t="s">
        <v>118</v>
      </c>
      <c r="G65" s="129"/>
      <c r="H65" s="129"/>
      <c r="I65" s="129"/>
      <c r="J65" s="129"/>
      <c r="K65" s="128"/>
      <c r="L65" s="129" t="s">
        <v>119</v>
      </c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'D.1.4.E.2 - NZS'!J34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90</v>
      </c>
      <c r="AR65" s="68"/>
      <c r="AS65" s="132">
        <v>0</v>
      </c>
      <c r="AT65" s="133">
        <f>ROUND(SUM(AV65:AW65),2)</f>
        <v>0</v>
      </c>
      <c r="AU65" s="134">
        <f>'D.1.4.E.2 - NZS'!P95</f>
        <v>0</v>
      </c>
      <c r="AV65" s="133">
        <f>'D.1.4.E.2 - NZS'!J37</f>
        <v>0</v>
      </c>
      <c r="AW65" s="133">
        <f>'D.1.4.E.2 - NZS'!J38</f>
        <v>0</v>
      </c>
      <c r="AX65" s="133">
        <f>'D.1.4.E.2 - NZS'!J39</f>
        <v>0</v>
      </c>
      <c r="AY65" s="133">
        <f>'D.1.4.E.2 - NZS'!J40</f>
        <v>0</v>
      </c>
      <c r="AZ65" s="133">
        <f>'D.1.4.E.2 - NZS'!F37</f>
        <v>0</v>
      </c>
      <c r="BA65" s="133">
        <f>'D.1.4.E.2 - NZS'!F38</f>
        <v>0</v>
      </c>
      <c r="BB65" s="133">
        <f>'D.1.4.E.2 - NZS'!F39</f>
        <v>0</v>
      </c>
      <c r="BC65" s="133">
        <f>'D.1.4.E.2 - NZS'!F40</f>
        <v>0</v>
      </c>
      <c r="BD65" s="135">
        <f>'D.1.4.E.2 - NZS'!F41</f>
        <v>0</v>
      </c>
      <c r="BE65" s="4"/>
      <c r="BT65" s="136" t="s">
        <v>98</v>
      </c>
      <c r="BV65" s="136" t="s">
        <v>80</v>
      </c>
      <c r="BW65" s="136" t="s">
        <v>120</v>
      </c>
      <c r="BX65" s="136" t="s">
        <v>95</v>
      </c>
      <c r="CL65" s="136" t="s">
        <v>19</v>
      </c>
    </row>
    <row r="66" s="4" customFormat="1" ht="16.5" customHeight="1">
      <c r="A66" s="127" t="s">
        <v>87</v>
      </c>
      <c r="B66" s="66"/>
      <c r="C66" s="128"/>
      <c r="D66" s="128"/>
      <c r="E66" s="128"/>
      <c r="F66" s="129" t="s">
        <v>121</v>
      </c>
      <c r="G66" s="129"/>
      <c r="H66" s="129"/>
      <c r="I66" s="129"/>
      <c r="J66" s="129"/>
      <c r="K66" s="128"/>
      <c r="L66" s="129" t="s">
        <v>122</v>
      </c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'D.1.4.E.3 - SLP'!J34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90</v>
      </c>
      <c r="AR66" s="68"/>
      <c r="AS66" s="132">
        <v>0</v>
      </c>
      <c r="AT66" s="133">
        <f>ROUND(SUM(AV66:AW66),2)</f>
        <v>0</v>
      </c>
      <c r="AU66" s="134">
        <f>'D.1.4.E.3 - SLP'!P97</f>
        <v>0</v>
      </c>
      <c r="AV66" s="133">
        <f>'D.1.4.E.3 - SLP'!J37</f>
        <v>0</v>
      </c>
      <c r="AW66" s="133">
        <f>'D.1.4.E.3 - SLP'!J38</f>
        <v>0</v>
      </c>
      <c r="AX66" s="133">
        <f>'D.1.4.E.3 - SLP'!J39</f>
        <v>0</v>
      </c>
      <c r="AY66" s="133">
        <f>'D.1.4.E.3 - SLP'!J40</f>
        <v>0</v>
      </c>
      <c r="AZ66" s="133">
        <f>'D.1.4.E.3 - SLP'!F37</f>
        <v>0</v>
      </c>
      <c r="BA66" s="133">
        <f>'D.1.4.E.3 - SLP'!F38</f>
        <v>0</v>
      </c>
      <c r="BB66" s="133">
        <f>'D.1.4.E.3 - SLP'!F39</f>
        <v>0</v>
      </c>
      <c r="BC66" s="133">
        <f>'D.1.4.E.3 - SLP'!F40</f>
        <v>0</v>
      </c>
      <c r="BD66" s="135">
        <f>'D.1.4.E.3 - SLP'!F41</f>
        <v>0</v>
      </c>
      <c r="BE66" s="4"/>
      <c r="BT66" s="136" t="s">
        <v>98</v>
      </c>
      <c r="BV66" s="136" t="s">
        <v>80</v>
      </c>
      <c r="BW66" s="136" t="s">
        <v>123</v>
      </c>
      <c r="BX66" s="136" t="s">
        <v>95</v>
      </c>
      <c r="CL66" s="136" t="s">
        <v>19</v>
      </c>
    </row>
    <row r="67" s="4" customFormat="1" ht="16.5" customHeight="1">
      <c r="A67" s="127" t="s">
        <v>87</v>
      </c>
      <c r="B67" s="66"/>
      <c r="C67" s="128"/>
      <c r="D67" s="128"/>
      <c r="E67" s="129" t="s">
        <v>124</v>
      </c>
      <c r="F67" s="129"/>
      <c r="G67" s="129"/>
      <c r="H67" s="129"/>
      <c r="I67" s="129"/>
      <c r="J67" s="128"/>
      <c r="K67" s="129" t="s">
        <v>125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'D.1.5 - Dopravní řešení'!J32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90</v>
      </c>
      <c r="AR67" s="68"/>
      <c r="AS67" s="132">
        <v>0</v>
      </c>
      <c r="AT67" s="133">
        <f>ROUND(SUM(AV67:AW67),2)</f>
        <v>0</v>
      </c>
      <c r="AU67" s="134">
        <f>'D.1.5 - Dopravní řešení'!P105</f>
        <v>0</v>
      </c>
      <c r="AV67" s="133">
        <f>'D.1.5 - Dopravní řešení'!J35</f>
        <v>0</v>
      </c>
      <c r="AW67" s="133">
        <f>'D.1.5 - Dopravní řešení'!J36</f>
        <v>0</v>
      </c>
      <c r="AX67" s="133">
        <f>'D.1.5 - Dopravní řešení'!J37</f>
        <v>0</v>
      </c>
      <c r="AY67" s="133">
        <f>'D.1.5 - Dopravní řešení'!J38</f>
        <v>0</v>
      </c>
      <c r="AZ67" s="133">
        <f>'D.1.5 - Dopravní řešení'!F35</f>
        <v>0</v>
      </c>
      <c r="BA67" s="133">
        <f>'D.1.5 - Dopravní řešení'!F36</f>
        <v>0</v>
      </c>
      <c r="BB67" s="133">
        <f>'D.1.5 - Dopravní řešení'!F37</f>
        <v>0</v>
      </c>
      <c r="BC67" s="133">
        <f>'D.1.5 - Dopravní řešení'!F38</f>
        <v>0</v>
      </c>
      <c r="BD67" s="135">
        <f>'D.1.5 - Dopravní řešení'!F39</f>
        <v>0</v>
      </c>
      <c r="BE67" s="4"/>
      <c r="BT67" s="136" t="s">
        <v>91</v>
      </c>
      <c r="BV67" s="136" t="s">
        <v>80</v>
      </c>
      <c r="BW67" s="136" t="s">
        <v>126</v>
      </c>
      <c r="BX67" s="136" t="s">
        <v>86</v>
      </c>
      <c r="CL67" s="136" t="s">
        <v>19</v>
      </c>
    </row>
    <row r="68" s="7" customFormat="1" ht="16.5" customHeight="1">
      <c r="A68" s="127" t="s">
        <v>87</v>
      </c>
      <c r="B68" s="114"/>
      <c r="C68" s="115"/>
      <c r="D68" s="116" t="s">
        <v>127</v>
      </c>
      <c r="E68" s="116"/>
      <c r="F68" s="116"/>
      <c r="G68" s="116"/>
      <c r="H68" s="116"/>
      <c r="I68" s="117"/>
      <c r="J68" s="116" t="s">
        <v>128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'IO.01 - Distribuční veden...'!J30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84</v>
      </c>
      <c r="AR68" s="121"/>
      <c r="AS68" s="122">
        <v>0</v>
      </c>
      <c r="AT68" s="123">
        <f>ROUND(SUM(AV68:AW68),2)</f>
        <v>0</v>
      </c>
      <c r="AU68" s="124">
        <f>'IO.01 - Distribuční veden...'!P82</f>
        <v>0</v>
      </c>
      <c r="AV68" s="123">
        <f>'IO.01 - Distribuční veden...'!J33</f>
        <v>0</v>
      </c>
      <c r="AW68" s="123">
        <f>'IO.01 - Distribuční veden...'!J34</f>
        <v>0</v>
      </c>
      <c r="AX68" s="123">
        <f>'IO.01 - Distribuční veden...'!J35</f>
        <v>0</v>
      </c>
      <c r="AY68" s="123">
        <f>'IO.01 - Distribuční veden...'!J36</f>
        <v>0</v>
      </c>
      <c r="AZ68" s="123">
        <f>'IO.01 - Distribuční veden...'!F33</f>
        <v>0</v>
      </c>
      <c r="BA68" s="123">
        <f>'IO.01 - Distribuční veden...'!F34</f>
        <v>0</v>
      </c>
      <c r="BB68" s="123">
        <f>'IO.01 - Distribuční veden...'!F35</f>
        <v>0</v>
      </c>
      <c r="BC68" s="123">
        <f>'IO.01 - Distribuční veden...'!F36</f>
        <v>0</v>
      </c>
      <c r="BD68" s="125">
        <f>'IO.01 - Distribuční veden...'!F37</f>
        <v>0</v>
      </c>
      <c r="BE68" s="7"/>
      <c r="BT68" s="126" t="s">
        <v>85</v>
      </c>
      <c r="BV68" s="126" t="s">
        <v>80</v>
      </c>
      <c r="BW68" s="126" t="s">
        <v>129</v>
      </c>
      <c r="BX68" s="126" t="s">
        <v>5</v>
      </c>
      <c r="CL68" s="126" t="s">
        <v>19</v>
      </c>
      <c r="CM68" s="126" t="s">
        <v>91</v>
      </c>
    </row>
    <row r="69" s="7" customFormat="1" ht="16.5" customHeight="1">
      <c r="A69" s="127" t="s">
        <v>87</v>
      </c>
      <c r="B69" s="114"/>
      <c r="C69" s="115"/>
      <c r="D69" s="116" t="s">
        <v>130</v>
      </c>
      <c r="E69" s="116"/>
      <c r="F69" s="116"/>
      <c r="G69" s="116"/>
      <c r="H69" s="116"/>
      <c r="I69" s="117"/>
      <c r="J69" s="116" t="s">
        <v>131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9">
        <f>'IO.02 - Horkovodní přípojka'!J30</f>
        <v>0</v>
      </c>
      <c r="AH69" s="117"/>
      <c r="AI69" s="117"/>
      <c r="AJ69" s="117"/>
      <c r="AK69" s="117"/>
      <c r="AL69" s="117"/>
      <c r="AM69" s="117"/>
      <c r="AN69" s="119">
        <f>SUM(AG69,AT69)</f>
        <v>0</v>
      </c>
      <c r="AO69" s="117"/>
      <c r="AP69" s="117"/>
      <c r="AQ69" s="120" t="s">
        <v>84</v>
      </c>
      <c r="AR69" s="121"/>
      <c r="AS69" s="122">
        <v>0</v>
      </c>
      <c r="AT69" s="123">
        <f>ROUND(SUM(AV69:AW69),2)</f>
        <v>0</v>
      </c>
      <c r="AU69" s="124">
        <f>'IO.02 - Horkovodní přípojka'!P91</f>
        <v>0</v>
      </c>
      <c r="AV69" s="123">
        <f>'IO.02 - Horkovodní přípojka'!J33</f>
        <v>0</v>
      </c>
      <c r="AW69" s="123">
        <f>'IO.02 - Horkovodní přípojka'!J34</f>
        <v>0</v>
      </c>
      <c r="AX69" s="123">
        <f>'IO.02 - Horkovodní přípojka'!J35</f>
        <v>0</v>
      </c>
      <c r="AY69" s="123">
        <f>'IO.02 - Horkovodní přípojka'!J36</f>
        <v>0</v>
      </c>
      <c r="AZ69" s="123">
        <f>'IO.02 - Horkovodní přípojka'!F33</f>
        <v>0</v>
      </c>
      <c r="BA69" s="123">
        <f>'IO.02 - Horkovodní přípojka'!F34</f>
        <v>0</v>
      </c>
      <c r="BB69" s="123">
        <f>'IO.02 - Horkovodní přípojka'!F35</f>
        <v>0</v>
      </c>
      <c r="BC69" s="123">
        <f>'IO.02 - Horkovodní přípojka'!F36</f>
        <v>0</v>
      </c>
      <c r="BD69" s="125">
        <f>'IO.02 - Horkovodní přípojka'!F37</f>
        <v>0</v>
      </c>
      <c r="BE69" s="7"/>
      <c r="BT69" s="126" t="s">
        <v>85</v>
      </c>
      <c r="BV69" s="126" t="s">
        <v>80</v>
      </c>
      <c r="BW69" s="126" t="s">
        <v>132</v>
      </c>
      <c r="BX69" s="126" t="s">
        <v>5</v>
      </c>
      <c r="CL69" s="126" t="s">
        <v>19</v>
      </c>
      <c r="CM69" s="126" t="s">
        <v>85</v>
      </c>
    </row>
    <row r="70" s="7" customFormat="1" ht="16.5" customHeight="1">
      <c r="A70" s="127" t="s">
        <v>87</v>
      </c>
      <c r="B70" s="114"/>
      <c r="C70" s="115"/>
      <c r="D70" s="116" t="s">
        <v>133</v>
      </c>
      <c r="E70" s="116"/>
      <c r="F70" s="116"/>
      <c r="G70" s="116"/>
      <c r="H70" s="116"/>
      <c r="I70" s="117"/>
      <c r="J70" s="116" t="s">
        <v>134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9">
        <f>'IO.03 - Vodovodní přípojka'!J30</f>
        <v>0</v>
      </c>
      <c r="AH70" s="117"/>
      <c r="AI70" s="117"/>
      <c r="AJ70" s="117"/>
      <c r="AK70" s="117"/>
      <c r="AL70" s="117"/>
      <c r="AM70" s="117"/>
      <c r="AN70" s="119">
        <f>SUM(AG70,AT70)</f>
        <v>0</v>
      </c>
      <c r="AO70" s="117"/>
      <c r="AP70" s="117"/>
      <c r="AQ70" s="120" t="s">
        <v>84</v>
      </c>
      <c r="AR70" s="121"/>
      <c r="AS70" s="122">
        <v>0</v>
      </c>
      <c r="AT70" s="123">
        <f>ROUND(SUM(AV70:AW70),2)</f>
        <v>0</v>
      </c>
      <c r="AU70" s="124">
        <f>'IO.03 - Vodovodní přípojka'!P86</f>
        <v>0</v>
      </c>
      <c r="AV70" s="123">
        <f>'IO.03 - Vodovodní přípojka'!J33</f>
        <v>0</v>
      </c>
      <c r="AW70" s="123">
        <f>'IO.03 - Vodovodní přípojka'!J34</f>
        <v>0</v>
      </c>
      <c r="AX70" s="123">
        <f>'IO.03 - Vodovodní přípojka'!J35</f>
        <v>0</v>
      </c>
      <c r="AY70" s="123">
        <f>'IO.03 - Vodovodní přípojka'!J36</f>
        <v>0</v>
      </c>
      <c r="AZ70" s="123">
        <f>'IO.03 - Vodovodní přípojka'!F33</f>
        <v>0</v>
      </c>
      <c r="BA70" s="123">
        <f>'IO.03 - Vodovodní přípojka'!F34</f>
        <v>0</v>
      </c>
      <c r="BB70" s="123">
        <f>'IO.03 - Vodovodní přípojka'!F35</f>
        <v>0</v>
      </c>
      <c r="BC70" s="123">
        <f>'IO.03 - Vodovodní přípojka'!F36</f>
        <v>0</v>
      </c>
      <c r="BD70" s="125">
        <f>'IO.03 - Vodovodní přípojka'!F37</f>
        <v>0</v>
      </c>
      <c r="BE70" s="7"/>
      <c r="BT70" s="126" t="s">
        <v>85</v>
      </c>
      <c r="BV70" s="126" t="s">
        <v>80</v>
      </c>
      <c r="BW70" s="126" t="s">
        <v>135</v>
      </c>
      <c r="BX70" s="126" t="s">
        <v>5</v>
      </c>
      <c r="CL70" s="126" t="s">
        <v>19</v>
      </c>
      <c r="CM70" s="126" t="s">
        <v>91</v>
      </c>
    </row>
    <row r="71" s="7" customFormat="1" ht="16.5" customHeight="1">
      <c r="A71" s="127" t="s">
        <v>87</v>
      </c>
      <c r="B71" s="114"/>
      <c r="C71" s="115"/>
      <c r="D71" s="116" t="s">
        <v>136</v>
      </c>
      <c r="E71" s="116"/>
      <c r="F71" s="116"/>
      <c r="G71" s="116"/>
      <c r="H71" s="116"/>
      <c r="I71" s="117"/>
      <c r="J71" s="116" t="s">
        <v>137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9">
        <f>'IO.04 - Jednotná kanaliza...'!J30</f>
        <v>0</v>
      </c>
      <c r="AH71" s="117"/>
      <c r="AI71" s="117"/>
      <c r="AJ71" s="117"/>
      <c r="AK71" s="117"/>
      <c r="AL71" s="117"/>
      <c r="AM71" s="117"/>
      <c r="AN71" s="119">
        <f>SUM(AG71,AT71)</f>
        <v>0</v>
      </c>
      <c r="AO71" s="117"/>
      <c r="AP71" s="117"/>
      <c r="AQ71" s="120" t="s">
        <v>84</v>
      </c>
      <c r="AR71" s="121"/>
      <c r="AS71" s="122">
        <v>0</v>
      </c>
      <c r="AT71" s="123">
        <f>ROUND(SUM(AV71:AW71),2)</f>
        <v>0</v>
      </c>
      <c r="AU71" s="124">
        <f>'IO.04 - Jednotná kanaliza...'!P86</f>
        <v>0</v>
      </c>
      <c r="AV71" s="123">
        <f>'IO.04 - Jednotná kanaliza...'!J33</f>
        <v>0</v>
      </c>
      <c r="AW71" s="123">
        <f>'IO.04 - Jednotná kanaliza...'!J34</f>
        <v>0</v>
      </c>
      <c r="AX71" s="123">
        <f>'IO.04 - Jednotná kanaliza...'!J35</f>
        <v>0</v>
      </c>
      <c r="AY71" s="123">
        <f>'IO.04 - Jednotná kanaliza...'!J36</f>
        <v>0</v>
      </c>
      <c r="AZ71" s="123">
        <f>'IO.04 - Jednotná kanaliza...'!F33</f>
        <v>0</v>
      </c>
      <c r="BA71" s="123">
        <f>'IO.04 - Jednotná kanaliza...'!F34</f>
        <v>0</v>
      </c>
      <c r="BB71" s="123">
        <f>'IO.04 - Jednotná kanaliza...'!F35</f>
        <v>0</v>
      </c>
      <c r="BC71" s="123">
        <f>'IO.04 - Jednotná kanaliza...'!F36</f>
        <v>0</v>
      </c>
      <c r="BD71" s="125">
        <f>'IO.04 - Jednotná kanaliza...'!F37</f>
        <v>0</v>
      </c>
      <c r="BE71" s="7"/>
      <c r="BT71" s="126" t="s">
        <v>85</v>
      </c>
      <c r="BV71" s="126" t="s">
        <v>80</v>
      </c>
      <c r="BW71" s="126" t="s">
        <v>138</v>
      </c>
      <c r="BX71" s="126" t="s">
        <v>5</v>
      </c>
      <c r="CL71" s="126" t="s">
        <v>19</v>
      </c>
      <c r="CM71" s="126" t="s">
        <v>85</v>
      </c>
    </row>
    <row r="72" s="7" customFormat="1" ht="16.5" customHeight="1">
      <c r="A72" s="127" t="s">
        <v>87</v>
      </c>
      <c r="B72" s="114"/>
      <c r="C72" s="115"/>
      <c r="D72" s="116" t="s">
        <v>139</v>
      </c>
      <c r="E72" s="116"/>
      <c r="F72" s="116"/>
      <c r="G72" s="116"/>
      <c r="H72" s="116"/>
      <c r="I72" s="117"/>
      <c r="J72" s="116" t="s">
        <v>140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9">
        <f>'IO.05 - Dešťová kanalizač...'!J30</f>
        <v>0</v>
      </c>
      <c r="AH72" s="117"/>
      <c r="AI72" s="117"/>
      <c r="AJ72" s="117"/>
      <c r="AK72" s="117"/>
      <c r="AL72" s="117"/>
      <c r="AM72" s="117"/>
      <c r="AN72" s="119">
        <f>SUM(AG72,AT72)</f>
        <v>0</v>
      </c>
      <c r="AO72" s="117"/>
      <c r="AP72" s="117"/>
      <c r="AQ72" s="120" t="s">
        <v>84</v>
      </c>
      <c r="AR72" s="121"/>
      <c r="AS72" s="122">
        <v>0</v>
      </c>
      <c r="AT72" s="123">
        <f>ROUND(SUM(AV72:AW72),2)</f>
        <v>0</v>
      </c>
      <c r="AU72" s="124">
        <f>'IO.05 - Dešťová kanalizač...'!P84</f>
        <v>0</v>
      </c>
      <c r="AV72" s="123">
        <f>'IO.05 - Dešťová kanalizač...'!J33</f>
        <v>0</v>
      </c>
      <c r="AW72" s="123">
        <f>'IO.05 - Dešťová kanalizač...'!J34</f>
        <v>0</v>
      </c>
      <c r="AX72" s="123">
        <f>'IO.05 - Dešťová kanalizač...'!J35</f>
        <v>0</v>
      </c>
      <c r="AY72" s="123">
        <f>'IO.05 - Dešťová kanalizač...'!J36</f>
        <v>0</v>
      </c>
      <c r="AZ72" s="123">
        <f>'IO.05 - Dešťová kanalizač...'!F33</f>
        <v>0</v>
      </c>
      <c r="BA72" s="123">
        <f>'IO.05 - Dešťová kanalizač...'!F34</f>
        <v>0</v>
      </c>
      <c r="BB72" s="123">
        <f>'IO.05 - Dešťová kanalizač...'!F35</f>
        <v>0</v>
      </c>
      <c r="BC72" s="123">
        <f>'IO.05 - Dešťová kanalizač...'!F36</f>
        <v>0</v>
      </c>
      <c r="BD72" s="125">
        <f>'IO.05 - Dešťová kanalizač...'!F37</f>
        <v>0</v>
      </c>
      <c r="BE72" s="7"/>
      <c r="BT72" s="126" t="s">
        <v>85</v>
      </c>
      <c r="BV72" s="126" t="s">
        <v>80</v>
      </c>
      <c r="BW72" s="126" t="s">
        <v>141</v>
      </c>
      <c r="BX72" s="126" t="s">
        <v>5</v>
      </c>
      <c r="CL72" s="126" t="s">
        <v>19</v>
      </c>
      <c r="CM72" s="126" t="s">
        <v>85</v>
      </c>
    </row>
    <row r="73" s="7" customFormat="1" ht="16.5" customHeight="1">
      <c r="A73" s="127" t="s">
        <v>87</v>
      </c>
      <c r="B73" s="114"/>
      <c r="C73" s="115"/>
      <c r="D73" s="116" t="s">
        <v>142</v>
      </c>
      <c r="E73" s="116"/>
      <c r="F73" s="116"/>
      <c r="G73" s="116"/>
      <c r="H73" s="116"/>
      <c r="I73" s="117"/>
      <c r="J73" s="116" t="s">
        <v>143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9">
        <f>'IO.07 - Přeložka VO'!J30</f>
        <v>0</v>
      </c>
      <c r="AH73" s="117"/>
      <c r="AI73" s="117"/>
      <c r="AJ73" s="117"/>
      <c r="AK73" s="117"/>
      <c r="AL73" s="117"/>
      <c r="AM73" s="117"/>
      <c r="AN73" s="119">
        <f>SUM(AG73,AT73)</f>
        <v>0</v>
      </c>
      <c r="AO73" s="117"/>
      <c r="AP73" s="117"/>
      <c r="AQ73" s="120" t="s">
        <v>84</v>
      </c>
      <c r="AR73" s="121"/>
      <c r="AS73" s="122">
        <v>0</v>
      </c>
      <c r="AT73" s="123">
        <f>ROUND(SUM(AV73:AW73),2)</f>
        <v>0</v>
      </c>
      <c r="AU73" s="124">
        <f>'IO.07 - Přeložka VO'!P84</f>
        <v>0</v>
      </c>
      <c r="AV73" s="123">
        <f>'IO.07 - Přeložka VO'!J33</f>
        <v>0</v>
      </c>
      <c r="AW73" s="123">
        <f>'IO.07 - Přeložka VO'!J34</f>
        <v>0</v>
      </c>
      <c r="AX73" s="123">
        <f>'IO.07 - Přeložka VO'!J35</f>
        <v>0</v>
      </c>
      <c r="AY73" s="123">
        <f>'IO.07 - Přeložka VO'!J36</f>
        <v>0</v>
      </c>
      <c r="AZ73" s="123">
        <f>'IO.07 - Přeložka VO'!F33</f>
        <v>0</v>
      </c>
      <c r="BA73" s="123">
        <f>'IO.07 - Přeložka VO'!F34</f>
        <v>0</v>
      </c>
      <c r="BB73" s="123">
        <f>'IO.07 - Přeložka VO'!F35</f>
        <v>0</v>
      </c>
      <c r="BC73" s="123">
        <f>'IO.07 - Přeložka VO'!F36</f>
        <v>0</v>
      </c>
      <c r="BD73" s="125">
        <f>'IO.07 - Přeložka VO'!F37</f>
        <v>0</v>
      </c>
      <c r="BE73" s="7"/>
      <c r="BT73" s="126" t="s">
        <v>85</v>
      </c>
      <c r="BV73" s="126" t="s">
        <v>80</v>
      </c>
      <c r="BW73" s="126" t="s">
        <v>144</v>
      </c>
      <c r="BX73" s="126" t="s">
        <v>5</v>
      </c>
      <c r="CL73" s="126" t="s">
        <v>19</v>
      </c>
      <c r="CM73" s="126" t="s">
        <v>91</v>
      </c>
    </row>
    <row r="74" s="7" customFormat="1" ht="16.5" customHeight="1">
      <c r="A74" s="127" t="s">
        <v>87</v>
      </c>
      <c r="B74" s="114"/>
      <c r="C74" s="115"/>
      <c r="D74" s="116" t="s">
        <v>145</v>
      </c>
      <c r="E74" s="116"/>
      <c r="F74" s="116"/>
      <c r="G74" s="116"/>
      <c r="H74" s="116"/>
      <c r="I74" s="117"/>
      <c r="J74" s="116" t="s">
        <v>146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9">
        <f>'PPSU - Přípravné práce a ...'!J30</f>
        <v>0</v>
      </c>
      <c r="AH74" s="117"/>
      <c r="AI74" s="117"/>
      <c r="AJ74" s="117"/>
      <c r="AK74" s="117"/>
      <c r="AL74" s="117"/>
      <c r="AM74" s="117"/>
      <c r="AN74" s="119">
        <f>SUM(AG74,AT74)</f>
        <v>0</v>
      </c>
      <c r="AO74" s="117"/>
      <c r="AP74" s="117"/>
      <c r="AQ74" s="120" t="s">
        <v>84</v>
      </c>
      <c r="AR74" s="121"/>
      <c r="AS74" s="122">
        <v>0</v>
      </c>
      <c r="AT74" s="123">
        <f>ROUND(SUM(AV74:AW74),2)</f>
        <v>0</v>
      </c>
      <c r="AU74" s="124">
        <f>'PPSU - Přípravné práce a ...'!P89</f>
        <v>0</v>
      </c>
      <c r="AV74" s="123">
        <f>'PPSU - Přípravné práce a ...'!J33</f>
        <v>0</v>
      </c>
      <c r="AW74" s="123">
        <f>'PPSU - Přípravné práce a ...'!J34</f>
        <v>0</v>
      </c>
      <c r="AX74" s="123">
        <f>'PPSU - Přípravné práce a ...'!J35</f>
        <v>0</v>
      </c>
      <c r="AY74" s="123">
        <f>'PPSU - Přípravné práce a ...'!J36</f>
        <v>0</v>
      </c>
      <c r="AZ74" s="123">
        <f>'PPSU - Přípravné práce a ...'!F33</f>
        <v>0</v>
      </c>
      <c r="BA74" s="123">
        <f>'PPSU - Přípravné práce a ...'!F34</f>
        <v>0</v>
      </c>
      <c r="BB74" s="123">
        <f>'PPSU - Přípravné práce a ...'!F35</f>
        <v>0</v>
      </c>
      <c r="BC74" s="123">
        <f>'PPSU - Přípravné práce a ...'!F36</f>
        <v>0</v>
      </c>
      <c r="BD74" s="125">
        <f>'PPSU - Přípravné práce a ...'!F37</f>
        <v>0</v>
      </c>
      <c r="BE74" s="7"/>
      <c r="BT74" s="126" t="s">
        <v>85</v>
      </c>
      <c r="BV74" s="126" t="s">
        <v>80</v>
      </c>
      <c r="BW74" s="126" t="s">
        <v>147</v>
      </c>
      <c r="BX74" s="126" t="s">
        <v>5</v>
      </c>
      <c r="CL74" s="126" t="s">
        <v>19</v>
      </c>
      <c r="CM74" s="126" t="s">
        <v>85</v>
      </c>
    </row>
    <row r="75" s="7" customFormat="1" ht="16.5" customHeight="1">
      <c r="A75" s="127" t="s">
        <v>87</v>
      </c>
      <c r="B75" s="114"/>
      <c r="C75" s="115"/>
      <c r="D75" s="116" t="s">
        <v>148</v>
      </c>
      <c r="E75" s="116"/>
      <c r="F75" s="116"/>
      <c r="G75" s="116"/>
      <c r="H75" s="116"/>
      <c r="I75" s="117"/>
      <c r="J75" s="116" t="s">
        <v>149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9">
        <f>'VRN - Vedlejší rozpočtové...'!J30</f>
        <v>0</v>
      </c>
      <c r="AH75" s="117"/>
      <c r="AI75" s="117"/>
      <c r="AJ75" s="117"/>
      <c r="AK75" s="117"/>
      <c r="AL75" s="117"/>
      <c r="AM75" s="117"/>
      <c r="AN75" s="119">
        <f>SUM(AG75,AT75)</f>
        <v>0</v>
      </c>
      <c r="AO75" s="117"/>
      <c r="AP75" s="117"/>
      <c r="AQ75" s="120" t="s">
        <v>84</v>
      </c>
      <c r="AR75" s="121"/>
      <c r="AS75" s="138">
        <v>0</v>
      </c>
      <c r="AT75" s="139">
        <f>ROUND(SUM(AV75:AW75),2)</f>
        <v>0</v>
      </c>
      <c r="AU75" s="140">
        <f>'VRN - Vedlejší rozpočtové...'!P84</f>
        <v>0</v>
      </c>
      <c r="AV75" s="139">
        <f>'VRN - Vedlejší rozpočtové...'!J33</f>
        <v>0</v>
      </c>
      <c r="AW75" s="139">
        <f>'VRN - Vedlejší rozpočtové...'!J34</f>
        <v>0</v>
      </c>
      <c r="AX75" s="139">
        <f>'VRN - Vedlejší rozpočtové...'!J35</f>
        <v>0</v>
      </c>
      <c r="AY75" s="139">
        <f>'VRN - Vedlejší rozpočtové...'!J36</f>
        <v>0</v>
      </c>
      <c r="AZ75" s="139">
        <f>'VRN - Vedlejší rozpočtové...'!F33</f>
        <v>0</v>
      </c>
      <c r="BA75" s="139">
        <f>'VRN - Vedlejší rozpočtové...'!F34</f>
        <v>0</v>
      </c>
      <c r="BB75" s="139">
        <f>'VRN - Vedlejší rozpočtové...'!F35</f>
        <v>0</v>
      </c>
      <c r="BC75" s="139">
        <f>'VRN - Vedlejší rozpočtové...'!F36</f>
        <v>0</v>
      </c>
      <c r="BD75" s="141">
        <f>'VRN - Vedlejší rozpočtové...'!F37</f>
        <v>0</v>
      </c>
      <c r="BE75" s="7"/>
      <c r="BT75" s="126" t="s">
        <v>85</v>
      </c>
      <c r="BV75" s="126" t="s">
        <v>80</v>
      </c>
      <c r="BW75" s="126" t="s">
        <v>150</v>
      </c>
      <c r="BX75" s="126" t="s">
        <v>5</v>
      </c>
      <c r="CL75" s="126" t="s">
        <v>19</v>
      </c>
      <c r="CM75" s="126" t="s">
        <v>85</v>
      </c>
    </row>
    <row r="76" s="2" customFormat="1" ht="30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7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</row>
  </sheetData>
  <sheetProtection sheet="1" formatColumns="0" formatRows="0" objects="1" scenarios="1" spinCount="100000" saltValue="MgNEZw02YsIY/WeLvD+5YgFa1ZdZ68NP68PxVAksXjm/wwSeBMHIUyZpuuc61B5Rd8EmWaCLXUWlrsAUIcZxOQ==" hashValue="+0g/+8+m7gZTQZBbRtMJp3yRHv6+7x8P+jAFty6XMupPMPVbE7X1B5xfhXzpOE6W0/Zz4GBDraU8N02j4s0qsg==" algorithmName="SHA-512" password="CC3D"/>
  <mergeCells count="122">
    <mergeCell ref="C52:G52"/>
    <mergeCell ref="D55:H55"/>
    <mergeCell ref="E57:I57"/>
    <mergeCell ref="E56:I56"/>
    <mergeCell ref="F64:J64"/>
    <mergeCell ref="F63:J63"/>
    <mergeCell ref="F62:J62"/>
    <mergeCell ref="F58:J58"/>
    <mergeCell ref="F61:J61"/>
    <mergeCell ref="F60:J60"/>
    <mergeCell ref="F59:J59"/>
    <mergeCell ref="I52:AF52"/>
    <mergeCell ref="J55:AF55"/>
    <mergeCell ref="K57:AF57"/>
    <mergeCell ref="K56:AF56"/>
    <mergeCell ref="L59:AF59"/>
    <mergeCell ref="L60:AF60"/>
    <mergeCell ref="L61:AF61"/>
    <mergeCell ref="L62:AF62"/>
    <mergeCell ref="L63:AF63"/>
    <mergeCell ref="L58:AF58"/>
    <mergeCell ref="L45:AO45"/>
    <mergeCell ref="L64:AF64"/>
    <mergeCell ref="F65:J65"/>
    <mergeCell ref="L65:AF65"/>
    <mergeCell ref="F66:J66"/>
    <mergeCell ref="L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5:AM55"/>
    <mergeCell ref="AG64:AM64"/>
    <mergeCell ref="AG56:AM56"/>
    <mergeCell ref="AG59:AM59"/>
    <mergeCell ref="AG58:AM58"/>
    <mergeCell ref="AM50:AP50"/>
    <mergeCell ref="AM49:AP49"/>
    <mergeCell ref="AM47:AN47"/>
    <mergeCell ref="AN59:AP59"/>
    <mergeCell ref="AN57:AP57"/>
    <mergeCell ref="AN58:AP58"/>
    <mergeCell ref="AN61:AP61"/>
    <mergeCell ref="AN62:AP62"/>
    <mergeCell ref="AN55:AP55"/>
    <mergeCell ref="AN52:AP52"/>
    <mergeCell ref="AN56:AP56"/>
    <mergeCell ref="AN63:AP63"/>
    <mergeCell ref="AN64:AP64"/>
    <mergeCell ref="AN60:AP60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6" location="'D.1.1 - Architektonicko -...'!C2" display="/"/>
    <hyperlink ref="A58" location="'D.1.4.A - Zdravotně techn...'!C2" display="/"/>
    <hyperlink ref="A59" location="'D.1.4.B - Vytápění'!C2" display="/"/>
    <hyperlink ref="A60" location="'D.1.4.C.1 - Silnoproudé r...'!C2" display="/"/>
    <hyperlink ref="A61" location="'D.1.4.C.2 - Fotovoltaická...'!C2" display="/"/>
    <hyperlink ref="A62" location="'D.1.4.C.3 - Systém sestra...'!C2" display="/"/>
    <hyperlink ref="A63" location="'D.1.4.D - Vzduchotechnika'!C2" display="/"/>
    <hyperlink ref="A64" location="'D.1.4.E.1 - EPS'!C2" display="/"/>
    <hyperlink ref="A65" location="'D.1.4.E.2 - NZS'!C2" display="/"/>
    <hyperlink ref="A66" location="'D.1.4.E.3 - SLP'!C2" display="/"/>
    <hyperlink ref="A67" location="'D.1.5 - Dopravní řešení'!C2" display="/"/>
    <hyperlink ref="A68" location="'IO.01 - Distribuční veden...'!C2" display="/"/>
    <hyperlink ref="A69" location="'IO.02 - Horkovodní přípojka'!C2" display="/"/>
    <hyperlink ref="A70" location="'IO.03 - Vodovodní přípojka'!C2" display="/"/>
    <hyperlink ref="A71" location="'IO.04 - Jednotná kanaliza...'!C2" display="/"/>
    <hyperlink ref="A72" location="'IO.05 - Dešťová kanalizač...'!C2" display="/"/>
    <hyperlink ref="A73" location="'IO.07 - Přeložka VO'!C2" display="/"/>
    <hyperlink ref="A74" location="'PPSU - Přípravné práce a ...'!C2" display="/"/>
    <hyperlink ref="A75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  <c r="AZ2" s="142" t="s">
        <v>151</v>
      </c>
      <c r="BA2" s="142" t="s">
        <v>152</v>
      </c>
      <c r="BB2" s="142" t="s">
        <v>153</v>
      </c>
      <c r="BC2" s="142" t="s">
        <v>154</v>
      </c>
      <c r="BD2" s="142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  <c r="AZ3" s="142" t="s">
        <v>155</v>
      </c>
      <c r="BA3" s="142" t="s">
        <v>156</v>
      </c>
      <c r="BB3" s="142" t="s">
        <v>153</v>
      </c>
      <c r="BC3" s="142" t="s">
        <v>157</v>
      </c>
      <c r="BD3" s="142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  <c r="AZ4" s="142" t="s">
        <v>159</v>
      </c>
      <c r="BA4" s="142" t="s">
        <v>160</v>
      </c>
      <c r="BB4" s="142" t="s">
        <v>153</v>
      </c>
      <c r="BC4" s="142" t="s">
        <v>161</v>
      </c>
      <c r="BD4" s="142" t="s">
        <v>91</v>
      </c>
    </row>
    <row r="5" s="1" customFormat="1" ht="6.96" customHeight="1">
      <c r="B5" s="23"/>
      <c r="L5" s="23"/>
      <c r="AZ5" s="142" t="s">
        <v>162</v>
      </c>
      <c r="BA5" s="142" t="s">
        <v>163</v>
      </c>
      <c r="BB5" s="142" t="s">
        <v>153</v>
      </c>
      <c r="BC5" s="142" t="s">
        <v>164</v>
      </c>
      <c r="BD5" s="142" t="s">
        <v>91</v>
      </c>
    </row>
    <row r="6" s="1" customFormat="1" ht="12" customHeight="1">
      <c r="B6" s="23"/>
      <c r="D6" s="147" t="s">
        <v>16</v>
      </c>
      <c r="L6" s="23"/>
      <c r="AZ6" s="142" t="s">
        <v>165</v>
      </c>
      <c r="BA6" s="142" t="s">
        <v>166</v>
      </c>
      <c r="BB6" s="142" t="s">
        <v>153</v>
      </c>
      <c r="BC6" s="142" t="s">
        <v>167</v>
      </c>
      <c r="BD6" s="142" t="s">
        <v>91</v>
      </c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  <c r="AZ7" s="142" t="s">
        <v>168</v>
      </c>
      <c r="BA7" s="142" t="s">
        <v>169</v>
      </c>
      <c r="BB7" s="142" t="s">
        <v>153</v>
      </c>
      <c r="BC7" s="142" t="s">
        <v>170</v>
      </c>
      <c r="BD7" s="142" t="s">
        <v>91</v>
      </c>
    </row>
    <row r="8" s="1" customFormat="1" ht="12" customHeight="1">
      <c r="B8" s="23"/>
      <c r="D8" s="147" t="s">
        <v>171</v>
      </c>
      <c r="L8" s="23"/>
      <c r="AZ8" s="142" t="s">
        <v>172</v>
      </c>
      <c r="BA8" s="142" t="s">
        <v>173</v>
      </c>
      <c r="BB8" s="142" t="s">
        <v>153</v>
      </c>
      <c r="BC8" s="142" t="s">
        <v>174</v>
      </c>
      <c r="BD8" s="142" t="s">
        <v>91</v>
      </c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2" t="s">
        <v>176</v>
      </c>
      <c r="BA9" s="142" t="s">
        <v>177</v>
      </c>
      <c r="BB9" s="142" t="s">
        <v>153</v>
      </c>
      <c r="BC9" s="142" t="s">
        <v>178</v>
      </c>
      <c r="BD9" s="142" t="s">
        <v>91</v>
      </c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2" t="s">
        <v>180</v>
      </c>
      <c r="BA10" s="142" t="s">
        <v>181</v>
      </c>
      <c r="BB10" s="142" t="s">
        <v>153</v>
      </c>
      <c r="BC10" s="142" t="s">
        <v>182</v>
      </c>
      <c r="BD10" s="142" t="s">
        <v>91</v>
      </c>
    </row>
    <row r="11" s="2" customFormat="1" ht="16.5" customHeight="1">
      <c r="A11" s="41"/>
      <c r="B11" s="47"/>
      <c r="C11" s="41"/>
      <c r="D11" s="41"/>
      <c r="E11" s="150" t="s">
        <v>183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2" t="s">
        <v>184</v>
      </c>
      <c r="BA11" s="142" t="s">
        <v>185</v>
      </c>
      <c r="BB11" s="142" t="s">
        <v>153</v>
      </c>
      <c r="BC11" s="142" t="s">
        <v>186</v>
      </c>
      <c r="BD11" s="142" t="s">
        <v>91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2" t="s">
        <v>187</v>
      </c>
      <c r="BA12" s="142" t="s">
        <v>188</v>
      </c>
      <c r="BB12" s="142" t="s">
        <v>153</v>
      </c>
      <c r="BC12" s="142" t="s">
        <v>189</v>
      </c>
      <c r="BD12" s="142" t="s">
        <v>91</v>
      </c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2" t="s">
        <v>190</v>
      </c>
      <c r="BA13" s="142" t="s">
        <v>191</v>
      </c>
      <c r="BB13" s="142" t="s">
        <v>153</v>
      </c>
      <c r="BC13" s="142" t="s">
        <v>192</v>
      </c>
      <c r="BD13" s="142" t="s">
        <v>91</v>
      </c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29. 7. 2024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2" t="s">
        <v>193</v>
      </c>
      <c r="BA14" s="142" t="s">
        <v>194</v>
      </c>
      <c r="BB14" s="142" t="s">
        <v>153</v>
      </c>
      <c r="BC14" s="142" t="s">
        <v>195</v>
      </c>
      <c r="BD14" s="142" t="s">
        <v>91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2" t="s">
        <v>196</v>
      </c>
      <c r="BA15" s="142" t="s">
        <v>197</v>
      </c>
      <c r="BB15" s="142" t="s">
        <v>153</v>
      </c>
      <c r="BC15" s="142" t="s">
        <v>198</v>
      </c>
      <c r="BD15" s="142" t="s">
        <v>91</v>
      </c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42" t="s">
        <v>199</v>
      </c>
      <c r="BA16" s="142" t="s">
        <v>200</v>
      </c>
      <c r="BB16" s="142" t="s">
        <v>153</v>
      </c>
      <c r="BC16" s="142" t="s">
        <v>201</v>
      </c>
      <c r="BD16" s="142" t="s">
        <v>91</v>
      </c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42" t="s">
        <v>202</v>
      </c>
      <c r="BA17" s="142" t="s">
        <v>203</v>
      </c>
      <c r="BB17" s="142" t="s">
        <v>153</v>
      </c>
      <c r="BC17" s="142" t="s">
        <v>204</v>
      </c>
      <c r="BD17" s="142" t="s">
        <v>91</v>
      </c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42" t="s">
        <v>205</v>
      </c>
      <c r="BA18" s="142" t="s">
        <v>205</v>
      </c>
      <c r="BB18" s="142" t="s">
        <v>153</v>
      </c>
      <c r="BC18" s="142" t="s">
        <v>206</v>
      </c>
      <c r="BD18" s="142" t="s">
        <v>91</v>
      </c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42" t="s">
        <v>207</v>
      </c>
      <c r="BA19" s="142" t="s">
        <v>208</v>
      </c>
      <c r="BB19" s="142" t="s">
        <v>153</v>
      </c>
      <c r="BC19" s="142" t="s">
        <v>209</v>
      </c>
      <c r="BD19" s="142" t="s">
        <v>91</v>
      </c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42" t="s">
        <v>210</v>
      </c>
      <c r="BA20" s="142" t="s">
        <v>211</v>
      </c>
      <c r="BB20" s="142" t="s">
        <v>212</v>
      </c>
      <c r="BC20" s="142" t="s">
        <v>213</v>
      </c>
      <c r="BD20" s="142" t="s">
        <v>91</v>
      </c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42" t="s">
        <v>214</v>
      </c>
      <c r="BA21" s="142" t="s">
        <v>215</v>
      </c>
      <c r="BB21" s="142" t="s">
        <v>153</v>
      </c>
      <c r="BC21" s="142" t="s">
        <v>216</v>
      </c>
      <c r="BD21" s="142" t="s">
        <v>91</v>
      </c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34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42" t="s">
        <v>217</v>
      </c>
      <c r="BA22" s="142" t="s">
        <v>218</v>
      </c>
      <c r="BB22" s="142" t="s">
        <v>153</v>
      </c>
      <c r="BC22" s="142" t="s">
        <v>219</v>
      </c>
      <c r="BD22" s="142" t="s">
        <v>91</v>
      </c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7" t="s">
        <v>29</v>
      </c>
      <c r="J23" s="136" t="s">
        <v>36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42" t="s">
        <v>220</v>
      </c>
      <c r="BA23" s="142" t="s">
        <v>221</v>
      </c>
      <c r="BB23" s="142" t="s">
        <v>153</v>
      </c>
      <c r="BC23" s="142" t="s">
        <v>222</v>
      </c>
      <c r="BD23" s="142" t="s">
        <v>91</v>
      </c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42" t="s">
        <v>223</v>
      </c>
      <c r="BA24" s="142" t="s">
        <v>223</v>
      </c>
      <c r="BB24" s="142" t="s">
        <v>153</v>
      </c>
      <c r="BC24" s="142" t="s">
        <v>224</v>
      </c>
      <c r="BD24" s="142" t="s">
        <v>91</v>
      </c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39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42" t="s">
        <v>225</v>
      </c>
      <c r="BA25" s="142" t="s">
        <v>226</v>
      </c>
      <c r="BB25" s="142" t="s">
        <v>153</v>
      </c>
      <c r="BC25" s="142" t="s">
        <v>227</v>
      </c>
      <c r="BD25" s="142" t="s">
        <v>91</v>
      </c>
    </row>
    <row r="26" s="2" customFormat="1" ht="18" customHeight="1">
      <c r="A26" s="41"/>
      <c r="B26" s="47"/>
      <c r="C26" s="41"/>
      <c r="D26" s="41"/>
      <c r="E26" s="136" t="s">
        <v>40</v>
      </c>
      <c r="F26" s="41"/>
      <c r="G26" s="41"/>
      <c r="H26" s="41"/>
      <c r="I26" s="147" t="s">
        <v>29</v>
      </c>
      <c r="J26" s="136" t="s">
        <v>41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42" t="s">
        <v>228</v>
      </c>
      <c r="BA26" s="142" t="s">
        <v>229</v>
      </c>
      <c r="BB26" s="142" t="s">
        <v>230</v>
      </c>
      <c r="BC26" s="142" t="s">
        <v>231</v>
      </c>
      <c r="BD26" s="142" t="s">
        <v>91</v>
      </c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142" t="s">
        <v>232</v>
      </c>
      <c r="BA27" s="142" t="s">
        <v>233</v>
      </c>
      <c r="BB27" s="142" t="s">
        <v>230</v>
      </c>
      <c r="BC27" s="142" t="s">
        <v>234</v>
      </c>
      <c r="BD27" s="142" t="s">
        <v>91</v>
      </c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42" t="s">
        <v>235</v>
      </c>
      <c r="BA28" s="142" t="s">
        <v>236</v>
      </c>
      <c r="BB28" s="142" t="s">
        <v>230</v>
      </c>
      <c r="BC28" s="142" t="s">
        <v>237</v>
      </c>
      <c r="BD28" s="142" t="s">
        <v>91</v>
      </c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Z29" s="156" t="s">
        <v>238</v>
      </c>
      <c r="BA29" s="156" t="s">
        <v>239</v>
      </c>
      <c r="BB29" s="156" t="s">
        <v>230</v>
      </c>
      <c r="BC29" s="156" t="s">
        <v>240</v>
      </c>
      <c r="BD29" s="156" t="s">
        <v>91</v>
      </c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42" t="s">
        <v>241</v>
      </c>
      <c r="BA30" s="142" t="s">
        <v>242</v>
      </c>
      <c r="BB30" s="142" t="s">
        <v>230</v>
      </c>
      <c r="BC30" s="142" t="s">
        <v>240</v>
      </c>
      <c r="BD30" s="142" t="s">
        <v>91</v>
      </c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42" t="s">
        <v>243</v>
      </c>
      <c r="BA31" s="142" t="s">
        <v>244</v>
      </c>
      <c r="BB31" s="142" t="s">
        <v>230</v>
      </c>
      <c r="BC31" s="142" t="s">
        <v>245</v>
      </c>
      <c r="BD31" s="142" t="s">
        <v>91</v>
      </c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ROUND(J115,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42" t="s">
        <v>246</v>
      </c>
      <c r="BA32" s="142" t="s">
        <v>247</v>
      </c>
      <c r="BB32" s="142" t="s">
        <v>230</v>
      </c>
      <c r="BC32" s="142" t="s">
        <v>248</v>
      </c>
      <c r="BD32" s="142" t="s">
        <v>91</v>
      </c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42" t="s">
        <v>249</v>
      </c>
      <c r="BA33" s="142" t="s">
        <v>250</v>
      </c>
      <c r="BB33" s="142" t="s">
        <v>230</v>
      </c>
      <c r="BC33" s="142" t="s">
        <v>251</v>
      </c>
      <c r="BD33" s="142" t="s">
        <v>91</v>
      </c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42" t="s">
        <v>252</v>
      </c>
      <c r="BA34" s="142" t="s">
        <v>253</v>
      </c>
      <c r="BB34" s="142" t="s">
        <v>230</v>
      </c>
      <c r="BC34" s="142" t="s">
        <v>254</v>
      </c>
      <c r="BD34" s="142" t="s">
        <v>91</v>
      </c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ROUND((SUM(BE115:BE5843)),  2)</f>
        <v>0</v>
      </c>
      <c r="G35" s="41"/>
      <c r="H35" s="41"/>
      <c r="I35" s="163">
        <v>0.20999999999999999</v>
      </c>
      <c r="J35" s="162">
        <f>ROUND(((SUM(BE115:BE5843))*I35),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42" t="s">
        <v>255</v>
      </c>
      <c r="BA35" s="142" t="s">
        <v>255</v>
      </c>
      <c r="BB35" s="142" t="s">
        <v>230</v>
      </c>
      <c r="BC35" s="142" t="s">
        <v>251</v>
      </c>
      <c r="BD35" s="142" t="s">
        <v>91</v>
      </c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ROUND((SUM(BF115:BF5843)),  2)</f>
        <v>0</v>
      </c>
      <c r="G36" s="41"/>
      <c r="H36" s="41"/>
      <c r="I36" s="163">
        <v>0.12</v>
      </c>
      <c r="J36" s="162">
        <f>ROUND(((SUM(BF115:BF5843))*I36),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42" t="s">
        <v>256</v>
      </c>
      <c r="BA36" s="142" t="s">
        <v>256</v>
      </c>
      <c r="BB36" s="142" t="s">
        <v>230</v>
      </c>
      <c r="BC36" s="142" t="s">
        <v>245</v>
      </c>
      <c r="BD36" s="142" t="s">
        <v>91</v>
      </c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ROUND((SUM(BG115:BG5843)),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42" t="s">
        <v>257</v>
      </c>
      <c r="BA37" s="142" t="s">
        <v>258</v>
      </c>
      <c r="BB37" s="142" t="s">
        <v>153</v>
      </c>
      <c r="BC37" s="142" t="s">
        <v>259</v>
      </c>
      <c r="BD37" s="142" t="s">
        <v>91</v>
      </c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ROUND((SUM(BH115:BH5843)),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42" t="s">
        <v>260</v>
      </c>
      <c r="BA38" s="142" t="s">
        <v>261</v>
      </c>
      <c r="BB38" s="142" t="s">
        <v>153</v>
      </c>
      <c r="BC38" s="142" t="s">
        <v>262</v>
      </c>
      <c r="BD38" s="142" t="s">
        <v>91</v>
      </c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ROUND((SUM(BI115:BI5843)),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42" t="s">
        <v>263</v>
      </c>
      <c r="BA39" s="142" t="s">
        <v>264</v>
      </c>
      <c r="BB39" s="142" t="s">
        <v>153</v>
      </c>
      <c r="BC39" s="142" t="s">
        <v>265</v>
      </c>
      <c r="BD39" s="142" t="s">
        <v>91</v>
      </c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42" t="s">
        <v>266</v>
      </c>
      <c r="BA40" s="142" t="s">
        <v>266</v>
      </c>
      <c r="BB40" s="142" t="s">
        <v>153</v>
      </c>
      <c r="BC40" s="142" t="s">
        <v>267</v>
      </c>
      <c r="BD40" s="142" t="s">
        <v>91</v>
      </c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142" t="s">
        <v>268</v>
      </c>
      <c r="BA41" s="142" t="s">
        <v>268</v>
      </c>
      <c r="BB41" s="142" t="s">
        <v>153</v>
      </c>
      <c r="BC41" s="142" t="s">
        <v>269</v>
      </c>
      <c r="BD41" s="142" t="s">
        <v>91</v>
      </c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142" t="s">
        <v>270</v>
      </c>
      <c r="BA42" s="142" t="s">
        <v>270</v>
      </c>
      <c r="BB42" s="142" t="s">
        <v>153</v>
      </c>
      <c r="BC42" s="142" t="s">
        <v>271</v>
      </c>
      <c r="BD42" s="142" t="s">
        <v>91</v>
      </c>
    </row>
    <row r="43">
      <c r="AZ43" s="142" t="s">
        <v>272</v>
      </c>
      <c r="BA43" s="142" t="s">
        <v>273</v>
      </c>
      <c r="BB43" s="142" t="s">
        <v>153</v>
      </c>
      <c r="BC43" s="142" t="s">
        <v>274</v>
      </c>
      <c r="BD43" s="142" t="s">
        <v>91</v>
      </c>
    </row>
    <row r="44">
      <c r="AZ44" s="142" t="s">
        <v>275</v>
      </c>
      <c r="BA44" s="142" t="s">
        <v>276</v>
      </c>
      <c r="BB44" s="142" t="s">
        <v>153</v>
      </c>
      <c r="BC44" s="142" t="s">
        <v>277</v>
      </c>
      <c r="BD44" s="142" t="s">
        <v>91</v>
      </c>
    </row>
    <row r="45">
      <c r="AZ45" s="142" t="s">
        <v>278</v>
      </c>
      <c r="BA45" s="142" t="s">
        <v>279</v>
      </c>
      <c r="BB45" s="142" t="s">
        <v>153</v>
      </c>
      <c r="BC45" s="142" t="s">
        <v>280</v>
      </c>
      <c r="BD45" s="142" t="s">
        <v>91</v>
      </c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42" t="s">
        <v>281</v>
      </c>
      <c r="BA46" s="142" t="s">
        <v>282</v>
      </c>
      <c r="BB46" s="142" t="s">
        <v>230</v>
      </c>
      <c r="BC46" s="142" t="s">
        <v>283</v>
      </c>
      <c r="BD46" s="142" t="s">
        <v>91</v>
      </c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42" t="s">
        <v>285</v>
      </c>
      <c r="BA47" s="142" t="s">
        <v>286</v>
      </c>
      <c r="BB47" s="142" t="s">
        <v>153</v>
      </c>
      <c r="BC47" s="142" t="s">
        <v>287</v>
      </c>
      <c r="BD47" s="142" t="s">
        <v>91</v>
      </c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42" t="s">
        <v>288</v>
      </c>
      <c r="BA48" s="142" t="s">
        <v>289</v>
      </c>
      <c r="BB48" s="142" t="s">
        <v>153</v>
      </c>
      <c r="BC48" s="142" t="s">
        <v>290</v>
      </c>
      <c r="BD48" s="142" t="s">
        <v>91</v>
      </c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42" t="s">
        <v>291</v>
      </c>
      <c r="BA49" s="142" t="s">
        <v>292</v>
      </c>
      <c r="BB49" s="142" t="s">
        <v>230</v>
      </c>
      <c r="BC49" s="142" t="s">
        <v>293</v>
      </c>
      <c r="BD49" s="142" t="s">
        <v>91</v>
      </c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42" t="s">
        <v>294</v>
      </c>
      <c r="BA50" s="142" t="s">
        <v>295</v>
      </c>
      <c r="BB50" s="142" t="s">
        <v>230</v>
      </c>
      <c r="BC50" s="142" t="s">
        <v>296</v>
      </c>
      <c r="BD50" s="142" t="s">
        <v>91</v>
      </c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  <c r="AZ51" s="142" t="s">
        <v>297</v>
      </c>
      <c r="BA51" s="142" t="s">
        <v>298</v>
      </c>
      <c r="BB51" s="142" t="s">
        <v>230</v>
      </c>
      <c r="BC51" s="142" t="s">
        <v>299</v>
      </c>
      <c r="BD51" s="142" t="s">
        <v>91</v>
      </c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42" t="s">
        <v>300</v>
      </c>
      <c r="BA52" s="142" t="s">
        <v>301</v>
      </c>
      <c r="BB52" s="142" t="s">
        <v>230</v>
      </c>
      <c r="BC52" s="142" t="s">
        <v>302</v>
      </c>
      <c r="BD52" s="142" t="s">
        <v>91</v>
      </c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42" t="s">
        <v>303</v>
      </c>
      <c r="BA53" s="142" t="s">
        <v>304</v>
      </c>
      <c r="BB53" s="142" t="s">
        <v>230</v>
      </c>
      <c r="BC53" s="142" t="s">
        <v>302</v>
      </c>
      <c r="BD53" s="142" t="s">
        <v>91</v>
      </c>
    </row>
    <row r="54" s="2" customFormat="1" ht="16.5" customHeight="1">
      <c r="A54" s="41"/>
      <c r="B54" s="42"/>
      <c r="C54" s="43"/>
      <c r="D54" s="43"/>
      <c r="E54" s="72" t="str">
        <f>E11</f>
        <v>D.1.1 - Architektonicko - konstrukční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42" t="s">
        <v>305</v>
      </c>
      <c r="BA54" s="142" t="s">
        <v>305</v>
      </c>
      <c r="BB54" s="142" t="s">
        <v>153</v>
      </c>
      <c r="BC54" s="142" t="s">
        <v>306</v>
      </c>
      <c r="BD54" s="142" t="s">
        <v>91</v>
      </c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42" t="s">
        <v>307</v>
      </c>
      <c r="BA55" s="142" t="s">
        <v>308</v>
      </c>
      <c r="BB55" s="142" t="s">
        <v>212</v>
      </c>
      <c r="BC55" s="142" t="s">
        <v>309</v>
      </c>
      <c r="BD55" s="142" t="s">
        <v>91</v>
      </c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42" t="s">
        <v>310</v>
      </c>
      <c r="BA56" s="142" t="s">
        <v>311</v>
      </c>
      <c r="BB56" s="142" t="s">
        <v>212</v>
      </c>
      <c r="BC56" s="142" t="s">
        <v>312</v>
      </c>
      <c r="BD56" s="142" t="s">
        <v>91</v>
      </c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42" t="s">
        <v>313</v>
      </c>
      <c r="BA57" s="142" t="s">
        <v>314</v>
      </c>
      <c r="BB57" s="142" t="s">
        <v>212</v>
      </c>
      <c r="BC57" s="142" t="s">
        <v>315</v>
      </c>
      <c r="BD57" s="142" t="s">
        <v>91</v>
      </c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Řezanina &amp; Bartoň,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Z58" s="142" t="s">
        <v>316</v>
      </c>
      <c r="BA58" s="142" t="s">
        <v>317</v>
      </c>
      <c r="BB58" s="142" t="s">
        <v>212</v>
      </c>
      <c r="BC58" s="142" t="s">
        <v>318</v>
      </c>
      <c r="BD58" s="142" t="s">
        <v>91</v>
      </c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BACing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Z59" s="142" t="s">
        <v>319</v>
      </c>
      <c r="BA59" s="142" t="s">
        <v>320</v>
      </c>
      <c r="BB59" s="142" t="s">
        <v>212</v>
      </c>
      <c r="BC59" s="142" t="s">
        <v>321</v>
      </c>
      <c r="BD59" s="142" t="s">
        <v>91</v>
      </c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Z60" s="142" t="s">
        <v>322</v>
      </c>
      <c r="BA60" s="142" t="s">
        <v>323</v>
      </c>
      <c r="BB60" s="142" t="s">
        <v>212</v>
      </c>
      <c r="BC60" s="142" t="s">
        <v>324</v>
      </c>
      <c r="BD60" s="142" t="s">
        <v>91</v>
      </c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J115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J116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J117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330</v>
      </c>
      <c r="E66" s="188"/>
      <c r="F66" s="188"/>
      <c r="G66" s="188"/>
      <c r="H66" s="188"/>
      <c r="I66" s="188"/>
      <c r="J66" s="189">
        <f>J244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331</v>
      </c>
      <c r="E67" s="188"/>
      <c r="F67" s="188"/>
      <c r="G67" s="188"/>
      <c r="H67" s="188"/>
      <c r="I67" s="188"/>
      <c r="J67" s="189">
        <f>J403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332</v>
      </c>
      <c r="E68" s="188"/>
      <c r="F68" s="188"/>
      <c r="G68" s="188"/>
      <c r="H68" s="188"/>
      <c r="I68" s="188"/>
      <c r="J68" s="189">
        <f>J853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333</v>
      </c>
      <c r="E69" s="188"/>
      <c r="F69" s="188"/>
      <c r="G69" s="188"/>
      <c r="H69" s="188"/>
      <c r="I69" s="188"/>
      <c r="J69" s="189">
        <f>J1218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334</v>
      </c>
      <c r="E70" s="188"/>
      <c r="F70" s="188"/>
      <c r="G70" s="188"/>
      <c r="H70" s="188"/>
      <c r="I70" s="188"/>
      <c r="J70" s="189">
        <f>J1896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335</v>
      </c>
      <c r="E71" s="188"/>
      <c r="F71" s="188"/>
      <c r="G71" s="188"/>
      <c r="H71" s="188"/>
      <c r="I71" s="188"/>
      <c r="J71" s="189">
        <f>J2076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336</v>
      </c>
      <c r="E72" s="188"/>
      <c r="F72" s="188"/>
      <c r="G72" s="188"/>
      <c r="H72" s="188"/>
      <c r="I72" s="188"/>
      <c r="J72" s="189">
        <f>J2085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337</v>
      </c>
      <c r="E73" s="183"/>
      <c r="F73" s="183"/>
      <c r="G73" s="183"/>
      <c r="H73" s="183"/>
      <c r="I73" s="183"/>
      <c r="J73" s="184">
        <f>J2088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338</v>
      </c>
      <c r="E74" s="188"/>
      <c r="F74" s="188"/>
      <c r="G74" s="188"/>
      <c r="H74" s="188"/>
      <c r="I74" s="188"/>
      <c r="J74" s="189">
        <f>J2089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339</v>
      </c>
      <c r="E75" s="188"/>
      <c r="F75" s="188"/>
      <c r="G75" s="188"/>
      <c r="H75" s="188"/>
      <c r="I75" s="188"/>
      <c r="J75" s="189">
        <f>J2248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340</v>
      </c>
      <c r="E76" s="188"/>
      <c r="F76" s="188"/>
      <c r="G76" s="188"/>
      <c r="H76" s="188"/>
      <c r="I76" s="188"/>
      <c r="J76" s="189">
        <f>J2633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341</v>
      </c>
      <c r="E77" s="188"/>
      <c r="F77" s="188"/>
      <c r="G77" s="188"/>
      <c r="H77" s="188"/>
      <c r="I77" s="188"/>
      <c r="J77" s="189">
        <f>J2924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342</v>
      </c>
      <c r="E78" s="188"/>
      <c r="F78" s="188"/>
      <c r="G78" s="188"/>
      <c r="H78" s="188"/>
      <c r="I78" s="188"/>
      <c r="J78" s="189">
        <f>J2939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343</v>
      </c>
      <c r="E79" s="188"/>
      <c r="F79" s="188"/>
      <c r="G79" s="188"/>
      <c r="H79" s="188"/>
      <c r="I79" s="188"/>
      <c r="J79" s="189">
        <f>J3063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344</v>
      </c>
      <c r="E80" s="188"/>
      <c r="F80" s="188"/>
      <c r="G80" s="188"/>
      <c r="H80" s="188"/>
      <c r="I80" s="188"/>
      <c r="J80" s="189">
        <f>J3082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345</v>
      </c>
      <c r="E81" s="188"/>
      <c r="F81" s="188"/>
      <c r="G81" s="188"/>
      <c r="H81" s="188"/>
      <c r="I81" s="188"/>
      <c r="J81" s="189">
        <f>J3095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346</v>
      </c>
      <c r="E82" s="188"/>
      <c r="F82" s="188"/>
      <c r="G82" s="188"/>
      <c r="H82" s="188"/>
      <c r="I82" s="188"/>
      <c r="J82" s="189">
        <f>J3457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347</v>
      </c>
      <c r="E83" s="188"/>
      <c r="F83" s="188"/>
      <c r="G83" s="188"/>
      <c r="H83" s="188"/>
      <c r="I83" s="188"/>
      <c r="J83" s="189">
        <f>J3523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8"/>
      <c r="D84" s="187" t="s">
        <v>348</v>
      </c>
      <c r="E84" s="188"/>
      <c r="F84" s="188"/>
      <c r="G84" s="188"/>
      <c r="H84" s="188"/>
      <c r="I84" s="188"/>
      <c r="J84" s="189">
        <f>J4081</f>
        <v>0</v>
      </c>
      <c r="K84" s="128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8"/>
      <c r="D85" s="187" t="s">
        <v>349</v>
      </c>
      <c r="E85" s="188"/>
      <c r="F85" s="188"/>
      <c r="G85" s="188"/>
      <c r="H85" s="188"/>
      <c r="I85" s="188"/>
      <c r="J85" s="189">
        <f>J4506</f>
        <v>0</v>
      </c>
      <c r="K85" s="128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8"/>
      <c r="D86" s="187" t="s">
        <v>350</v>
      </c>
      <c r="E86" s="188"/>
      <c r="F86" s="188"/>
      <c r="G86" s="188"/>
      <c r="H86" s="188"/>
      <c r="I86" s="188"/>
      <c r="J86" s="189">
        <f>J4878</f>
        <v>0</v>
      </c>
      <c r="K86" s="128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8"/>
      <c r="D87" s="187" t="s">
        <v>351</v>
      </c>
      <c r="E87" s="188"/>
      <c r="F87" s="188"/>
      <c r="G87" s="188"/>
      <c r="H87" s="188"/>
      <c r="I87" s="188"/>
      <c r="J87" s="189">
        <f>J5403</f>
        <v>0</v>
      </c>
      <c r="K87" s="128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8"/>
      <c r="D88" s="187" t="s">
        <v>352</v>
      </c>
      <c r="E88" s="188"/>
      <c r="F88" s="188"/>
      <c r="G88" s="188"/>
      <c r="H88" s="188"/>
      <c r="I88" s="188"/>
      <c r="J88" s="189">
        <f>J5681</f>
        <v>0</v>
      </c>
      <c r="K88" s="128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8"/>
      <c r="D89" s="187" t="s">
        <v>353</v>
      </c>
      <c r="E89" s="188"/>
      <c r="F89" s="188"/>
      <c r="G89" s="188"/>
      <c r="H89" s="188"/>
      <c r="I89" s="188"/>
      <c r="J89" s="189">
        <f>J5718</f>
        <v>0</v>
      </c>
      <c r="K89" s="128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8"/>
      <c r="D90" s="187" t="s">
        <v>354</v>
      </c>
      <c r="E90" s="188"/>
      <c r="F90" s="188"/>
      <c r="G90" s="188"/>
      <c r="H90" s="188"/>
      <c r="I90" s="188"/>
      <c r="J90" s="189">
        <f>J5748</f>
        <v>0</v>
      </c>
      <c r="K90" s="128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8"/>
      <c r="D91" s="187" t="s">
        <v>355</v>
      </c>
      <c r="E91" s="188"/>
      <c r="F91" s="188"/>
      <c r="G91" s="188"/>
      <c r="H91" s="188"/>
      <c r="I91" s="188"/>
      <c r="J91" s="189">
        <f>J5829</f>
        <v>0</v>
      </c>
      <c r="K91" s="128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9" customFormat="1" ht="24.96" customHeight="1">
      <c r="A92" s="9"/>
      <c r="B92" s="180"/>
      <c r="C92" s="181"/>
      <c r="D92" s="182" t="s">
        <v>356</v>
      </c>
      <c r="E92" s="183"/>
      <c r="F92" s="183"/>
      <c r="G92" s="183"/>
      <c r="H92" s="183"/>
      <c r="I92" s="183"/>
      <c r="J92" s="184">
        <f>J5837</f>
        <v>0</v>
      </c>
      <c r="K92" s="181"/>
      <c r="L92" s="185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10" customFormat="1" ht="19.92" customHeight="1">
      <c r="A93" s="10"/>
      <c r="B93" s="186"/>
      <c r="C93" s="128"/>
      <c r="D93" s="187" t="s">
        <v>357</v>
      </c>
      <c r="E93" s="188"/>
      <c r="F93" s="188"/>
      <c r="G93" s="188"/>
      <c r="H93" s="188"/>
      <c r="I93" s="188"/>
      <c r="J93" s="189">
        <f>J5838</f>
        <v>0</v>
      </c>
      <c r="K93" s="128"/>
      <c r="L93" s="19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2" customFormat="1" ht="21.84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9" s="2" customFormat="1" ht="6.96" customHeight="1">
      <c r="A99" s="41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4.96" customHeight="1">
      <c r="A100" s="41"/>
      <c r="B100" s="42"/>
      <c r="C100" s="26" t="s">
        <v>358</v>
      </c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16</v>
      </c>
      <c r="D102" s="43"/>
      <c r="E102" s="43"/>
      <c r="F102" s="43"/>
      <c r="G102" s="43"/>
      <c r="H102" s="43"/>
      <c r="I102" s="43"/>
      <c r="J102" s="43"/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26.25" customHeight="1">
      <c r="A103" s="41"/>
      <c r="B103" s="42"/>
      <c r="C103" s="43"/>
      <c r="D103" s="43"/>
      <c r="E103" s="175" t="str">
        <f>E7</f>
        <v>Rozšíření domova pro seniory na p.č. 2656/3 a 2634 k.ú. Trutnov - ul. R. Frimla čp. 936, Trutnov</v>
      </c>
      <c r="F103" s="35"/>
      <c r="G103" s="35"/>
      <c r="H103" s="35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" customFormat="1" ht="12" customHeight="1">
      <c r="B104" s="24"/>
      <c r="C104" s="35" t="s">
        <v>171</v>
      </c>
      <c r="D104" s="25"/>
      <c r="E104" s="25"/>
      <c r="F104" s="25"/>
      <c r="G104" s="25"/>
      <c r="H104" s="25"/>
      <c r="I104" s="25"/>
      <c r="J104" s="25"/>
      <c r="K104" s="25"/>
      <c r="L104" s="23"/>
    </row>
    <row r="105" s="2" customFormat="1" ht="16.5" customHeight="1">
      <c r="A105" s="41"/>
      <c r="B105" s="42"/>
      <c r="C105" s="43"/>
      <c r="D105" s="43"/>
      <c r="E105" s="175" t="s">
        <v>175</v>
      </c>
      <c r="F105" s="43"/>
      <c r="G105" s="43"/>
      <c r="H105" s="43"/>
      <c r="I105" s="43"/>
      <c r="J105" s="43"/>
      <c r="K105" s="43"/>
      <c r="L105" s="14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179</v>
      </c>
      <c r="D106" s="43"/>
      <c r="E106" s="43"/>
      <c r="F106" s="43"/>
      <c r="G106" s="43"/>
      <c r="H106" s="43"/>
      <c r="I106" s="43"/>
      <c r="J106" s="43"/>
      <c r="K106" s="43"/>
      <c r="L106" s="14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6.5" customHeight="1">
      <c r="A107" s="41"/>
      <c r="B107" s="42"/>
      <c r="C107" s="43"/>
      <c r="D107" s="43"/>
      <c r="E107" s="72" t="str">
        <f>E11</f>
        <v>D.1.1 - Architektonicko - konstrukční řešení</v>
      </c>
      <c r="F107" s="43"/>
      <c r="G107" s="43"/>
      <c r="H107" s="43"/>
      <c r="I107" s="43"/>
      <c r="J107" s="43"/>
      <c r="K107" s="43"/>
      <c r="L107" s="14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2" customHeight="1">
      <c r="A109" s="41"/>
      <c r="B109" s="42"/>
      <c r="C109" s="35" t="s">
        <v>21</v>
      </c>
      <c r="D109" s="43"/>
      <c r="E109" s="43"/>
      <c r="F109" s="30" t="str">
        <f>F14</f>
        <v xml:space="preserve"> p.č. 2656/3 a 2634 k.ú. Trutnov</v>
      </c>
      <c r="G109" s="43"/>
      <c r="H109" s="43"/>
      <c r="I109" s="35" t="s">
        <v>23</v>
      </c>
      <c r="J109" s="75" t="str">
        <f>IF(J14="","",J14)</f>
        <v>29. 7. 2024</v>
      </c>
      <c r="K109" s="43"/>
      <c r="L109" s="14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5.65" customHeight="1">
      <c r="A111" s="41"/>
      <c r="B111" s="42"/>
      <c r="C111" s="35" t="s">
        <v>25</v>
      </c>
      <c r="D111" s="43"/>
      <c r="E111" s="43"/>
      <c r="F111" s="30" t="str">
        <f>E17</f>
        <v>Město Trutnov</v>
      </c>
      <c r="G111" s="43"/>
      <c r="H111" s="43"/>
      <c r="I111" s="35" t="s">
        <v>33</v>
      </c>
      <c r="J111" s="39" t="str">
        <f>E23</f>
        <v>Řezanina &amp; Bartoň, s.r.o.</v>
      </c>
      <c r="K111" s="43"/>
      <c r="L111" s="14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5.15" customHeight="1">
      <c r="A112" s="41"/>
      <c r="B112" s="42"/>
      <c r="C112" s="35" t="s">
        <v>31</v>
      </c>
      <c r="D112" s="43"/>
      <c r="E112" s="43"/>
      <c r="F112" s="30" t="str">
        <f>IF(E20="","",E20)</f>
        <v>Vyplň údaj</v>
      </c>
      <c r="G112" s="43"/>
      <c r="H112" s="43"/>
      <c r="I112" s="35" t="s">
        <v>38</v>
      </c>
      <c r="J112" s="39" t="str">
        <f>E26</f>
        <v>BACing s.r.o.</v>
      </c>
      <c r="K112" s="43"/>
      <c r="L112" s="14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0.32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1" customFormat="1" ht="29.28" customHeight="1">
      <c r="A114" s="191"/>
      <c r="B114" s="192"/>
      <c r="C114" s="193" t="s">
        <v>359</v>
      </c>
      <c r="D114" s="194" t="s">
        <v>63</v>
      </c>
      <c r="E114" s="194" t="s">
        <v>59</v>
      </c>
      <c r="F114" s="194" t="s">
        <v>60</v>
      </c>
      <c r="G114" s="194" t="s">
        <v>360</v>
      </c>
      <c r="H114" s="194" t="s">
        <v>361</v>
      </c>
      <c r="I114" s="194" t="s">
        <v>362</v>
      </c>
      <c r="J114" s="194" t="s">
        <v>326</v>
      </c>
      <c r="K114" s="195" t="s">
        <v>363</v>
      </c>
      <c r="L114" s="196"/>
      <c r="M114" s="95" t="s">
        <v>19</v>
      </c>
      <c r="N114" s="96" t="s">
        <v>48</v>
      </c>
      <c r="O114" s="96" t="s">
        <v>364</v>
      </c>
      <c r="P114" s="96" t="s">
        <v>365</v>
      </c>
      <c r="Q114" s="96" t="s">
        <v>366</v>
      </c>
      <c r="R114" s="96" t="s">
        <v>367</v>
      </c>
      <c r="S114" s="96" t="s">
        <v>368</v>
      </c>
      <c r="T114" s="97" t="s">
        <v>369</v>
      </c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</row>
    <row r="115" s="2" customFormat="1" ht="22.8" customHeight="1">
      <c r="A115" s="41"/>
      <c r="B115" s="42"/>
      <c r="C115" s="102" t="s">
        <v>370</v>
      </c>
      <c r="D115" s="43"/>
      <c r="E115" s="43"/>
      <c r="F115" s="43"/>
      <c r="G115" s="43"/>
      <c r="H115" s="43"/>
      <c r="I115" s="43"/>
      <c r="J115" s="197">
        <f>BK115</f>
        <v>0</v>
      </c>
      <c r="K115" s="43"/>
      <c r="L115" s="47"/>
      <c r="M115" s="98"/>
      <c r="N115" s="198"/>
      <c r="O115" s="99"/>
      <c r="P115" s="199">
        <f>P116+P2088+P5837</f>
        <v>0</v>
      </c>
      <c r="Q115" s="99"/>
      <c r="R115" s="199">
        <f>R116+R2088+R5837</f>
        <v>7350.8988121131351</v>
      </c>
      <c r="S115" s="99"/>
      <c r="T115" s="200">
        <f>T116+T2088+T5837</f>
        <v>39.020236899999993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77</v>
      </c>
      <c r="AU115" s="20" t="s">
        <v>327</v>
      </c>
      <c r="BK115" s="201">
        <f>BK116+BK2088+BK5837</f>
        <v>0</v>
      </c>
    </row>
    <row r="116" s="12" customFormat="1" ht="25.92" customHeight="1">
      <c r="A116" s="12"/>
      <c r="B116" s="202"/>
      <c r="C116" s="203"/>
      <c r="D116" s="204" t="s">
        <v>77</v>
      </c>
      <c r="E116" s="205" t="s">
        <v>371</v>
      </c>
      <c r="F116" s="205" t="s">
        <v>372</v>
      </c>
      <c r="G116" s="203"/>
      <c r="H116" s="203"/>
      <c r="I116" s="206"/>
      <c r="J116" s="207">
        <f>BK116</f>
        <v>0</v>
      </c>
      <c r="K116" s="203"/>
      <c r="L116" s="208"/>
      <c r="M116" s="209"/>
      <c r="N116" s="210"/>
      <c r="O116" s="210"/>
      <c r="P116" s="211">
        <f>P117+P244+P403+P853+P1218+P1896+P2076+P2085</f>
        <v>0</v>
      </c>
      <c r="Q116" s="210"/>
      <c r="R116" s="211">
        <f>R117+R244+R403+R853+R1218+R1896+R2076+R2085</f>
        <v>7058.9013472231354</v>
      </c>
      <c r="S116" s="210"/>
      <c r="T116" s="212">
        <f>T117+T244+T403+T853+T1218+T1896+T2076+T2085</f>
        <v>39.020236899999993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78</v>
      </c>
      <c r="AY116" s="213" t="s">
        <v>373</v>
      </c>
      <c r="BK116" s="215">
        <f>BK117+BK244+BK403+BK853+BK1218+BK1896+BK2076+BK2085</f>
        <v>0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85</v>
      </c>
      <c r="F117" s="216" t="s">
        <v>374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SUM(P118:P243)</f>
        <v>0</v>
      </c>
      <c r="Q117" s="210"/>
      <c r="R117" s="211">
        <f>SUM(R118:R243)</f>
        <v>1353.5799999999999</v>
      </c>
      <c r="S117" s="210"/>
      <c r="T117" s="212">
        <f>SUM(T118:T243)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85</v>
      </c>
      <c r="AT117" s="214" t="s">
        <v>77</v>
      </c>
      <c r="AU117" s="214" t="s">
        <v>85</v>
      </c>
      <c r="AY117" s="213" t="s">
        <v>373</v>
      </c>
      <c r="BK117" s="215">
        <f>SUM(BK118:BK243)</f>
        <v>0</v>
      </c>
    </row>
    <row r="118" s="2" customFormat="1" ht="24.15" customHeight="1">
      <c r="A118" s="41"/>
      <c r="B118" s="42"/>
      <c r="C118" s="218" t="s">
        <v>85</v>
      </c>
      <c r="D118" s="218" t="s">
        <v>375</v>
      </c>
      <c r="E118" s="219" t="s">
        <v>376</v>
      </c>
      <c r="F118" s="220" t="s">
        <v>377</v>
      </c>
      <c r="G118" s="221" t="s">
        <v>153</v>
      </c>
      <c r="H118" s="222">
        <v>1617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380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382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3" customFormat="1">
      <c r="A120" s="13"/>
      <c r="B120" s="236"/>
      <c r="C120" s="237"/>
      <c r="D120" s="238" t="s">
        <v>383</v>
      </c>
      <c r="E120" s="239" t="s">
        <v>19</v>
      </c>
      <c r="F120" s="240" t="s">
        <v>384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383</v>
      </c>
      <c r="AU120" s="246" t="s">
        <v>91</v>
      </c>
      <c r="AV120" s="13" t="s">
        <v>85</v>
      </c>
      <c r="AW120" s="13" t="s">
        <v>37</v>
      </c>
      <c r="AX120" s="13" t="s">
        <v>78</v>
      </c>
      <c r="AY120" s="246" t="s">
        <v>373</v>
      </c>
    </row>
    <row r="121" s="13" customFormat="1">
      <c r="A121" s="13"/>
      <c r="B121" s="236"/>
      <c r="C121" s="237"/>
      <c r="D121" s="238" t="s">
        <v>383</v>
      </c>
      <c r="E121" s="239" t="s">
        <v>19</v>
      </c>
      <c r="F121" s="240" t="s">
        <v>385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383</v>
      </c>
      <c r="AU121" s="246" t="s">
        <v>91</v>
      </c>
      <c r="AV121" s="13" t="s">
        <v>85</v>
      </c>
      <c r="AW121" s="13" t="s">
        <v>37</v>
      </c>
      <c r="AX121" s="13" t="s">
        <v>78</v>
      </c>
      <c r="AY121" s="246" t="s">
        <v>373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306</v>
      </c>
      <c r="G122" s="248"/>
      <c r="H122" s="251">
        <v>1617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78</v>
      </c>
      <c r="AY122" s="257" t="s">
        <v>373</v>
      </c>
    </row>
    <row r="123" s="15" customFormat="1">
      <c r="A123" s="15"/>
      <c r="B123" s="258"/>
      <c r="C123" s="259"/>
      <c r="D123" s="238" t="s">
        <v>383</v>
      </c>
      <c r="E123" s="260" t="s">
        <v>305</v>
      </c>
      <c r="F123" s="261" t="s">
        <v>386</v>
      </c>
      <c r="G123" s="259"/>
      <c r="H123" s="262">
        <v>1617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383</v>
      </c>
      <c r="AU123" s="268" t="s">
        <v>91</v>
      </c>
      <c r="AV123" s="15" t="s">
        <v>379</v>
      </c>
      <c r="AW123" s="15" t="s">
        <v>37</v>
      </c>
      <c r="AX123" s="15" t="s">
        <v>85</v>
      </c>
      <c r="AY123" s="268" t="s">
        <v>373</v>
      </c>
    </row>
    <row r="124" s="2" customFormat="1" ht="44.25" customHeight="1">
      <c r="A124" s="41"/>
      <c r="B124" s="42"/>
      <c r="C124" s="218" t="s">
        <v>91</v>
      </c>
      <c r="D124" s="218" t="s">
        <v>375</v>
      </c>
      <c r="E124" s="219" t="s">
        <v>387</v>
      </c>
      <c r="F124" s="220" t="s">
        <v>388</v>
      </c>
      <c r="G124" s="221" t="s">
        <v>212</v>
      </c>
      <c r="H124" s="222">
        <v>51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389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390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3" customFormat="1">
      <c r="A126" s="13"/>
      <c r="B126" s="236"/>
      <c r="C126" s="237"/>
      <c r="D126" s="238" t="s">
        <v>383</v>
      </c>
      <c r="E126" s="239" t="s">
        <v>19</v>
      </c>
      <c r="F126" s="240" t="s">
        <v>391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383</v>
      </c>
      <c r="AU126" s="246" t="s">
        <v>91</v>
      </c>
      <c r="AV126" s="13" t="s">
        <v>85</v>
      </c>
      <c r="AW126" s="13" t="s">
        <v>37</v>
      </c>
      <c r="AX126" s="13" t="s">
        <v>78</v>
      </c>
      <c r="AY126" s="246" t="s">
        <v>373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392</v>
      </c>
      <c r="G127" s="248"/>
      <c r="H127" s="251">
        <v>51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78</v>
      </c>
      <c r="AY127" s="257" t="s">
        <v>373</v>
      </c>
    </row>
    <row r="128" s="15" customFormat="1">
      <c r="A128" s="15"/>
      <c r="B128" s="258"/>
      <c r="C128" s="259"/>
      <c r="D128" s="238" t="s">
        <v>383</v>
      </c>
      <c r="E128" s="260" t="s">
        <v>322</v>
      </c>
      <c r="F128" s="261" t="s">
        <v>386</v>
      </c>
      <c r="G128" s="259"/>
      <c r="H128" s="262">
        <v>51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383</v>
      </c>
      <c r="AU128" s="268" t="s">
        <v>91</v>
      </c>
      <c r="AV128" s="15" t="s">
        <v>379</v>
      </c>
      <c r="AW128" s="15" t="s">
        <v>37</v>
      </c>
      <c r="AX128" s="15" t="s">
        <v>85</v>
      </c>
      <c r="AY128" s="268" t="s">
        <v>373</v>
      </c>
    </row>
    <row r="129" s="2" customFormat="1" ht="49.05" customHeight="1">
      <c r="A129" s="41"/>
      <c r="B129" s="42"/>
      <c r="C129" s="218" t="s">
        <v>98</v>
      </c>
      <c r="D129" s="218" t="s">
        <v>375</v>
      </c>
      <c r="E129" s="219" t="s">
        <v>393</v>
      </c>
      <c r="F129" s="220" t="s">
        <v>394</v>
      </c>
      <c r="G129" s="221" t="s">
        <v>212</v>
      </c>
      <c r="H129" s="222">
        <v>203.66999999999999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395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396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384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3" customFormat="1">
      <c r="A132" s="13"/>
      <c r="B132" s="236"/>
      <c r="C132" s="237"/>
      <c r="D132" s="238" t="s">
        <v>383</v>
      </c>
      <c r="E132" s="239" t="s">
        <v>19</v>
      </c>
      <c r="F132" s="240" t="s">
        <v>385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383</v>
      </c>
      <c r="AU132" s="246" t="s">
        <v>91</v>
      </c>
      <c r="AV132" s="13" t="s">
        <v>85</v>
      </c>
      <c r="AW132" s="13" t="s">
        <v>37</v>
      </c>
      <c r="AX132" s="13" t="s">
        <v>78</v>
      </c>
      <c r="AY132" s="246" t="s">
        <v>373</v>
      </c>
    </row>
    <row r="133" s="13" customFormat="1">
      <c r="A133" s="13"/>
      <c r="B133" s="236"/>
      <c r="C133" s="237"/>
      <c r="D133" s="238" t="s">
        <v>383</v>
      </c>
      <c r="E133" s="239" t="s">
        <v>19</v>
      </c>
      <c r="F133" s="240" t="s">
        <v>397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383</v>
      </c>
      <c r="AU133" s="246" t="s">
        <v>91</v>
      </c>
      <c r="AV133" s="13" t="s">
        <v>85</v>
      </c>
      <c r="AW133" s="13" t="s">
        <v>37</v>
      </c>
      <c r="AX133" s="13" t="s">
        <v>78</v>
      </c>
      <c r="AY133" s="246" t="s">
        <v>373</v>
      </c>
    </row>
    <row r="134" s="14" customFormat="1">
      <c r="A134" s="14"/>
      <c r="B134" s="247"/>
      <c r="C134" s="248"/>
      <c r="D134" s="238" t="s">
        <v>383</v>
      </c>
      <c r="E134" s="249" t="s">
        <v>19</v>
      </c>
      <c r="F134" s="250" t="s">
        <v>398</v>
      </c>
      <c r="G134" s="248"/>
      <c r="H134" s="251">
        <v>254.66999999999999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383</v>
      </c>
      <c r="AU134" s="257" t="s">
        <v>91</v>
      </c>
      <c r="AV134" s="14" t="s">
        <v>91</v>
      </c>
      <c r="AW134" s="14" t="s">
        <v>37</v>
      </c>
      <c r="AX134" s="14" t="s">
        <v>78</v>
      </c>
      <c r="AY134" s="257" t="s">
        <v>373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399</v>
      </c>
      <c r="G135" s="248"/>
      <c r="H135" s="251">
        <v>-51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78</v>
      </c>
      <c r="AY135" s="257" t="s">
        <v>373</v>
      </c>
    </row>
    <row r="136" s="15" customFormat="1">
      <c r="A136" s="15"/>
      <c r="B136" s="258"/>
      <c r="C136" s="259"/>
      <c r="D136" s="238" t="s">
        <v>383</v>
      </c>
      <c r="E136" s="260" t="s">
        <v>316</v>
      </c>
      <c r="F136" s="261" t="s">
        <v>386</v>
      </c>
      <c r="G136" s="259"/>
      <c r="H136" s="262">
        <v>203.66999999999999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383</v>
      </c>
      <c r="AU136" s="268" t="s">
        <v>91</v>
      </c>
      <c r="AV136" s="15" t="s">
        <v>379</v>
      </c>
      <c r="AW136" s="15" t="s">
        <v>37</v>
      </c>
      <c r="AX136" s="15" t="s">
        <v>85</v>
      </c>
      <c r="AY136" s="268" t="s">
        <v>373</v>
      </c>
    </row>
    <row r="137" s="2" customFormat="1" ht="49.05" customHeight="1">
      <c r="A137" s="41"/>
      <c r="B137" s="42"/>
      <c r="C137" s="218" t="s">
        <v>379</v>
      </c>
      <c r="D137" s="218" t="s">
        <v>375</v>
      </c>
      <c r="E137" s="219" t="s">
        <v>400</v>
      </c>
      <c r="F137" s="220" t="s">
        <v>401</v>
      </c>
      <c r="G137" s="221" t="s">
        <v>212</v>
      </c>
      <c r="H137" s="222">
        <v>1214.9200000000001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402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403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3" customFormat="1">
      <c r="A139" s="13"/>
      <c r="B139" s="236"/>
      <c r="C139" s="237"/>
      <c r="D139" s="238" t="s">
        <v>383</v>
      </c>
      <c r="E139" s="239" t="s">
        <v>19</v>
      </c>
      <c r="F139" s="240" t="s">
        <v>384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383</v>
      </c>
      <c r="AU139" s="246" t="s">
        <v>91</v>
      </c>
      <c r="AV139" s="13" t="s">
        <v>85</v>
      </c>
      <c r="AW139" s="13" t="s">
        <v>37</v>
      </c>
      <c r="AX139" s="13" t="s">
        <v>78</v>
      </c>
      <c r="AY139" s="246" t="s">
        <v>373</v>
      </c>
    </row>
    <row r="140" s="13" customFormat="1">
      <c r="A140" s="13"/>
      <c r="B140" s="236"/>
      <c r="C140" s="237"/>
      <c r="D140" s="238" t="s">
        <v>383</v>
      </c>
      <c r="E140" s="239" t="s">
        <v>19</v>
      </c>
      <c r="F140" s="240" t="s">
        <v>385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383</v>
      </c>
      <c r="AU140" s="246" t="s">
        <v>91</v>
      </c>
      <c r="AV140" s="13" t="s">
        <v>85</v>
      </c>
      <c r="AW140" s="13" t="s">
        <v>37</v>
      </c>
      <c r="AX140" s="13" t="s">
        <v>78</v>
      </c>
      <c r="AY140" s="246" t="s">
        <v>373</v>
      </c>
    </row>
    <row r="141" s="13" customFormat="1">
      <c r="A141" s="13"/>
      <c r="B141" s="236"/>
      <c r="C141" s="237"/>
      <c r="D141" s="238" t="s">
        <v>383</v>
      </c>
      <c r="E141" s="239" t="s">
        <v>19</v>
      </c>
      <c r="F141" s="240" t="s">
        <v>404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383</v>
      </c>
      <c r="AU141" s="246" t="s">
        <v>91</v>
      </c>
      <c r="AV141" s="13" t="s">
        <v>85</v>
      </c>
      <c r="AW141" s="13" t="s">
        <v>37</v>
      </c>
      <c r="AX141" s="13" t="s">
        <v>78</v>
      </c>
      <c r="AY141" s="246" t="s">
        <v>373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315</v>
      </c>
      <c r="G142" s="248"/>
      <c r="H142" s="251">
        <v>1214.9200000000001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78</v>
      </c>
      <c r="AY142" s="257" t="s">
        <v>373</v>
      </c>
    </row>
    <row r="143" s="15" customFormat="1">
      <c r="A143" s="15"/>
      <c r="B143" s="258"/>
      <c r="C143" s="259"/>
      <c r="D143" s="238" t="s">
        <v>383</v>
      </c>
      <c r="E143" s="260" t="s">
        <v>313</v>
      </c>
      <c r="F143" s="261" t="s">
        <v>386</v>
      </c>
      <c r="G143" s="259"/>
      <c r="H143" s="262">
        <v>1214.9200000000001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383</v>
      </c>
      <c r="AU143" s="268" t="s">
        <v>91</v>
      </c>
      <c r="AV143" s="15" t="s">
        <v>379</v>
      </c>
      <c r="AW143" s="15" t="s">
        <v>37</v>
      </c>
      <c r="AX143" s="15" t="s">
        <v>85</v>
      </c>
      <c r="AY143" s="268" t="s">
        <v>373</v>
      </c>
    </row>
    <row r="144" s="2" customFormat="1" ht="49.05" customHeight="1">
      <c r="A144" s="41"/>
      <c r="B144" s="42"/>
      <c r="C144" s="218" t="s">
        <v>405</v>
      </c>
      <c r="D144" s="218" t="s">
        <v>375</v>
      </c>
      <c r="E144" s="219" t="s">
        <v>406</v>
      </c>
      <c r="F144" s="220" t="s">
        <v>407</v>
      </c>
      <c r="G144" s="221" t="s">
        <v>212</v>
      </c>
      <c r="H144" s="222">
        <v>183.16999999999999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408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409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3" customFormat="1">
      <c r="A146" s="13"/>
      <c r="B146" s="236"/>
      <c r="C146" s="237"/>
      <c r="D146" s="238" t="s">
        <v>383</v>
      </c>
      <c r="E146" s="239" t="s">
        <v>19</v>
      </c>
      <c r="F146" s="240" t="s">
        <v>384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383</v>
      </c>
      <c r="AU146" s="246" t="s">
        <v>91</v>
      </c>
      <c r="AV146" s="13" t="s">
        <v>85</v>
      </c>
      <c r="AW146" s="13" t="s">
        <v>37</v>
      </c>
      <c r="AX146" s="13" t="s">
        <v>78</v>
      </c>
      <c r="AY146" s="246" t="s">
        <v>373</v>
      </c>
    </row>
    <row r="147" s="13" customFormat="1">
      <c r="A147" s="13"/>
      <c r="B147" s="236"/>
      <c r="C147" s="237"/>
      <c r="D147" s="238" t="s">
        <v>383</v>
      </c>
      <c r="E147" s="239" t="s">
        <v>19</v>
      </c>
      <c r="F147" s="240" t="s">
        <v>385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383</v>
      </c>
      <c r="AU147" s="246" t="s">
        <v>91</v>
      </c>
      <c r="AV147" s="13" t="s">
        <v>85</v>
      </c>
      <c r="AW147" s="13" t="s">
        <v>37</v>
      </c>
      <c r="AX147" s="13" t="s">
        <v>78</v>
      </c>
      <c r="AY147" s="246" t="s">
        <v>373</v>
      </c>
    </row>
    <row r="148" s="13" customFormat="1">
      <c r="A148" s="13"/>
      <c r="B148" s="236"/>
      <c r="C148" s="237"/>
      <c r="D148" s="238" t="s">
        <v>383</v>
      </c>
      <c r="E148" s="239" t="s">
        <v>19</v>
      </c>
      <c r="F148" s="240" t="s">
        <v>410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383</v>
      </c>
      <c r="AU148" s="246" t="s">
        <v>91</v>
      </c>
      <c r="AV148" s="13" t="s">
        <v>85</v>
      </c>
      <c r="AW148" s="13" t="s">
        <v>37</v>
      </c>
      <c r="AX148" s="13" t="s">
        <v>78</v>
      </c>
      <c r="AY148" s="246" t="s">
        <v>373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309</v>
      </c>
      <c r="G149" s="248"/>
      <c r="H149" s="251">
        <v>183.16999999999999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78</v>
      </c>
      <c r="AY149" s="257" t="s">
        <v>373</v>
      </c>
    </row>
    <row r="150" s="15" customFormat="1">
      <c r="A150" s="15"/>
      <c r="B150" s="258"/>
      <c r="C150" s="259"/>
      <c r="D150" s="238" t="s">
        <v>383</v>
      </c>
      <c r="E150" s="260" t="s">
        <v>307</v>
      </c>
      <c r="F150" s="261" t="s">
        <v>386</v>
      </c>
      <c r="G150" s="259"/>
      <c r="H150" s="262">
        <v>183.16999999999999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383</v>
      </c>
      <c r="AU150" s="268" t="s">
        <v>91</v>
      </c>
      <c r="AV150" s="15" t="s">
        <v>379</v>
      </c>
      <c r="AW150" s="15" t="s">
        <v>37</v>
      </c>
      <c r="AX150" s="15" t="s">
        <v>85</v>
      </c>
      <c r="AY150" s="268" t="s">
        <v>373</v>
      </c>
    </row>
    <row r="151" s="2" customFormat="1" ht="49.05" customHeight="1">
      <c r="A151" s="41"/>
      <c r="B151" s="42"/>
      <c r="C151" s="218" t="s">
        <v>411</v>
      </c>
      <c r="D151" s="218" t="s">
        <v>375</v>
      </c>
      <c r="E151" s="219" t="s">
        <v>412</v>
      </c>
      <c r="F151" s="220" t="s">
        <v>413</v>
      </c>
      <c r="G151" s="221" t="s">
        <v>212</v>
      </c>
      <c r="H151" s="222">
        <v>42.469999999999999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414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415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13" customFormat="1">
      <c r="A153" s="13"/>
      <c r="B153" s="236"/>
      <c r="C153" s="237"/>
      <c r="D153" s="238" t="s">
        <v>383</v>
      </c>
      <c r="E153" s="239" t="s">
        <v>19</v>
      </c>
      <c r="F153" s="240" t="s">
        <v>384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383</v>
      </c>
      <c r="AU153" s="246" t="s">
        <v>91</v>
      </c>
      <c r="AV153" s="13" t="s">
        <v>85</v>
      </c>
      <c r="AW153" s="13" t="s">
        <v>37</v>
      </c>
      <c r="AX153" s="13" t="s">
        <v>78</v>
      </c>
      <c r="AY153" s="246" t="s">
        <v>373</v>
      </c>
    </row>
    <row r="154" s="13" customFormat="1">
      <c r="A154" s="13"/>
      <c r="B154" s="236"/>
      <c r="C154" s="237"/>
      <c r="D154" s="238" t="s">
        <v>383</v>
      </c>
      <c r="E154" s="239" t="s">
        <v>19</v>
      </c>
      <c r="F154" s="240" t="s">
        <v>385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383</v>
      </c>
      <c r="AU154" s="246" t="s">
        <v>91</v>
      </c>
      <c r="AV154" s="13" t="s">
        <v>85</v>
      </c>
      <c r="AW154" s="13" t="s">
        <v>37</v>
      </c>
      <c r="AX154" s="13" t="s">
        <v>78</v>
      </c>
      <c r="AY154" s="246" t="s">
        <v>373</v>
      </c>
    </row>
    <row r="155" s="13" customFormat="1">
      <c r="A155" s="13"/>
      <c r="B155" s="236"/>
      <c r="C155" s="237"/>
      <c r="D155" s="238" t="s">
        <v>383</v>
      </c>
      <c r="E155" s="239" t="s">
        <v>19</v>
      </c>
      <c r="F155" s="240" t="s">
        <v>410</v>
      </c>
      <c r="G155" s="237"/>
      <c r="H155" s="239" t="s">
        <v>19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383</v>
      </c>
      <c r="AU155" s="246" t="s">
        <v>91</v>
      </c>
      <c r="AV155" s="13" t="s">
        <v>85</v>
      </c>
      <c r="AW155" s="13" t="s">
        <v>37</v>
      </c>
      <c r="AX155" s="13" t="s">
        <v>78</v>
      </c>
      <c r="AY155" s="246" t="s">
        <v>373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312</v>
      </c>
      <c r="G156" s="248"/>
      <c r="H156" s="251">
        <v>42.469999999999999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78</v>
      </c>
      <c r="AY156" s="257" t="s">
        <v>373</v>
      </c>
    </row>
    <row r="157" s="15" customFormat="1">
      <c r="A157" s="15"/>
      <c r="B157" s="258"/>
      <c r="C157" s="259"/>
      <c r="D157" s="238" t="s">
        <v>383</v>
      </c>
      <c r="E157" s="260" t="s">
        <v>310</v>
      </c>
      <c r="F157" s="261" t="s">
        <v>386</v>
      </c>
      <c r="G157" s="259"/>
      <c r="H157" s="262">
        <v>42.469999999999999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8" t="s">
        <v>383</v>
      </c>
      <c r="AU157" s="268" t="s">
        <v>91</v>
      </c>
      <c r="AV157" s="15" t="s">
        <v>379</v>
      </c>
      <c r="AW157" s="15" t="s">
        <v>37</v>
      </c>
      <c r="AX157" s="15" t="s">
        <v>85</v>
      </c>
      <c r="AY157" s="268" t="s">
        <v>373</v>
      </c>
    </row>
    <row r="158" s="2" customFormat="1" ht="49.05" customHeight="1">
      <c r="A158" s="41"/>
      <c r="B158" s="42"/>
      <c r="C158" s="218" t="s">
        <v>416</v>
      </c>
      <c r="D158" s="218" t="s">
        <v>375</v>
      </c>
      <c r="E158" s="219" t="s">
        <v>417</v>
      </c>
      <c r="F158" s="220" t="s">
        <v>418</v>
      </c>
      <c r="G158" s="221" t="s">
        <v>212</v>
      </c>
      <c r="H158" s="222">
        <v>212.25999999999999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419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420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3" customFormat="1">
      <c r="A160" s="13"/>
      <c r="B160" s="236"/>
      <c r="C160" s="237"/>
      <c r="D160" s="238" t="s">
        <v>383</v>
      </c>
      <c r="E160" s="239" t="s">
        <v>19</v>
      </c>
      <c r="F160" s="240" t="s">
        <v>384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383</v>
      </c>
      <c r="AU160" s="246" t="s">
        <v>91</v>
      </c>
      <c r="AV160" s="13" t="s">
        <v>85</v>
      </c>
      <c r="AW160" s="13" t="s">
        <v>37</v>
      </c>
      <c r="AX160" s="13" t="s">
        <v>78</v>
      </c>
      <c r="AY160" s="246" t="s">
        <v>373</v>
      </c>
    </row>
    <row r="161" s="13" customFormat="1">
      <c r="A161" s="13"/>
      <c r="B161" s="236"/>
      <c r="C161" s="237"/>
      <c r="D161" s="238" t="s">
        <v>383</v>
      </c>
      <c r="E161" s="239" t="s">
        <v>19</v>
      </c>
      <c r="F161" s="240" t="s">
        <v>385</v>
      </c>
      <c r="G161" s="237"/>
      <c r="H161" s="239" t="s">
        <v>19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383</v>
      </c>
      <c r="AU161" s="246" t="s">
        <v>91</v>
      </c>
      <c r="AV161" s="13" t="s">
        <v>85</v>
      </c>
      <c r="AW161" s="13" t="s">
        <v>37</v>
      </c>
      <c r="AX161" s="13" t="s">
        <v>78</v>
      </c>
      <c r="AY161" s="246" t="s">
        <v>373</v>
      </c>
    </row>
    <row r="162" s="13" customFormat="1">
      <c r="A162" s="13"/>
      <c r="B162" s="236"/>
      <c r="C162" s="237"/>
      <c r="D162" s="238" t="s">
        <v>383</v>
      </c>
      <c r="E162" s="239" t="s">
        <v>19</v>
      </c>
      <c r="F162" s="240" t="s">
        <v>421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383</v>
      </c>
      <c r="AU162" s="246" t="s">
        <v>91</v>
      </c>
      <c r="AV162" s="13" t="s">
        <v>85</v>
      </c>
      <c r="AW162" s="13" t="s">
        <v>37</v>
      </c>
      <c r="AX162" s="13" t="s">
        <v>78</v>
      </c>
      <c r="AY162" s="246" t="s">
        <v>373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321</v>
      </c>
      <c r="G163" s="248"/>
      <c r="H163" s="251">
        <v>212.25999999999999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319</v>
      </c>
      <c r="F164" s="261" t="s">
        <v>386</v>
      </c>
      <c r="G164" s="259"/>
      <c r="H164" s="262">
        <v>212.25999999999999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62.7" customHeight="1">
      <c r="A165" s="41"/>
      <c r="B165" s="42"/>
      <c r="C165" s="218" t="s">
        <v>422</v>
      </c>
      <c r="D165" s="218" t="s">
        <v>375</v>
      </c>
      <c r="E165" s="219" t="s">
        <v>423</v>
      </c>
      <c r="F165" s="220" t="s">
        <v>424</v>
      </c>
      <c r="G165" s="221" t="s">
        <v>212</v>
      </c>
      <c r="H165" s="222">
        <v>221.81</v>
      </c>
      <c r="I165" s="223"/>
      <c r="J165" s="224">
        <f>ROUND(I165*H165,2)</f>
        <v>0</v>
      </c>
      <c r="K165" s="220" t="s">
        <v>378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425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426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3" customFormat="1">
      <c r="A167" s="13"/>
      <c r="B167" s="236"/>
      <c r="C167" s="237"/>
      <c r="D167" s="238" t="s">
        <v>383</v>
      </c>
      <c r="E167" s="239" t="s">
        <v>19</v>
      </c>
      <c r="F167" s="240" t="s">
        <v>384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383</v>
      </c>
      <c r="AU167" s="246" t="s">
        <v>91</v>
      </c>
      <c r="AV167" s="13" t="s">
        <v>85</v>
      </c>
      <c r="AW167" s="13" t="s">
        <v>37</v>
      </c>
      <c r="AX167" s="13" t="s">
        <v>78</v>
      </c>
      <c r="AY167" s="246" t="s">
        <v>373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385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3" customFormat="1">
      <c r="A169" s="13"/>
      <c r="B169" s="236"/>
      <c r="C169" s="237"/>
      <c r="D169" s="238" t="s">
        <v>383</v>
      </c>
      <c r="E169" s="239" t="s">
        <v>19</v>
      </c>
      <c r="F169" s="240" t="s">
        <v>427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383</v>
      </c>
      <c r="AU169" s="246" t="s">
        <v>91</v>
      </c>
      <c r="AV169" s="13" t="s">
        <v>85</v>
      </c>
      <c r="AW169" s="13" t="s">
        <v>37</v>
      </c>
      <c r="AX169" s="13" t="s">
        <v>78</v>
      </c>
      <c r="AY169" s="246" t="s">
        <v>373</v>
      </c>
    </row>
    <row r="170" s="14" customFormat="1">
      <c r="A170" s="14"/>
      <c r="B170" s="247"/>
      <c r="C170" s="248"/>
      <c r="D170" s="238" t="s">
        <v>383</v>
      </c>
      <c r="E170" s="249" t="s">
        <v>19</v>
      </c>
      <c r="F170" s="250" t="s">
        <v>428</v>
      </c>
      <c r="G170" s="248"/>
      <c r="H170" s="251">
        <v>204.41999999999999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383</v>
      </c>
      <c r="AU170" s="257" t="s">
        <v>91</v>
      </c>
      <c r="AV170" s="14" t="s">
        <v>91</v>
      </c>
      <c r="AW170" s="14" t="s">
        <v>37</v>
      </c>
      <c r="AX170" s="14" t="s">
        <v>78</v>
      </c>
      <c r="AY170" s="257" t="s">
        <v>373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429</v>
      </c>
      <c r="G171" s="248"/>
      <c r="H171" s="251">
        <v>17.390000000000001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78</v>
      </c>
      <c r="AY171" s="257" t="s">
        <v>373</v>
      </c>
    </row>
    <row r="172" s="15" customFormat="1">
      <c r="A172" s="15"/>
      <c r="B172" s="258"/>
      <c r="C172" s="259"/>
      <c r="D172" s="238" t="s">
        <v>383</v>
      </c>
      <c r="E172" s="260" t="s">
        <v>19</v>
      </c>
      <c r="F172" s="261" t="s">
        <v>386</v>
      </c>
      <c r="G172" s="259"/>
      <c r="H172" s="262">
        <v>221.81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383</v>
      </c>
      <c r="AU172" s="268" t="s">
        <v>91</v>
      </c>
      <c r="AV172" s="15" t="s">
        <v>379</v>
      </c>
      <c r="AW172" s="15" t="s">
        <v>37</v>
      </c>
      <c r="AX172" s="15" t="s">
        <v>85</v>
      </c>
      <c r="AY172" s="268" t="s">
        <v>373</v>
      </c>
    </row>
    <row r="173" s="2" customFormat="1" ht="62.7" customHeight="1">
      <c r="A173" s="41"/>
      <c r="B173" s="42"/>
      <c r="C173" s="218" t="s">
        <v>430</v>
      </c>
      <c r="D173" s="218" t="s">
        <v>375</v>
      </c>
      <c r="E173" s="219" t="s">
        <v>431</v>
      </c>
      <c r="F173" s="220" t="s">
        <v>432</v>
      </c>
      <c r="G173" s="221" t="s">
        <v>212</v>
      </c>
      <c r="H173" s="222">
        <v>437.83999999999998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379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433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434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307</v>
      </c>
      <c r="G175" s="248"/>
      <c r="H175" s="251">
        <v>183.16999999999999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316</v>
      </c>
      <c r="G176" s="248"/>
      <c r="H176" s="251">
        <v>203.66999999999999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78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9" t="s">
        <v>19</v>
      </c>
      <c r="F177" s="250" t="s">
        <v>322</v>
      </c>
      <c r="G177" s="248"/>
      <c r="H177" s="251">
        <v>51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37</v>
      </c>
      <c r="AX177" s="14" t="s">
        <v>78</v>
      </c>
      <c r="AY177" s="257" t="s">
        <v>373</v>
      </c>
    </row>
    <row r="178" s="15" customFormat="1">
      <c r="A178" s="15"/>
      <c r="B178" s="258"/>
      <c r="C178" s="259"/>
      <c r="D178" s="238" t="s">
        <v>383</v>
      </c>
      <c r="E178" s="260" t="s">
        <v>19</v>
      </c>
      <c r="F178" s="261" t="s">
        <v>386</v>
      </c>
      <c r="G178" s="259"/>
      <c r="H178" s="262">
        <v>437.83999999999998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383</v>
      </c>
      <c r="AU178" s="268" t="s">
        <v>91</v>
      </c>
      <c r="AV178" s="15" t="s">
        <v>379</v>
      </c>
      <c r="AW178" s="15" t="s">
        <v>37</v>
      </c>
      <c r="AX178" s="15" t="s">
        <v>85</v>
      </c>
      <c r="AY178" s="268" t="s">
        <v>373</v>
      </c>
    </row>
    <row r="179" s="2" customFormat="1" ht="62.7" customHeight="1">
      <c r="A179" s="41"/>
      <c r="B179" s="42"/>
      <c r="C179" s="218" t="s">
        <v>435</v>
      </c>
      <c r="D179" s="218" t="s">
        <v>375</v>
      </c>
      <c r="E179" s="219" t="s">
        <v>436</v>
      </c>
      <c r="F179" s="220" t="s">
        <v>437</v>
      </c>
      <c r="G179" s="221" t="s">
        <v>212</v>
      </c>
      <c r="H179" s="222">
        <v>1666.037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438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439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3" customFormat="1">
      <c r="A181" s="13"/>
      <c r="B181" s="236"/>
      <c r="C181" s="237"/>
      <c r="D181" s="238" t="s">
        <v>383</v>
      </c>
      <c r="E181" s="239" t="s">
        <v>19</v>
      </c>
      <c r="F181" s="240" t="s">
        <v>440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383</v>
      </c>
      <c r="AU181" s="246" t="s">
        <v>91</v>
      </c>
      <c r="AV181" s="13" t="s">
        <v>85</v>
      </c>
      <c r="AW181" s="13" t="s">
        <v>37</v>
      </c>
      <c r="AX181" s="13" t="s">
        <v>78</v>
      </c>
      <c r="AY181" s="246" t="s">
        <v>373</v>
      </c>
    </row>
    <row r="182" s="13" customFormat="1">
      <c r="A182" s="13"/>
      <c r="B182" s="236"/>
      <c r="C182" s="237"/>
      <c r="D182" s="238" t="s">
        <v>383</v>
      </c>
      <c r="E182" s="239" t="s">
        <v>19</v>
      </c>
      <c r="F182" s="240" t="s">
        <v>441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383</v>
      </c>
      <c r="AU182" s="246" t="s">
        <v>91</v>
      </c>
      <c r="AV182" s="13" t="s">
        <v>85</v>
      </c>
      <c r="AW182" s="13" t="s">
        <v>37</v>
      </c>
      <c r="AX182" s="13" t="s">
        <v>78</v>
      </c>
      <c r="AY182" s="246" t="s">
        <v>373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442</v>
      </c>
      <c r="G183" s="248"/>
      <c r="H183" s="251">
        <v>52.369999999999997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443</v>
      </c>
      <c r="G184" s="248"/>
      <c r="H184" s="251">
        <v>85.879999999999995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444</v>
      </c>
      <c r="G185" s="248"/>
      <c r="H185" s="251">
        <v>58.915999999999997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445</v>
      </c>
      <c r="G186" s="248"/>
      <c r="H186" s="251">
        <v>7.0140000000000002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446</v>
      </c>
      <c r="G187" s="248"/>
      <c r="H187" s="251">
        <v>14.028000000000001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6" customFormat="1">
      <c r="A188" s="16"/>
      <c r="B188" s="269"/>
      <c r="C188" s="270"/>
      <c r="D188" s="238" t="s">
        <v>383</v>
      </c>
      <c r="E188" s="271" t="s">
        <v>210</v>
      </c>
      <c r="F188" s="272" t="s">
        <v>447</v>
      </c>
      <c r="G188" s="270"/>
      <c r="H188" s="273">
        <v>218.208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9" t="s">
        <v>383</v>
      </c>
      <c r="AU188" s="279" t="s">
        <v>91</v>
      </c>
      <c r="AV188" s="16" t="s">
        <v>98</v>
      </c>
      <c r="AW188" s="16" t="s">
        <v>37</v>
      </c>
      <c r="AX188" s="16" t="s">
        <v>78</v>
      </c>
      <c r="AY188" s="279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218.208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448</v>
      </c>
      <c r="G190" s="248"/>
      <c r="H190" s="251">
        <v>196.387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310</v>
      </c>
      <c r="G191" s="248"/>
      <c r="H191" s="251">
        <v>42.469999999999999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313</v>
      </c>
      <c r="G192" s="248"/>
      <c r="H192" s="251">
        <v>1214.9200000000001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319</v>
      </c>
      <c r="G193" s="248"/>
      <c r="H193" s="251">
        <v>212.25999999999999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1666.037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62.7" customHeight="1">
      <c r="A195" s="41"/>
      <c r="B195" s="42"/>
      <c r="C195" s="218" t="s">
        <v>449</v>
      </c>
      <c r="D195" s="218" t="s">
        <v>375</v>
      </c>
      <c r="E195" s="219" t="s">
        <v>450</v>
      </c>
      <c r="F195" s="220" t="s">
        <v>451</v>
      </c>
      <c r="G195" s="221" t="s">
        <v>212</v>
      </c>
      <c r="H195" s="222">
        <v>21.821000000000002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452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453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454</v>
      </c>
      <c r="G197" s="248"/>
      <c r="H197" s="251">
        <v>21.821000000000002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5" customFormat="1">
      <c r="A198" s="15"/>
      <c r="B198" s="258"/>
      <c r="C198" s="259"/>
      <c r="D198" s="238" t="s">
        <v>383</v>
      </c>
      <c r="E198" s="260" t="s">
        <v>19</v>
      </c>
      <c r="F198" s="261" t="s">
        <v>386</v>
      </c>
      <c r="G198" s="259"/>
      <c r="H198" s="262">
        <v>21.821000000000002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383</v>
      </c>
      <c r="AU198" s="268" t="s">
        <v>91</v>
      </c>
      <c r="AV198" s="15" t="s">
        <v>379</v>
      </c>
      <c r="AW198" s="15" t="s">
        <v>37</v>
      </c>
      <c r="AX198" s="15" t="s">
        <v>85</v>
      </c>
      <c r="AY198" s="268" t="s">
        <v>373</v>
      </c>
    </row>
    <row r="199" s="2" customFormat="1" ht="44.25" customHeight="1">
      <c r="A199" s="41"/>
      <c r="B199" s="42"/>
      <c r="C199" s="218" t="s">
        <v>8</v>
      </c>
      <c r="D199" s="218" t="s">
        <v>375</v>
      </c>
      <c r="E199" s="219" t="s">
        <v>455</v>
      </c>
      <c r="F199" s="220" t="s">
        <v>456</v>
      </c>
      <c r="G199" s="221" t="s">
        <v>212</v>
      </c>
      <c r="H199" s="222">
        <v>200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457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458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13" customFormat="1">
      <c r="A201" s="13"/>
      <c r="B201" s="236"/>
      <c r="C201" s="237"/>
      <c r="D201" s="238" t="s">
        <v>383</v>
      </c>
      <c r="E201" s="239" t="s">
        <v>19</v>
      </c>
      <c r="F201" s="240" t="s">
        <v>384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383</v>
      </c>
      <c r="AU201" s="246" t="s">
        <v>91</v>
      </c>
      <c r="AV201" s="13" t="s">
        <v>85</v>
      </c>
      <c r="AW201" s="13" t="s">
        <v>37</v>
      </c>
      <c r="AX201" s="13" t="s">
        <v>78</v>
      </c>
      <c r="AY201" s="246" t="s">
        <v>373</v>
      </c>
    </row>
    <row r="202" s="13" customFormat="1">
      <c r="A202" s="13"/>
      <c r="B202" s="236"/>
      <c r="C202" s="237"/>
      <c r="D202" s="238" t="s">
        <v>383</v>
      </c>
      <c r="E202" s="239" t="s">
        <v>19</v>
      </c>
      <c r="F202" s="240" t="s">
        <v>385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383</v>
      </c>
      <c r="AU202" s="246" t="s">
        <v>91</v>
      </c>
      <c r="AV202" s="13" t="s">
        <v>85</v>
      </c>
      <c r="AW202" s="13" t="s">
        <v>37</v>
      </c>
      <c r="AX202" s="13" t="s">
        <v>78</v>
      </c>
      <c r="AY202" s="246" t="s">
        <v>373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459</v>
      </c>
      <c r="G203" s="248"/>
      <c r="H203" s="251">
        <v>182.61000000000001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78</v>
      </c>
      <c r="AY203" s="257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429</v>
      </c>
      <c r="G204" s="248"/>
      <c r="H204" s="251">
        <v>17.390000000000001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200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33" customHeight="1">
      <c r="A206" s="41"/>
      <c r="B206" s="42"/>
      <c r="C206" s="218" t="s">
        <v>460</v>
      </c>
      <c r="D206" s="218" t="s">
        <v>375</v>
      </c>
      <c r="E206" s="219" t="s">
        <v>461</v>
      </c>
      <c r="F206" s="220" t="s">
        <v>462</v>
      </c>
      <c r="G206" s="221" t="s">
        <v>463</v>
      </c>
      <c r="H206" s="222">
        <v>2722.9430000000002</v>
      </c>
      <c r="I206" s="223"/>
      <c r="J206" s="224">
        <f>ROUND(I206*H206,2)</f>
        <v>0</v>
      </c>
      <c r="K206" s="220" t="s">
        <v>19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464</v>
      </c>
    </row>
    <row r="207" s="14" customFormat="1">
      <c r="A207" s="14"/>
      <c r="B207" s="247"/>
      <c r="C207" s="248"/>
      <c r="D207" s="238" t="s">
        <v>383</v>
      </c>
      <c r="E207" s="249" t="s">
        <v>19</v>
      </c>
      <c r="F207" s="250" t="s">
        <v>465</v>
      </c>
      <c r="G207" s="248"/>
      <c r="H207" s="251">
        <v>414.59500000000003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383</v>
      </c>
      <c r="AU207" s="257" t="s">
        <v>91</v>
      </c>
      <c r="AV207" s="14" t="s">
        <v>91</v>
      </c>
      <c r="AW207" s="14" t="s">
        <v>37</v>
      </c>
      <c r="AX207" s="14" t="s">
        <v>78</v>
      </c>
      <c r="AY207" s="257" t="s">
        <v>373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466</v>
      </c>
      <c r="G208" s="248"/>
      <c r="H208" s="251">
        <v>2308.348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78</v>
      </c>
      <c r="AY208" s="257" t="s">
        <v>373</v>
      </c>
    </row>
    <row r="209" s="15" customFormat="1">
      <c r="A209" s="15"/>
      <c r="B209" s="258"/>
      <c r="C209" s="259"/>
      <c r="D209" s="238" t="s">
        <v>383</v>
      </c>
      <c r="E209" s="260" t="s">
        <v>19</v>
      </c>
      <c r="F209" s="261" t="s">
        <v>386</v>
      </c>
      <c r="G209" s="259"/>
      <c r="H209" s="262">
        <v>2722.9430000000002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383</v>
      </c>
      <c r="AU209" s="268" t="s">
        <v>91</v>
      </c>
      <c r="AV209" s="15" t="s">
        <v>379</v>
      </c>
      <c r="AW209" s="15" t="s">
        <v>37</v>
      </c>
      <c r="AX209" s="15" t="s">
        <v>85</v>
      </c>
      <c r="AY209" s="268" t="s">
        <v>373</v>
      </c>
    </row>
    <row r="210" s="2" customFormat="1" ht="37.8" customHeight="1">
      <c r="A210" s="41"/>
      <c r="B210" s="42"/>
      <c r="C210" s="218" t="s">
        <v>467</v>
      </c>
      <c r="D210" s="218" t="s">
        <v>375</v>
      </c>
      <c r="E210" s="219" t="s">
        <v>468</v>
      </c>
      <c r="F210" s="220" t="s">
        <v>469</v>
      </c>
      <c r="G210" s="221" t="s">
        <v>463</v>
      </c>
      <c r="H210" s="222">
        <v>864.55799999999999</v>
      </c>
      <c r="I210" s="223"/>
      <c r="J210" s="224">
        <f>ROUND(I210*H210,2)</f>
        <v>0</v>
      </c>
      <c r="K210" s="220" t="s">
        <v>19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470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471</v>
      </c>
      <c r="G211" s="248"/>
      <c r="H211" s="251">
        <v>329.70600000000002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78</v>
      </c>
      <c r="AY211" s="257" t="s">
        <v>373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472</v>
      </c>
      <c r="G212" s="248"/>
      <c r="H212" s="251">
        <v>76.445999999999998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78</v>
      </c>
      <c r="AY212" s="257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473</v>
      </c>
      <c r="G213" s="248"/>
      <c r="H213" s="251">
        <v>91.799999999999997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474</v>
      </c>
      <c r="G214" s="248"/>
      <c r="H214" s="251">
        <v>366.60599999999999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78</v>
      </c>
      <c r="AY214" s="257" t="s">
        <v>373</v>
      </c>
    </row>
    <row r="215" s="15" customFormat="1">
      <c r="A215" s="15"/>
      <c r="B215" s="258"/>
      <c r="C215" s="259"/>
      <c r="D215" s="238" t="s">
        <v>383</v>
      </c>
      <c r="E215" s="260" t="s">
        <v>19</v>
      </c>
      <c r="F215" s="261" t="s">
        <v>386</v>
      </c>
      <c r="G215" s="259"/>
      <c r="H215" s="262">
        <v>864.55799999999999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383</v>
      </c>
      <c r="AU215" s="268" t="s">
        <v>91</v>
      </c>
      <c r="AV215" s="15" t="s">
        <v>379</v>
      </c>
      <c r="AW215" s="15" t="s">
        <v>37</v>
      </c>
      <c r="AX215" s="15" t="s">
        <v>85</v>
      </c>
      <c r="AY215" s="268" t="s">
        <v>373</v>
      </c>
    </row>
    <row r="216" s="2" customFormat="1" ht="37.8" customHeight="1">
      <c r="A216" s="41"/>
      <c r="B216" s="42"/>
      <c r="C216" s="218" t="s">
        <v>475</v>
      </c>
      <c r="D216" s="218" t="s">
        <v>375</v>
      </c>
      <c r="E216" s="219" t="s">
        <v>476</v>
      </c>
      <c r="F216" s="220" t="s">
        <v>477</v>
      </c>
      <c r="G216" s="221" t="s">
        <v>212</v>
      </c>
      <c r="H216" s="222">
        <v>2496.3380000000002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478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479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480</v>
      </c>
      <c r="G218" s="248"/>
      <c r="H218" s="251">
        <v>218.208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78</v>
      </c>
      <c r="AY218" s="257" t="s">
        <v>373</v>
      </c>
    </row>
    <row r="219" s="14" customFormat="1">
      <c r="A219" s="14"/>
      <c r="B219" s="247"/>
      <c r="C219" s="248"/>
      <c r="D219" s="238" t="s">
        <v>383</v>
      </c>
      <c r="E219" s="249" t="s">
        <v>19</v>
      </c>
      <c r="F219" s="250" t="s">
        <v>481</v>
      </c>
      <c r="G219" s="248"/>
      <c r="H219" s="251">
        <v>404.25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383</v>
      </c>
      <c r="AU219" s="257" t="s">
        <v>91</v>
      </c>
      <c r="AV219" s="14" t="s">
        <v>91</v>
      </c>
      <c r="AW219" s="14" t="s">
        <v>37</v>
      </c>
      <c r="AX219" s="14" t="s">
        <v>78</v>
      </c>
      <c r="AY219" s="257" t="s">
        <v>373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313</v>
      </c>
      <c r="G220" s="248"/>
      <c r="H220" s="251">
        <v>1214.9200000000001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316</v>
      </c>
      <c r="G221" s="248"/>
      <c r="H221" s="251">
        <v>203.66999999999999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78</v>
      </c>
      <c r="AY221" s="257" t="s">
        <v>373</v>
      </c>
    </row>
    <row r="222" s="14" customFormat="1">
      <c r="A222" s="14"/>
      <c r="B222" s="247"/>
      <c r="C222" s="248"/>
      <c r="D222" s="238" t="s">
        <v>383</v>
      </c>
      <c r="E222" s="249" t="s">
        <v>19</v>
      </c>
      <c r="F222" s="250" t="s">
        <v>307</v>
      </c>
      <c r="G222" s="248"/>
      <c r="H222" s="251">
        <v>183.16999999999999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383</v>
      </c>
      <c r="AU222" s="257" t="s">
        <v>91</v>
      </c>
      <c r="AV222" s="14" t="s">
        <v>91</v>
      </c>
      <c r="AW222" s="14" t="s">
        <v>37</v>
      </c>
      <c r="AX222" s="14" t="s">
        <v>78</v>
      </c>
      <c r="AY222" s="257" t="s">
        <v>373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310</v>
      </c>
      <c r="G223" s="248"/>
      <c r="H223" s="251">
        <v>42.469999999999999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319</v>
      </c>
      <c r="G224" s="248"/>
      <c r="H224" s="251">
        <v>212.25999999999999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78</v>
      </c>
      <c r="AY224" s="257" t="s">
        <v>373</v>
      </c>
    </row>
    <row r="225" s="14" customFormat="1">
      <c r="A225" s="14"/>
      <c r="B225" s="247"/>
      <c r="C225" s="248"/>
      <c r="D225" s="238" t="s">
        <v>383</v>
      </c>
      <c r="E225" s="249" t="s">
        <v>19</v>
      </c>
      <c r="F225" s="250" t="s">
        <v>429</v>
      </c>
      <c r="G225" s="248"/>
      <c r="H225" s="251">
        <v>17.390000000000001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383</v>
      </c>
      <c r="AU225" s="257" t="s">
        <v>91</v>
      </c>
      <c r="AV225" s="14" t="s">
        <v>91</v>
      </c>
      <c r="AW225" s="14" t="s">
        <v>37</v>
      </c>
      <c r="AX225" s="14" t="s">
        <v>78</v>
      </c>
      <c r="AY225" s="257" t="s">
        <v>373</v>
      </c>
    </row>
    <row r="226" s="15" customFormat="1">
      <c r="A226" s="15"/>
      <c r="B226" s="258"/>
      <c r="C226" s="259"/>
      <c r="D226" s="238" t="s">
        <v>383</v>
      </c>
      <c r="E226" s="260" t="s">
        <v>19</v>
      </c>
      <c r="F226" s="261" t="s">
        <v>386</v>
      </c>
      <c r="G226" s="259"/>
      <c r="H226" s="262">
        <v>2496.3380000000002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383</v>
      </c>
      <c r="AU226" s="268" t="s">
        <v>91</v>
      </c>
      <c r="AV226" s="15" t="s">
        <v>379</v>
      </c>
      <c r="AW226" s="15" t="s">
        <v>37</v>
      </c>
      <c r="AX226" s="15" t="s">
        <v>85</v>
      </c>
      <c r="AY226" s="268" t="s">
        <v>373</v>
      </c>
    </row>
    <row r="227" s="2" customFormat="1" ht="49.05" customHeight="1">
      <c r="A227" s="41"/>
      <c r="B227" s="42"/>
      <c r="C227" s="218" t="s">
        <v>482</v>
      </c>
      <c r="D227" s="218" t="s">
        <v>375</v>
      </c>
      <c r="E227" s="219" t="s">
        <v>483</v>
      </c>
      <c r="F227" s="220" t="s">
        <v>484</v>
      </c>
      <c r="G227" s="221" t="s">
        <v>212</v>
      </c>
      <c r="H227" s="222">
        <v>676.78999999999996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485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486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13" customFormat="1">
      <c r="A229" s="13"/>
      <c r="B229" s="236"/>
      <c r="C229" s="237"/>
      <c r="D229" s="238" t="s">
        <v>383</v>
      </c>
      <c r="E229" s="239" t="s">
        <v>19</v>
      </c>
      <c r="F229" s="240" t="s">
        <v>384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383</v>
      </c>
      <c r="AU229" s="246" t="s">
        <v>91</v>
      </c>
      <c r="AV229" s="13" t="s">
        <v>85</v>
      </c>
      <c r="AW229" s="13" t="s">
        <v>37</v>
      </c>
      <c r="AX229" s="13" t="s">
        <v>78</v>
      </c>
      <c r="AY229" s="246" t="s">
        <v>373</v>
      </c>
    </row>
    <row r="230" s="13" customFormat="1">
      <c r="A230" s="13"/>
      <c r="B230" s="236"/>
      <c r="C230" s="237"/>
      <c r="D230" s="238" t="s">
        <v>383</v>
      </c>
      <c r="E230" s="239" t="s">
        <v>19</v>
      </c>
      <c r="F230" s="240" t="s">
        <v>385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383</v>
      </c>
      <c r="AU230" s="246" t="s">
        <v>91</v>
      </c>
      <c r="AV230" s="13" t="s">
        <v>85</v>
      </c>
      <c r="AW230" s="13" t="s">
        <v>37</v>
      </c>
      <c r="AX230" s="13" t="s">
        <v>78</v>
      </c>
      <c r="AY230" s="246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487</v>
      </c>
      <c r="G231" s="248"/>
      <c r="H231" s="251">
        <v>676.78999999999996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5" customFormat="1">
      <c r="A232" s="15"/>
      <c r="B232" s="258"/>
      <c r="C232" s="259"/>
      <c r="D232" s="238" t="s">
        <v>383</v>
      </c>
      <c r="E232" s="260" t="s">
        <v>19</v>
      </c>
      <c r="F232" s="261" t="s">
        <v>386</v>
      </c>
      <c r="G232" s="259"/>
      <c r="H232" s="262">
        <v>676.78999999999996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383</v>
      </c>
      <c r="AU232" s="268" t="s">
        <v>91</v>
      </c>
      <c r="AV232" s="15" t="s">
        <v>379</v>
      </c>
      <c r="AW232" s="15" t="s">
        <v>37</v>
      </c>
      <c r="AX232" s="15" t="s">
        <v>85</v>
      </c>
      <c r="AY232" s="268" t="s">
        <v>373</v>
      </c>
    </row>
    <row r="233" s="2" customFormat="1" ht="16.5" customHeight="1">
      <c r="A233" s="41"/>
      <c r="B233" s="42"/>
      <c r="C233" s="280" t="s">
        <v>488</v>
      </c>
      <c r="D233" s="280" t="s">
        <v>489</v>
      </c>
      <c r="E233" s="281" t="s">
        <v>490</v>
      </c>
      <c r="F233" s="282" t="s">
        <v>491</v>
      </c>
      <c r="G233" s="283" t="s">
        <v>463</v>
      </c>
      <c r="H233" s="284">
        <v>1353.5799999999999</v>
      </c>
      <c r="I233" s="285"/>
      <c r="J233" s="286">
        <f>ROUND(I233*H233,2)</f>
        <v>0</v>
      </c>
      <c r="K233" s="282" t="s">
        <v>19</v>
      </c>
      <c r="L233" s="287"/>
      <c r="M233" s="288" t="s">
        <v>19</v>
      </c>
      <c r="N233" s="289" t="s">
        <v>50</v>
      </c>
      <c r="O233" s="87"/>
      <c r="P233" s="227">
        <f>O233*H233</f>
        <v>0</v>
      </c>
      <c r="Q233" s="227">
        <v>1</v>
      </c>
      <c r="R233" s="227">
        <f>Q233*H233</f>
        <v>1353.5799999999999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422</v>
      </c>
      <c r="AT233" s="229" t="s">
        <v>489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492</v>
      </c>
    </row>
    <row r="234" s="13" customFormat="1">
      <c r="A234" s="13"/>
      <c r="B234" s="236"/>
      <c r="C234" s="237"/>
      <c r="D234" s="238" t="s">
        <v>383</v>
      </c>
      <c r="E234" s="239" t="s">
        <v>19</v>
      </c>
      <c r="F234" s="240" t="s">
        <v>384</v>
      </c>
      <c r="G234" s="237"/>
      <c r="H234" s="239" t="s">
        <v>19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383</v>
      </c>
      <c r="AU234" s="246" t="s">
        <v>91</v>
      </c>
      <c r="AV234" s="13" t="s">
        <v>85</v>
      </c>
      <c r="AW234" s="13" t="s">
        <v>37</v>
      </c>
      <c r="AX234" s="13" t="s">
        <v>78</v>
      </c>
      <c r="AY234" s="246" t="s">
        <v>373</v>
      </c>
    </row>
    <row r="235" s="13" customFormat="1">
      <c r="A235" s="13"/>
      <c r="B235" s="236"/>
      <c r="C235" s="237"/>
      <c r="D235" s="238" t="s">
        <v>383</v>
      </c>
      <c r="E235" s="239" t="s">
        <v>19</v>
      </c>
      <c r="F235" s="240" t="s">
        <v>385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383</v>
      </c>
      <c r="AU235" s="246" t="s">
        <v>91</v>
      </c>
      <c r="AV235" s="13" t="s">
        <v>85</v>
      </c>
      <c r="AW235" s="13" t="s">
        <v>37</v>
      </c>
      <c r="AX235" s="13" t="s">
        <v>78</v>
      </c>
      <c r="AY235" s="246" t="s">
        <v>373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493</v>
      </c>
      <c r="G236" s="248"/>
      <c r="H236" s="251">
        <v>1353.5799999999999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78</v>
      </c>
      <c r="AY236" s="257" t="s">
        <v>373</v>
      </c>
    </row>
    <row r="237" s="15" customFormat="1">
      <c r="A237" s="15"/>
      <c r="B237" s="258"/>
      <c r="C237" s="259"/>
      <c r="D237" s="238" t="s">
        <v>383</v>
      </c>
      <c r="E237" s="260" t="s">
        <v>19</v>
      </c>
      <c r="F237" s="261" t="s">
        <v>386</v>
      </c>
      <c r="G237" s="259"/>
      <c r="H237" s="262">
        <v>1353.5799999999999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383</v>
      </c>
      <c r="AU237" s="268" t="s">
        <v>91</v>
      </c>
      <c r="AV237" s="15" t="s">
        <v>379</v>
      </c>
      <c r="AW237" s="15" t="s">
        <v>37</v>
      </c>
      <c r="AX237" s="15" t="s">
        <v>85</v>
      </c>
      <c r="AY237" s="268" t="s">
        <v>373</v>
      </c>
    </row>
    <row r="238" s="2" customFormat="1" ht="37.8" customHeight="1">
      <c r="A238" s="41"/>
      <c r="B238" s="42"/>
      <c r="C238" s="218" t="s">
        <v>494</v>
      </c>
      <c r="D238" s="218" t="s">
        <v>375</v>
      </c>
      <c r="E238" s="219" t="s">
        <v>495</v>
      </c>
      <c r="F238" s="220" t="s">
        <v>496</v>
      </c>
      <c r="G238" s="221" t="s">
        <v>153</v>
      </c>
      <c r="H238" s="222">
        <v>730.44000000000005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497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498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3" customFormat="1">
      <c r="A240" s="13"/>
      <c r="B240" s="236"/>
      <c r="C240" s="237"/>
      <c r="D240" s="238" t="s">
        <v>383</v>
      </c>
      <c r="E240" s="239" t="s">
        <v>19</v>
      </c>
      <c r="F240" s="240" t="s">
        <v>384</v>
      </c>
      <c r="G240" s="237"/>
      <c r="H240" s="239" t="s">
        <v>19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383</v>
      </c>
      <c r="AU240" s="246" t="s">
        <v>91</v>
      </c>
      <c r="AV240" s="13" t="s">
        <v>85</v>
      </c>
      <c r="AW240" s="13" t="s">
        <v>37</v>
      </c>
      <c r="AX240" s="13" t="s">
        <v>78</v>
      </c>
      <c r="AY240" s="246" t="s">
        <v>373</v>
      </c>
    </row>
    <row r="241" s="13" customFormat="1">
      <c r="A241" s="13"/>
      <c r="B241" s="236"/>
      <c r="C241" s="237"/>
      <c r="D241" s="238" t="s">
        <v>383</v>
      </c>
      <c r="E241" s="239" t="s">
        <v>19</v>
      </c>
      <c r="F241" s="240" t="s">
        <v>385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383</v>
      </c>
      <c r="AU241" s="246" t="s">
        <v>91</v>
      </c>
      <c r="AV241" s="13" t="s">
        <v>85</v>
      </c>
      <c r="AW241" s="13" t="s">
        <v>37</v>
      </c>
      <c r="AX241" s="13" t="s">
        <v>78</v>
      </c>
      <c r="AY241" s="246" t="s">
        <v>373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499</v>
      </c>
      <c r="G242" s="248"/>
      <c r="H242" s="251">
        <v>730.44000000000005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78</v>
      </c>
      <c r="AY242" s="257" t="s">
        <v>373</v>
      </c>
    </row>
    <row r="243" s="15" customFormat="1">
      <c r="A243" s="15"/>
      <c r="B243" s="258"/>
      <c r="C243" s="259"/>
      <c r="D243" s="238" t="s">
        <v>383</v>
      </c>
      <c r="E243" s="260" t="s">
        <v>19</v>
      </c>
      <c r="F243" s="261" t="s">
        <v>386</v>
      </c>
      <c r="G243" s="259"/>
      <c r="H243" s="262">
        <v>730.44000000000005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383</v>
      </c>
      <c r="AU243" s="268" t="s">
        <v>91</v>
      </c>
      <c r="AV243" s="15" t="s">
        <v>379</v>
      </c>
      <c r="AW243" s="15" t="s">
        <v>37</v>
      </c>
      <c r="AX243" s="15" t="s">
        <v>85</v>
      </c>
      <c r="AY243" s="268" t="s">
        <v>373</v>
      </c>
    </row>
    <row r="244" s="12" customFormat="1" ht="22.8" customHeight="1">
      <c r="A244" s="12"/>
      <c r="B244" s="202"/>
      <c r="C244" s="203"/>
      <c r="D244" s="204" t="s">
        <v>77</v>
      </c>
      <c r="E244" s="216" t="s">
        <v>91</v>
      </c>
      <c r="F244" s="216" t="s">
        <v>500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SUM(P245:P402)</f>
        <v>0</v>
      </c>
      <c r="Q244" s="210"/>
      <c r="R244" s="211">
        <f>SUM(R245:R402)</f>
        <v>1290.531877873136</v>
      </c>
      <c r="S244" s="210"/>
      <c r="T244" s="212">
        <f>SUM(T245:T402)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85</v>
      </c>
      <c r="AT244" s="214" t="s">
        <v>77</v>
      </c>
      <c r="AU244" s="214" t="s">
        <v>85</v>
      </c>
      <c r="AY244" s="213" t="s">
        <v>373</v>
      </c>
      <c r="BK244" s="215">
        <f>SUM(BK245:BK402)</f>
        <v>0</v>
      </c>
    </row>
    <row r="245" s="2" customFormat="1" ht="44.25" customHeight="1">
      <c r="A245" s="41"/>
      <c r="B245" s="42"/>
      <c r="C245" s="218" t="s">
        <v>501</v>
      </c>
      <c r="D245" s="218" t="s">
        <v>375</v>
      </c>
      <c r="E245" s="219" t="s">
        <v>502</v>
      </c>
      <c r="F245" s="220" t="s">
        <v>503</v>
      </c>
      <c r="G245" s="221" t="s">
        <v>230</v>
      </c>
      <c r="H245" s="222">
        <v>350</v>
      </c>
      <c r="I245" s="223"/>
      <c r="J245" s="224">
        <f>ROUND(I245*H245,2)</f>
        <v>0</v>
      </c>
      <c r="K245" s="220" t="s">
        <v>378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0.00013999999999999999</v>
      </c>
      <c r="R245" s="227">
        <f>Q245*H245</f>
        <v>0.048999999999999995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379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379</v>
      </c>
      <c r="BM245" s="229" t="s">
        <v>504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505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13" customFormat="1">
      <c r="A247" s="13"/>
      <c r="B247" s="236"/>
      <c r="C247" s="237"/>
      <c r="D247" s="238" t="s">
        <v>383</v>
      </c>
      <c r="E247" s="239" t="s">
        <v>19</v>
      </c>
      <c r="F247" s="240" t="s">
        <v>440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383</v>
      </c>
      <c r="AU247" s="246" t="s">
        <v>91</v>
      </c>
      <c r="AV247" s="13" t="s">
        <v>85</v>
      </c>
      <c r="AW247" s="13" t="s">
        <v>37</v>
      </c>
      <c r="AX247" s="13" t="s">
        <v>78</v>
      </c>
      <c r="AY247" s="246" t="s">
        <v>373</v>
      </c>
    </row>
    <row r="248" s="13" customFormat="1">
      <c r="A248" s="13"/>
      <c r="B248" s="236"/>
      <c r="C248" s="237"/>
      <c r="D248" s="238" t="s">
        <v>383</v>
      </c>
      <c r="E248" s="239" t="s">
        <v>19</v>
      </c>
      <c r="F248" s="240" t="s">
        <v>441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383</v>
      </c>
      <c r="AU248" s="246" t="s">
        <v>91</v>
      </c>
      <c r="AV248" s="13" t="s">
        <v>85</v>
      </c>
      <c r="AW248" s="13" t="s">
        <v>37</v>
      </c>
      <c r="AX248" s="13" t="s">
        <v>78</v>
      </c>
      <c r="AY248" s="246" t="s">
        <v>373</v>
      </c>
    </row>
    <row r="249" s="13" customFormat="1">
      <c r="A249" s="13"/>
      <c r="B249" s="236"/>
      <c r="C249" s="237"/>
      <c r="D249" s="238" t="s">
        <v>383</v>
      </c>
      <c r="E249" s="239" t="s">
        <v>19</v>
      </c>
      <c r="F249" s="240" t="s">
        <v>506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383</v>
      </c>
      <c r="AU249" s="246" t="s">
        <v>91</v>
      </c>
      <c r="AV249" s="13" t="s">
        <v>85</v>
      </c>
      <c r="AW249" s="13" t="s">
        <v>37</v>
      </c>
      <c r="AX249" s="13" t="s">
        <v>78</v>
      </c>
      <c r="AY249" s="246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507</v>
      </c>
      <c r="G250" s="248"/>
      <c r="H250" s="251">
        <v>84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508</v>
      </c>
      <c r="G251" s="248"/>
      <c r="H251" s="251">
        <v>137.75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78</v>
      </c>
      <c r="AY251" s="257" t="s">
        <v>373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509</v>
      </c>
      <c r="G252" s="248"/>
      <c r="H252" s="251">
        <v>94.5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4" customFormat="1">
      <c r="A253" s="14"/>
      <c r="B253" s="247"/>
      <c r="C253" s="248"/>
      <c r="D253" s="238" t="s">
        <v>383</v>
      </c>
      <c r="E253" s="249" t="s">
        <v>19</v>
      </c>
      <c r="F253" s="250" t="s">
        <v>510</v>
      </c>
      <c r="G253" s="248"/>
      <c r="H253" s="251">
        <v>11.25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383</v>
      </c>
      <c r="AU253" s="257" t="s">
        <v>91</v>
      </c>
      <c r="AV253" s="14" t="s">
        <v>91</v>
      </c>
      <c r="AW253" s="14" t="s">
        <v>37</v>
      </c>
      <c r="AX253" s="14" t="s">
        <v>78</v>
      </c>
      <c r="AY253" s="257" t="s">
        <v>373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511</v>
      </c>
      <c r="G254" s="248"/>
      <c r="H254" s="251">
        <v>22.5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78</v>
      </c>
      <c r="AY254" s="257" t="s">
        <v>373</v>
      </c>
    </row>
    <row r="255" s="15" customFormat="1">
      <c r="A255" s="15"/>
      <c r="B255" s="258"/>
      <c r="C255" s="259"/>
      <c r="D255" s="238" t="s">
        <v>383</v>
      </c>
      <c r="E255" s="260" t="s">
        <v>19</v>
      </c>
      <c r="F255" s="261" t="s">
        <v>386</v>
      </c>
      <c r="G255" s="259"/>
      <c r="H255" s="262">
        <v>350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383</v>
      </c>
      <c r="AU255" s="268" t="s">
        <v>91</v>
      </c>
      <c r="AV255" s="15" t="s">
        <v>379</v>
      </c>
      <c r="AW255" s="15" t="s">
        <v>37</v>
      </c>
      <c r="AX255" s="15" t="s">
        <v>85</v>
      </c>
      <c r="AY255" s="268" t="s">
        <v>373</v>
      </c>
    </row>
    <row r="256" s="2" customFormat="1" ht="44.25" customHeight="1">
      <c r="A256" s="41"/>
      <c r="B256" s="42"/>
      <c r="C256" s="218" t="s">
        <v>512</v>
      </c>
      <c r="D256" s="218" t="s">
        <v>375</v>
      </c>
      <c r="E256" s="219" t="s">
        <v>513</v>
      </c>
      <c r="F256" s="220" t="s">
        <v>514</v>
      </c>
      <c r="G256" s="221" t="s">
        <v>230</v>
      </c>
      <c r="H256" s="222">
        <v>280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50</v>
      </c>
      <c r="O256" s="87"/>
      <c r="P256" s="227">
        <f>O256*H256</f>
        <v>0</v>
      </c>
      <c r="Q256" s="227">
        <v>0.00017000000000000001</v>
      </c>
      <c r="R256" s="227">
        <f>Q256*H256</f>
        <v>0.047600000000000003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379</v>
      </c>
      <c r="BM256" s="229" t="s">
        <v>515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516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3" customFormat="1">
      <c r="A258" s="13"/>
      <c r="B258" s="236"/>
      <c r="C258" s="237"/>
      <c r="D258" s="238" t="s">
        <v>383</v>
      </c>
      <c r="E258" s="239" t="s">
        <v>19</v>
      </c>
      <c r="F258" s="240" t="s">
        <v>440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383</v>
      </c>
      <c r="AU258" s="246" t="s">
        <v>91</v>
      </c>
      <c r="AV258" s="13" t="s">
        <v>85</v>
      </c>
      <c r="AW258" s="13" t="s">
        <v>37</v>
      </c>
      <c r="AX258" s="13" t="s">
        <v>78</v>
      </c>
      <c r="AY258" s="246" t="s">
        <v>373</v>
      </c>
    </row>
    <row r="259" s="13" customFormat="1">
      <c r="A259" s="13"/>
      <c r="B259" s="236"/>
      <c r="C259" s="237"/>
      <c r="D259" s="238" t="s">
        <v>383</v>
      </c>
      <c r="E259" s="239" t="s">
        <v>19</v>
      </c>
      <c r="F259" s="240" t="s">
        <v>441</v>
      </c>
      <c r="G259" s="237"/>
      <c r="H259" s="239" t="s">
        <v>19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383</v>
      </c>
      <c r="AU259" s="246" t="s">
        <v>91</v>
      </c>
      <c r="AV259" s="13" t="s">
        <v>85</v>
      </c>
      <c r="AW259" s="13" t="s">
        <v>37</v>
      </c>
      <c r="AX259" s="13" t="s">
        <v>78</v>
      </c>
      <c r="AY259" s="246" t="s">
        <v>373</v>
      </c>
    </row>
    <row r="260" s="13" customFormat="1">
      <c r="A260" s="13"/>
      <c r="B260" s="236"/>
      <c r="C260" s="237"/>
      <c r="D260" s="238" t="s">
        <v>383</v>
      </c>
      <c r="E260" s="239" t="s">
        <v>19</v>
      </c>
      <c r="F260" s="240" t="s">
        <v>517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383</v>
      </c>
      <c r="AU260" s="246" t="s">
        <v>91</v>
      </c>
      <c r="AV260" s="13" t="s">
        <v>85</v>
      </c>
      <c r="AW260" s="13" t="s">
        <v>37</v>
      </c>
      <c r="AX260" s="13" t="s">
        <v>78</v>
      </c>
      <c r="AY260" s="246" t="s">
        <v>373</v>
      </c>
    </row>
    <row r="261" s="14" customFormat="1">
      <c r="A261" s="14"/>
      <c r="B261" s="247"/>
      <c r="C261" s="248"/>
      <c r="D261" s="238" t="s">
        <v>383</v>
      </c>
      <c r="E261" s="249" t="s">
        <v>19</v>
      </c>
      <c r="F261" s="250" t="s">
        <v>518</v>
      </c>
      <c r="G261" s="248"/>
      <c r="H261" s="251">
        <v>67.200000000000003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383</v>
      </c>
      <c r="AU261" s="257" t="s">
        <v>91</v>
      </c>
      <c r="AV261" s="14" t="s">
        <v>91</v>
      </c>
      <c r="AW261" s="14" t="s">
        <v>37</v>
      </c>
      <c r="AX261" s="14" t="s">
        <v>78</v>
      </c>
      <c r="AY261" s="257" t="s">
        <v>373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519</v>
      </c>
      <c r="G262" s="248"/>
      <c r="H262" s="251">
        <v>110.2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78</v>
      </c>
      <c r="AY262" s="257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520</v>
      </c>
      <c r="G263" s="248"/>
      <c r="H263" s="251">
        <v>75.599999999999994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4" customFormat="1">
      <c r="A264" s="14"/>
      <c r="B264" s="247"/>
      <c r="C264" s="248"/>
      <c r="D264" s="238" t="s">
        <v>383</v>
      </c>
      <c r="E264" s="249" t="s">
        <v>19</v>
      </c>
      <c r="F264" s="250" t="s">
        <v>521</v>
      </c>
      <c r="G264" s="248"/>
      <c r="H264" s="251">
        <v>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383</v>
      </c>
      <c r="AU264" s="257" t="s">
        <v>91</v>
      </c>
      <c r="AV264" s="14" t="s">
        <v>91</v>
      </c>
      <c r="AW264" s="14" t="s">
        <v>37</v>
      </c>
      <c r="AX264" s="14" t="s">
        <v>78</v>
      </c>
      <c r="AY264" s="257" t="s">
        <v>373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522</v>
      </c>
      <c r="G265" s="248"/>
      <c r="H265" s="251">
        <v>18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78</v>
      </c>
      <c r="AY265" s="257" t="s">
        <v>373</v>
      </c>
    </row>
    <row r="266" s="15" customFormat="1">
      <c r="A266" s="15"/>
      <c r="B266" s="258"/>
      <c r="C266" s="259"/>
      <c r="D266" s="238" t="s">
        <v>383</v>
      </c>
      <c r="E266" s="260" t="s">
        <v>19</v>
      </c>
      <c r="F266" s="261" t="s">
        <v>386</v>
      </c>
      <c r="G266" s="259"/>
      <c r="H266" s="262">
        <v>280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383</v>
      </c>
      <c r="AU266" s="268" t="s">
        <v>91</v>
      </c>
      <c r="AV266" s="15" t="s">
        <v>379</v>
      </c>
      <c r="AW266" s="15" t="s">
        <v>37</v>
      </c>
      <c r="AX266" s="15" t="s">
        <v>85</v>
      </c>
      <c r="AY266" s="268" t="s">
        <v>373</v>
      </c>
    </row>
    <row r="267" s="2" customFormat="1" ht="44.25" customHeight="1">
      <c r="A267" s="41"/>
      <c r="B267" s="42"/>
      <c r="C267" s="218" t="s">
        <v>7</v>
      </c>
      <c r="D267" s="218" t="s">
        <v>375</v>
      </c>
      <c r="E267" s="219" t="s">
        <v>523</v>
      </c>
      <c r="F267" s="220" t="s">
        <v>524</v>
      </c>
      <c r="G267" s="221" t="s">
        <v>230</v>
      </c>
      <c r="H267" s="222">
        <v>70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0.00025000000000000001</v>
      </c>
      <c r="R267" s="227">
        <f>Q267*H267</f>
        <v>0.017500000000000002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379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379</v>
      </c>
      <c r="BM267" s="229" t="s">
        <v>525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526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13" customFormat="1">
      <c r="A269" s="13"/>
      <c r="B269" s="236"/>
      <c r="C269" s="237"/>
      <c r="D269" s="238" t="s">
        <v>383</v>
      </c>
      <c r="E269" s="239" t="s">
        <v>19</v>
      </c>
      <c r="F269" s="240" t="s">
        <v>440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383</v>
      </c>
      <c r="AU269" s="246" t="s">
        <v>91</v>
      </c>
      <c r="AV269" s="13" t="s">
        <v>85</v>
      </c>
      <c r="AW269" s="13" t="s">
        <v>37</v>
      </c>
      <c r="AX269" s="13" t="s">
        <v>78</v>
      </c>
      <c r="AY269" s="246" t="s">
        <v>373</v>
      </c>
    </row>
    <row r="270" s="13" customFormat="1">
      <c r="A270" s="13"/>
      <c r="B270" s="236"/>
      <c r="C270" s="237"/>
      <c r="D270" s="238" t="s">
        <v>383</v>
      </c>
      <c r="E270" s="239" t="s">
        <v>19</v>
      </c>
      <c r="F270" s="240" t="s">
        <v>441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383</v>
      </c>
      <c r="AU270" s="246" t="s">
        <v>91</v>
      </c>
      <c r="AV270" s="13" t="s">
        <v>85</v>
      </c>
      <c r="AW270" s="13" t="s">
        <v>37</v>
      </c>
      <c r="AX270" s="13" t="s">
        <v>78</v>
      </c>
      <c r="AY270" s="246" t="s">
        <v>373</v>
      </c>
    </row>
    <row r="271" s="13" customFormat="1">
      <c r="A271" s="13"/>
      <c r="B271" s="236"/>
      <c r="C271" s="237"/>
      <c r="D271" s="238" t="s">
        <v>383</v>
      </c>
      <c r="E271" s="239" t="s">
        <v>19</v>
      </c>
      <c r="F271" s="240" t="s">
        <v>527</v>
      </c>
      <c r="G271" s="237"/>
      <c r="H271" s="239" t="s">
        <v>19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383</v>
      </c>
      <c r="AU271" s="246" t="s">
        <v>91</v>
      </c>
      <c r="AV271" s="13" t="s">
        <v>85</v>
      </c>
      <c r="AW271" s="13" t="s">
        <v>37</v>
      </c>
      <c r="AX271" s="13" t="s">
        <v>78</v>
      </c>
      <c r="AY271" s="246" t="s">
        <v>373</v>
      </c>
    </row>
    <row r="272" s="14" customFormat="1">
      <c r="A272" s="14"/>
      <c r="B272" s="247"/>
      <c r="C272" s="248"/>
      <c r="D272" s="238" t="s">
        <v>383</v>
      </c>
      <c r="E272" s="249" t="s">
        <v>19</v>
      </c>
      <c r="F272" s="250" t="s">
        <v>528</v>
      </c>
      <c r="G272" s="248"/>
      <c r="H272" s="251">
        <v>16.800000000000001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383</v>
      </c>
      <c r="AU272" s="257" t="s">
        <v>91</v>
      </c>
      <c r="AV272" s="14" t="s">
        <v>91</v>
      </c>
      <c r="AW272" s="14" t="s">
        <v>37</v>
      </c>
      <c r="AX272" s="14" t="s">
        <v>78</v>
      </c>
      <c r="AY272" s="257" t="s">
        <v>373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529</v>
      </c>
      <c r="G273" s="248"/>
      <c r="H273" s="251">
        <v>27.550000000000001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78</v>
      </c>
      <c r="AY273" s="257" t="s">
        <v>373</v>
      </c>
    </row>
    <row r="274" s="14" customFormat="1">
      <c r="A274" s="14"/>
      <c r="B274" s="247"/>
      <c r="C274" s="248"/>
      <c r="D274" s="238" t="s">
        <v>383</v>
      </c>
      <c r="E274" s="249" t="s">
        <v>19</v>
      </c>
      <c r="F274" s="250" t="s">
        <v>530</v>
      </c>
      <c r="G274" s="248"/>
      <c r="H274" s="251">
        <v>18.899999999999999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383</v>
      </c>
      <c r="AU274" s="257" t="s">
        <v>91</v>
      </c>
      <c r="AV274" s="14" t="s">
        <v>91</v>
      </c>
      <c r="AW274" s="14" t="s">
        <v>37</v>
      </c>
      <c r="AX274" s="14" t="s">
        <v>78</v>
      </c>
      <c r="AY274" s="257" t="s">
        <v>373</v>
      </c>
    </row>
    <row r="275" s="14" customFormat="1">
      <c r="A275" s="14"/>
      <c r="B275" s="247"/>
      <c r="C275" s="248"/>
      <c r="D275" s="238" t="s">
        <v>383</v>
      </c>
      <c r="E275" s="249" t="s">
        <v>19</v>
      </c>
      <c r="F275" s="250" t="s">
        <v>531</v>
      </c>
      <c r="G275" s="248"/>
      <c r="H275" s="251">
        <v>2.25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383</v>
      </c>
      <c r="AU275" s="257" t="s">
        <v>91</v>
      </c>
      <c r="AV275" s="14" t="s">
        <v>91</v>
      </c>
      <c r="AW275" s="14" t="s">
        <v>37</v>
      </c>
      <c r="AX275" s="14" t="s">
        <v>78</v>
      </c>
      <c r="AY275" s="257" t="s">
        <v>373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532</v>
      </c>
      <c r="G276" s="248"/>
      <c r="H276" s="251">
        <v>4.5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70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85</v>
      </c>
      <c r="AY277" s="268" t="s">
        <v>373</v>
      </c>
    </row>
    <row r="278" s="2" customFormat="1" ht="44.25" customHeight="1">
      <c r="A278" s="41"/>
      <c r="B278" s="42"/>
      <c r="C278" s="218" t="s">
        <v>533</v>
      </c>
      <c r="D278" s="218" t="s">
        <v>375</v>
      </c>
      <c r="E278" s="219" t="s">
        <v>534</v>
      </c>
      <c r="F278" s="220" t="s">
        <v>535</v>
      </c>
      <c r="G278" s="221" t="s">
        <v>230</v>
      </c>
      <c r="H278" s="222">
        <v>662</v>
      </c>
      <c r="I278" s="223"/>
      <c r="J278" s="224">
        <f>ROUND(I278*H278,2)</f>
        <v>0</v>
      </c>
      <c r="K278" s="220" t="s">
        <v>378</v>
      </c>
      <c r="L278" s="47"/>
      <c r="M278" s="225" t="s">
        <v>19</v>
      </c>
      <c r="N278" s="226" t="s">
        <v>50</v>
      </c>
      <c r="O278" s="87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9" t="s">
        <v>379</v>
      </c>
      <c r="AT278" s="229" t="s">
        <v>375</v>
      </c>
      <c r="AU278" s="229" t="s">
        <v>91</v>
      </c>
      <c r="AY278" s="20" t="s">
        <v>373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0" t="s">
        <v>91</v>
      </c>
      <c r="BK278" s="230">
        <f>ROUND(I278*H278,2)</f>
        <v>0</v>
      </c>
      <c r="BL278" s="20" t="s">
        <v>379</v>
      </c>
      <c r="BM278" s="229" t="s">
        <v>536</v>
      </c>
    </row>
    <row r="279" s="2" customFormat="1">
      <c r="A279" s="41"/>
      <c r="B279" s="42"/>
      <c r="C279" s="43"/>
      <c r="D279" s="231" t="s">
        <v>381</v>
      </c>
      <c r="E279" s="43"/>
      <c r="F279" s="232" t="s">
        <v>537</v>
      </c>
      <c r="G279" s="43"/>
      <c r="H279" s="43"/>
      <c r="I279" s="233"/>
      <c r="J279" s="43"/>
      <c r="K279" s="43"/>
      <c r="L279" s="47"/>
      <c r="M279" s="234"/>
      <c r="N279" s="23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381</v>
      </c>
      <c r="AU279" s="20" t="s">
        <v>91</v>
      </c>
    </row>
    <row r="280" s="13" customFormat="1">
      <c r="A280" s="13"/>
      <c r="B280" s="236"/>
      <c r="C280" s="237"/>
      <c r="D280" s="238" t="s">
        <v>383</v>
      </c>
      <c r="E280" s="239" t="s">
        <v>19</v>
      </c>
      <c r="F280" s="240" t="s">
        <v>440</v>
      </c>
      <c r="G280" s="237"/>
      <c r="H280" s="239" t="s">
        <v>19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383</v>
      </c>
      <c r="AU280" s="246" t="s">
        <v>91</v>
      </c>
      <c r="AV280" s="13" t="s">
        <v>85</v>
      </c>
      <c r="AW280" s="13" t="s">
        <v>37</v>
      </c>
      <c r="AX280" s="13" t="s">
        <v>78</v>
      </c>
      <c r="AY280" s="246" t="s">
        <v>373</v>
      </c>
    </row>
    <row r="281" s="13" customFormat="1">
      <c r="A281" s="13"/>
      <c r="B281" s="236"/>
      <c r="C281" s="237"/>
      <c r="D281" s="238" t="s">
        <v>383</v>
      </c>
      <c r="E281" s="239" t="s">
        <v>19</v>
      </c>
      <c r="F281" s="240" t="s">
        <v>441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383</v>
      </c>
      <c r="AU281" s="246" t="s">
        <v>91</v>
      </c>
      <c r="AV281" s="13" t="s">
        <v>85</v>
      </c>
      <c r="AW281" s="13" t="s">
        <v>37</v>
      </c>
      <c r="AX281" s="13" t="s">
        <v>78</v>
      </c>
      <c r="AY281" s="246" t="s">
        <v>373</v>
      </c>
    </row>
    <row r="282" s="14" customFormat="1">
      <c r="A282" s="14"/>
      <c r="B282" s="247"/>
      <c r="C282" s="248"/>
      <c r="D282" s="238" t="s">
        <v>383</v>
      </c>
      <c r="E282" s="249" t="s">
        <v>19</v>
      </c>
      <c r="F282" s="250" t="s">
        <v>538</v>
      </c>
      <c r="G282" s="248"/>
      <c r="H282" s="251">
        <v>157.5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383</v>
      </c>
      <c r="AU282" s="257" t="s">
        <v>91</v>
      </c>
      <c r="AV282" s="14" t="s">
        <v>91</v>
      </c>
      <c r="AW282" s="14" t="s">
        <v>37</v>
      </c>
      <c r="AX282" s="14" t="s">
        <v>78</v>
      </c>
      <c r="AY282" s="257" t="s">
        <v>373</v>
      </c>
    </row>
    <row r="283" s="14" customFormat="1">
      <c r="A283" s="14"/>
      <c r="B283" s="247"/>
      <c r="C283" s="248"/>
      <c r="D283" s="238" t="s">
        <v>383</v>
      </c>
      <c r="E283" s="249" t="s">
        <v>19</v>
      </c>
      <c r="F283" s="250" t="s">
        <v>539</v>
      </c>
      <c r="G283" s="248"/>
      <c r="H283" s="251">
        <v>261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383</v>
      </c>
      <c r="AU283" s="257" t="s">
        <v>91</v>
      </c>
      <c r="AV283" s="14" t="s">
        <v>91</v>
      </c>
      <c r="AW283" s="14" t="s">
        <v>37</v>
      </c>
      <c r="AX283" s="14" t="s">
        <v>78</v>
      </c>
      <c r="AY283" s="257" t="s">
        <v>373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540</v>
      </c>
      <c r="G284" s="248"/>
      <c r="H284" s="251">
        <v>180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78</v>
      </c>
      <c r="AY284" s="257" t="s">
        <v>373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541</v>
      </c>
      <c r="G285" s="248"/>
      <c r="H285" s="251">
        <v>21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4" customFormat="1">
      <c r="A286" s="14"/>
      <c r="B286" s="247"/>
      <c r="C286" s="248"/>
      <c r="D286" s="238" t="s">
        <v>383</v>
      </c>
      <c r="E286" s="249" t="s">
        <v>19</v>
      </c>
      <c r="F286" s="250" t="s">
        <v>542</v>
      </c>
      <c r="G286" s="248"/>
      <c r="H286" s="251">
        <v>42.5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383</v>
      </c>
      <c r="AU286" s="257" t="s">
        <v>91</v>
      </c>
      <c r="AV286" s="14" t="s">
        <v>91</v>
      </c>
      <c r="AW286" s="14" t="s">
        <v>37</v>
      </c>
      <c r="AX286" s="14" t="s">
        <v>78</v>
      </c>
      <c r="AY286" s="257" t="s">
        <v>373</v>
      </c>
    </row>
    <row r="287" s="15" customFormat="1">
      <c r="A287" s="15"/>
      <c r="B287" s="258"/>
      <c r="C287" s="259"/>
      <c r="D287" s="238" t="s">
        <v>383</v>
      </c>
      <c r="E287" s="260" t="s">
        <v>19</v>
      </c>
      <c r="F287" s="261" t="s">
        <v>386</v>
      </c>
      <c r="G287" s="259"/>
      <c r="H287" s="262">
        <v>662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383</v>
      </c>
      <c r="AU287" s="268" t="s">
        <v>91</v>
      </c>
      <c r="AV287" s="15" t="s">
        <v>379</v>
      </c>
      <c r="AW287" s="15" t="s">
        <v>37</v>
      </c>
      <c r="AX287" s="15" t="s">
        <v>85</v>
      </c>
      <c r="AY287" s="268" t="s">
        <v>373</v>
      </c>
    </row>
    <row r="288" s="2" customFormat="1" ht="16.5" customHeight="1">
      <c r="A288" s="41"/>
      <c r="B288" s="42"/>
      <c r="C288" s="280" t="s">
        <v>543</v>
      </c>
      <c r="D288" s="280" t="s">
        <v>489</v>
      </c>
      <c r="E288" s="281" t="s">
        <v>544</v>
      </c>
      <c r="F288" s="282" t="s">
        <v>545</v>
      </c>
      <c r="G288" s="283" t="s">
        <v>212</v>
      </c>
      <c r="H288" s="284">
        <v>206.25800000000001</v>
      </c>
      <c r="I288" s="285"/>
      <c r="J288" s="286">
        <f>ROUND(I288*H288,2)</f>
        <v>0</v>
      </c>
      <c r="K288" s="282" t="s">
        <v>19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2.4289999999999998</v>
      </c>
      <c r="R288" s="227">
        <f>Q288*H288</f>
        <v>501.00068199999998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422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379</v>
      </c>
      <c r="BM288" s="229" t="s">
        <v>546</v>
      </c>
    </row>
    <row r="289" s="13" customFormat="1">
      <c r="A289" s="13"/>
      <c r="B289" s="236"/>
      <c r="C289" s="237"/>
      <c r="D289" s="238" t="s">
        <v>383</v>
      </c>
      <c r="E289" s="239" t="s">
        <v>19</v>
      </c>
      <c r="F289" s="240" t="s">
        <v>440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383</v>
      </c>
      <c r="AU289" s="246" t="s">
        <v>91</v>
      </c>
      <c r="AV289" s="13" t="s">
        <v>85</v>
      </c>
      <c r="AW289" s="13" t="s">
        <v>37</v>
      </c>
      <c r="AX289" s="13" t="s">
        <v>78</v>
      </c>
      <c r="AY289" s="246" t="s">
        <v>373</v>
      </c>
    </row>
    <row r="290" s="13" customFormat="1">
      <c r="A290" s="13"/>
      <c r="B290" s="236"/>
      <c r="C290" s="237"/>
      <c r="D290" s="238" t="s">
        <v>383</v>
      </c>
      <c r="E290" s="239" t="s">
        <v>19</v>
      </c>
      <c r="F290" s="240" t="s">
        <v>441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383</v>
      </c>
      <c r="AU290" s="246" t="s">
        <v>91</v>
      </c>
      <c r="AV290" s="13" t="s">
        <v>85</v>
      </c>
      <c r="AW290" s="13" t="s">
        <v>37</v>
      </c>
      <c r="AX290" s="13" t="s">
        <v>78</v>
      </c>
      <c r="AY290" s="246" t="s">
        <v>373</v>
      </c>
    </row>
    <row r="291" s="14" customFormat="1">
      <c r="A291" s="14"/>
      <c r="B291" s="247"/>
      <c r="C291" s="248"/>
      <c r="D291" s="238" t="s">
        <v>383</v>
      </c>
      <c r="E291" s="249" t="s">
        <v>19</v>
      </c>
      <c r="F291" s="250" t="s">
        <v>547</v>
      </c>
      <c r="G291" s="248"/>
      <c r="H291" s="251">
        <v>49.072000000000003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383</v>
      </c>
      <c r="AU291" s="257" t="s">
        <v>91</v>
      </c>
      <c r="AV291" s="14" t="s">
        <v>91</v>
      </c>
      <c r="AW291" s="14" t="s">
        <v>37</v>
      </c>
      <c r="AX291" s="14" t="s">
        <v>78</v>
      </c>
      <c r="AY291" s="257" t="s">
        <v>373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548</v>
      </c>
      <c r="G292" s="248"/>
      <c r="H292" s="251">
        <v>81.319000000000003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549</v>
      </c>
      <c r="G293" s="248"/>
      <c r="H293" s="251">
        <v>56.082000000000001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4" customFormat="1">
      <c r="A294" s="14"/>
      <c r="B294" s="247"/>
      <c r="C294" s="248"/>
      <c r="D294" s="238" t="s">
        <v>383</v>
      </c>
      <c r="E294" s="249" t="s">
        <v>19</v>
      </c>
      <c r="F294" s="250" t="s">
        <v>550</v>
      </c>
      <c r="G294" s="248"/>
      <c r="H294" s="251">
        <v>6.5430000000000001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383</v>
      </c>
      <c r="AU294" s="257" t="s">
        <v>91</v>
      </c>
      <c r="AV294" s="14" t="s">
        <v>91</v>
      </c>
      <c r="AW294" s="14" t="s">
        <v>37</v>
      </c>
      <c r="AX294" s="14" t="s">
        <v>78</v>
      </c>
      <c r="AY294" s="257" t="s">
        <v>373</v>
      </c>
    </row>
    <row r="295" s="14" customFormat="1">
      <c r="A295" s="14"/>
      <c r="B295" s="247"/>
      <c r="C295" s="248"/>
      <c r="D295" s="238" t="s">
        <v>383</v>
      </c>
      <c r="E295" s="249" t="s">
        <v>19</v>
      </c>
      <c r="F295" s="250" t="s">
        <v>551</v>
      </c>
      <c r="G295" s="248"/>
      <c r="H295" s="251">
        <v>13.242000000000001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383</v>
      </c>
      <c r="AU295" s="257" t="s">
        <v>91</v>
      </c>
      <c r="AV295" s="14" t="s">
        <v>91</v>
      </c>
      <c r="AW295" s="14" t="s">
        <v>37</v>
      </c>
      <c r="AX295" s="14" t="s">
        <v>78</v>
      </c>
      <c r="AY295" s="257" t="s">
        <v>373</v>
      </c>
    </row>
    <row r="296" s="15" customFormat="1">
      <c r="A296" s="15"/>
      <c r="B296" s="258"/>
      <c r="C296" s="259"/>
      <c r="D296" s="238" t="s">
        <v>383</v>
      </c>
      <c r="E296" s="260" t="s">
        <v>19</v>
      </c>
      <c r="F296" s="261" t="s">
        <v>386</v>
      </c>
      <c r="G296" s="259"/>
      <c r="H296" s="262">
        <v>206.25800000000001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383</v>
      </c>
      <c r="AU296" s="268" t="s">
        <v>91</v>
      </c>
      <c r="AV296" s="15" t="s">
        <v>379</v>
      </c>
      <c r="AW296" s="15" t="s">
        <v>37</v>
      </c>
      <c r="AX296" s="15" t="s">
        <v>85</v>
      </c>
      <c r="AY296" s="268" t="s">
        <v>373</v>
      </c>
    </row>
    <row r="297" s="2" customFormat="1" ht="21.75" customHeight="1">
      <c r="A297" s="41"/>
      <c r="B297" s="42"/>
      <c r="C297" s="218" t="s">
        <v>552</v>
      </c>
      <c r="D297" s="218" t="s">
        <v>375</v>
      </c>
      <c r="E297" s="219" t="s">
        <v>553</v>
      </c>
      <c r="F297" s="220" t="s">
        <v>554</v>
      </c>
      <c r="G297" s="221" t="s">
        <v>463</v>
      </c>
      <c r="H297" s="222">
        <v>13.608000000000001</v>
      </c>
      <c r="I297" s="223"/>
      <c r="J297" s="224">
        <f>ROUND(I297*H297,2)</f>
        <v>0</v>
      </c>
      <c r="K297" s="220" t="s">
        <v>378</v>
      </c>
      <c r="L297" s="47"/>
      <c r="M297" s="225" t="s">
        <v>19</v>
      </c>
      <c r="N297" s="226" t="s">
        <v>50</v>
      </c>
      <c r="O297" s="87"/>
      <c r="P297" s="227">
        <f>O297*H297</f>
        <v>0</v>
      </c>
      <c r="Q297" s="227">
        <v>1.113810228</v>
      </c>
      <c r="R297" s="227">
        <f>Q297*H297</f>
        <v>15.156729582623999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379</v>
      </c>
      <c r="AT297" s="229" t="s">
        <v>375</v>
      </c>
      <c r="AU297" s="229" t="s">
        <v>91</v>
      </c>
      <c r="AY297" s="20" t="s">
        <v>373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91</v>
      </c>
      <c r="BK297" s="230">
        <f>ROUND(I297*H297,2)</f>
        <v>0</v>
      </c>
      <c r="BL297" s="20" t="s">
        <v>379</v>
      </c>
      <c r="BM297" s="229" t="s">
        <v>555</v>
      </c>
    </row>
    <row r="298" s="2" customFormat="1">
      <c r="A298" s="41"/>
      <c r="B298" s="42"/>
      <c r="C298" s="43"/>
      <c r="D298" s="231" t="s">
        <v>381</v>
      </c>
      <c r="E298" s="43"/>
      <c r="F298" s="232" t="s">
        <v>556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381</v>
      </c>
      <c r="AU298" s="20" t="s">
        <v>91</v>
      </c>
    </row>
    <row r="299" s="13" customFormat="1">
      <c r="A299" s="13"/>
      <c r="B299" s="236"/>
      <c r="C299" s="237"/>
      <c r="D299" s="238" t="s">
        <v>383</v>
      </c>
      <c r="E299" s="239" t="s">
        <v>19</v>
      </c>
      <c r="F299" s="240" t="s">
        <v>440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383</v>
      </c>
      <c r="AU299" s="246" t="s">
        <v>91</v>
      </c>
      <c r="AV299" s="13" t="s">
        <v>85</v>
      </c>
      <c r="AW299" s="13" t="s">
        <v>37</v>
      </c>
      <c r="AX299" s="13" t="s">
        <v>78</v>
      </c>
      <c r="AY299" s="246" t="s">
        <v>373</v>
      </c>
    </row>
    <row r="300" s="13" customFormat="1">
      <c r="A300" s="13"/>
      <c r="B300" s="236"/>
      <c r="C300" s="237"/>
      <c r="D300" s="238" t="s">
        <v>383</v>
      </c>
      <c r="E300" s="239" t="s">
        <v>19</v>
      </c>
      <c r="F300" s="240" t="s">
        <v>441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383</v>
      </c>
      <c r="AU300" s="246" t="s">
        <v>91</v>
      </c>
      <c r="AV300" s="13" t="s">
        <v>85</v>
      </c>
      <c r="AW300" s="13" t="s">
        <v>37</v>
      </c>
      <c r="AX300" s="13" t="s">
        <v>78</v>
      </c>
      <c r="AY300" s="246" t="s">
        <v>373</v>
      </c>
    </row>
    <row r="301" s="13" customFormat="1">
      <c r="A301" s="13"/>
      <c r="B301" s="236"/>
      <c r="C301" s="237"/>
      <c r="D301" s="238" t="s">
        <v>383</v>
      </c>
      <c r="E301" s="239" t="s">
        <v>19</v>
      </c>
      <c r="F301" s="240" t="s">
        <v>557</v>
      </c>
      <c r="G301" s="237"/>
      <c r="H301" s="239" t="s">
        <v>19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383</v>
      </c>
      <c r="AU301" s="246" t="s">
        <v>91</v>
      </c>
      <c r="AV301" s="13" t="s">
        <v>85</v>
      </c>
      <c r="AW301" s="13" t="s">
        <v>37</v>
      </c>
      <c r="AX301" s="13" t="s">
        <v>78</v>
      </c>
      <c r="AY301" s="246" t="s">
        <v>373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558</v>
      </c>
      <c r="G302" s="248"/>
      <c r="H302" s="251">
        <v>13.608000000000001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78</v>
      </c>
      <c r="AY302" s="257" t="s">
        <v>373</v>
      </c>
    </row>
    <row r="303" s="15" customFormat="1">
      <c r="A303" s="15"/>
      <c r="B303" s="258"/>
      <c r="C303" s="259"/>
      <c r="D303" s="238" t="s">
        <v>383</v>
      </c>
      <c r="E303" s="260" t="s">
        <v>19</v>
      </c>
      <c r="F303" s="261" t="s">
        <v>386</v>
      </c>
      <c r="G303" s="259"/>
      <c r="H303" s="262">
        <v>13.608000000000001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383</v>
      </c>
      <c r="AU303" s="268" t="s">
        <v>91</v>
      </c>
      <c r="AV303" s="15" t="s">
        <v>379</v>
      </c>
      <c r="AW303" s="15" t="s">
        <v>37</v>
      </c>
      <c r="AX303" s="15" t="s">
        <v>85</v>
      </c>
      <c r="AY303" s="268" t="s">
        <v>373</v>
      </c>
    </row>
    <row r="304" s="2" customFormat="1" ht="33" customHeight="1">
      <c r="A304" s="41"/>
      <c r="B304" s="42"/>
      <c r="C304" s="218" t="s">
        <v>559</v>
      </c>
      <c r="D304" s="218" t="s">
        <v>375</v>
      </c>
      <c r="E304" s="219" t="s">
        <v>560</v>
      </c>
      <c r="F304" s="220" t="s">
        <v>561</v>
      </c>
      <c r="G304" s="221" t="s">
        <v>212</v>
      </c>
      <c r="H304" s="222">
        <v>34.826999999999998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2.3010199999999998</v>
      </c>
      <c r="R304" s="227">
        <f>Q304*H304</f>
        <v>80.137623539999993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379</v>
      </c>
      <c r="BM304" s="229" t="s">
        <v>562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563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3" customFormat="1">
      <c r="A306" s="13"/>
      <c r="B306" s="236"/>
      <c r="C306" s="237"/>
      <c r="D306" s="238" t="s">
        <v>383</v>
      </c>
      <c r="E306" s="239" t="s">
        <v>19</v>
      </c>
      <c r="F306" s="240" t="s">
        <v>440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383</v>
      </c>
      <c r="AU306" s="246" t="s">
        <v>91</v>
      </c>
      <c r="AV306" s="13" t="s">
        <v>85</v>
      </c>
      <c r="AW306" s="13" t="s">
        <v>37</v>
      </c>
      <c r="AX306" s="13" t="s">
        <v>78</v>
      </c>
      <c r="AY306" s="246" t="s">
        <v>373</v>
      </c>
    </row>
    <row r="307" s="13" customFormat="1">
      <c r="A307" s="13"/>
      <c r="B307" s="236"/>
      <c r="C307" s="237"/>
      <c r="D307" s="238" t="s">
        <v>383</v>
      </c>
      <c r="E307" s="239" t="s">
        <v>19</v>
      </c>
      <c r="F307" s="240" t="s">
        <v>564</v>
      </c>
      <c r="G307" s="237"/>
      <c r="H307" s="239" t="s">
        <v>19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383</v>
      </c>
      <c r="AU307" s="246" t="s">
        <v>91</v>
      </c>
      <c r="AV307" s="13" t="s">
        <v>85</v>
      </c>
      <c r="AW307" s="13" t="s">
        <v>37</v>
      </c>
      <c r="AX307" s="13" t="s">
        <v>78</v>
      </c>
      <c r="AY307" s="246" t="s">
        <v>373</v>
      </c>
    </row>
    <row r="308" s="13" customFormat="1">
      <c r="A308" s="13"/>
      <c r="B308" s="236"/>
      <c r="C308" s="237"/>
      <c r="D308" s="238" t="s">
        <v>383</v>
      </c>
      <c r="E308" s="239" t="s">
        <v>19</v>
      </c>
      <c r="F308" s="240" t="s">
        <v>565</v>
      </c>
      <c r="G308" s="237"/>
      <c r="H308" s="239" t="s">
        <v>19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383</v>
      </c>
      <c r="AU308" s="246" t="s">
        <v>91</v>
      </c>
      <c r="AV308" s="13" t="s">
        <v>85</v>
      </c>
      <c r="AW308" s="13" t="s">
        <v>37</v>
      </c>
      <c r="AX308" s="13" t="s">
        <v>78</v>
      </c>
      <c r="AY308" s="246" t="s">
        <v>373</v>
      </c>
    </row>
    <row r="309" s="14" customFormat="1">
      <c r="A309" s="14"/>
      <c r="B309" s="247"/>
      <c r="C309" s="248"/>
      <c r="D309" s="238" t="s">
        <v>383</v>
      </c>
      <c r="E309" s="249" t="s">
        <v>19</v>
      </c>
      <c r="F309" s="250" t="s">
        <v>566</v>
      </c>
      <c r="G309" s="248"/>
      <c r="H309" s="251">
        <v>37.948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383</v>
      </c>
      <c r="AU309" s="257" t="s">
        <v>91</v>
      </c>
      <c r="AV309" s="14" t="s">
        <v>91</v>
      </c>
      <c r="AW309" s="14" t="s">
        <v>37</v>
      </c>
      <c r="AX309" s="14" t="s">
        <v>78</v>
      </c>
      <c r="AY309" s="257" t="s">
        <v>373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567</v>
      </c>
      <c r="G310" s="248"/>
      <c r="H310" s="251">
        <v>-7.04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78</v>
      </c>
      <c r="AY310" s="257" t="s">
        <v>373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568</v>
      </c>
      <c r="G311" s="248"/>
      <c r="H311" s="251">
        <v>2.5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4" customFormat="1">
      <c r="A312" s="14"/>
      <c r="B312" s="247"/>
      <c r="C312" s="248"/>
      <c r="D312" s="238" t="s">
        <v>383</v>
      </c>
      <c r="E312" s="249" t="s">
        <v>19</v>
      </c>
      <c r="F312" s="250" t="s">
        <v>569</v>
      </c>
      <c r="G312" s="248"/>
      <c r="H312" s="251">
        <v>1.419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383</v>
      </c>
      <c r="AU312" s="257" t="s">
        <v>91</v>
      </c>
      <c r="AV312" s="14" t="s">
        <v>91</v>
      </c>
      <c r="AW312" s="14" t="s">
        <v>37</v>
      </c>
      <c r="AX312" s="14" t="s">
        <v>78</v>
      </c>
      <c r="AY312" s="257" t="s">
        <v>373</v>
      </c>
    </row>
    <row r="313" s="15" customFormat="1">
      <c r="A313" s="15"/>
      <c r="B313" s="258"/>
      <c r="C313" s="259"/>
      <c r="D313" s="238" t="s">
        <v>383</v>
      </c>
      <c r="E313" s="260" t="s">
        <v>19</v>
      </c>
      <c r="F313" s="261" t="s">
        <v>386</v>
      </c>
      <c r="G313" s="259"/>
      <c r="H313" s="262">
        <v>34.826999999999998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383</v>
      </c>
      <c r="AU313" s="268" t="s">
        <v>91</v>
      </c>
      <c r="AV313" s="15" t="s">
        <v>379</v>
      </c>
      <c r="AW313" s="15" t="s">
        <v>37</v>
      </c>
      <c r="AX313" s="15" t="s">
        <v>85</v>
      </c>
      <c r="AY313" s="268" t="s">
        <v>373</v>
      </c>
    </row>
    <row r="314" s="2" customFormat="1" ht="33" customHeight="1">
      <c r="A314" s="41"/>
      <c r="B314" s="42"/>
      <c r="C314" s="218" t="s">
        <v>570</v>
      </c>
      <c r="D314" s="218" t="s">
        <v>375</v>
      </c>
      <c r="E314" s="219" t="s">
        <v>571</v>
      </c>
      <c r="F314" s="220" t="s">
        <v>572</v>
      </c>
      <c r="G314" s="221" t="s">
        <v>212</v>
      </c>
      <c r="H314" s="222">
        <v>162.22800000000001</v>
      </c>
      <c r="I314" s="223"/>
      <c r="J314" s="224">
        <f>ROUND(I314*H314,2)</f>
        <v>0</v>
      </c>
      <c r="K314" s="220" t="s">
        <v>378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2.5018722040000001</v>
      </c>
      <c r="R314" s="227">
        <f>Q314*H314</f>
        <v>405.87372391051201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379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379</v>
      </c>
      <c r="BM314" s="229" t="s">
        <v>573</v>
      </c>
    </row>
    <row r="315" s="2" customFormat="1">
      <c r="A315" s="41"/>
      <c r="B315" s="42"/>
      <c r="C315" s="43"/>
      <c r="D315" s="231" t="s">
        <v>381</v>
      </c>
      <c r="E315" s="43"/>
      <c r="F315" s="232" t="s">
        <v>574</v>
      </c>
      <c r="G315" s="43"/>
      <c r="H315" s="43"/>
      <c r="I315" s="233"/>
      <c r="J315" s="43"/>
      <c r="K315" s="43"/>
      <c r="L315" s="47"/>
      <c r="M315" s="234"/>
      <c r="N315" s="23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381</v>
      </c>
      <c r="AU315" s="20" t="s">
        <v>91</v>
      </c>
    </row>
    <row r="316" s="13" customFormat="1">
      <c r="A316" s="13"/>
      <c r="B316" s="236"/>
      <c r="C316" s="237"/>
      <c r="D316" s="238" t="s">
        <v>383</v>
      </c>
      <c r="E316" s="239" t="s">
        <v>19</v>
      </c>
      <c r="F316" s="240" t="s">
        <v>440</v>
      </c>
      <c r="G316" s="237"/>
      <c r="H316" s="239" t="s">
        <v>19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383</v>
      </c>
      <c r="AU316" s="246" t="s">
        <v>91</v>
      </c>
      <c r="AV316" s="13" t="s">
        <v>85</v>
      </c>
      <c r="AW316" s="13" t="s">
        <v>37</v>
      </c>
      <c r="AX316" s="13" t="s">
        <v>78</v>
      </c>
      <c r="AY316" s="246" t="s">
        <v>373</v>
      </c>
    </row>
    <row r="317" s="13" customFormat="1">
      <c r="A317" s="13"/>
      <c r="B317" s="236"/>
      <c r="C317" s="237"/>
      <c r="D317" s="238" t="s">
        <v>383</v>
      </c>
      <c r="E317" s="239" t="s">
        <v>19</v>
      </c>
      <c r="F317" s="240" t="s">
        <v>564</v>
      </c>
      <c r="G317" s="237"/>
      <c r="H317" s="239" t="s">
        <v>19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383</v>
      </c>
      <c r="AU317" s="246" t="s">
        <v>91</v>
      </c>
      <c r="AV317" s="13" t="s">
        <v>85</v>
      </c>
      <c r="AW317" s="13" t="s">
        <v>37</v>
      </c>
      <c r="AX317" s="13" t="s">
        <v>78</v>
      </c>
      <c r="AY317" s="246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575</v>
      </c>
      <c r="G318" s="248"/>
      <c r="H318" s="251">
        <v>151.791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576</v>
      </c>
      <c r="G319" s="248"/>
      <c r="H319" s="251">
        <v>6.8769999999999998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577</v>
      </c>
      <c r="G320" s="248"/>
      <c r="H320" s="251">
        <v>3.5600000000000001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162.22800000000001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16.5" customHeight="1">
      <c r="A322" s="41"/>
      <c r="B322" s="42"/>
      <c r="C322" s="218" t="s">
        <v>578</v>
      </c>
      <c r="D322" s="218" t="s">
        <v>375</v>
      </c>
      <c r="E322" s="219" t="s">
        <v>579</v>
      </c>
      <c r="F322" s="220" t="s">
        <v>580</v>
      </c>
      <c r="G322" s="221" t="s">
        <v>153</v>
      </c>
      <c r="H322" s="222">
        <v>60.567999999999998</v>
      </c>
      <c r="I322" s="223"/>
      <c r="J322" s="224">
        <f>ROUND(I322*H322,2)</f>
        <v>0</v>
      </c>
      <c r="K322" s="220" t="s">
        <v>378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0.0029399999999999999</v>
      </c>
      <c r="R322" s="227">
        <f>Q322*H322</f>
        <v>0.17806991999999999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379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379</v>
      </c>
      <c r="BM322" s="229" t="s">
        <v>581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582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13" customFormat="1">
      <c r="A324" s="13"/>
      <c r="B324" s="236"/>
      <c r="C324" s="237"/>
      <c r="D324" s="238" t="s">
        <v>383</v>
      </c>
      <c r="E324" s="239" t="s">
        <v>19</v>
      </c>
      <c r="F324" s="240" t="s">
        <v>440</v>
      </c>
      <c r="G324" s="237"/>
      <c r="H324" s="239" t="s">
        <v>19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383</v>
      </c>
      <c r="AU324" s="246" t="s">
        <v>91</v>
      </c>
      <c r="AV324" s="13" t="s">
        <v>85</v>
      </c>
      <c r="AW324" s="13" t="s">
        <v>37</v>
      </c>
      <c r="AX324" s="13" t="s">
        <v>78</v>
      </c>
      <c r="AY324" s="246" t="s">
        <v>373</v>
      </c>
    </row>
    <row r="325" s="13" customFormat="1">
      <c r="A325" s="13"/>
      <c r="B325" s="236"/>
      <c r="C325" s="237"/>
      <c r="D325" s="238" t="s">
        <v>383</v>
      </c>
      <c r="E325" s="239" t="s">
        <v>19</v>
      </c>
      <c r="F325" s="240" t="s">
        <v>564</v>
      </c>
      <c r="G325" s="237"/>
      <c r="H325" s="239" t="s">
        <v>19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383</v>
      </c>
      <c r="AU325" s="246" t="s">
        <v>91</v>
      </c>
      <c r="AV325" s="13" t="s">
        <v>85</v>
      </c>
      <c r="AW325" s="13" t="s">
        <v>37</v>
      </c>
      <c r="AX325" s="13" t="s">
        <v>78</v>
      </c>
      <c r="AY325" s="246" t="s">
        <v>373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583</v>
      </c>
      <c r="G326" s="248"/>
      <c r="H326" s="251">
        <v>32.575000000000003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584</v>
      </c>
      <c r="G327" s="248"/>
      <c r="H327" s="251">
        <v>6.25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585</v>
      </c>
      <c r="G328" s="248"/>
      <c r="H328" s="251">
        <v>12.618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78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9" t="s">
        <v>19</v>
      </c>
      <c r="F329" s="250" t="s">
        <v>586</v>
      </c>
      <c r="G329" s="248"/>
      <c r="H329" s="251">
        <v>9.125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37</v>
      </c>
      <c r="AX329" s="14" t="s">
        <v>78</v>
      </c>
      <c r="AY329" s="257" t="s">
        <v>373</v>
      </c>
    </row>
    <row r="330" s="15" customFormat="1">
      <c r="A330" s="15"/>
      <c r="B330" s="258"/>
      <c r="C330" s="259"/>
      <c r="D330" s="238" t="s">
        <v>383</v>
      </c>
      <c r="E330" s="260" t="s">
        <v>151</v>
      </c>
      <c r="F330" s="261" t="s">
        <v>386</v>
      </c>
      <c r="G330" s="259"/>
      <c r="H330" s="262">
        <v>60.567999999999998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383</v>
      </c>
      <c r="AU330" s="268" t="s">
        <v>91</v>
      </c>
      <c r="AV330" s="15" t="s">
        <v>379</v>
      </c>
      <c r="AW330" s="15" t="s">
        <v>37</v>
      </c>
      <c r="AX330" s="15" t="s">
        <v>85</v>
      </c>
      <c r="AY330" s="268" t="s">
        <v>373</v>
      </c>
    </row>
    <row r="331" s="2" customFormat="1" ht="16.5" customHeight="1">
      <c r="A331" s="41"/>
      <c r="B331" s="42"/>
      <c r="C331" s="218" t="s">
        <v>587</v>
      </c>
      <c r="D331" s="218" t="s">
        <v>375</v>
      </c>
      <c r="E331" s="219" t="s">
        <v>588</v>
      </c>
      <c r="F331" s="220" t="s">
        <v>589</v>
      </c>
      <c r="G331" s="221" t="s">
        <v>153</v>
      </c>
      <c r="H331" s="222">
        <v>60.567999999999998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379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379</v>
      </c>
      <c r="BM331" s="229" t="s">
        <v>590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591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151</v>
      </c>
      <c r="G333" s="248"/>
      <c r="H333" s="251">
        <v>60.567999999999998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5" customFormat="1">
      <c r="A334" s="15"/>
      <c r="B334" s="258"/>
      <c r="C334" s="259"/>
      <c r="D334" s="238" t="s">
        <v>383</v>
      </c>
      <c r="E334" s="260" t="s">
        <v>19</v>
      </c>
      <c r="F334" s="261" t="s">
        <v>386</v>
      </c>
      <c r="G334" s="259"/>
      <c r="H334" s="262">
        <v>60.567999999999998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383</v>
      </c>
      <c r="AU334" s="268" t="s">
        <v>91</v>
      </c>
      <c r="AV334" s="15" t="s">
        <v>379</v>
      </c>
      <c r="AW334" s="15" t="s">
        <v>37</v>
      </c>
      <c r="AX334" s="15" t="s">
        <v>85</v>
      </c>
      <c r="AY334" s="268" t="s">
        <v>373</v>
      </c>
    </row>
    <row r="335" s="2" customFormat="1" ht="55.5" customHeight="1">
      <c r="A335" s="41"/>
      <c r="B335" s="42"/>
      <c r="C335" s="218" t="s">
        <v>592</v>
      </c>
      <c r="D335" s="218" t="s">
        <v>375</v>
      </c>
      <c r="E335" s="219" t="s">
        <v>593</v>
      </c>
      <c r="F335" s="220" t="s">
        <v>594</v>
      </c>
      <c r="G335" s="221" t="s">
        <v>595</v>
      </c>
      <c r="H335" s="222">
        <v>16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0.0049800000000000001</v>
      </c>
      <c r="R335" s="227">
        <f>Q335*H335</f>
        <v>0.079680000000000001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379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379</v>
      </c>
      <c r="BM335" s="229" t="s">
        <v>596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597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13" customFormat="1">
      <c r="A337" s="13"/>
      <c r="B337" s="236"/>
      <c r="C337" s="237"/>
      <c r="D337" s="238" t="s">
        <v>383</v>
      </c>
      <c r="E337" s="239" t="s">
        <v>19</v>
      </c>
      <c r="F337" s="240" t="s">
        <v>440</v>
      </c>
      <c r="G337" s="237"/>
      <c r="H337" s="239" t="s">
        <v>19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383</v>
      </c>
      <c r="AU337" s="246" t="s">
        <v>91</v>
      </c>
      <c r="AV337" s="13" t="s">
        <v>85</v>
      </c>
      <c r="AW337" s="13" t="s">
        <v>37</v>
      </c>
      <c r="AX337" s="13" t="s">
        <v>78</v>
      </c>
      <c r="AY337" s="246" t="s">
        <v>373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564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482</v>
      </c>
      <c r="G339" s="248"/>
      <c r="H339" s="251">
        <v>16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5" customFormat="1">
      <c r="A340" s="15"/>
      <c r="B340" s="258"/>
      <c r="C340" s="259"/>
      <c r="D340" s="238" t="s">
        <v>383</v>
      </c>
      <c r="E340" s="260" t="s">
        <v>19</v>
      </c>
      <c r="F340" s="261" t="s">
        <v>386</v>
      </c>
      <c r="G340" s="259"/>
      <c r="H340" s="262">
        <v>16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8" t="s">
        <v>383</v>
      </c>
      <c r="AU340" s="268" t="s">
        <v>91</v>
      </c>
      <c r="AV340" s="15" t="s">
        <v>379</v>
      </c>
      <c r="AW340" s="15" t="s">
        <v>37</v>
      </c>
      <c r="AX340" s="15" t="s">
        <v>85</v>
      </c>
      <c r="AY340" s="268" t="s">
        <v>373</v>
      </c>
    </row>
    <row r="341" s="2" customFormat="1" ht="24.15" customHeight="1">
      <c r="A341" s="41"/>
      <c r="B341" s="42"/>
      <c r="C341" s="218" t="s">
        <v>598</v>
      </c>
      <c r="D341" s="218" t="s">
        <v>375</v>
      </c>
      <c r="E341" s="219" t="s">
        <v>599</v>
      </c>
      <c r="F341" s="220" t="s">
        <v>600</v>
      </c>
      <c r="G341" s="221" t="s">
        <v>463</v>
      </c>
      <c r="H341" s="222">
        <v>25.462</v>
      </c>
      <c r="I341" s="223"/>
      <c r="J341" s="224">
        <f>ROUND(I341*H341,2)</f>
        <v>0</v>
      </c>
      <c r="K341" s="220" t="s">
        <v>378</v>
      </c>
      <c r="L341" s="47"/>
      <c r="M341" s="225" t="s">
        <v>19</v>
      </c>
      <c r="N341" s="226" t="s">
        <v>50</v>
      </c>
      <c r="O341" s="87"/>
      <c r="P341" s="227">
        <f>O341*H341</f>
        <v>0</v>
      </c>
      <c r="Q341" s="227">
        <v>1.0606199999999999</v>
      </c>
      <c r="R341" s="227">
        <f>Q341*H341</f>
        <v>27.005506439999998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379</v>
      </c>
      <c r="AT341" s="229" t="s">
        <v>375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379</v>
      </c>
      <c r="BM341" s="229" t="s">
        <v>601</v>
      </c>
    </row>
    <row r="342" s="2" customFormat="1">
      <c r="A342" s="41"/>
      <c r="B342" s="42"/>
      <c r="C342" s="43"/>
      <c r="D342" s="231" t="s">
        <v>381</v>
      </c>
      <c r="E342" s="43"/>
      <c r="F342" s="232" t="s">
        <v>602</v>
      </c>
      <c r="G342" s="43"/>
      <c r="H342" s="43"/>
      <c r="I342" s="233"/>
      <c r="J342" s="43"/>
      <c r="K342" s="43"/>
      <c r="L342" s="47"/>
      <c r="M342" s="234"/>
      <c r="N342" s="23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381</v>
      </c>
      <c r="AU342" s="20" t="s">
        <v>91</v>
      </c>
    </row>
    <row r="343" s="13" customFormat="1">
      <c r="A343" s="13"/>
      <c r="B343" s="236"/>
      <c r="C343" s="237"/>
      <c r="D343" s="238" t="s">
        <v>383</v>
      </c>
      <c r="E343" s="239" t="s">
        <v>19</v>
      </c>
      <c r="F343" s="240" t="s">
        <v>440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383</v>
      </c>
      <c r="AU343" s="246" t="s">
        <v>91</v>
      </c>
      <c r="AV343" s="13" t="s">
        <v>85</v>
      </c>
      <c r="AW343" s="13" t="s">
        <v>37</v>
      </c>
      <c r="AX343" s="13" t="s">
        <v>78</v>
      </c>
      <c r="AY343" s="246" t="s">
        <v>373</v>
      </c>
    </row>
    <row r="344" s="13" customFormat="1">
      <c r="A344" s="13"/>
      <c r="B344" s="236"/>
      <c r="C344" s="237"/>
      <c r="D344" s="238" t="s">
        <v>383</v>
      </c>
      <c r="E344" s="239" t="s">
        <v>19</v>
      </c>
      <c r="F344" s="240" t="s">
        <v>603</v>
      </c>
      <c r="G344" s="237"/>
      <c r="H344" s="239" t="s">
        <v>19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383</v>
      </c>
      <c r="AU344" s="246" t="s">
        <v>91</v>
      </c>
      <c r="AV344" s="13" t="s">
        <v>85</v>
      </c>
      <c r="AW344" s="13" t="s">
        <v>37</v>
      </c>
      <c r="AX344" s="13" t="s">
        <v>78</v>
      </c>
      <c r="AY344" s="246" t="s">
        <v>373</v>
      </c>
    </row>
    <row r="345" s="13" customFormat="1">
      <c r="A345" s="13"/>
      <c r="B345" s="236"/>
      <c r="C345" s="237"/>
      <c r="D345" s="238" t="s">
        <v>383</v>
      </c>
      <c r="E345" s="239" t="s">
        <v>19</v>
      </c>
      <c r="F345" s="240" t="s">
        <v>604</v>
      </c>
      <c r="G345" s="237"/>
      <c r="H345" s="239" t="s">
        <v>19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383</v>
      </c>
      <c r="AU345" s="246" t="s">
        <v>91</v>
      </c>
      <c r="AV345" s="13" t="s">
        <v>85</v>
      </c>
      <c r="AW345" s="13" t="s">
        <v>37</v>
      </c>
      <c r="AX345" s="13" t="s">
        <v>78</v>
      </c>
      <c r="AY345" s="246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605</v>
      </c>
      <c r="G346" s="248"/>
      <c r="H346" s="251">
        <v>13.02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606</v>
      </c>
      <c r="G347" s="248"/>
      <c r="H347" s="251">
        <v>0.86699999999999999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3" customFormat="1">
      <c r="A348" s="13"/>
      <c r="B348" s="236"/>
      <c r="C348" s="237"/>
      <c r="D348" s="238" t="s">
        <v>383</v>
      </c>
      <c r="E348" s="239" t="s">
        <v>19</v>
      </c>
      <c r="F348" s="240" t="s">
        <v>607</v>
      </c>
      <c r="G348" s="237"/>
      <c r="H348" s="239" t="s">
        <v>19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383</v>
      </c>
      <c r="AU348" s="246" t="s">
        <v>91</v>
      </c>
      <c r="AV348" s="13" t="s">
        <v>85</v>
      </c>
      <c r="AW348" s="13" t="s">
        <v>37</v>
      </c>
      <c r="AX348" s="13" t="s">
        <v>78</v>
      </c>
      <c r="AY348" s="246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608</v>
      </c>
      <c r="G349" s="248"/>
      <c r="H349" s="251">
        <v>11.574999999999999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5" customFormat="1">
      <c r="A350" s="15"/>
      <c r="B350" s="258"/>
      <c r="C350" s="259"/>
      <c r="D350" s="238" t="s">
        <v>383</v>
      </c>
      <c r="E350" s="260" t="s">
        <v>19</v>
      </c>
      <c r="F350" s="261" t="s">
        <v>386</v>
      </c>
      <c r="G350" s="259"/>
      <c r="H350" s="262">
        <v>25.462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383</v>
      </c>
      <c r="AU350" s="268" t="s">
        <v>91</v>
      </c>
      <c r="AV350" s="15" t="s">
        <v>379</v>
      </c>
      <c r="AW350" s="15" t="s">
        <v>37</v>
      </c>
      <c r="AX350" s="15" t="s">
        <v>85</v>
      </c>
      <c r="AY350" s="268" t="s">
        <v>373</v>
      </c>
    </row>
    <row r="351" s="2" customFormat="1" ht="33" customHeight="1">
      <c r="A351" s="41"/>
      <c r="B351" s="42"/>
      <c r="C351" s="218" t="s">
        <v>609</v>
      </c>
      <c r="D351" s="218" t="s">
        <v>375</v>
      </c>
      <c r="E351" s="219" t="s">
        <v>610</v>
      </c>
      <c r="F351" s="220" t="s">
        <v>611</v>
      </c>
      <c r="G351" s="221" t="s">
        <v>212</v>
      </c>
      <c r="H351" s="222">
        <v>21.998999999999999</v>
      </c>
      <c r="I351" s="223"/>
      <c r="J351" s="224">
        <f>ROUND(I351*H351,2)</f>
        <v>0</v>
      </c>
      <c r="K351" s="220" t="s">
        <v>378</v>
      </c>
      <c r="L351" s="47"/>
      <c r="M351" s="225" t="s">
        <v>19</v>
      </c>
      <c r="N351" s="226" t="s">
        <v>50</v>
      </c>
      <c r="O351" s="87"/>
      <c r="P351" s="227">
        <f>O351*H351</f>
        <v>0</v>
      </c>
      <c r="Q351" s="227">
        <v>2.3010199999999998</v>
      </c>
      <c r="R351" s="227">
        <f>Q351*H351</f>
        <v>50.620138979999993</v>
      </c>
      <c r="S351" s="227">
        <v>0</v>
      </c>
      <c r="T351" s="228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9" t="s">
        <v>379</v>
      </c>
      <c r="AT351" s="229" t="s">
        <v>375</v>
      </c>
      <c r="AU351" s="229" t="s">
        <v>91</v>
      </c>
      <c r="AY351" s="20" t="s">
        <v>373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20" t="s">
        <v>91</v>
      </c>
      <c r="BK351" s="230">
        <f>ROUND(I351*H351,2)</f>
        <v>0</v>
      </c>
      <c r="BL351" s="20" t="s">
        <v>379</v>
      </c>
      <c r="BM351" s="229" t="s">
        <v>612</v>
      </c>
    </row>
    <row r="352" s="2" customFormat="1">
      <c r="A352" s="41"/>
      <c r="B352" s="42"/>
      <c r="C352" s="43"/>
      <c r="D352" s="231" t="s">
        <v>381</v>
      </c>
      <c r="E352" s="43"/>
      <c r="F352" s="232" t="s">
        <v>613</v>
      </c>
      <c r="G352" s="43"/>
      <c r="H352" s="43"/>
      <c r="I352" s="233"/>
      <c r="J352" s="43"/>
      <c r="K352" s="43"/>
      <c r="L352" s="47"/>
      <c r="M352" s="234"/>
      <c r="N352" s="235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381</v>
      </c>
      <c r="AU352" s="20" t="s">
        <v>91</v>
      </c>
    </row>
    <row r="353" s="13" customFormat="1">
      <c r="A353" s="13"/>
      <c r="B353" s="236"/>
      <c r="C353" s="237"/>
      <c r="D353" s="238" t="s">
        <v>383</v>
      </c>
      <c r="E353" s="239" t="s">
        <v>19</v>
      </c>
      <c r="F353" s="240" t="s">
        <v>440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383</v>
      </c>
      <c r="AU353" s="246" t="s">
        <v>91</v>
      </c>
      <c r="AV353" s="13" t="s">
        <v>85</v>
      </c>
      <c r="AW353" s="13" t="s">
        <v>37</v>
      </c>
      <c r="AX353" s="13" t="s">
        <v>78</v>
      </c>
      <c r="AY353" s="246" t="s">
        <v>373</v>
      </c>
    </row>
    <row r="354" s="13" customFormat="1">
      <c r="A354" s="13"/>
      <c r="B354" s="236"/>
      <c r="C354" s="237"/>
      <c r="D354" s="238" t="s">
        <v>383</v>
      </c>
      <c r="E354" s="239" t="s">
        <v>19</v>
      </c>
      <c r="F354" s="240" t="s">
        <v>564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383</v>
      </c>
      <c r="AU354" s="246" t="s">
        <v>91</v>
      </c>
      <c r="AV354" s="13" t="s">
        <v>85</v>
      </c>
      <c r="AW354" s="13" t="s">
        <v>37</v>
      </c>
      <c r="AX354" s="13" t="s">
        <v>78</v>
      </c>
      <c r="AY354" s="246" t="s">
        <v>373</v>
      </c>
    </row>
    <row r="355" s="13" customFormat="1">
      <c r="A355" s="13"/>
      <c r="B355" s="236"/>
      <c r="C355" s="237"/>
      <c r="D355" s="238" t="s">
        <v>383</v>
      </c>
      <c r="E355" s="239" t="s">
        <v>19</v>
      </c>
      <c r="F355" s="240" t="s">
        <v>614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383</v>
      </c>
      <c r="AU355" s="246" t="s">
        <v>91</v>
      </c>
      <c r="AV355" s="13" t="s">
        <v>85</v>
      </c>
      <c r="AW355" s="13" t="s">
        <v>37</v>
      </c>
      <c r="AX355" s="13" t="s">
        <v>78</v>
      </c>
      <c r="AY355" s="246" t="s">
        <v>373</v>
      </c>
    </row>
    <row r="356" s="14" customFormat="1">
      <c r="A356" s="14"/>
      <c r="B356" s="247"/>
      <c r="C356" s="248"/>
      <c r="D356" s="238" t="s">
        <v>383</v>
      </c>
      <c r="E356" s="249" t="s">
        <v>19</v>
      </c>
      <c r="F356" s="250" t="s">
        <v>615</v>
      </c>
      <c r="G356" s="248"/>
      <c r="H356" s="251">
        <v>21.998999999999999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383</v>
      </c>
      <c r="AU356" s="257" t="s">
        <v>91</v>
      </c>
      <c r="AV356" s="14" t="s">
        <v>91</v>
      </c>
      <c r="AW356" s="14" t="s">
        <v>37</v>
      </c>
      <c r="AX356" s="14" t="s">
        <v>78</v>
      </c>
      <c r="AY356" s="257" t="s">
        <v>373</v>
      </c>
    </row>
    <row r="357" s="15" customFormat="1">
      <c r="A357" s="15"/>
      <c r="B357" s="258"/>
      <c r="C357" s="259"/>
      <c r="D357" s="238" t="s">
        <v>383</v>
      </c>
      <c r="E357" s="260" t="s">
        <v>19</v>
      </c>
      <c r="F357" s="261" t="s">
        <v>386</v>
      </c>
      <c r="G357" s="259"/>
      <c r="H357" s="262">
        <v>21.998999999999999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383</v>
      </c>
      <c r="AU357" s="268" t="s">
        <v>91</v>
      </c>
      <c r="AV357" s="15" t="s">
        <v>379</v>
      </c>
      <c r="AW357" s="15" t="s">
        <v>37</v>
      </c>
      <c r="AX357" s="15" t="s">
        <v>85</v>
      </c>
      <c r="AY357" s="268" t="s">
        <v>373</v>
      </c>
    </row>
    <row r="358" s="2" customFormat="1" ht="33" customHeight="1">
      <c r="A358" s="41"/>
      <c r="B358" s="42"/>
      <c r="C358" s="218" t="s">
        <v>616</v>
      </c>
      <c r="D358" s="218" t="s">
        <v>375</v>
      </c>
      <c r="E358" s="219" t="s">
        <v>617</v>
      </c>
      <c r="F358" s="220" t="s">
        <v>618</v>
      </c>
      <c r="G358" s="221" t="s">
        <v>212</v>
      </c>
      <c r="H358" s="222">
        <v>70.397999999999996</v>
      </c>
      <c r="I358" s="223"/>
      <c r="J358" s="224">
        <f>ROUND(I358*H358,2)</f>
        <v>0</v>
      </c>
      <c r="K358" s="220" t="s">
        <v>378</v>
      </c>
      <c r="L358" s="47"/>
      <c r="M358" s="225" t="s">
        <v>19</v>
      </c>
      <c r="N358" s="226" t="s">
        <v>50</v>
      </c>
      <c r="O358" s="87"/>
      <c r="P358" s="227">
        <f>O358*H358</f>
        <v>0</v>
      </c>
      <c r="Q358" s="227">
        <v>2.5018699999999998</v>
      </c>
      <c r="R358" s="227">
        <f>Q358*H358</f>
        <v>176.12664425999998</v>
      </c>
      <c r="S358" s="227">
        <v>0</v>
      </c>
      <c r="T358" s="22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9" t="s">
        <v>379</v>
      </c>
      <c r="AT358" s="229" t="s">
        <v>375</v>
      </c>
      <c r="AU358" s="229" t="s">
        <v>91</v>
      </c>
      <c r="AY358" s="20" t="s">
        <v>373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20" t="s">
        <v>91</v>
      </c>
      <c r="BK358" s="230">
        <f>ROUND(I358*H358,2)</f>
        <v>0</v>
      </c>
      <c r="BL358" s="20" t="s">
        <v>379</v>
      </c>
      <c r="BM358" s="229" t="s">
        <v>619</v>
      </c>
    </row>
    <row r="359" s="2" customFormat="1">
      <c r="A359" s="41"/>
      <c r="B359" s="42"/>
      <c r="C359" s="43"/>
      <c r="D359" s="231" t="s">
        <v>381</v>
      </c>
      <c r="E359" s="43"/>
      <c r="F359" s="232" t="s">
        <v>620</v>
      </c>
      <c r="G359" s="43"/>
      <c r="H359" s="43"/>
      <c r="I359" s="233"/>
      <c r="J359" s="43"/>
      <c r="K359" s="43"/>
      <c r="L359" s="47"/>
      <c r="M359" s="234"/>
      <c r="N359" s="23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381</v>
      </c>
      <c r="AU359" s="20" t="s">
        <v>91</v>
      </c>
    </row>
    <row r="360" s="13" customFormat="1">
      <c r="A360" s="13"/>
      <c r="B360" s="236"/>
      <c r="C360" s="237"/>
      <c r="D360" s="238" t="s">
        <v>383</v>
      </c>
      <c r="E360" s="239" t="s">
        <v>19</v>
      </c>
      <c r="F360" s="240" t="s">
        <v>440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383</v>
      </c>
      <c r="AU360" s="246" t="s">
        <v>91</v>
      </c>
      <c r="AV360" s="13" t="s">
        <v>85</v>
      </c>
      <c r="AW360" s="13" t="s">
        <v>37</v>
      </c>
      <c r="AX360" s="13" t="s">
        <v>78</v>
      </c>
      <c r="AY360" s="246" t="s">
        <v>373</v>
      </c>
    </row>
    <row r="361" s="13" customFormat="1">
      <c r="A361" s="13"/>
      <c r="B361" s="236"/>
      <c r="C361" s="237"/>
      <c r="D361" s="238" t="s">
        <v>383</v>
      </c>
      <c r="E361" s="239" t="s">
        <v>19</v>
      </c>
      <c r="F361" s="240" t="s">
        <v>564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383</v>
      </c>
      <c r="AU361" s="246" t="s">
        <v>91</v>
      </c>
      <c r="AV361" s="13" t="s">
        <v>85</v>
      </c>
      <c r="AW361" s="13" t="s">
        <v>37</v>
      </c>
      <c r="AX361" s="13" t="s">
        <v>78</v>
      </c>
      <c r="AY361" s="246" t="s">
        <v>373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621</v>
      </c>
      <c r="G362" s="248"/>
      <c r="H362" s="251">
        <v>70.397999999999996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78</v>
      </c>
      <c r="AY362" s="257" t="s">
        <v>373</v>
      </c>
    </row>
    <row r="363" s="15" customFormat="1">
      <c r="A363" s="15"/>
      <c r="B363" s="258"/>
      <c r="C363" s="259"/>
      <c r="D363" s="238" t="s">
        <v>383</v>
      </c>
      <c r="E363" s="260" t="s">
        <v>19</v>
      </c>
      <c r="F363" s="261" t="s">
        <v>386</v>
      </c>
      <c r="G363" s="259"/>
      <c r="H363" s="262">
        <v>70.397999999999996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383</v>
      </c>
      <c r="AU363" s="268" t="s">
        <v>91</v>
      </c>
      <c r="AV363" s="15" t="s">
        <v>379</v>
      </c>
      <c r="AW363" s="15" t="s">
        <v>37</v>
      </c>
      <c r="AX363" s="15" t="s">
        <v>85</v>
      </c>
      <c r="AY363" s="268" t="s">
        <v>373</v>
      </c>
    </row>
    <row r="364" s="2" customFormat="1" ht="16.5" customHeight="1">
      <c r="A364" s="41"/>
      <c r="B364" s="42"/>
      <c r="C364" s="218" t="s">
        <v>622</v>
      </c>
      <c r="D364" s="218" t="s">
        <v>375</v>
      </c>
      <c r="E364" s="219" t="s">
        <v>623</v>
      </c>
      <c r="F364" s="220" t="s">
        <v>624</v>
      </c>
      <c r="G364" s="221" t="s">
        <v>153</v>
      </c>
      <c r="H364" s="222">
        <v>351.99000000000001</v>
      </c>
      <c r="I364" s="223"/>
      <c r="J364" s="224">
        <f>ROUND(I364*H364,2)</f>
        <v>0</v>
      </c>
      <c r="K364" s="220" t="s">
        <v>378</v>
      </c>
      <c r="L364" s="47"/>
      <c r="M364" s="225" t="s">
        <v>19</v>
      </c>
      <c r="N364" s="226" t="s">
        <v>50</v>
      </c>
      <c r="O364" s="87"/>
      <c r="P364" s="227">
        <f>O364*H364</f>
        <v>0</v>
      </c>
      <c r="Q364" s="227">
        <v>0.0026900000000000001</v>
      </c>
      <c r="R364" s="227">
        <f>Q364*H364</f>
        <v>0.94685310000000011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379</v>
      </c>
      <c r="AT364" s="229" t="s">
        <v>375</v>
      </c>
      <c r="AU364" s="229" t="s">
        <v>91</v>
      </c>
      <c r="AY364" s="20" t="s">
        <v>373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0" t="s">
        <v>91</v>
      </c>
      <c r="BK364" s="230">
        <f>ROUND(I364*H364,2)</f>
        <v>0</v>
      </c>
      <c r="BL364" s="20" t="s">
        <v>379</v>
      </c>
      <c r="BM364" s="229" t="s">
        <v>625</v>
      </c>
    </row>
    <row r="365" s="2" customFormat="1">
      <c r="A365" s="41"/>
      <c r="B365" s="42"/>
      <c r="C365" s="43"/>
      <c r="D365" s="231" t="s">
        <v>381</v>
      </c>
      <c r="E365" s="43"/>
      <c r="F365" s="232" t="s">
        <v>626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381</v>
      </c>
      <c r="AU365" s="20" t="s">
        <v>91</v>
      </c>
    </row>
    <row r="366" s="13" customFormat="1">
      <c r="A366" s="13"/>
      <c r="B366" s="236"/>
      <c r="C366" s="237"/>
      <c r="D366" s="238" t="s">
        <v>383</v>
      </c>
      <c r="E366" s="239" t="s">
        <v>19</v>
      </c>
      <c r="F366" s="240" t="s">
        <v>440</v>
      </c>
      <c r="G366" s="237"/>
      <c r="H366" s="239" t="s">
        <v>19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383</v>
      </c>
      <c r="AU366" s="246" t="s">
        <v>91</v>
      </c>
      <c r="AV366" s="13" t="s">
        <v>85</v>
      </c>
      <c r="AW366" s="13" t="s">
        <v>37</v>
      </c>
      <c r="AX366" s="13" t="s">
        <v>78</v>
      </c>
      <c r="AY366" s="246" t="s">
        <v>373</v>
      </c>
    </row>
    <row r="367" s="13" customFormat="1">
      <c r="A367" s="13"/>
      <c r="B367" s="236"/>
      <c r="C367" s="237"/>
      <c r="D367" s="238" t="s">
        <v>383</v>
      </c>
      <c r="E367" s="239" t="s">
        <v>19</v>
      </c>
      <c r="F367" s="240" t="s">
        <v>564</v>
      </c>
      <c r="G367" s="237"/>
      <c r="H367" s="239" t="s">
        <v>19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383</v>
      </c>
      <c r="AU367" s="246" t="s">
        <v>91</v>
      </c>
      <c r="AV367" s="13" t="s">
        <v>85</v>
      </c>
      <c r="AW367" s="13" t="s">
        <v>37</v>
      </c>
      <c r="AX367" s="13" t="s">
        <v>78</v>
      </c>
      <c r="AY367" s="246" t="s">
        <v>373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627</v>
      </c>
      <c r="G368" s="248"/>
      <c r="H368" s="251">
        <v>351.99000000000001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78</v>
      </c>
      <c r="AY368" s="257" t="s">
        <v>373</v>
      </c>
    </row>
    <row r="369" s="15" customFormat="1">
      <c r="A369" s="15"/>
      <c r="B369" s="258"/>
      <c r="C369" s="259"/>
      <c r="D369" s="238" t="s">
        <v>383</v>
      </c>
      <c r="E369" s="260" t="s">
        <v>275</v>
      </c>
      <c r="F369" s="261" t="s">
        <v>386</v>
      </c>
      <c r="G369" s="259"/>
      <c r="H369" s="262">
        <v>351.99000000000001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8" t="s">
        <v>383</v>
      </c>
      <c r="AU369" s="268" t="s">
        <v>91</v>
      </c>
      <c r="AV369" s="15" t="s">
        <v>379</v>
      </c>
      <c r="AW369" s="15" t="s">
        <v>37</v>
      </c>
      <c r="AX369" s="15" t="s">
        <v>85</v>
      </c>
      <c r="AY369" s="268" t="s">
        <v>373</v>
      </c>
    </row>
    <row r="370" s="2" customFormat="1" ht="16.5" customHeight="1">
      <c r="A370" s="41"/>
      <c r="B370" s="42"/>
      <c r="C370" s="218" t="s">
        <v>628</v>
      </c>
      <c r="D370" s="218" t="s">
        <v>375</v>
      </c>
      <c r="E370" s="219" t="s">
        <v>629</v>
      </c>
      <c r="F370" s="220" t="s">
        <v>630</v>
      </c>
      <c r="G370" s="221" t="s">
        <v>153</v>
      </c>
      <c r="H370" s="222">
        <v>351.99000000000001</v>
      </c>
      <c r="I370" s="223"/>
      <c r="J370" s="224">
        <f>ROUND(I370*H370,2)</f>
        <v>0</v>
      </c>
      <c r="K370" s="220" t="s">
        <v>378</v>
      </c>
      <c r="L370" s="47"/>
      <c r="M370" s="225" t="s">
        <v>19</v>
      </c>
      <c r="N370" s="226" t="s">
        <v>50</v>
      </c>
      <c r="O370" s="87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379</v>
      </c>
      <c r="AT370" s="229" t="s">
        <v>375</v>
      </c>
      <c r="AU370" s="229" t="s">
        <v>91</v>
      </c>
      <c r="AY370" s="20" t="s">
        <v>373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0" t="s">
        <v>91</v>
      </c>
      <c r="BK370" s="230">
        <f>ROUND(I370*H370,2)</f>
        <v>0</v>
      </c>
      <c r="BL370" s="20" t="s">
        <v>379</v>
      </c>
      <c r="BM370" s="229" t="s">
        <v>631</v>
      </c>
    </row>
    <row r="371" s="2" customFormat="1">
      <c r="A371" s="41"/>
      <c r="B371" s="42"/>
      <c r="C371" s="43"/>
      <c r="D371" s="231" t="s">
        <v>381</v>
      </c>
      <c r="E371" s="43"/>
      <c r="F371" s="232" t="s">
        <v>632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381</v>
      </c>
      <c r="AU371" s="20" t="s">
        <v>91</v>
      </c>
    </row>
    <row r="372" s="14" customFormat="1">
      <c r="A372" s="14"/>
      <c r="B372" s="247"/>
      <c r="C372" s="248"/>
      <c r="D372" s="238" t="s">
        <v>383</v>
      </c>
      <c r="E372" s="249" t="s">
        <v>19</v>
      </c>
      <c r="F372" s="250" t="s">
        <v>275</v>
      </c>
      <c r="G372" s="248"/>
      <c r="H372" s="251">
        <v>351.99000000000001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383</v>
      </c>
      <c r="AU372" s="257" t="s">
        <v>91</v>
      </c>
      <c r="AV372" s="14" t="s">
        <v>91</v>
      </c>
      <c r="AW372" s="14" t="s">
        <v>37</v>
      </c>
      <c r="AX372" s="14" t="s">
        <v>78</v>
      </c>
      <c r="AY372" s="257" t="s">
        <v>373</v>
      </c>
    </row>
    <row r="373" s="15" customFormat="1">
      <c r="A373" s="15"/>
      <c r="B373" s="258"/>
      <c r="C373" s="259"/>
      <c r="D373" s="238" t="s">
        <v>383</v>
      </c>
      <c r="E373" s="260" t="s">
        <v>19</v>
      </c>
      <c r="F373" s="261" t="s">
        <v>386</v>
      </c>
      <c r="G373" s="259"/>
      <c r="H373" s="262">
        <v>351.99000000000001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383</v>
      </c>
      <c r="AU373" s="268" t="s">
        <v>91</v>
      </c>
      <c r="AV373" s="15" t="s">
        <v>379</v>
      </c>
      <c r="AW373" s="15" t="s">
        <v>37</v>
      </c>
      <c r="AX373" s="15" t="s">
        <v>85</v>
      </c>
      <c r="AY373" s="268" t="s">
        <v>373</v>
      </c>
    </row>
    <row r="374" s="2" customFormat="1" ht="55.5" customHeight="1">
      <c r="A374" s="41"/>
      <c r="B374" s="42"/>
      <c r="C374" s="218" t="s">
        <v>633</v>
      </c>
      <c r="D374" s="218" t="s">
        <v>375</v>
      </c>
      <c r="E374" s="219" t="s">
        <v>634</v>
      </c>
      <c r="F374" s="220" t="s">
        <v>635</v>
      </c>
      <c r="G374" s="221" t="s">
        <v>595</v>
      </c>
      <c r="H374" s="222">
        <v>12</v>
      </c>
      <c r="I374" s="223"/>
      <c r="J374" s="224">
        <f>ROUND(I374*H374,2)</f>
        <v>0</v>
      </c>
      <c r="K374" s="220" t="s">
        <v>378</v>
      </c>
      <c r="L374" s="47"/>
      <c r="M374" s="225" t="s">
        <v>19</v>
      </c>
      <c r="N374" s="226" t="s">
        <v>50</v>
      </c>
      <c r="O374" s="87"/>
      <c r="P374" s="227">
        <f>O374*H374</f>
        <v>0</v>
      </c>
      <c r="Q374" s="227">
        <v>0.013509999999999999</v>
      </c>
      <c r="R374" s="227">
        <f>Q374*H374</f>
        <v>0.16211999999999999</v>
      </c>
      <c r="S374" s="227">
        <v>0</v>
      </c>
      <c r="T374" s="22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9" t="s">
        <v>379</v>
      </c>
      <c r="AT374" s="229" t="s">
        <v>375</v>
      </c>
      <c r="AU374" s="229" t="s">
        <v>91</v>
      </c>
      <c r="AY374" s="20" t="s">
        <v>373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20" t="s">
        <v>91</v>
      </c>
      <c r="BK374" s="230">
        <f>ROUND(I374*H374,2)</f>
        <v>0</v>
      </c>
      <c r="BL374" s="20" t="s">
        <v>379</v>
      </c>
      <c r="BM374" s="229" t="s">
        <v>636</v>
      </c>
    </row>
    <row r="375" s="2" customFormat="1">
      <c r="A375" s="41"/>
      <c r="B375" s="42"/>
      <c r="C375" s="43"/>
      <c r="D375" s="231" t="s">
        <v>381</v>
      </c>
      <c r="E375" s="43"/>
      <c r="F375" s="232" t="s">
        <v>637</v>
      </c>
      <c r="G375" s="43"/>
      <c r="H375" s="43"/>
      <c r="I375" s="233"/>
      <c r="J375" s="43"/>
      <c r="K375" s="43"/>
      <c r="L375" s="47"/>
      <c r="M375" s="234"/>
      <c r="N375" s="23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381</v>
      </c>
      <c r="AU375" s="20" t="s">
        <v>91</v>
      </c>
    </row>
    <row r="376" s="13" customFormat="1">
      <c r="A376" s="13"/>
      <c r="B376" s="236"/>
      <c r="C376" s="237"/>
      <c r="D376" s="238" t="s">
        <v>383</v>
      </c>
      <c r="E376" s="239" t="s">
        <v>19</v>
      </c>
      <c r="F376" s="240" t="s">
        <v>440</v>
      </c>
      <c r="G376" s="237"/>
      <c r="H376" s="239" t="s">
        <v>19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383</v>
      </c>
      <c r="AU376" s="246" t="s">
        <v>91</v>
      </c>
      <c r="AV376" s="13" t="s">
        <v>85</v>
      </c>
      <c r="AW376" s="13" t="s">
        <v>37</v>
      </c>
      <c r="AX376" s="13" t="s">
        <v>78</v>
      </c>
      <c r="AY376" s="246" t="s">
        <v>373</v>
      </c>
    </row>
    <row r="377" s="13" customFormat="1">
      <c r="A377" s="13"/>
      <c r="B377" s="236"/>
      <c r="C377" s="237"/>
      <c r="D377" s="238" t="s">
        <v>383</v>
      </c>
      <c r="E377" s="239" t="s">
        <v>19</v>
      </c>
      <c r="F377" s="240" t="s">
        <v>564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383</v>
      </c>
      <c r="AU377" s="246" t="s">
        <v>91</v>
      </c>
      <c r="AV377" s="13" t="s">
        <v>85</v>
      </c>
      <c r="AW377" s="13" t="s">
        <v>37</v>
      </c>
      <c r="AX377" s="13" t="s">
        <v>78</v>
      </c>
      <c r="AY377" s="246" t="s">
        <v>373</v>
      </c>
    </row>
    <row r="378" s="14" customFormat="1">
      <c r="A378" s="14"/>
      <c r="B378" s="247"/>
      <c r="C378" s="248"/>
      <c r="D378" s="238" t="s">
        <v>383</v>
      </c>
      <c r="E378" s="249" t="s">
        <v>19</v>
      </c>
      <c r="F378" s="250" t="s">
        <v>8</v>
      </c>
      <c r="G378" s="248"/>
      <c r="H378" s="251">
        <v>12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383</v>
      </c>
      <c r="AU378" s="257" t="s">
        <v>91</v>
      </c>
      <c r="AV378" s="14" t="s">
        <v>91</v>
      </c>
      <c r="AW378" s="14" t="s">
        <v>37</v>
      </c>
      <c r="AX378" s="14" t="s">
        <v>78</v>
      </c>
      <c r="AY378" s="257" t="s">
        <v>373</v>
      </c>
    </row>
    <row r="379" s="15" customFormat="1">
      <c r="A379" s="15"/>
      <c r="B379" s="258"/>
      <c r="C379" s="259"/>
      <c r="D379" s="238" t="s">
        <v>383</v>
      </c>
      <c r="E379" s="260" t="s">
        <v>19</v>
      </c>
      <c r="F379" s="261" t="s">
        <v>386</v>
      </c>
      <c r="G379" s="259"/>
      <c r="H379" s="262">
        <v>12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383</v>
      </c>
      <c r="AU379" s="268" t="s">
        <v>91</v>
      </c>
      <c r="AV379" s="15" t="s">
        <v>379</v>
      </c>
      <c r="AW379" s="15" t="s">
        <v>37</v>
      </c>
      <c r="AX379" s="15" t="s">
        <v>85</v>
      </c>
      <c r="AY379" s="268" t="s">
        <v>373</v>
      </c>
    </row>
    <row r="380" s="2" customFormat="1" ht="24.15" customHeight="1">
      <c r="A380" s="41"/>
      <c r="B380" s="42"/>
      <c r="C380" s="218" t="s">
        <v>638</v>
      </c>
      <c r="D380" s="218" t="s">
        <v>375</v>
      </c>
      <c r="E380" s="219" t="s">
        <v>639</v>
      </c>
      <c r="F380" s="220" t="s">
        <v>640</v>
      </c>
      <c r="G380" s="221" t="s">
        <v>463</v>
      </c>
      <c r="H380" s="222">
        <v>3.4649999999999999</v>
      </c>
      <c r="I380" s="223"/>
      <c r="J380" s="224">
        <f>ROUND(I380*H380,2)</f>
        <v>0</v>
      </c>
      <c r="K380" s="220" t="s">
        <v>378</v>
      </c>
      <c r="L380" s="47"/>
      <c r="M380" s="225" t="s">
        <v>19</v>
      </c>
      <c r="N380" s="226" t="s">
        <v>50</v>
      </c>
      <c r="O380" s="87"/>
      <c r="P380" s="227">
        <f>O380*H380</f>
        <v>0</v>
      </c>
      <c r="Q380" s="227">
        <v>1.0606199999999999</v>
      </c>
      <c r="R380" s="227">
        <f>Q380*H380</f>
        <v>3.6750482999999994</v>
      </c>
      <c r="S380" s="227">
        <v>0</v>
      </c>
      <c r="T380" s="22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9" t="s">
        <v>379</v>
      </c>
      <c r="AT380" s="229" t="s">
        <v>375</v>
      </c>
      <c r="AU380" s="229" t="s">
        <v>91</v>
      </c>
      <c r="AY380" s="20" t="s">
        <v>373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20" t="s">
        <v>91</v>
      </c>
      <c r="BK380" s="230">
        <f>ROUND(I380*H380,2)</f>
        <v>0</v>
      </c>
      <c r="BL380" s="20" t="s">
        <v>379</v>
      </c>
      <c r="BM380" s="229" t="s">
        <v>641</v>
      </c>
    </row>
    <row r="381" s="2" customFormat="1">
      <c r="A381" s="41"/>
      <c r="B381" s="42"/>
      <c r="C381" s="43"/>
      <c r="D381" s="231" t="s">
        <v>381</v>
      </c>
      <c r="E381" s="43"/>
      <c r="F381" s="232" t="s">
        <v>642</v>
      </c>
      <c r="G381" s="43"/>
      <c r="H381" s="43"/>
      <c r="I381" s="233"/>
      <c r="J381" s="43"/>
      <c r="K381" s="43"/>
      <c r="L381" s="47"/>
      <c r="M381" s="234"/>
      <c r="N381" s="23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381</v>
      </c>
      <c r="AU381" s="20" t="s">
        <v>91</v>
      </c>
    </row>
    <row r="382" s="13" customFormat="1">
      <c r="A382" s="13"/>
      <c r="B382" s="236"/>
      <c r="C382" s="237"/>
      <c r="D382" s="238" t="s">
        <v>383</v>
      </c>
      <c r="E382" s="239" t="s">
        <v>19</v>
      </c>
      <c r="F382" s="240" t="s">
        <v>440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383</v>
      </c>
      <c r="AU382" s="246" t="s">
        <v>91</v>
      </c>
      <c r="AV382" s="13" t="s">
        <v>85</v>
      </c>
      <c r="AW382" s="13" t="s">
        <v>37</v>
      </c>
      <c r="AX382" s="13" t="s">
        <v>78</v>
      </c>
      <c r="AY382" s="246" t="s">
        <v>373</v>
      </c>
    </row>
    <row r="383" s="13" customFormat="1">
      <c r="A383" s="13"/>
      <c r="B383" s="236"/>
      <c r="C383" s="237"/>
      <c r="D383" s="238" t="s">
        <v>383</v>
      </c>
      <c r="E383" s="239" t="s">
        <v>19</v>
      </c>
      <c r="F383" s="240" t="s">
        <v>603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383</v>
      </c>
      <c r="AU383" s="246" t="s">
        <v>91</v>
      </c>
      <c r="AV383" s="13" t="s">
        <v>85</v>
      </c>
      <c r="AW383" s="13" t="s">
        <v>37</v>
      </c>
      <c r="AX383" s="13" t="s">
        <v>78</v>
      </c>
      <c r="AY383" s="246" t="s">
        <v>373</v>
      </c>
    </row>
    <row r="384" s="13" customFormat="1">
      <c r="A384" s="13"/>
      <c r="B384" s="236"/>
      <c r="C384" s="237"/>
      <c r="D384" s="238" t="s">
        <v>383</v>
      </c>
      <c r="E384" s="239" t="s">
        <v>19</v>
      </c>
      <c r="F384" s="240" t="s">
        <v>604</v>
      </c>
      <c r="G384" s="237"/>
      <c r="H384" s="239" t="s">
        <v>19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383</v>
      </c>
      <c r="AU384" s="246" t="s">
        <v>91</v>
      </c>
      <c r="AV384" s="13" t="s">
        <v>85</v>
      </c>
      <c r="AW384" s="13" t="s">
        <v>37</v>
      </c>
      <c r="AX384" s="13" t="s">
        <v>78</v>
      </c>
      <c r="AY384" s="246" t="s">
        <v>373</v>
      </c>
    </row>
    <row r="385" s="14" customFormat="1">
      <c r="A385" s="14"/>
      <c r="B385" s="247"/>
      <c r="C385" s="248"/>
      <c r="D385" s="238" t="s">
        <v>383</v>
      </c>
      <c r="E385" s="249" t="s">
        <v>19</v>
      </c>
      <c r="F385" s="250" t="s">
        <v>643</v>
      </c>
      <c r="G385" s="248"/>
      <c r="H385" s="251">
        <v>3.4649999999999999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383</v>
      </c>
      <c r="AU385" s="257" t="s">
        <v>91</v>
      </c>
      <c r="AV385" s="14" t="s">
        <v>91</v>
      </c>
      <c r="AW385" s="14" t="s">
        <v>37</v>
      </c>
      <c r="AX385" s="14" t="s">
        <v>78</v>
      </c>
      <c r="AY385" s="257" t="s">
        <v>373</v>
      </c>
    </row>
    <row r="386" s="15" customFormat="1">
      <c r="A386" s="15"/>
      <c r="B386" s="258"/>
      <c r="C386" s="259"/>
      <c r="D386" s="238" t="s">
        <v>383</v>
      </c>
      <c r="E386" s="260" t="s">
        <v>19</v>
      </c>
      <c r="F386" s="261" t="s">
        <v>386</v>
      </c>
      <c r="G386" s="259"/>
      <c r="H386" s="262">
        <v>3.4649999999999999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383</v>
      </c>
      <c r="AU386" s="268" t="s">
        <v>91</v>
      </c>
      <c r="AV386" s="15" t="s">
        <v>379</v>
      </c>
      <c r="AW386" s="15" t="s">
        <v>37</v>
      </c>
      <c r="AX386" s="15" t="s">
        <v>85</v>
      </c>
      <c r="AY386" s="268" t="s">
        <v>373</v>
      </c>
    </row>
    <row r="387" s="2" customFormat="1" ht="24.15" customHeight="1">
      <c r="A387" s="41"/>
      <c r="B387" s="42"/>
      <c r="C387" s="218" t="s">
        <v>644</v>
      </c>
      <c r="D387" s="218" t="s">
        <v>375</v>
      </c>
      <c r="E387" s="219" t="s">
        <v>645</v>
      </c>
      <c r="F387" s="220" t="s">
        <v>646</v>
      </c>
      <c r="G387" s="221" t="s">
        <v>212</v>
      </c>
      <c r="H387" s="222">
        <v>11.682</v>
      </c>
      <c r="I387" s="223"/>
      <c r="J387" s="224">
        <f>ROUND(I387*H387,2)</f>
        <v>0</v>
      </c>
      <c r="K387" s="220" t="s">
        <v>378</v>
      </c>
      <c r="L387" s="47"/>
      <c r="M387" s="225" t="s">
        <v>19</v>
      </c>
      <c r="N387" s="226" t="s">
        <v>50</v>
      </c>
      <c r="O387" s="87"/>
      <c r="P387" s="227">
        <f>O387*H387</f>
        <v>0</v>
      </c>
      <c r="Q387" s="227">
        <v>2.5018699999999998</v>
      </c>
      <c r="R387" s="227">
        <f>Q387*H387</f>
        <v>29.226845340000001</v>
      </c>
      <c r="S387" s="227">
        <v>0</v>
      </c>
      <c r="T387" s="22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9" t="s">
        <v>379</v>
      </c>
      <c r="AT387" s="229" t="s">
        <v>375</v>
      </c>
      <c r="AU387" s="229" t="s">
        <v>91</v>
      </c>
      <c r="AY387" s="20" t="s">
        <v>373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0" t="s">
        <v>91</v>
      </c>
      <c r="BK387" s="230">
        <f>ROUND(I387*H387,2)</f>
        <v>0</v>
      </c>
      <c r="BL387" s="20" t="s">
        <v>379</v>
      </c>
      <c r="BM387" s="229" t="s">
        <v>647</v>
      </c>
    </row>
    <row r="388" s="2" customFormat="1">
      <c r="A388" s="41"/>
      <c r="B388" s="42"/>
      <c r="C388" s="43"/>
      <c r="D388" s="231" t="s">
        <v>381</v>
      </c>
      <c r="E388" s="43"/>
      <c r="F388" s="232" t="s">
        <v>648</v>
      </c>
      <c r="G388" s="43"/>
      <c r="H388" s="43"/>
      <c r="I388" s="233"/>
      <c r="J388" s="43"/>
      <c r="K388" s="43"/>
      <c r="L388" s="47"/>
      <c r="M388" s="234"/>
      <c r="N388" s="23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381</v>
      </c>
      <c r="AU388" s="20" t="s">
        <v>91</v>
      </c>
    </row>
    <row r="389" s="13" customFormat="1">
      <c r="A389" s="13"/>
      <c r="B389" s="236"/>
      <c r="C389" s="237"/>
      <c r="D389" s="238" t="s">
        <v>383</v>
      </c>
      <c r="E389" s="239" t="s">
        <v>19</v>
      </c>
      <c r="F389" s="240" t="s">
        <v>440</v>
      </c>
      <c r="G389" s="237"/>
      <c r="H389" s="239" t="s">
        <v>19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383</v>
      </c>
      <c r="AU389" s="246" t="s">
        <v>91</v>
      </c>
      <c r="AV389" s="13" t="s">
        <v>85</v>
      </c>
      <c r="AW389" s="13" t="s">
        <v>37</v>
      </c>
      <c r="AX389" s="13" t="s">
        <v>78</v>
      </c>
      <c r="AY389" s="246" t="s">
        <v>373</v>
      </c>
    </row>
    <row r="390" s="13" customFormat="1">
      <c r="A390" s="13"/>
      <c r="B390" s="236"/>
      <c r="C390" s="237"/>
      <c r="D390" s="238" t="s">
        <v>383</v>
      </c>
      <c r="E390" s="239" t="s">
        <v>19</v>
      </c>
      <c r="F390" s="240" t="s">
        <v>564</v>
      </c>
      <c r="G390" s="237"/>
      <c r="H390" s="239" t="s">
        <v>19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383</v>
      </c>
      <c r="AU390" s="246" t="s">
        <v>91</v>
      </c>
      <c r="AV390" s="13" t="s">
        <v>85</v>
      </c>
      <c r="AW390" s="13" t="s">
        <v>37</v>
      </c>
      <c r="AX390" s="13" t="s">
        <v>78</v>
      </c>
      <c r="AY390" s="246" t="s">
        <v>373</v>
      </c>
    </row>
    <row r="391" s="14" customFormat="1">
      <c r="A391" s="14"/>
      <c r="B391" s="247"/>
      <c r="C391" s="248"/>
      <c r="D391" s="238" t="s">
        <v>383</v>
      </c>
      <c r="E391" s="249" t="s">
        <v>19</v>
      </c>
      <c r="F391" s="250" t="s">
        <v>649</v>
      </c>
      <c r="G391" s="248"/>
      <c r="H391" s="251">
        <v>11.682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383</v>
      </c>
      <c r="AU391" s="257" t="s">
        <v>91</v>
      </c>
      <c r="AV391" s="14" t="s">
        <v>91</v>
      </c>
      <c r="AW391" s="14" t="s">
        <v>37</v>
      </c>
      <c r="AX391" s="14" t="s">
        <v>78</v>
      </c>
      <c r="AY391" s="257" t="s">
        <v>373</v>
      </c>
    </row>
    <row r="392" s="15" customFormat="1">
      <c r="A392" s="15"/>
      <c r="B392" s="258"/>
      <c r="C392" s="259"/>
      <c r="D392" s="238" t="s">
        <v>383</v>
      </c>
      <c r="E392" s="260" t="s">
        <v>19</v>
      </c>
      <c r="F392" s="261" t="s">
        <v>386</v>
      </c>
      <c r="G392" s="259"/>
      <c r="H392" s="262">
        <v>11.682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383</v>
      </c>
      <c r="AU392" s="268" t="s">
        <v>91</v>
      </c>
      <c r="AV392" s="15" t="s">
        <v>379</v>
      </c>
      <c r="AW392" s="15" t="s">
        <v>37</v>
      </c>
      <c r="AX392" s="15" t="s">
        <v>85</v>
      </c>
      <c r="AY392" s="268" t="s">
        <v>373</v>
      </c>
    </row>
    <row r="393" s="2" customFormat="1" ht="24.15" customHeight="1">
      <c r="A393" s="41"/>
      <c r="B393" s="42"/>
      <c r="C393" s="218" t="s">
        <v>650</v>
      </c>
      <c r="D393" s="218" t="s">
        <v>375</v>
      </c>
      <c r="E393" s="219" t="s">
        <v>651</v>
      </c>
      <c r="F393" s="220" t="s">
        <v>652</v>
      </c>
      <c r="G393" s="221" t="s">
        <v>153</v>
      </c>
      <c r="H393" s="222">
        <v>82.950000000000003</v>
      </c>
      <c r="I393" s="223"/>
      <c r="J393" s="224">
        <f>ROUND(I393*H393,2)</f>
        <v>0</v>
      </c>
      <c r="K393" s="220" t="s">
        <v>378</v>
      </c>
      <c r="L393" s="47"/>
      <c r="M393" s="225" t="s">
        <v>19</v>
      </c>
      <c r="N393" s="226" t="s">
        <v>50</v>
      </c>
      <c r="O393" s="87"/>
      <c r="P393" s="227">
        <f>O393*H393</f>
        <v>0</v>
      </c>
      <c r="Q393" s="227">
        <v>0.0027499999999999998</v>
      </c>
      <c r="R393" s="227">
        <f>Q393*H393</f>
        <v>0.2281125</v>
      </c>
      <c r="S393" s="227">
        <v>0</v>
      </c>
      <c r="T393" s="22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9" t="s">
        <v>379</v>
      </c>
      <c r="AT393" s="229" t="s">
        <v>375</v>
      </c>
      <c r="AU393" s="229" t="s">
        <v>91</v>
      </c>
      <c r="AY393" s="20" t="s">
        <v>373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20" t="s">
        <v>91</v>
      </c>
      <c r="BK393" s="230">
        <f>ROUND(I393*H393,2)</f>
        <v>0</v>
      </c>
      <c r="BL393" s="20" t="s">
        <v>379</v>
      </c>
      <c r="BM393" s="229" t="s">
        <v>653</v>
      </c>
    </row>
    <row r="394" s="2" customFormat="1">
      <c r="A394" s="41"/>
      <c r="B394" s="42"/>
      <c r="C394" s="43"/>
      <c r="D394" s="231" t="s">
        <v>381</v>
      </c>
      <c r="E394" s="43"/>
      <c r="F394" s="232" t="s">
        <v>654</v>
      </c>
      <c r="G394" s="43"/>
      <c r="H394" s="43"/>
      <c r="I394" s="233"/>
      <c r="J394" s="43"/>
      <c r="K394" s="43"/>
      <c r="L394" s="47"/>
      <c r="M394" s="234"/>
      <c r="N394" s="23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381</v>
      </c>
      <c r="AU394" s="20" t="s">
        <v>91</v>
      </c>
    </row>
    <row r="395" s="13" customFormat="1">
      <c r="A395" s="13"/>
      <c r="B395" s="236"/>
      <c r="C395" s="237"/>
      <c r="D395" s="238" t="s">
        <v>383</v>
      </c>
      <c r="E395" s="239" t="s">
        <v>19</v>
      </c>
      <c r="F395" s="240" t="s">
        <v>440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383</v>
      </c>
      <c r="AU395" s="246" t="s">
        <v>91</v>
      </c>
      <c r="AV395" s="13" t="s">
        <v>85</v>
      </c>
      <c r="AW395" s="13" t="s">
        <v>37</v>
      </c>
      <c r="AX395" s="13" t="s">
        <v>78</v>
      </c>
      <c r="AY395" s="246" t="s">
        <v>373</v>
      </c>
    </row>
    <row r="396" s="13" customFormat="1">
      <c r="A396" s="13"/>
      <c r="B396" s="236"/>
      <c r="C396" s="237"/>
      <c r="D396" s="238" t="s">
        <v>383</v>
      </c>
      <c r="E396" s="239" t="s">
        <v>19</v>
      </c>
      <c r="F396" s="240" t="s">
        <v>564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383</v>
      </c>
      <c r="AU396" s="246" t="s">
        <v>91</v>
      </c>
      <c r="AV396" s="13" t="s">
        <v>85</v>
      </c>
      <c r="AW396" s="13" t="s">
        <v>37</v>
      </c>
      <c r="AX396" s="13" t="s">
        <v>78</v>
      </c>
      <c r="AY396" s="246" t="s">
        <v>373</v>
      </c>
    </row>
    <row r="397" s="14" customFormat="1">
      <c r="A397" s="14"/>
      <c r="B397" s="247"/>
      <c r="C397" s="248"/>
      <c r="D397" s="238" t="s">
        <v>383</v>
      </c>
      <c r="E397" s="249" t="s">
        <v>19</v>
      </c>
      <c r="F397" s="250" t="s">
        <v>655</v>
      </c>
      <c r="G397" s="248"/>
      <c r="H397" s="251">
        <v>82.950000000000003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383</v>
      </c>
      <c r="AU397" s="257" t="s">
        <v>91</v>
      </c>
      <c r="AV397" s="14" t="s">
        <v>91</v>
      </c>
      <c r="AW397" s="14" t="s">
        <v>37</v>
      </c>
      <c r="AX397" s="14" t="s">
        <v>78</v>
      </c>
      <c r="AY397" s="257" t="s">
        <v>373</v>
      </c>
    </row>
    <row r="398" s="15" customFormat="1">
      <c r="A398" s="15"/>
      <c r="B398" s="258"/>
      <c r="C398" s="259"/>
      <c r="D398" s="238" t="s">
        <v>383</v>
      </c>
      <c r="E398" s="260" t="s">
        <v>272</v>
      </c>
      <c r="F398" s="261" t="s">
        <v>386</v>
      </c>
      <c r="G398" s="259"/>
      <c r="H398" s="262">
        <v>82.950000000000003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383</v>
      </c>
      <c r="AU398" s="268" t="s">
        <v>91</v>
      </c>
      <c r="AV398" s="15" t="s">
        <v>379</v>
      </c>
      <c r="AW398" s="15" t="s">
        <v>37</v>
      </c>
      <c r="AX398" s="15" t="s">
        <v>85</v>
      </c>
      <c r="AY398" s="268" t="s">
        <v>373</v>
      </c>
    </row>
    <row r="399" s="2" customFormat="1" ht="24.15" customHeight="1">
      <c r="A399" s="41"/>
      <c r="B399" s="42"/>
      <c r="C399" s="218" t="s">
        <v>656</v>
      </c>
      <c r="D399" s="218" t="s">
        <v>375</v>
      </c>
      <c r="E399" s="219" t="s">
        <v>657</v>
      </c>
      <c r="F399" s="220" t="s">
        <v>658</v>
      </c>
      <c r="G399" s="221" t="s">
        <v>153</v>
      </c>
      <c r="H399" s="222">
        <v>82.950000000000003</v>
      </c>
      <c r="I399" s="223"/>
      <c r="J399" s="224">
        <f>ROUND(I399*H399,2)</f>
        <v>0</v>
      </c>
      <c r="K399" s="220" t="s">
        <v>378</v>
      </c>
      <c r="L399" s="47"/>
      <c r="M399" s="225" t="s">
        <v>19</v>
      </c>
      <c r="N399" s="226" t="s">
        <v>50</v>
      </c>
      <c r="O399" s="87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9" t="s">
        <v>379</v>
      </c>
      <c r="AT399" s="229" t="s">
        <v>375</v>
      </c>
      <c r="AU399" s="229" t="s">
        <v>91</v>
      </c>
      <c r="AY399" s="20" t="s">
        <v>373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91</v>
      </c>
      <c r="BK399" s="230">
        <f>ROUND(I399*H399,2)</f>
        <v>0</v>
      </c>
      <c r="BL399" s="20" t="s">
        <v>379</v>
      </c>
      <c r="BM399" s="229" t="s">
        <v>659</v>
      </c>
    </row>
    <row r="400" s="2" customFormat="1">
      <c r="A400" s="41"/>
      <c r="B400" s="42"/>
      <c r="C400" s="43"/>
      <c r="D400" s="231" t="s">
        <v>381</v>
      </c>
      <c r="E400" s="43"/>
      <c r="F400" s="232" t="s">
        <v>660</v>
      </c>
      <c r="G400" s="43"/>
      <c r="H400" s="43"/>
      <c r="I400" s="233"/>
      <c r="J400" s="43"/>
      <c r="K400" s="43"/>
      <c r="L400" s="47"/>
      <c r="M400" s="234"/>
      <c r="N400" s="23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381</v>
      </c>
      <c r="AU400" s="20" t="s">
        <v>91</v>
      </c>
    </row>
    <row r="401" s="14" customFormat="1">
      <c r="A401" s="14"/>
      <c r="B401" s="247"/>
      <c r="C401" s="248"/>
      <c r="D401" s="238" t="s">
        <v>383</v>
      </c>
      <c r="E401" s="249" t="s">
        <v>19</v>
      </c>
      <c r="F401" s="250" t="s">
        <v>661</v>
      </c>
      <c r="G401" s="248"/>
      <c r="H401" s="251">
        <v>82.950000000000003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383</v>
      </c>
      <c r="AU401" s="257" t="s">
        <v>91</v>
      </c>
      <c r="AV401" s="14" t="s">
        <v>91</v>
      </c>
      <c r="AW401" s="14" t="s">
        <v>37</v>
      </c>
      <c r="AX401" s="14" t="s">
        <v>78</v>
      </c>
      <c r="AY401" s="257" t="s">
        <v>373</v>
      </c>
    </row>
    <row r="402" s="15" customFormat="1">
      <c r="A402" s="15"/>
      <c r="B402" s="258"/>
      <c r="C402" s="259"/>
      <c r="D402" s="238" t="s">
        <v>383</v>
      </c>
      <c r="E402" s="260" t="s">
        <v>19</v>
      </c>
      <c r="F402" s="261" t="s">
        <v>386</v>
      </c>
      <c r="G402" s="259"/>
      <c r="H402" s="262">
        <v>82.950000000000003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8" t="s">
        <v>383</v>
      </c>
      <c r="AU402" s="268" t="s">
        <v>91</v>
      </c>
      <c r="AV402" s="15" t="s">
        <v>379</v>
      </c>
      <c r="AW402" s="15" t="s">
        <v>37</v>
      </c>
      <c r="AX402" s="15" t="s">
        <v>85</v>
      </c>
      <c r="AY402" s="268" t="s">
        <v>373</v>
      </c>
    </row>
    <row r="403" s="12" customFormat="1" ht="22.8" customHeight="1">
      <c r="A403" s="12"/>
      <c r="B403" s="202"/>
      <c r="C403" s="203"/>
      <c r="D403" s="204" t="s">
        <v>77</v>
      </c>
      <c r="E403" s="216" t="s">
        <v>98</v>
      </c>
      <c r="F403" s="216" t="s">
        <v>662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SUM(P404:P852)</f>
        <v>0</v>
      </c>
      <c r="Q403" s="210"/>
      <c r="R403" s="211">
        <f>SUM(R404:R852)</f>
        <v>1760.7578491799998</v>
      </c>
      <c r="S403" s="210"/>
      <c r="T403" s="212">
        <f>SUM(T404:T852)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85</v>
      </c>
      <c r="AT403" s="214" t="s">
        <v>77</v>
      </c>
      <c r="AU403" s="214" t="s">
        <v>85</v>
      </c>
      <c r="AY403" s="213" t="s">
        <v>373</v>
      </c>
      <c r="BK403" s="215">
        <f>SUM(BK404:BK852)</f>
        <v>0</v>
      </c>
    </row>
    <row r="404" s="2" customFormat="1" ht="37.8" customHeight="1">
      <c r="A404" s="41"/>
      <c r="B404" s="42"/>
      <c r="C404" s="218" t="s">
        <v>663</v>
      </c>
      <c r="D404" s="218" t="s">
        <v>375</v>
      </c>
      <c r="E404" s="219" t="s">
        <v>664</v>
      </c>
      <c r="F404" s="220" t="s">
        <v>665</v>
      </c>
      <c r="G404" s="221" t="s">
        <v>153</v>
      </c>
      <c r="H404" s="222">
        <v>261.26299999999998</v>
      </c>
      <c r="I404" s="223"/>
      <c r="J404" s="224">
        <f>ROUND(I404*H404,2)</f>
        <v>0</v>
      </c>
      <c r="K404" s="220" t="s">
        <v>378</v>
      </c>
      <c r="L404" s="47"/>
      <c r="M404" s="225" t="s">
        <v>19</v>
      </c>
      <c r="N404" s="226" t="s">
        <v>50</v>
      </c>
      <c r="O404" s="87"/>
      <c r="P404" s="227">
        <f>O404*H404</f>
        <v>0</v>
      </c>
      <c r="Q404" s="227">
        <v>0.50100999999999996</v>
      </c>
      <c r="R404" s="227">
        <f>Q404*H404</f>
        <v>130.89537562999999</v>
      </c>
      <c r="S404" s="227">
        <v>0</v>
      </c>
      <c r="T404" s="22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9" t="s">
        <v>379</v>
      </c>
      <c r="AT404" s="229" t="s">
        <v>375</v>
      </c>
      <c r="AU404" s="229" t="s">
        <v>91</v>
      </c>
      <c r="AY404" s="20" t="s">
        <v>373</v>
      </c>
      <c r="BE404" s="230">
        <f>IF(N404="základní",J404,0)</f>
        <v>0</v>
      </c>
      <c r="BF404" s="230">
        <f>IF(N404="snížená",J404,0)</f>
        <v>0</v>
      </c>
      <c r="BG404" s="230">
        <f>IF(N404="zákl. přenesená",J404,0)</f>
        <v>0</v>
      </c>
      <c r="BH404" s="230">
        <f>IF(N404="sníž. přenesená",J404,0)</f>
        <v>0</v>
      </c>
      <c r="BI404" s="230">
        <f>IF(N404="nulová",J404,0)</f>
        <v>0</v>
      </c>
      <c r="BJ404" s="20" t="s">
        <v>91</v>
      </c>
      <c r="BK404" s="230">
        <f>ROUND(I404*H404,2)</f>
        <v>0</v>
      </c>
      <c r="BL404" s="20" t="s">
        <v>379</v>
      </c>
      <c r="BM404" s="229" t="s">
        <v>666</v>
      </c>
    </row>
    <row r="405" s="2" customFormat="1">
      <c r="A405" s="41"/>
      <c r="B405" s="42"/>
      <c r="C405" s="43"/>
      <c r="D405" s="231" t="s">
        <v>381</v>
      </c>
      <c r="E405" s="43"/>
      <c r="F405" s="232" t="s">
        <v>667</v>
      </c>
      <c r="G405" s="43"/>
      <c r="H405" s="43"/>
      <c r="I405" s="233"/>
      <c r="J405" s="43"/>
      <c r="K405" s="43"/>
      <c r="L405" s="47"/>
      <c r="M405" s="234"/>
      <c r="N405" s="235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381</v>
      </c>
      <c r="AU405" s="20" t="s">
        <v>91</v>
      </c>
    </row>
    <row r="406" s="13" customFormat="1">
      <c r="A406" s="13"/>
      <c r="B406" s="236"/>
      <c r="C406" s="237"/>
      <c r="D406" s="238" t="s">
        <v>383</v>
      </c>
      <c r="E406" s="239" t="s">
        <v>19</v>
      </c>
      <c r="F406" s="240" t="s">
        <v>384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383</v>
      </c>
      <c r="AU406" s="246" t="s">
        <v>91</v>
      </c>
      <c r="AV406" s="13" t="s">
        <v>85</v>
      </c>
      <c r="AW406" s="13" t="s">
        <v>37</v>
      </c>
      <c r="AX406" s="13" t="s">
        <v>78</v>
      </c>
      <c r="AY406" s="246" t="s">
        <v>373</v>
      </c>
    </row>
    <row r="407" s="13" customFormat="1">
      <c r="A407" s="13"/>
      <c r="B407" s="236"/>
      <c r="C407" s="237"/>
      <c r="D407" s="238" t="s">
        <v>383</v>
      </c>
      <c r="E407" s="239" t="s">
        <v>19</v>
      </c>
      <c r="F407" s="240" t="s">
        <v>668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383</v>
      </c>
      <c r="AU407" s="246" t="s">
        <v>91</v>
      </c>
      <c r="AV407" s="13" t="s">
        <v>85</v>
      </c>
      <c r="AW407" s="13" t="s">
        <v>37</v>
      </c>
      <c r="AX407" s="13" t="s">
        <v>78</v>
      </c>
      <c r="AY407" s="246" t="s">
        <v>373</v>
      </c>
    </row>
    <row r="408" s="13" customFormat="1">
      <c r="A408" s="13"/>
      <c r="B408" s="236"/>
      <c r="C408" s="237"/>
      <c r="D408" s="238" t="s">
        <v>383</v>
      </c>
      <c r="E408" s="239" t="s">
        <v>19</v>
      </c>
      <c r="F408" s="240" t="s">
        <v>669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383</v>
      </c>
      <c r="AU408" s="246" t="s">
        <v>91</v>
      </c>
      <c r="AV408" s="13" t="s">
        <v>85</v>
      </c>
      <c r="AW408" s="13" t="s">
        <v>37</v>
      </c>
      <c r="AX408" s="13" t="s">
        <v>78</v>
      </c>
      <c r="AY408" s="246" t="s">
        <v>373</v>
      </c>
    </row>
    <row r="409" s="13" customFormat="1">
      <c r="A409" s="13"/>
      <c r="B409" s="236"/>
      <c r="C409" s="237"/>
      <c r="D409" s="238" t="s">
        <v>383</v>
      </c>
      <c r="E409" s="239" t="s">
        <v>19</v>
      </c>
      <c r="F409" s="240" t="s">
        <v>670</v>
      </c>
      <c r="G409" s="237"/>
      <c r="H409" s="239" t="s">
        <v>19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383</v>
      </c>
      <c r="AU409" s="246" t="s">
        <v>91</v>
      </c>
      <c r="AV409" s="13" t="s">
        <v>85</v>
      </c>
      <c r="AW409" s="13" t="s">
        <v>37</v>
      </c>
      <c r="AX409" s="13" t="s">
        <v>78</v>
      </c>
      <c r="AY409" s="246" t="s">
        <v>373</v>
      </c>
    </row>
    <row r="410" s="13" customFormat="1">
      <c r="A410" s="13"/>
      <c r="B410" s="236"/>
      <c r="C410" s="237"/>
      <c r="D410" s="238" t="s">
        <v>383</v>
      </c>
      <c r="E410" s="239" t="s">
        <v>19</v>
      </c>
      <c r="F410" s="240" t="s">
        <v>671</v>
      </c>
      <c r="G410" s="237"/>
      <c r="H410" s="239" t="s">
        <v>19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383</v>
      </c>
      <c r="AU410" s="246" t="s">
        <v>91</v>
      </c>
      <c r="AV410" s="13" t="s">
        <v>85</v>
      </c>
      <c r="AW410" s="13" t="s">
        <v>37</v>
      </c>
      <c r="AX410" s="13" t="s">
        <v>78</v>
      </c>
      <c r="AY410" s="246" t="s">
        <v>373</v>
      </c>
    </row>
    <row r="411" s="14" customFormat="1">
      <c r="A411" s="14"/>
      <c r="B411" s="247"/>
      <c r="C411" s="248"/>
      <c r="D411" s="238" t="s">
        <v>383</v>
      </c>
      <c r="E411" s="249" t="s">
        <v>19</v>
      </c>
      <c r="F411" s="250" t="s">
        <v>672</v>
      </c>
      <c r="G411" s="248"/>
      <c r="H411" s="251">
        <v>228.113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383</v>
      </c>
      <c r="AU411" s="257" t="s">
        <v>91</v>
      </c>
      <c r="AV411" s="14" t="s">
        <v>91</v>
      </c>
      <c r="AW411" s="14" t="s">
        <v>37</v>
      </c>
      <c r="AX411" s="14" t="s">
        <v>78</v>
      </c>
      <c r="AY411" s="257" t="s">
        <v>373</v>
      </c>
    </row>
    <row r="412" s="13" customFormat="1">
      <c r="A412" s="13"/>
      <c r="B412" s="236"/>
      <c r="C412" s="237"/>
      <c r="D412" s="238" t="s">
        <v>383</v>
      </c>
      <c r="E412" s="239" t="s">
        <v>19</v>
      </c>
      <c r="F412" s="240" t="s">
        <v>673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383</v>
      </c>
      <c r="AU412" s="246" t="s">
        <v>91</v>
      </c>
      <c r="AV412" s="13" t="s">
        <v>85</v>
      </c>
      <c r="AW412" s="13" t="s">
        <v>37</v>
      </c>
      <c r="AX412" s="13" t="s">
        <v>78</v>
      </c>
      <c r="AY412" s="246" t="s">
        <v>373</v>
      </c>
    </row>
    <row r="413" s="13" customFormat="1">
      <c r="A413" s="13"/>
      <c r="B413" s="236"/>
      <c r="C413" s="237"/>
      <c r="D413" s="238" t="s">
        <v>383</v>
      </c>
      <c r="E413" s="239" t="s">
        <v>19</v>
      </c>
      <c r="F413" s="240" t="s">
        <v>674</v>
      </c>
      <c r="G413" s="237"/>
      <c r="H413" s="239" t="s">
        <v>19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383</v>
      </c>
      <c r="AU413" s="246" t="s">
        <v>91</v>
      </c>
      <c r="AV413" s="13" t="s">
        <v>85</v>
      </c>
      <c r="AW413" s="13" t="s">
        <v>37</v>
      </c>
      <c r="AX413" s="13" t="s">
        <v>78</v>
      </c>
      <c r="AY413" s="246" t="s">
        <v>373</v>
      </c>
    </row>
    <row r="414" s="14" customFormat="1">
      <c r="A414" s="14"/>
      <c r="B414" s="247"/>
      <c r="C414" s="248"/>
      <c r="D414" s="238" t="s">
        <v>383</v>
      </c>
      <c r="E414" s="249" t="s">
        <v>19</v>
      </c>
      <c r="F414" s="250" t="s">
        <v>675</v>
      </c>
      <c r="G414" s="248"/>
      <c r="H414" s="251">
        <v>33.149999999999999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383</v>
      </c>
      <c r="AU414" s="257" t="s">
        <v>91</v>
      </c>
      <c r="AV414" s="14" t="s">
        <v>91</v>
      </c>
      <c r="AW414" s="14" t="s">
        <v>37</v>
      </c>
      <c r="AX414" s="14" t="s">
        <v>78</v>
      </c>
      <c r="AY414" s="257" t="s">
        <v>373</v>
      </c>
    </row>
    <row r="415" s="15" customFormat="1">
      <c r="A415" s="15"/>
      <c r="B415" s="258"/>
      <c r="C415" s="259"/>
      <c r="D415" s="238" t="s">
        <v>383</v>
      </c>
      <c r="E415" s="260" t="s">
        <v>19</v>
      </c>
      <c r="F415" s="261" t="s">
        <v>386</v>
      </c>
      <c r="G415" s="259"/>
      <c r="H415" s="262">
        <v>261.26299999999998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383</v>
      </c>
      <c r="AU415" s="268" t="s">
        <v>91</v>
      </c>
      <c r="AV415" s="15" t="s">
        <v>379</v>
      </c>
      <c r="AW415" s="15" t="s">
        <v>37</v>
      </c>
      <c r="AX415" s="15" t="s">
        <v>85</v>
      </c>
      <c r="AY415" s="268" t="s">
        <v>373</v>
      </c>
    </row>
    <row r="416" s="2" customFormat="1" ht="37.8" customHeight="1">
      <c r="A416" s="41"/>
      <c r="B416" s="42"/>
      <c r="C416" s="218" t="s">
        <v>676</v>
      </c>
      <c r="D416" s="218" t="s">
        <v>375</v>
      </c>
      <c r="E416" s="219" t="s">
        <v>677</v>
      </c>
      <c r="F416" s="220" t="s">
        <v>678</v>
      </c>
      <c r="G416" s="221" t="s">
        <v>153</v>
      </c>
      <c r="H416" s="222">
        <v>348.80700000000002</v>
      </c>
      <c r="I416" s="223"/>
      <c r="J416" s="224">
        <f>ROUND(I416*H416,2)</f>
        <v>0</v>
      </c>
      <c r="K416" s="220" t="s">
        <v>378</v>
      </c>
      <c r="L416" s="47"/>
      <c r="M416" s="225" t="s">
        <v>19</v>
      </c>
      <c r="N416" s="226" t="s">
        <v>50</v>
      </c>
      <c r="O416" s="87"/>
      <c r="P416" s="227">
        <f>O416*H416</f>
        <v>0</v>
      </c>
      <c r="Q416" s="227">
        <v>0.61207999999999996</v>
      </c>
      <c r="R416" s="227">
        <f>Q416*H416</f>
        <v>213.49778856</v>
      </c>
      <c r="S416" s="227">
        <v>0</v>
      </c>
      <c r="T416" s="22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9" t="s">
        <v>379</v>
      </c>
      <c r="AT416" s="229" t="s">
        <v>375</v>
      </c>
      <c r="AU416" s="229" t="s">
        <v>91</v>
      </c>
      <c r="AY416" s="20" t="s">
        <v>373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0" t="s">
        <v>91</v>
      </c>
      <c r="BK416" s="230">
        <f>ROUND(I416*H416,2)</f>
        <v>0</v>
      </c>
      <c r="BL416" s="20" t="s">
        <v>379</v>
      </c>
      <c r="BM416" s="229" t="s">
        <v>679</v>
      </c>
    </row>
    <row r="417" s="2" customFormat="1">
      <c r="A417" s="41"/>
      <c r="B417" s="42"/>
      <c r="C417" s="43"/>
      <c r="D417" s="231" t="s">
        <v>381</v>
      </c>
      <c r="E417" s="43"/>
      <c r="F417" s="232" t="s">
        <v>680</v>
      </c>
      <c r="G417" s="43"/>
      <c r="H417" s="43"/>
      <c r="I417" s="233"/>
      <c r="J417" s="43"/>
      <c r="K417" s="43"/>
      <c r="L417" s="47"/>
      <c r="M417" s="234"/>
      <c r="N417" s="23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381</v>
      </c>
      <c r="AU417" s="20" t="s">
        <v>91</v>
      </c>
    </row>
    <row r="418" s="13" customFormat="1">
      <c r="A418" s="13"/>
      <c r="B418" s="236"/>
      <c r="C418" s="237"/>
      <c r="D418" s="238" t="s">
        <v>383</v>
      </c>
      <c r="E418" s="239" t="s">
        <v>19</v>
      </c>
      <c r="F418" s="240" t="s">
        <v>384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383</v>
      </c>
      <c r="AU418" s="246" t="s">
        <v>91</v>
      </c>
      <c r="AV418" s="13" t="s">
        <v>85</v>
      </c>
      <c r="AW418" s="13" t="s">
        <v>37</v>
      </c>
      <c r="AX418" s="13" t="s">
        <v>78</v>
      </c>
      <c r="AY418" s="246" t="s">
        <v>373</v>
      </c>
    </row>
    <row r="419" s="13" customFormat="1">
      <c r="A419" s="13"/>
      <c r="B419" s="236"/>
      <c r="C419" s="237"/>
      <c r="D419" s="238" t="s">
        <v>383</v>
      </c>
      <c r="E419" s="239" t="s">
        <v>19</v>
      </c>
      <c r="F419" s="240" t="s">
        <v>668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383</v>
      </c>
      <c r="AU419" s="246" t="s">
        <v>91</v>
      </c>
      <c r="AV419" s="13" t="s">
        <v>85</v>
      </c>
      <c r="AW419" s="13" t="s">
        <v>37</v>
      </c>
      <c r="AX419" s="13" t="s">
        <v>78</v>
      </c>
      <c r="AY419" s="246" t="s">
        <v>373</v>
      </c>
    </row>
    <row r="420" s="13" customFormat="1">
      <c r="A420" s="13"/>
      <c r="B420" s="236"/>
      <c r="C420" s="237"/>
      <c r="D420" s="238" t="s">
        <v>383</v>
      </c>
      <c r="E420" s="239" t="s">
        <v>19</v>
      </c>
      <c r="F420" s="240" t="s">
        <v>681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383</v>
      </c>
      <c r="AU420" s="246" t="s">
        <v>91</v>
      </c>
      <c r="AV420" s="13" t="s">
        <v>85</v>
      </c>
      <c r="AW420" s="13" t="s">
        <v>37</v>
      </c>
      <c r="AX420" s="13" t="s">
        <v>78</v>
      </c>
      <c r="AY420" s="246" t="s">
        <v>373</v>
      </c>
    </row>
    <row r="421" s="14" customFormat="1">
      <c r="A421" s="14"/>
      <c r="B421" s="247"/>
      <c r="C421" s="248"/>
      <c r="D421" s="238" t="s">
        <v>383</v>
      </c>
      <c r="E421" s="249" t="s">
        <v>19</v>
      </c>
      <c r="F421" s="250" t="s">
        <v>682</v>
      </c>
      <c r="G421" s="248"/>
      <c r="H421" s="251">
        <v>175.37899999999999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383</v>
      </c>
      <c r="AU421" s="257" t="s">
        <v>91</v>
      </c>
      <c r="AV421" s="14" t="s">
        <v>91</v>
      </c>
      <c r="AW421" s="14" t="s">
        <v>37</v>
      </c>
      <c r="AX421" s="14" t="s">
        <v>78</v>
      </c>
      <c r="AY421" s="257" t="s">
        <v>373</v>
      </c>
    </row>
    <row r="422" s="14" customFormat="1">
      <c r="A422" s="14"/>
      <c r="B422" s="247"/>
      <c r="C422" s="248"/>
      <c r="D422" s="238" t="s">
        <v>383</v>
      </c>
      <c r="E422" s="249" t="s">
        <v>19</v>
      </c>
      <c r="F422" s="250" t="s">
        <v>683</v>
      </c>
      <c r="G422" s="248"/>
      <c r="H422" s="251">
        <v>173.428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383</v>
      </c>
      <c r="AU422" s="257" t="s">
        <v>91</v>
      </c>
      <c r="AV422" s="14" t="s">
        <v>91</v>
      </c>
      <c r="AW422" s="14" t="s">
        <v>37</v>
      </c>
      <c r="AX422" s="14" t="s">
        <v>78</v>
      </c>
      <c r="AY422" s="257" t="s">
        <v>373</v>
      </c>
    </row>
    <row r="423" s="15" customFormat="1">
      <c r="A423" s="15"/>
      <c r="B423" s="258"/>
      <c r="C423" s="259"/>
      <c r="D423" s="238" t="s">
        <v>383</v>
      </c>
      <c r="E423" s="260" t="s">
        <v>19</v>
      </c>
      <c r="F423" s="261" t="s">
        <v>386</v>
      </c>
      <c r="G423" s="259"/>
      <c r="H423" s="262">
        <v>348.80700000000002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383</v>
      </c>
      <c r="AU423" s="268" t="s">
        <v>91</v>
      </c>
      <c r="AV423" s="15" t="s">
        <v>379</v>
      </c>
      <c r="AW423" s="15" t="s">
        <v>37</v>
      </c>
      <c r="AX423" s="15" t="s">
        <v>85</v>
      </c>
      <c r="AY423" s="268" t="s">
        <v>373</v>
      </c>
    </row>
    <row r="424" s="2" customFormat="1" ht="37.8" customHeight="1">
      <c r="A424" s="41"/>
      <c r="B424" s="42"/>
      <c r="C424" s="218" t="s">
        <v>684</v>
      </c>
      <c r="D424" s="218" t="s">
        <v>375</v>
      </c>
      <c r="E424" s="219" t="s">
        <v>685</v>
      </c>
      <c r="F424" s="220" t="s">
        <v>686</v>
      </c>
      <c r="G424" s="221" t="s">
        <v>153</v>
      </c>
      <c r="H424" s="222">
        <v>170.49100000000001</v>
      </c>
      <c r="I424" s="223"/>
      <c r="J424" s="224">
        <f>ROUND(I424*H424,2)</f>
        <v>0</v>
      </c>
      <c r="K424" s="220" t="s">
        <v>378</v>
      </c>
      <c r="L424" s="47"/>
      <c r="M424" s="225" t="s">
        <v>19</v>
      </c>
      <c r="N424" s="226" t="s">
        <v>50</v>
      </c>
      <c r="O424" s="87"/>
      <c r="P424" s="227">
        <f>O424*H424</f>
        <v>0</v>
      </c>
      <c r="Q424" s="227">
        <v>0.73558000000000001</v>
      </c>
      <c r="R424" s="227">
        <f>Q424*H424</f>
        <v>125.40976978000002</v>
      </c>
      <c r="S424" s="227">
        <v>0</v>
      </c>
      <c r="T424" s="22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9" t="s">
        <v>379</v>
      </c>
      <c r="AT424" s="229" t="s">
        <v>375</v>
      </c>
      <c r="AU424" s="229" t="s">
        <v>91</v>
      </c>
      <c r="AY424" s="20" t="s">
        <v>373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91</v>
      </c>
      <c r="BK424" s="230">
        <f>ROUND(I424*H424,2)</f>
        <v>0</v>
      </c>
      <c r="BL424" s="20" t="s">
        <v>379</v>
      </c>
      <c r="BM424" s="229" t="s">
        <v>687</v>
      </c>
    </row>
    <row r="425" s="2" customFormat="1">
      <c r="A425" s="41"/>
      <c r="B425" s="42"/>
      <c r="C425" s="43"/>
      <c r="D425" s="231" t="s">
        <v>381</v>
      </c>
      <c r="E425" s="43"/>
      <c r="F425" s="232" t="s">
        <v>688</v>
      </c>
      <c r="G425" s="43"/>
      <c r="H425" s="43"/>
      <c r="I425" s="233"/>
      <c r="J425" s="43"/>
      <c r="K425" s="43"/>
      <c r="L425" s="47"/>
      <c r="M425" s="234"/>
      <c r="N425" s="23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381</v>
      </c>
      <c r="AU425" s="20" t="s">
        <v>91</v>
      </c>
    </row>
    <row r="426" s="13" customFormat="1">
      <c r="A426" s="13"/>
      <c r="B426" s="236"/>
      <c r="C426" s="237"/>
      <c r="D426" s="238" t="s">
        <v>383</v>
      </c>
      <c r="E426" s="239" t="s">
        <v>19</v>
      </c>
      <c r="F426" s="240" t="s">
        <v>384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383</v>
      </c>
      <c r="AU426" s="246" t="s">
        <v>91</v>
      </c>
      <c r="AV426" s="13" t="s">
        <v>85</v>
      </c>
      <c r="AW426" s="13" t="s">
        <v>37</v>
      </c>
      <c r="AX426" s="13" t="s">
        <v>78</v>
      </c>
      <c r="AY426" s="246" t="s">
        <v>373</v>
      </c>
    </row>
    <row r="427" s="13" customFormat="1">
      <c r="A427" s="13"/>
      <c r="B427" s="236"/>
      <c r="C427" s="237"/>
      <c r="D427" s="238" t="s">
        <v>383</v>
      </c>
      <c r="E427" s="239" t="s">
        <v>19</v>
      </c>
      <c r="F427" s="240" t="s">
        <v>668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383</v>
      </c>
      <c r="AU427" s="246" t="s">
        <v>91</v>
      </c>
      <c r="AV427" s="13" t="s">
        <v>85</v>
      </c>
      <c r="AW427" s="13" t="s">
        <v>37</v>
      </c>
      <c r="AX427" s="13" t="s">
        <v>78</v>
      </c>
      <c r="AY427" s="246" t="s">
        <v>373</v>
      </c>
    </row>
    <row r="428" s="13" customFormat="1">
      <c r="A428" s="13"/>
      <c r="B428" s="236"/>
      <c r="C428" s="237"/>
      <c r="D428" s="238" t="s">
        <v>383</v>
      </c>
      <c r="E428" s="239" t="s">
        <v>19</v>
      </c>
      <c r="F428" s="240" t="s">
        <v>689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383</v>
      </c>
      <c r="AU428" s="246" t="s">
        <v>91</v>
      </c>
      <c r="AV428" s="13" t="s">
        <v>85</v>
      </c>
      <c r="AW428" s="13" t="s">
        <v>37</v>
      </c>
      <c r="AX428" s="13" t="s">
        <v>78</v>
      </c>
      <c r="AY428" s="246" t="s">
        <v>373</v>
      </c>
    </row>
    <row r="429" s="13" customFormat="1">
      <c r="A429" s="13"/>
      <c r="B429" s="236"/>
      <c r="C429" s="237"/>
      <c r="D429" s="238" t="s">
        <v>383</v>
      </c>
      <c r="E429" s="239" t="s">
        <v>19</v>
      </c>
      <c r="F429" s="240" t="s">
        <v>673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383</v>
      </c>
      <c r="AU429" s="246" t="s">
        <v>91</v>
      </c>
      <c r="AV429" s="13" t="s">
        <v>85</v>
      </c>
      <c r="AW429" s="13" t="s">
        <v>37</v>
      </c>
      <c r="AX429" s="13" t="s">
        <v>78</v>
      </c>
      <c r="AY429" s="246" t="s">
        <v>373</v>
      </c>
    </row>
    <row r="430" s="14" customFormat="1">
      <c r="A430" s="14"/>
      <c r="B430" s="247"/>
      <c r="C430" s="248"/>
      <c r="D430" s="238" t="s">
        <v>383</v>
      </c>
      <c r="E430" s="249" t="s">
        <v>19</v>
      </c>
      <c r="F430" s="250" t="s">
        <v>690</v>
      </c>
      <c r="G430" s="248"/>
      <c r="H430" s="251">
        <v>9.6389999999999993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383</v>
      </c>
      <c r="AU430" s="257" t="s">
        <v>91</v>
      </c>
      <c r="AV430" s="14" t="s">
        <v>91</v>
      </c>
      <c r="AW430" s="14" t="s">
        <v>37</v>
      </c>
      <c r="AX430" s="14" t="s">
        <v>78</v>
      </c>
      <c r="AY430" s="257" t="s">
        <v>373</v>
      </c>
    </row>
    <row r="431" s="14" customFormat="1">
      <c r="A431" s="14"/>
      <c r="B431" s="247"/>
      <c r="C431" s="248"/>
      <c r="D431" s="238" t="s">
        <v>383</v>
      </c>
      <c r="E431" s="249" t="s">
        <v>19</v>
      </c>
      <c r="F431" s="250" t="s">
        <v>691</v>
      </c>
      <c r="G431" s="248"/>
      <c r="H431" s="251">
        <v>6.742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383</v>
      </c>
      <c r="AU431" s="257" t="s">
        <v>91</v>
      </c>
      <c r="AV431" s="14" t="s">
        <v>91</v>
      </c>
      <c r="AW431" s="14" t="s">
        <v>37</v>
      </c>
      <c r="AX431" s="14" t="s">
        <v>78</v>
      </c>
      <c r="AY431" s="257" t="s">
        <v>373</v>
      </c>
    </row>
    <row r="432" s="13" customFormat="1">
      <c r="A432" s="13"/>
      <c r="B432" s="236"/>
      <c r="C432" s="237"/>
      <c r="D432" s="238" t="s">
        <v>383</v>
      </c>
      <c r="E432" s="239" t="s">
        <v>19</v>
      </c>
      <c r="F432" s="240" t="s">
        <v>692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383</v>
      </c>
      <c r="AU432" s="246" t="s">
        <v>91</v>
      </c>
      <c r="AV432" s="13" t="s">
        <v>85</v>
      </c>
      <c r="AW432" s="13" t="s">
        <v>37</v>
      </c>
      <c r="AX432" s="13" t="s">
        <v>78</v>
      </c>
      <c r="AY432" s="246" t="s">
        <v>373</v>
      </c>
    </row>
    <row r="433" s="14" customFormat="1">
      <c r="A433" s="14"/>
      <c r="B433" s="247"/>
      <c r="C433" s="248"/>
      <c r="D433" s="238" t="s">
        <v>383</v>
      </c>
      <c r="E433" s="249" t="s">
        <v>19</v>
      </c>
      <c r="F433" s="250" t="s">
        <v>690</v>
      </c>
      <c r="G433" s="248"/>
      <c r="H433" s="251">
        <v>9.6389999999999993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383</v>
      </c>
      <c r="AU433" s="257" t="s">
        <v>91</v>
      </c>
      <c r="AV433" s="14" t="s">
        <v>91</v>
      </c>
      <c r="AW433" s="14" t="s">
        <v>37</v>
      </c>
      <c r="AX433" s="14" t="s">
        <v>78</v>
      </c>
      <c r="AY433" s="257" t="s">
        <v>373</v>
      </c>
    </row>
    <row r="434" s="16" customFormat="1">
      <c r="A434" s="16"/>
      <c r="B434" s="269"/>
      <c r="C434" s="270"/>
      <c r="D434" s="238" t="s">
        <v>383</v>
      </c>
      <c r="E434" s="271" t="s">
        <v>19</v>
      </c>
      <c r="F434" s="272" t="s">
        <v>447</v>
      </c>
      <c r="G434" s="270"/>
      <c r="H434" s="273">
        <v>26.02</v>
      </c>
      <c r="I434" s="274"/>
      <c r="J434" s="270"/>
      <c r="K434" s="270"/>
      <c r="L434" s="275"/>
      <c r="M434" s="276"/>
      <c r="N434" s="277"/>
      <c r="O434" s="277"/>
      <c r="P434" s="277"/>
      <c r="Q434" s="277"/>
      <c r="R434" s="277"/>
      <c r="S434" s="277"/>
      <c r="T434" s="27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9" t="s">
        <v>383</v>
      </c>
      <c r="AU434" s="279" t="s">
        <v>91</v>
      </c>
      <c r="AV434" s="16" t="s">
        <v>98</v>
      </c>
      <c r="AW434" s="16" t="s">
        <v>37</v>
      </c>
      <c r="AX434" s="16" t="s">
        <v>78</v>
      </c>
      <c r="AY434" s="279" t="s">
        <v>373</v>
      </c>
    </row>
    <row r="435" s="13" customFormat="1">
      <c r="A435" s="13"/>
      <c r="B435" s="236"/>
      <c r="C435" s="237"/>
      <c r="D435" s="238" t="s">
        <v>383</v>
      </c>
      <c r="E435" s="239" t="s">
        <v>19</v>
      </c>
      <c r="F435" s="240" t="s">
        <v>693</v>
      </c>
      <c r="G435" s="237"/>
      <c r="H435" s="239" t="s">
        <v>19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383</v>
      </c>
      <c r="AU435" s="246" t="s">
        <v>91</v>
      </c>
      <c r="AV435" s="13" t="s">
        <v>85</v>
      </c>
      <c r="AW435" s="13" t="s">
        <v>37</v>
      </c>
      <c r="AX435" s="13" t="s">
        <v>78</v>
      </c>
      <c r="AY435" s="246" t="s">
        <v>373</v>
      </c>
    </row>
    <row r="436" s="14" customFormat="1">
      <c r="A436" s="14"/>
      <c r="B436" s="247"/>
      <c r="C436" s="248"/>
      <c r="D436" s="238" t="s">
        <v>383</v>
      </c>
      <c r="E436" s="249" t="s">
        <v>19</v>
      </c>
      <c r="F436" s="250" t="s">
        <v>690</v>
      </c>
      <c r="G436" s="248"/>
      <c r="H436" s="251">
        <v>9.6389999999999993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383</v>
      </c>
      <c r="AU436" s="257" t="s">
        <v>91</v>
      </c>
      <c r="AV436" s="14" t="s">
        <v>91</v>
      </c>
      <c r="AW436" s="14" t="s">
        <v>37</v>
      </c>
      <c r="AX436" s="14" t="s">
        <v>78</v>
      </c>
      <c r="AY436" s="257" t="s">
        <v>373</v>
      </c>
    </row>
    <row r="437" s="16" customFormat="1">
      <c r="A437" s="16"/>
      <c r="B437" s="269"/>
      <c r="C437" s="270"/>
      <c r="D437" s="238" t="s">
        <v>383</v>
      </c>
      <c r="E437" s="271" t="s">
        <v>19</v>
      </c>
      <c r="F437" s="272" t="s">
        <v>447</v>
      </c>
      <c r="G437" s="270"/>
      <c r="H437" s="273">
        <v>9.6389999999999993</v>
      </c>
      <c r="I437" s="274"/>
      <c r="J437" s="270"/>
      <c r="K437" s="270"/>
      <c r="L437" s="275"/>
      <c r="M437" s="276"/>
      <c r="N437" s="277"/>
      <c r="O437" s="277"/>
      <c r="P437" s="277"/>
      <c r="Q437" s="277"/>
      <c r="R437" s="277"/>
      <c r="S437" s="277"/>
      <c r="T437" s="278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9" t="s">
        <v>383</v>
      </c>
      <c r="AU437" s="279" t="s">
        <v>91</v>
      </c>
      <c r="AV437" s="16" t="s">
        <v>98</v>
      </c>
      <c r="AW437" s="16" t="s">
        <v>37</v>
      </c>
      <c r="AX437" s="16" t="s">
        <v>78</v>
      </c>
      <c r="AY437" s="279" t="s">
        <v>373</v>
      </c>
    </row>
    <row r="438" s="13" customFormat="1">
      <c r="A438" s="13"/>
      <c r="B438" s="236"/>
      <c r="C438" s="237"/>
      <c r="D438" s="238" t="s">
        <v>383</v>
      </c>
      <c r="E438" s="239" t="s">
        <v>19</v>
      </c>
      <c r="F438" s="240" t="s">
        <v>694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383</v>
      </c>
      <c r="AU438" s="246" t="s">
        <v>91</v>
      </c>
      <c r="AV438" s="13" t="s">
        <v>85</v>
      </c>
      <c r="AW438" s="13" t="s">
        <v>37</v>
      </c>
      <c r="AX438" s="13" t="s">
        <v>78</v>
      </c>
      <c r="AY438" s="246" t="s">
        <v>373</v>
      </c>
    </row>
    <row r="439" s="14" customFormat="1">
      <c r="A439" s="14"/>
      <c r="B439" s="247"/>
      <c r="C439" s="248"/>
      <c r="D439" s="238" t="s">
        <v>383</v>
      </c>
      <c r="E439" s="249" t="s">
        <v>19</v>
      </c>
      <c r="F439" s="250" t="s">
        <v>690</v>
      </c>
      <c r="G439" s="248"/>
      <c r="H439" s="251">
        <v>9.6389999999999993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383</v>
      </c>
      <c r="AU439" s="257" t="s">
        <v>91</v>
      </c>
      <c r="AV439" s="14" t="s">
        <v>91</v>
      </c>
      <c r="AW439" s="14" t="s">
        <v>37</v>
      </c>
      <c r="AX439" s="14" t="s">
        <v>78</v>
      </c>
      <c r="AY439" s="257" t="s">
        <v>373</v>
      </c>
    </row>
    <row r="440" s="16" customFormat="1">
      <c r="A440" s="16"/>
      <c r="B440" s="269"/>
      <c r="C440" s="270"/>
      <c r="D440" s="238" t="s">
        <v>383</v>
      </c>
      <c r="E440" s="271" t="s">
        <v>19</v>
      </c>
      <c r="F440" s="272" t="s">
        <v>447</v>
      </c>
      <c r="G440" s="270"/>
      <c r="H440" s="273">
        <v>9.6389999999999993</v>
      </c>
      <c r="I440" s="274"/>
      <c r="J440" s="270"/>
      <c r="K440" s="270"/>
      <c r="L440" s="275"/>
      <c r="M440" s="276"/>
      <c r="N440" s="277"/>
      <c r="O440" s="277"/>
      <c r="P440" s="277"/>
      <c r="Q440" s="277"/>
      <c r="R440" s="277"/>
      <c r="S440" s="277"/>
      <c r="T440" s="278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9" t="s">
        <v>383</v>
      </c>
      <c r="AU440" s="279" t="s">
        <v>91</v>
      </c>
      <c r="AV440" s="16" t="s">
        <v>98</v>
      </c>
      <c r="AW440" s="16" t="s">
        <v>37</v>
      </c>
      <c r="AX440" s="16" t="s">
        <v>78</v>
      </c>
      <c r="AY440" s="279" t="s">
        <v>373</v>
      </c>
    </row>
    <row r="441" s="13" customFormat="1">
      <c r="A441" s="13"/>
      <c r="B441" s="236"/>
      <c r="C441" s="237"/>
      <c r="D441" s="238" t="s">
        <v>383</v>
      </c>
      <c r="E441" s="239" t="s">
        <v>19</v>
      </c>
      <c r="F441" s="240" t="s">
        <v>695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383</v>
      </c>
      <c r="AU441" s="246" t="s">
        <v>91</v>
      </c>
      <c r="AV441" s="13" t="s">
        <v>85</v>
      </c>
      <c r="AW441" s="13" t="s">
        <v>37</v>
      </c>
      <c r="AX441" s="13" t="s">
        <v>78</v>
      </c>
      <c r="AY441" s="246" t="s">
        <v>373</v>
      </c>
    </row>
    <row r="442" s="13" customFormat="1">
      <c r="A442" s="13"/>
      <c r="B442" s="236"/>
      <c r="C442" s="237"/>
      <c r="D442" s="238" t="s">
        <v>383</v>
      </c>
      <c r="E442" s="239" t="s">
        <v>19</v>
      </c>
      <c r="F442" s="240" t="s">
        <v>673</v>
      </c>
      <c r="G442" s="237"/>
      <c r="H442" s="239" t="s">
        <v>19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383</v>
      </c>
      <c r="AU442" s="246" t="s">
        <v>91</v>
      </c>
      <c r="AV442" s="13" t="s">
        <v>85</v>
      </c>
      <c r="AW442" s="13" t="s">
        <v>37</v>
      </c>
      <c r="AX442" s="13" t="s">
        <v>78</v>
      </c>
      <c r="AY442" s="246" t="s">
        <v>373</v>
      </c>
    </row>
    <row r="443" s="14" customFormat="1">
      <c r="A443" s="14"/>
      <c r="B443" s="247"/>
      <c r="C443" s="248"/>
      <c r="D443" s="238" t="s">
        <v>383</v>
      </c>
      <c r="E443" s="249" t="s">
        <v>19</v>
      </c>
      <c r="F443" s="250" t="s">
        <v>696</v>
      </c>
      <c r="G443" s="248"/>
      <c r="H443" s="251">
        <v>130.368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7" t="s">
        <v>383</v>
      </c>
      <c r="AU443" s="257" t="s">
        <v>91</v>
      </c>
      <c r="AV443" s="14" t="s">
        <v>91</v>
      </c>
      <c r="AW443" s="14" t="s">
        <v>37</v>
      </c>
      <c r="AX443" s="14" t="s">
        <v>78</v>
      </c>
      <c r="AY443" s="257" t="s">
        <v>373</v>
      </c>
    </row>
    <row r="444" s="14" customFormat="1">
      <c r="A444" s="14"/>
      <c r="B444" s="247"/>
      <c r="C444" s="248"/>
      <c r="D444" s="238" t="s">
        <v>383</v>
      </c>
      <c r="E444" s="249" t="s">
        <v>19</v>
      </c>
      <c r="F444" s="250" t="s">
        <v>697</v>
      </c>
      <c r="G444" s="248"/>
      <c r="H444" s="251">
        <v>-5.1749999999999998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383</v>
      </c>
      <c r="AU444" s="257" t="s">
        <v>91</v>
      </c>
      <c r="AV444" s="14" t="s">
        <v>91</v>
      </c>
      <c r="AW444" s="14" t="s">
        <v>37</v>
      </c>
      <c r="AX444" s="14" t="s">
        <v>78</v>
      </c>
      <c r="AY444" s="257" t="s">
        <v>373</v>
      </c>
    </row>
    <row r="445" s="16" customFormat="1">
      <c r="A445" s="16"/>
      <c r="B445" s="269"/>
      <c r="C445" s="270"/>
      <c r="D445" s="238" t="s">
        <v>383</v>
      </c>
      <c r="E445" s="271" t="s">
        <v>19</v>
      </c>
      <c r="F445" s="272" t="s">
        <v>447</v>
      </c>
      <c r="G445" s="270"/>
      <c r="H445" s="273">
        <v>125.193</v>
      </c>
      <c r="I445" s="274"/>
      <c r="J445" s="270"/>
      <c r="K445" s="270"/>
      <c r="L445" s="275"/>
      <c r="M445" s="276"/>
      <c r="N445" s="277"/>
      <c r="O445" s="277"/>
      <c r="P445" s="277"/>
      <c r="Q445" s="277"/>
      <c r="R445" s="277"/>
      <c r="S445" s="277"/>
      <c r="T445" s="27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9" t="s">
        <v>383</v>
      </c>
      <c r="AU445" s="279" t="s">
        <v>91</v>
      </c>
      <c r="AV445" s="16" t="s">
        <v>98</v>
      </c>
      <c r="AW445" s="16" t="s">
        <v>37</v>
      </c>
      <c r="AX445" s="16" t="s">
        <v>78</v>
      </c>
      <c r="AY445" s="279" t="s">
        <v>373</v>
      </c>
    </row>
    <row r="446" s="15" customFormat="1">
      <c r="A446" s="15"/>
      <c r="B446" s="258"/>
      <c r="C446" s="259"/>
      <c r="D446" s="238" t="s">
        <v>383</v>
      </c>
      <c r="E446" s="260" t="s">
        <v>19</v>
      </c>
      <c r="F446" s="261" t="s">
        <v>386</v>
      </c>
      <c r="G446" s="259"/>
      <c r="H446" s="262">
        <v>170.49100000000001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383</v>
      </c>
      <c r="AU446" s="268" t="s">
        <v>91</v>
      </c>
      <c r="AV446" s="15" t="s">
        <v>379</v>
      </c>
      <c r="AW446" s="15" t="s">
        <v>37</v>
      </c>
      <c r="AX446" s="15" t="s">
        <v>85</v>
      </c>
      <c r="AY446" s="268" t="s">
        <v>373</v>
      </c>
    </row>
    <row r="447" s="2" customFormat="1" ht="37.8" customHeight="1">
      <c r="A447" s="41"/>
      <c r="B447" s="42"/>
      <c r="C447" s="218" t="s">
        <v>698</v>
      </c>
      <c r="D447" s="218" t="s">
        <v>375</v>
      </c>
      <c r="E447" s="219" t="s">
        <v>699</v>
      </c>
      <c r="F447" s="220" t="s">
        <v>700</v>
      </c>
      <c r="G447" s="221" t="s">
        <v>153</v>
      </c>
      <c r="H447" s="222">
        <v>271.82999999999998</v>
      </c>
      <c r="I447" s="223"/>
      <c r="J447" s="224">
        <f>ROUND(I447*H447,2)</f>
        <v>0</v>
      </c>
      <c r="K447" s="220" t="s">
        <v>378</v>
      </c>
      <c r="L447" s="47"/>
      <c r="M447" s="225" t="s">
        <v>19</v>
      </c>
      <c r="N447" s="226" t="s">
        <v>50</v>
      </c>
      <c r="O447" s="87"/>
      <c r="P447" s="227">
        <f>O447*H447</f>
        <v>0</v>
      </c>
      <c r="Q447" s="227">
        <v>0.17119999999999999</v>
      </c>
      <c r="R447" s="227">
        <f>Q447*H447</f>
        <v>46.537295999999998</v>
      </c>
      <c r="S447" s="227">
        <v>0</v>
      </c>
      <c r="T447" s="22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9" t="s">
        <v>379</v>
      </c>
      <c r="AT447" s="229" t="s">
        <v>375</v>
      </c>
      <c r="AU447" s="229" t="s">
        <v>91</v>
      </c>
      <c r="AY447" s="20" t="s">
        <v>373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20" t="s">
        <v>91</v>
      </c>
      <c r="BK447" s="230">
        <f>ROUND(I447*H447,2)</f>
        <v>0</v>
      </c>
      <c r="BL447" s="20" t="s">
        <v>379</v>
      </c>
      <c r="BM447" s="229" t="s">
        <v>701</v>
      </c>
    </row>
    <row r="448" s="2" customFormat="1">
      <c r="A448" s="41"/>
      <c r="B448" s="42"/>
      <c r="C448" s="43"/>
      <c r="D448" s="231" t="s">
        <v>381</v>
      </c>
      <c r="E448" s="43"/>
      <c r="F448" s="232" t="s">
        <v>702</v>
      </c>
      <c r="G448" s="43"/>
      <c r="H448" s="43"/>
      <c r="I448" s="233"/>
      <c r="J448" s="43"/>
      <c r="K448" s="43"/>
      <c r="L448" s="47"/>
      <c r="M448" s="234"/>
      <c r="N448" s="235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381</v>
      </c>
      <c r="AU448" s="20" t="s">
        <v>91</v>
      </c>
    </row>
    <row r="449" s="13" customFormat="1">
      <c r="A449" s="13"/>
      <c r="B449" s="236"/>
      <c r="C449" s="237"/>
      <c r="D449" s="238" t="s">
        <v>383</v>
      </c>
      <c r="E449" s="239" t="s">
        <v>19</v>
      </c>
      <c r="F449" s="240" t="s">
        <v>384</v>
      </c>
      <c r="G449" s="237"/>
      <c r="H449" s="239" t="s">
        <v>19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383</v>
      </c>
      <c r="AU449" s="246" t="s">
        <v>91</v>
      </c>
      <c r="AV449" s="13" t="s">
        <v>85</v>
      </c>
      <c r="AW449" s="13" t="s">
        <v>37</v>
      </c>
      <c r="AX449" s="13" t="s">
        <v>78</v>
      </c>
      <c r="AY449" s="246" t="s">
        <v>373</v>
      </c>
    </row>
    <row r="450" s="13" customFormat="1">
      <c r="A450" s="13"/>
      <c r="B450" s="236"/>
      <c r="C450" s="237"/>
      <c r="D450" s="238" t="s">
        <v>383</v>
      </c>
      <c r="E450" s="239" t="s">
        <v>19</v>
      </c>
      <c r="F450" s="240" t="s">
        <v>668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383</v>
      </c>
      <c r="AU450" s="246" t="s">
        <v>91</v>
      </c>
      <c r="AV450" s="13" t="s">
        <v>85</v>
      </c>
      <c r="AW450" s="13" t="s">
        <v>37</v>
      </c>
      <c r="AX450" s="13" t="s">
        <v>78</v>
      </c>
      <c r="AY450" s="246" t="s">
        <v>373</v>
      </c>
    </row>
    <row r="451" s="13" customFormat="1">
      <c r="A451" s="13"/>
      <c r="B451" s="236"/>
      <c r="C451" s="237"/>
      <c r="D451" s="238" t="s">
        <v>383</v>
      </c>
      <c r="E451" s="239" t="s">
        <v>19</v>
      </c>
      <c r="F451" s="240" t="s">
        <v>703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383</v>
      </c>
      <c r="AU451" s="246" t="s">
        <v>91</v>
      </c>
      <c r="AV451" s="13" t="s">
        <v>85</v>
      </c>
      <c r="AW451" s="13" t="s">
        <v>37</v>
      </c>
      <c r="AX451" s="13" t="s">
        <v>78</v>
      </c>
      <c r="AY451" s="246" t="s">
        <v>373</v>
      </c>
    </row>
    <row r="452" s="13" customFormat="1">
      <c r="A452" s="13"/>
      <c r="B452" s="236"/>
      <c r="C452" s="237"/>
      <c r="D452" s="238" t="s">
        <v>383</v>
      </c>
      <c r="E452" s="239" t="s">
        <v>19</v>
      </c>
      <c r="F452" s="240" t="s">
        <v>692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383</v>
      </c>
      <c r="AU452" s="246" t="s">
        <v>91</v>
      </c>
      <c r="AV452" s="13" t="s">
        <v>85</v>
      </c>
      <c r="AW452" s="13" t="s">
        <v>37</v>
      </c>
      <c r="AX452" s="13" t="s">
        <v>78</v>
      </c>
      <c r="AY452" s="246" t="s">
        <v>373</v>
      </c>
    </row>
    <row r="453" s="14" customFormat="1">
      <c r="A453" s="14"/>
      <c r="B453" s="247"/>
      <c r="C453" s="248"/>
      <c r="D453" s="238" t="s">
        <v>383</v>
      </c>
      <c r="E453" s="249" t="s">
        <v>19</v>
      </c>
      <c r="F453" s="250" t="s">
        <v>704</v>
      </c>
      <c r="G453" s="248"/>
      <c r="H453" s="251">
        <v>90.609999999999999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383</v>
      </c>
      <c r="AU453" s="257" t="s">
        <v>91</v>
      </c>
      <c r="AV453" s="14" t="s">
        <v>91</v>
      </c>
      <c r="AW453" s="14" t="s">
        <v>37</v>
      </c>
      <c r="AX453" s="14" t="s">
        <v>78</v>
      </c>
      <c r="AY453" s="257" t="s">
        <v>373</v>
      </c>
    </row>
    <row r="454" s="16" customFormat="1">
      <c r="A454" s="16"/>
      <c r="B454" s="269"/>
      <c r="C454" s="270"/>
      <c r="D454" s="238" t="s">
        <v>383</v>
      </c>
      <c r="E454" s="271" t="s">
        <v>19</v>
      </c>
      <c r="F454" s="272" t="s">
        <v>447</v>
      </c>
      <c r="G454" s="270"/>
      <c r="H454" s="273">
        <v>90.609999999999999</v>
      </c>
      <c r="I454" s="274"/>
      <c r="J454" s="270"/>
      <c r="K454" s="270"/>
      <c r="L454" s="275"/>
      <c r="M454" s="276"/>
      <c r="N454" s="277"/>
      <c r="O454" s="277"/>
      <c r="P454" s="277"/>
      <c r="Q454" s="277"/>
      <c r="R454" s="277"/>
      <c r="S454" s="277"/>
      <c r="T454" s="27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9" t="s">
        <v>383</v>
      </c>
      <c r="AU454" s="279" t="s">
        <v>91</v>
      </c>
      <c r="AV454" s="16" t="s">
        <v>98</v>
      </c>
      <c r="AW454" s="16" t="s">
        <v>37</v>
      </c>
      <c r="AX454" s="16" t="s">
        <v>78</v>
      </c>
      <c r="AY454" s="279" t="s">
        <v>373</v>
      </c>
    </row>
    <row r="455" s="13" customFormat="1">
      <c r="A455" s="13"/>
      <c r="B455" s="236"/>
      <c r="C455" s="237"/>
      <c r="D455" s="238" t="s">
        <v>383</v>
      </c>
      <c r="E455" s="239" t="s">
        <v>19</v>
      </c>
      <c r="F455" s="240" t="s">
        <v>693</v>
      </c>
      <c r="G455" s="237"/>
      <c r="H455" s="239" t="s">
        <v>19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6" t="s">
        <v>383</v>
      </c>
      <c r="AU455" s="246" t="s">
        <v>91</v>
      </c>
      <c r="AV455" s="13" t="s">
        <v>85</v>
      </c>
      <c r="AW455" s="13" t="s">
        <v>37</v>
      </c>
      <c r="AX455" s="13" t="s">
        <v>78</v>
      </c>
      <c r="AY455" s="246" t="s">
        <v>373</v>
      </c>
    </row>
    <row r="456" s="14" customFormat="1">
      <c r="A456" s="14"/>
      <c r="B456" s="247"/>
      <c r="C456" s="248"/>
      <c r="D456" s="238" t="s">
        <v>383</v>
      </c>
      <c r="E456" s="249" t="s">
        <v>19</v>
      </c>
      <c r="F456" s="250" t="s">
        <v>704</v>
      </c>
      <c r="G456" s="248"/>
      <c r="H456" s="251">
        <v>90.609999999999999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383</v>
      </c>
      <c r="AU456" s="257" t="s">
        <v>91</v>
      </c>
      <c r="AV456" s="14" t="s">
        <v>91</v>
      </c>
      <c r="AW456" s="14" t="s">
        <v>37</v>
      </c>
      <c r="AX456" s="14" t="s">
        <v>78</v>
      </c>
      <c r="AY456" s="257" t="s">
        <v>373</v>
      </c>
    </row>
    <row r="457" s="16" customFormat="1">
      <c r="A457" s="16"/>
      <c r="B457" s="269"/>
      <c r="C457" s="270"/>
      <c r="D457" s="238" t="s">
        <v>383</v>
      </c>
      <c r="E457" s="271" t="s">
        <v>19</v>
      </c>
      <c r="F457" s="272" t="s">
        <v>447</v>
      </c>
      <c r="G457" s="270"/>
      <c r="H457" s="273">
        <v>90.609999999999999</v>
      </c>
      <c r="I457" s="274"/>
      <c r="J457" s="270"/>
      <c r="K457" s="270"/>
      <c r="L457" s="275"/>
      <c r="M457" s="276"/>
      <c r="N457" s="277"/>
      <c r="O457" s="277"/>
      <c r="P457" s="277"/>
      <c r="Q457" s="277"/>
      <c r="R457" s="277"/>
      <c r="S457" s="277"/>
      <c r="T457" s="278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9" t="s">
        <v>383</v>
      </c>
      <c r="AU457" s="279" t="s">
        <v>91</v>
      </c>
      <c r="AV457" s="16" t="s">
        <v>98</v>
      </c>
      <c r="AW457" s="16" t="s">
        <v>37</v>
      </c>
      <c r="AX457" s="16" t="s">
        <v>78</v>
      </c>
      <c r="AY457" s="279" t="s">
        <v>373</v>
      </c>
    </row>
    <row r="458" s="13" customFormat="1">
      <c r="A458" s="13"/>
      <c r="B458" s="236"/>
      <c r="C458" s="237"/>
      <c r="D458" s="238" t="s">
        <v>383</v>
      </c>
      <c r="E458" s="239" t="s">
        <v>19</v>
      </c>
      <c r="F458" s="240" t="s">
        <v>694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383</v>
      </c>
      <c r="AU458" s="246" t="s">
        <v>91</v>
      </c>
      <c r="AV458" s="13" t="s">
        <v>85</v>
      </c>
      <c r="AW458" s="13" t="s">
        <v>37</v>
      </c>
      <c r="AX458" s="13" t="s">
        <v>78</v>
      </c>
      <c r="AY458" s="246" t="s">
        <v>373</v>
      </c>
    </row>
    <row r="459" s="14" customFormat="1">
      <c r="A459" s="14"/>
      <c r="B459" s="247"/>
      <c r="C459" s="248"/>
      <c r="D459" s="238" t="s">
        <v>383</v>
      </c>
      <c r="E459" s="249" t="s">
        <v>19</v>
      </c>
      <c r="F459" s="250" t="s">
        <v>704</v>
      </c>
      <c r="G459" s="248"/>
      <c r="H459" s="251">
        <v>90.609999999999999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383</v>
      </c>
      <c r="AU459" s="257" t="s">
        <v>91</v>
      </c>
      <c r="AV459" s="14" t="s">
        <v>91</v>
      </c>
      <c r="AW459" s="14" t="s">
        <v>37</v>
      </c>
      <c r="AX459" s="14" t="s">
        <v>78</v>
      </c>
      <c r="AY459" s="257" t="s">
        <v>373</v>
      </c>
    </row>
    <row r="460" s="16" customFormat="1">
      <c r="A460" s="16"/>
      <c r="B460" s="269"/>
      <c r="C460" s="270"/>
      <c r="D460" s="238" t="s">
        <v>383</v>
      </c>
      <c r="E460" s="271" t="s">
        <v>19</v>
      </c>
      <c r="F460" s="272" t="s">
        <v>447</v>
      </c>
      <c r="G460" s="270"/>
      <c r="H460" s="273">
        <v>90.609999999999999</v>
      </c>
      <c r="I460" s="274"/>
      <c r="J460" s="270"/>
      <c r="K460" s="270"/>
      <c r="L460" s="275"/>
      <c r="M460" s="276"/>
      <c r="N460" s="277"/>
      <c r="O460" s="277"/>
      <c r="P460" s="277"/>
      <c r="Q460" s="277"/>
      <c r="R460" s="277"/>
      <c r="S460" s="277"/>
      <c r="T460" s="27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9" t="s">
        <v>383</v>
      </c>
      <c r="AU460" s="279" t="s">
        <v>91</v>
      </c>
      <c r="AV460" s="16" t="s">
        <v>98</v>
      </c>
      <c r="AW460" s="16" t="s">
        <v>37</v>
      </c>
      <c r="AX460" s="16" t="s">
        <v>78</v>
      </c>
      <c r="AY460" s="279" t="s">
        <v>373</v>
      </c>
    </row>
    <row r="461" s="15" customFormat="1">
      <c r="A461" s="15"/>
      <c r="B461" s="258"/>
      <c r="C461" s="259"/>
      <c r="D461" s="238" t="s">
        <v>383</v>
      </c>
      <c r="E461" s="260" t="s">
        <v>19</v>
      </c>
      <c r="F461" s="261" t="s">
        <v>386</v>
      </c>
      <c r="G461" s="259"/>
      <c r="H461" s="262">
        <v>271.82999999999998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8" t="s">
        <v>383</v>
      </c>
      <c r="AU461" s="268" t="s">
        <v>91</v>
      </c>
      <c r="AV461" s="15" t="s">
        <v>379</v>
      </c>
      <c r="AW461" s="15" t="s">
        <v>37</v>
      </c>
      <c r="AX461" s="15" t="s">
        <v>85</v>
      </c>
      <c r="AY461" s="268" t="s">
        <v>373</v>
      </c>
    </row>
    <row r="462" s="2" customFormat="1" ht="37.8" customHeight="1">
      <c r="A462" s="41"/>
      <c r="B462" s="42"/>
      <c r="C462" s="218" t="s">
        <v>705</v>
      </c>
      <c r="D462" s="218" t="s">
        <v>375</v>
      </c>
      <c r="E462" s="219" t="s">
        <v>706</v>
      </c>
      <c r="F462" s="220" t="s">
        <v>707</v>
      </c>
      <c r="G462" s="221" t="s">
        <v>153</v>
      </c>
      <c r="H462" s="222">
        <v>1066.742</v>
      </c>
      <c r="I462" s="223"/>
      <c r="J462" s="224">
        <f>ROUND(I462*H462,2)</f>
        <v>0</v>
      </c>
      <c r="K462" s="220" t="s">
        <v>378</v>
      </c>
      <c r="L462" s="47"/>
      <c r="M462" s="225" t="s">
        <v>19</v>
      </c>
      <c r="N462" s="226" t="s">
        <v>50</v>
      </c>
      <c r="O462" s="87"/>
      <c r="P462" s="227">
        <f>O462*H462</f>
        <v>0</v>
      </c>
      <c r="Q462" s="227">
        <v>0.24610000000000001</v>
      </c>
      <c r="R462" s="227">
        <f>Q462*H462</f>
        <v>262.52520620000001</v>
      </c>
      <c r="S462" s="227">
        <v>0</v>
      </c>
      <c r="T462" s="22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9" t="s">
        <v>379</v>
      </c>
      <c r="AT462" s="229" t="s">
        <v>375</v>
      </c>
      <c r="AU462" s="229" t="s">
        <v>91</v>
      </c>
      <c r="AY462" s="20" t="s">
        <v>373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20" t="s">
        <v>91</v>
      </c>
      <c r="BK462" s="230">
        <f>ROUND(I462*H462,2)</f>
        <v>0</v>
      </c>
      <c r="BL462" s="20" t="s">
        <v>379</v>
      </c>
      <c r="BM462" s="229" t="s">
        <v>708</v>
      </c>
    </row>
    <row r="463" s="2" customFormat="1">
      <c r="A463" s="41"/>
      <c r="B463" s="42"/>
      <c r="C463" s="43"/>
      <c r="D463" s="231" t="s">
        <v>381</v>
      </c>
      <c r="E463" s="43"/>
      <c r="F463" s="232" t="s">
        <v>709</v>
      </c>
      <c r="G463" s="43"/>
      <c r="H463" s="43"/>
      <c r="I463" s="233"/>
      <c r="J463" s="43"/>
      <c r="K463" s="43"/>
      <c r="L463" s="47"/>
      <c r="M463" s="234"/>
      <c r="N463" s="23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381</v>
      </c>
      <c r="AU463" s="20" t="s">
        <v>91</v>
      </c>
    </row>
    <row r="464" s="13" customFormat="1">
      <c r="A464" s="13"/>
      <c r="B464" s="236"/>
      <c r="C464" s="237"/>
      <c r="D464" s="238" t="s">
        <v>383</v>
      </c>
      <c r="E464" s="239" t="s">
        <v>19</v>
      </c>
      <c r="F464" s="240" t="s">
        <v>384</v>
      </c>
      <c r="G464" s="237"/>
      <c r="H464" s="239" t="s">
        <v>19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383</v>
      </c>
      <c r="AU464" s="246" t="s">
        <v>91</v>
      </c>
      <c r="AV464" s="13" t="s">
        <v>85</v>
      </c>
      <c r="AW464" s="13" t="s">
        <v>37</v>
      </c>
      <c r="AX464" s="13" t="s">
        <v>78</v>
      </c>
      <c r="AY464" s="246" t="s">
        <v>373</v>
      </c>
    </row>
    <row r="465" s="13" customFormat="1">
      <c r="A465" s="13"/>
      <c r="B465" s="236"/>
      <c r="C465" s="237"/>
      <c r="D465" s="238" t="s">
        <v>383</v>
      </c>
      <c r="E465" s="239" t="s">
        <v>19</v>
      </c>
      <c r="F465" s="240" t="s">
        <v>668</v>
      </c>
      <c r="G465" s="237"/>
      <c r="H465" s="239" t="s">
        <v>19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383</v>
      </c>
      <c r="AU465" s="246" t="s">
        <v>91</v>
      </c>
      <c r="AV465" s="13" t="s">
        <v>85</v>
      </c>
      <c r="AW465" s="13" t="s">
        <v>37</v>
      </c>
      <c r="AX465" s="13" t="s">
        <v>78</v>
      </c>
      <c r="AY465" s="246" t="s">
        <v>373</v>
      </c>
    </row>
    <row r="466" s="13" customFormat="1">
      <c r="A466" s="13"/>
      <c r="B466" s="236"/>
      <c r="C466" s="237"/>
      <c r="D466" s="238" t="s">
        <v>383</v>
      </c>
      <c r="E466" s="239" t="s">
        <v>19</v>
      </c>
      <c r="F466" s="240" t="s">
        <v>710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383</v>
      </c>
      <c r="AU466" s="246" t="s">
        <v>91</v>
      </c>
      <c r="AV466" s="13" t="s">
        <v>85</v>
      </c>
      <c r="AW466" s="13" t="s">
        <v>37</v>
      </c>
      <c r="AX466" s="13" t="s">
        <v>78</v>
      </c>
      <c r="AY466" s="246" t="s">
        <v>373</v>
      </c>
    </row>
    <row r="467" s="13" customFormat="1">
      <c r="A467" s="13"/>
      <c r="B467" s="236"/>
      <c r="C467" s="237"/>
      <c r="D467" s="238" t="s">
        <v>383</v>
      </c>
      <c r="E467" s="239" t="s">
        <v>19</v>
      </c>
      <c r="F467" s="240" t="s">
        <v>673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383</v>
      </c>
      <c r="AU467" s="246" t="s">
        <v>91</v>
      </c>
      <c r="AV467" s="13" t="s">
        <v>85</v>
      </c>
      <c r="AW467" s="13" t="s">
        <v>37</v>
      </c>
      <c r="AX467" s="13" t="s">
        <v>78</v>
      </c>
      <c r="AY467" s="246" t="s">
        <v>373</v>
      </c>
    </row>
    <row r="468" s="14" customFormat="1">
      <c r="A468" s="14"/>
      <c r="B468" s="247"/>
      <c r="C468" s="248"/>
      <c r="D468" s="238" t="s">
        <v>383</v>
      </c>
      <c r="E468" s="249" t="s">
        <v>19</v>
      </c>
      <c r="F468" s="250" t="s">
        <v>711</v>
      </c>
      <c r="G468" s="248"/>
      <c r="H468" s="251">
        <v>502.154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383</v>
      </c>
      <c r="AU468" s="257" t="s">
        <v>91</v>
      </c>
      <c r="AV468" s="14" t="s">
        <v>91</v>
      </c>
      <c r="AW468" s="14" t="s">
        <v>37</v>
      </c>
      <c r="AX468" s="14" t="s">
        <v>78</v>
      </c>
      <c r="AY468" s="257" t="s">
        <v>373</v>
      </c>
    </row>
    <row r="469" s="14" customFormat="1">
      <c r="A469" s="14"/>
      <c r="B469" s="247"/>
      <c r="C469" s="248"/>
      <c r="D469" s="238" t="s">
        <v>383</v>
      </c>
      <c r="E469" s="249" t="s">
        <v>19</v>
      </c>
      <c r="F469" s="250" t="s">
        <v>712</v>
      </c>
      <c r="G469" s="248"/>
      <c r="H469" s="251">
        <v>-50.631999999999998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383</v>
      </c>
      <c r="AU469" s="257" t="s">
        <v>91</v>
      </c>
      <c r="AV469" s="14" t="s">
        <v>91</v>
      </c>
      <c r="AW469" s="14" t="s">
        <v>37</v>
      </c>
      <c r="AX469" s="14" t="s">
        <v>78</v>
      </c>
      <c r="AY469" s="257" t="s">
        <v>373</v>
      </c>
    </row>
    <row r="470" s="16" customFormat="1">
      <c r="A470" s="16"/>
      <c r="B470" s="269"/>
      <c r="C470" s="270"/>
      <c r="D470" s="238" t="s">
        <v>383</v>
      </c>
      <c r="E470" s="271" t="s">
        <v>19</v>
      </c>
      <c r="F470" s="272" t="s">
        <v>447</v>
      </c>
      <c r="G470" s="270"/>
      <c r="H470" s="273">
        <v>451.52199999999999</v>
      </c>
      <c r="I470" s="274"/>
      <c r="J470" s="270"/>
      <c r="K470" s="270"/>
      <c r="L470" s="275"/>
      <c r="M470" s="276"/>
      <c r="N470" s="277"/>
      <c r="O470" s="277"/>
      <c r="P470" s="277"/>
      <c r="Q470" s="277"/>
      <c r="R470" s="277"/>
      <c r="S470" s="277"/>
      <c r="T470" s="278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9" t="s">
        <v>383</v>
      </c>
      <c r="AU470" s="279" t="s">
        <v>91</v>
      </c>
      <c r="AV470" s="16" t="s">
        <v>98</v>
      </c>
      <c r="AW470" s="16" t="s">
        <v>37</v>
      </c>
      <c r="AX470" s="16" t="s">
        <v>78</v>
      </c>
      <c r="AY470" s="279" t="s">
        <v>373</v>
      </c>
    </row>
    <row r="471" s="13" customFormat="1">
      <c r="A471" s="13"/>
      <c r="B471" s="236"/>
      <c r="C471" s="237"/>
      <c r="D471" s="238" t="s">
        <v>383</v>
      </c>
      <c r="E471" s="239" t="s">
        <v>19</v>
      </c>
      <c r="F471" s="240" t="s">
        <v>692</v>
      </c>
      <c r="G471" s="237"/>
      <c r="H471" s="239" t="s">
        <v>19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383</v>
      </c>
      <c r="AU471" s="246" t="s">
        <v>91</v>
      </c>
      <c r="AV471" s="13" t="s">
        <v>85</v>
      </c>
      <c r="AW471" s="13" t="s">
        <v>37</v>
      </c>
      <c r="AX471" s="13" t="s">
        <v>78</v>
      </c>
      <c r="AY471" s="246" t="s">
        <v>373</v>
      </c>
    </row>
    <row r="472" s="14" customFormat="1">
      <c r="A472" s="14"/>
      <c r="B472" s="247"/>
      <c r="C472" s="248"/>
      <c r="D472" s="238" t="s">
        <v>383</v>
      </c>
      <c r="E472" s="249" t="s">
        <v>19</v>
      </c>
      <c r="F472" s="250" t="s">
        <v>713</v>
      </c>
      <c r="G472" s="248"/>
      <c r="H472" s="251">
        <v>227.773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383</v>
      </c>
      <c r="AU472" s="257" t="s">
        <v>91</v>
      </c>
      <c r="AV472" s="14" t="s">
        <v>91</v>
      </c>
      <c r="AW472" s="14" t="s">
        <v>37</v>
      </c>
      <c r="AX472" s="14" t="s">
        <v>78</v>
      </c>
      <c r="AY472" s="257" t="s">
        <v>373</v>
      </c>
    </row>
    <row r="473" s="14" customFormat="1">
      <c r="A473" s="14"/>
      <c r="B473" s="247"/>
      <c r="C473" s="248"/>
      <c r="D473" s="238" t="s">
        <v>383</v>
      </c>
      <c r="E473" s="249" t="s">
        <v>19</v>
      </c>
      <c r="F473" s="250" t="s">
        <v>714</v>
      </c>
      <c r="G473" s="248"/>
      <c r="H473" s="251">
        <v>-25.164000000000001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383</v>
      </c>
      <c r="AU473" s="257" t="s">
        <v>91</v>
      </c>
      <c r="AV473" s="14" t="s">
        <v>91</v>
      </c>
      <c r="AW473" s="14" t="s">
        <v>37</v>
      </c>
      <c r="AX473" s="14" t="s">
        <v>78</v>
      </c>
      <c r="AY473" s="257" t="s">
        <v>373</v>
      </c>
    </row>
    <row r="474" s="16" customFormat="1">
      <c r="A474" s="16"/>
      <c r="B474" s="269"/>
      <c r="C474" s="270"/>
      <c r="D474" s="238" t="s">
        <v>383</v>
      </c>
      <c r="E474" s="271" t="s">
        <v>19</v>
      </c>
      <c r="F474" s="272" t="s">
        <v>447</v>
      </c>
      <c r="G474" s="270"/>
      <c r="H474" s="273">
        <v>202.60900000000001</v>
      </c>
      <c r="I474" s="274"/>
      <c r="J474" s="270"/>
      <c r="K474" s="270"/>
      <c r="L474" s="275"/>
      <c r="M474" s="276"/>
      <c r="N474" s="277"/>
      <c r="O474" s="277"/>
      <c r="P474" s="277"/>
      <c r="Q474" s="277"/>
      <c r="R474" s="277"/>
      <c r="S474" s="277"/>
      <c r="T474" s="278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9" t="s">
        <v>383</v>
      </c>
      <c r="AU474" s="279" t="s">
        <v>91</v>
      </c>
      <c r="AV474" s="16" t="s">
        <v>98</v>
      </c>
      <c r="AW474" s="16" t="s">
        <v>37</v>
      </c>
      <c r="AX474" s="16" t="s">
        <v>78</v>
      </c>
      <c r="AY474" s="279" t="s">
        <v>373</v>
      </c>
    </row>
    <row r="475" s="13" customFormat="1">
      <c r="A475" s="13"/>
      <c r="B475" s="236"/>
      <c r="C475" s="237"/>
      <c r="D475" s="238" t="s">
        <v>383</v>
      </c>
      <c r="E475" s="239" t="s">
        <v>19</v>
      </c>
      <c r="F475" s="240" t="s">
        <v>693</v>
      </c>
      <c r="G475" s="237"/>
      <c r="H475" s="239" t="s">
        <v>19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6" t="s">
        <v>383</v>
      </c>
      <c r="AU475" s="246" t="s">
        <v>91</v>
      </c>
      <c r="AV475" s="13" t="s">
        <v>85</v>
      </c>
      <c r="AW475" s="13" t="s">
        <v>37</v>
      </c>
      <c r="AX475" s="13" t="s">
        <v>78</v>
      </c>
      <c r="AY475" s="246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713</v>
      </c>
      <c r="G476" s="248"/>
      <c r="H476" s="251">
        <v>227.773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4" customFormat="1">
      <c r="A477" s="14"/>
      <c r="B477" s="247"/>
      <c r="C477" s="248"/>
      <c r="D477" s="238" t="s">
        <v>383</v>
      </c>
      <c r="E477" s="249" t="s">
        <v>19</v>
      </c>
      <c r="F477" s="250" t="s">
        <v>714</v>
      </c>
      <c r="G477" s="248"/>
      <c r="H477" s="251">
        <v>-25.164000000000001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383</v>
      </c>
      <c r="AU477" s="257" t="s">
        <v>91</v>
      </c>
      <c r="AV477" s="14" t="s">
        <v>91</v>
      </c>
      <c r="AW477" s="14" t="s">
        <v>37</v>
      </c>
      <c r="AX477" s="14" t="s">
        <v>78</v>
      </c>
      <c r="AY477" s="257" t="s">
        <v>373</v>
      </c>
    </row>
    <row r="478" s="16" customFormat="1">
      <c r="A478" s="16"/>
      <c r="B478" s="269"/>
      <c r="C478" s="270"/>
      <c r="D478" s="238" t="s">
        <v>383</v>
      </c>
      <c r="E478" s="271" t="s">
        <v>19</v>
      </c>
      <c r="F478" s="272" t="s">
        <v>447</v>
      </c>
      <c r="G478" s="270"/>
      <c r="H478" s="273">
        <v>202.60900000000001</v>
      </c>
      <c r="I478" s="274"/>
      <c r="J478" s="270"/>
      <c r="K478" s="270"/>
      <c r="L478" s="275"/>
      <c r="M478" s="276"/>
      <c r="N478" s="277"/>
      <c r="O478" s="277"/>
      <c r="P478" s="277"/>
      <c r="Q478" s="277"/>
      <c r="R478" s="277"/>
      <c r="S478" s="277"/>
      <c r="T478" s="27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9" t="s">
        <v>383</v>
      </c>
      <c r="AU478" s="279" t="s">
        <v>91</v>
      </c>
      <c r="AV478" s="16" t="s">
        <v>98</v>
      </c>
      <c r="AW478" s="16" t="s">
        <v>37</v>
      </c>
      <c r="AX478" s="16" t="s">
        <v>78</v>
      </c>
      <c r="AY478" s="279" t="s">
        <v>373</v>
      </c>
    </row>
    <row r="479" s="13" customFormat="1">
      <c r="A479" s="13"/>
      <c r="B479" s="236"/>
      <c r="C479" s="237"/>
      <c r="D479" s="238" t="s">
        <v>383</v>
      </c>
      <c r="E479" s="239" t="s">
        <v>19</v>
      </c>
      <c r="F479" s="240" t="s">
        <v>694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383</v>
      </c>
      <c r="AU479" s="246" t="s">
        <v>91</v>
      </c>
      <c r="AV479" s="13" t="s">
        <v>85</v>
      </c>
      <c r="AW479" s="13" t="s">
        <v>37</v>
      </c>
      <c r="AX479" s="13" t="s">
        <v>78</v>
      </c>
      <c r="AY479" s="246" t="s">
        <v>373</v>
      </c>
    </row>
    <row r="480" s="14" customFormat="1">
      <c r="A480" s="14"/>
      <c r="B480" s="247"/>
      <c r="C480" s="248"/>
      <c r="D480" s="238" t="s">
        <v>383</v>
      </c>
      <c r="E480" s="249" t="s">
        <v>19</v>
      </c>
      <c r="F480" s="250" t="s">
        <v>715</v>
      </c>
      <c r="G480" s="248"/>
      <c r="H480" s="251">
        <v>235.166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383</v>
      </c>
      <c r="AU480" s="257" t="s">
        <v>91</v>
      </c>
      <c r="AV480" s="14" t="s">
        <v>91</v>
      </c>
      <c r="AW480" s="14" t="s">
        <v>37</v>
      </c>
      <c r="AX480" s="14" t="s">
        <v>78</v>
      </c>
      <c r="AY480" s="257" t="s">
        <v>373</v>
      </c>
    </row>
    <row r="481" s="14" customFormat="1">
      <c r="A481" s="14"/>
      <c r="B481" s="247"/>
      <c r="C481" s="248"/>
      <c r="D481" s="238" t="s">
        <v>383</v>
      </c>
      <c r="E481" s="249" t="s">
        <v>19</v>
      </c>
      <c r="F481" s="250" t="s">
        <v>714</v>
      </c>
      <c r="G481" s="248"/>
      <c r="H481" s="251">
        <v>-25.164000000000001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383</v>
      </c>
      <c r="AU481" s="257" t="s">
        <v>91</v>
      </c>
      <c r="AV481" s="14" t="s">
        <v>91</v>
      </c>
      <c r="AW481" s="14" t="s">
        <v>37</v>
      </c>
      <c r="AX481" s="14" t="s">
        <v>78</v>
      </c>
      <c r="AY481" s="257" t="s">
        <v>373</v>
      </c>
    </row>
    <row r="482" s="16" customFormat="1">
      <c r="A482" s="16"/>
      <c r="B482" s="269"/>
      <c r="C482" s="270"/>
      <c r="D482" s="238" t="s">
        <v>383</v>
      </c>
      <c r="E482" s="271" t="s">
        <v>19</v>
      </c>
      <c r="F482" s="272" t="s">
        <v>447</v>
      </c>
      <c r="G482" s="270"/>
      <c r="H482" s="273">
        <v>210.00200000000001</v>
      </c>
      <c r="I482" s="274"/>
      <c r="J482" s="270"/>
      <c r="K482" s="270"/>
      <c r="L482" s="275"/>
      <c r="M482" s="276"/>
      <c r="N482" s="277"/>
      <c r="O482" s="277"/>
      <c r="P482" s="277"/>
      <c r="Q482" s="277"/>
      <c r="R482" s="277"/>
      <c r="S482" s="277"/>
      <c r="T482" s="278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9" t="s">
        <v>383</v>
      </c>
      <c r="AU482" s="279" t="s">
        <v>91</v>
      </c>
      <c r="AV482" s="16" t="s">
        <v>98</v>
      </c>
      <c r="AW482" s="16" t="s">
        <v>37</v>
      </c>
      <c r="AX482" s="16" t="s">
        <v>78</v>
      </c>
      <c r="AY482" s="279" t="s">
        <v>373</v>
      </c>
    </row>
    <row r="483" s="15" customFormat="1">
      <c r="A483" s="15"/>
      <c r="B483" s="258"/>
      <c r="C483" s="259"/>
      <c r="D483" s="238" t="s">
        <v>383</v>
      </c>
      <c r="E483" s="260" t="s">
        <v>19</v>
      </c>
      <c r="F483" s="261" t="s">
        <v>386</v>
      </c>
      <c r="G483" s="259"/>
      <c r="H483" s="262">
        <v>1066.742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8" t="s">
        <v>383</v>
      </c>
      <c r="AU483" s="268" t="s">
        <v>91</v>
      </c>
      <c r="AV483" s="15" t="s">
        <v>379</v>
      </c>
      <c r="AW483" s="15" t="s">
        <v>37</v>
      </c>
      <c r="AX483" s="15" t="s">
        <v>85</v>
      </c>
      <c r="AY483" s="268" t="s">
        <v>373</v>
      </c>
    </row>
    <row r="484" s="2" customFormat="1" ht="37.8" customHeight="1">
      <c r="A484" s="41"/>
      <c r="B484" s="42"/>
      <c r="C484" s="218" t="s">
        <v>716</v>
      </c>
      <c r="D484" s="218" t="s">
        <v>375</v>
      </c>
      <c r="E484" s="219" t="s">
        <v>717</v>
      </c>
      <c r="F484" s="220" t="s">
        <v>718</v>
      </c>
      <c r="G484" s="221" t="s">
        <v>153</v>
      </c>
      <c r="H484" s="222">
        <v>1243.971</v>
      </c>
      <c r="I484" s="223"/>
      <c r="J484" s="224">
        <f>ROUND(I484*H484,2)</f>
        <v>0</v>
      </c>
      <c r="K484" s="220" t="s">
        <v>378</v>
      </c>
      <c r="L484" s="47"/>
      <c r="M484" s="225" t="s">
        <v>19</v>
      </c>
      <c r="N484" s="226" t="s">
        <v>50</v>
      </c>
      <c r="O484" s="87"/>
      <c r="P484" s="227">
        <f>O484*H484</f>
        <v>0</v>
      </c>
      <c r="Q484" s="227">
        <v>0.26878000000000002</v>
      </c>
      <c r="R484" s="227">
        <f>Q484*H484</f>
        <v>334.35452538000004</v>
      </c>
      <c r="S484" s="227">
        <v>0</v>
      </c>
      <c r="T484" s="22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9" t="s">
        <v>379</v>
      </c>
      <c r="AT484" s="229" t="s">
        <v>375</v>
      </c>
      <c r="AU484" s="229" t="s">
        <v>91</v>
      </c>
      <c r="AY484" s="20" t="s">
        <v>373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0" t="s">
        <v>91</v>
      </c>
      <c r="BK484" s="230">
        <f>ROUND(I484*H484,2)</f>
        <v>0</v>
      </c>
      <c r="BL484" s="20" t="s">
        <v>379</v>
      </c>
      <c r="BM484" s="229" t="s">
        <v>719</v>
      </c>
    </row>
    <row r="485" s="2" customFormat="1">
      <c r="A485" s="41"/>
      <c r="B485" s="42"/>
      <c r="C485" s="43"/>
      <c r="D485" s="231" t="s">
        <v>381</v>
      </c>
      <c r="E485" s="43"/>
      <c r="F485" s="232" t="s">
        <v>720</v>
      </c>
      <c r="G485" s="43"/>
      <c r="H485" s="43"/>
      <c r="I485" s="233"/>
      <c r="J485" s="43"/>
      <c r="K485" s="43"/>
      <c r="L485" s="47"/>
      <c r="M485" s="234"/>
      <c r="N485" s="23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381</v>
      </c>
      <c r="AU485" s="20" t="s">
        <v>91</v>
      </c>
    </row>
    <row r="486" s="13" customFormat="1">
      <c r="A486" s="13"/>
      <c r="B486" s="236"/>
      <c r="C486" s="237"/>
      <c r="D486" s="238" t="s">
        <v>383</v>
      </c>
      <c r="E486" s="239" t="s">
        <v>19</v>
      </c>
      <c r="F486" s="240" t="s">
        <v>384</v>
      </c>
      <c r="G486" s="237"/>
      <c r="H486" s="239" t="s">
        <v>19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383</v>
      </c>
      <c r="AU486" s="246" t="s">
        <v>91</v>
      </c>
      <c r="AV486" s="13" t="s">
        <v>85</v>
      </c>
      <c r="AW486" s="13" t="s">
        <v>37</v>
      </c>
      <c r="AX486" s="13" t="s">
        <v>78</v>
      </c>
      <c r="AY486" s="246" t="s">
        <v>373</v>
      </c>
    </row>
    <row r="487" s="13" customFormat="1">
      <c r="A487" s="13"/>
      <c r="B487" s="236"/>
      <c r="C487" s="237"/>
      <c r="D487" s="238" t="s">
        <v>383</v>
      </c>
      <c r="E487" s="239" t="s">
        <v>19</v>
      </c>
      <c r="F487" s="240" t="s">
        <v>668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383</v>
      </c>
      <c r="AU487" s="246" t="s">
        <v>91</v>
      </c>
      <c r="AV487" s="13" t="s">
        <v>85</v>
      </c>
      <c r="AW487" s="13" t="s">
        <v>37</v>
      </c>
      <c r="AX487" s="13" t="s">
        <v>78</v>
      </c>
      <c r="AY487" s="246" t="s">
        <v>373</v>
      </c>
    </row>
    <row r="488" s="13" customFormat="1">
      <c r="A488" s="13"/>
      <c r="B488" s="236"/>
      <c r="C488" s="237"/>
      <c r="D488" s="238" t="s">
        <v>383</v>
      </c>
      <c r="E488" s="239" t="s">
        <v>19</v>
      </c>
      <c r="F488" s="240" t="s">
        <v>721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383</v>
      </c>
      <c r="AU488" s="246" t="s">
        <v>91</v>
      </c>
      <c r="AV488" s="13" t="s">
        <v>85</v>
      </c>
      <c r="AW488" s="13" t="s">
        <v>37</v>
      </c>
      <c r="AX488" s="13" t="s">
        <v>78</v>
      </c>
      <c r="AY488" s="246" t="s">
        <v>373</v>
      </c>
    </row>
    <row r="489" s="13" customFormat="1">
      <c r="A489" s="13"/>
      <c r="B489" s="236"/>
      <c r="C489" s="237"/>
      <c r="D489" s="238" t="s">
        <v>383</v>
      </c>
      <c r="E489" s="239" t="s">
        <v>19</v>
      </c>
      <c r="F489" s="240" t="s">
        <v>673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383</v>
      </c>
      <c r="AU489" s="246" t="s">
        <v>91</v>
      </c>
      <c r="AV489" s="13" t="s">
        <v>85</v>
      </c>
      <c r="AW489" s="13" t="s">
        <v>37</v>
      </c>
      <c r="AX489" s="13" t="s">
        <v>78</v>
      </c>
      <c r="AY489" s="246" t="s">
        <v>373</v>
      </c>
    </row>
    <row r="490" s="14" customFormat="1">
      <c r="A490" s="14"/>
      <c r="B490" s="247"/>
      <c r="C490" s="248"/>
      <c r="D490" s="238" t="s">
        <v>383</v>
      </c>
      <c r="E490" s="249" t="s">
        <v>19</v>
      </c>
      <c r="F490" s="250" t="s">
        <v>722</v>
      </c>
      <c r="G490" s="248"/>
      <c r="H490" s="251">
        <v>312.33999999999997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383</v>
      </c>
      <c r="AU490" s="257" t="s">
        <v>91</v>
      </c>
      <c r="AV490" s="14" t="s">
        <v>91</v>
      </c>
      <c r="AW490" s="14" t="s">
        <v>37</v>
      </c>
      <c r="AX490" s="14" t="s">
        <v>78</v>
      </c>
      <c r="AY490" s="257" t="s">
        <v>373</v>
      </c>
    </row>
    <row r="491" s="14" customFormat="1">
      <c r="A491" s="14"/>
      <c r="B491" s="247"/>
      <c r="C491" s="248"/>
      <c r="D491" s="238" t="s">
        <v>383</v>
      </c>
      <c r="E491" s="249" t="s">
        <v>19</v>
      </c>
      <c r="F491" s="250" t="s">
        <v>723</v>
      </c>
      <c r="G491" s="248"/>
      <c r="H491" s="251">
        <v>-69.025000000000006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7" t="s">
        <v>383</v>
      </c>
      <c r="AU491" s="257" t="s">
        <v>91</v>
      </c>
      <c r="AV491" s="14" t="s">
        <v>91</v>
      </c>
      <c r="AW491" s="14" t="s">
        <v>37</v>
      </c>
      <c r="AX491" s="14" t="s">
        <v>78</v>
      </c>
      <c r="AY491" s="257" t="s">
        <v>373</v>
      </c>
    </row>
    <row r="492" s="16" customFormat="1">
      <c r="A492" s="16"/>
      <c r="B492" s="269"/>
      <c r="C492" s="270"/>
      <c r="D492" s="238" t="s">
        <v>383</v>
      </c>
      <c r="E492" s="271" t="s">
        <v>19</v>
      </c>
      <c r="F492" s="272" t="s">
        <v>447</v>
      </c>
      <c r="G492" s="270"/>
      <c r="H492" s="273">
        <v>243.315</v>
      </c>
      <c r="I492" s="274"/>
      <c r="J492" s="270"/>
      <c r="K492" s="270"/>
      <c r="L492" s="275"/>
      <c r="M492" s="276"/>
      <c r="N492" s="277"/>
      <c r="O492" s="277"/>
      <c r="P492" s="277"/>
      <c r="Q492" s="277"/>
      <c r="R492" s="277"/>
      <c r="S492" s="277"/>
      <c r="T492" s="27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79" t="s">
        <v>383</v>
      </c>
      <c r="AU492" s="279" t="s">
        <v>91</v>
      </c>
      <c r="AV492" s="16" t="s">
        <v>98</v>
      </c>
      <c r="AW492" s="16" t="s">
        <v>37</v>
      </c>
      <c r="AX492" s="16" t="s">
        <v>78</v>
      </c>
      <c r="AY492" s="279" t="s">
        <v>373</v>
      </c>
    </row>
    <row r="493" s="13" customFormat="1">
      <c r="A493" s="13"/>
      <c r="B493" s="236"/>
      <c r="C493" s="237"/>
      <c r="D493" s="238" t="s">
        <v>383</v>
      </c>
      <c r="E493" s="239" t="s">
        <v>19</v>
      </c>
      <c r="F493" s="240" t="s">
        <v>692</v>
      </c>
      <c r="G493" s="237"/>
      <c r="H493" s="239" t="s">
        <v>19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383</v>
      </c>
      <c r="AU493" s="246" t="s">
        <v>91</v>
      </c>
      <c r="AV493" s="13" t="s">
        <v>85</v>
      </c>
      <c r="AW493" s="13" t="s">
        <v>37</v>
      </c>
      <c r="AX493" s="13" t="s">
        <v>78</v>
      </c>
      <c r="AY493" s="246" t="s">
        <v>373</v>
      </c>
    </row>
    <row r="494" s="14" customFormat="1">
      <c r="A494" s="14"/>
      <c r="B494" s="247"/>
      <c r="C494" s="248"/>
      <c r="D494" s="238" t="s">
        <v>383</v>
      </c>
      <c r="E494" s="249" t="s">
        <v>19</v>
      </c>
      <c r="F494" s="250" t="s">
        <v>724</v>
      </c>
      <c r="G494" s="248"/>
      <c r="H494" s="251">
        <v>421.84399999999999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383</v>
      </c>
      <c r="AU494" s="257" t="s">
        <v>91</v>
      </c>
      <c r="AV494" s="14" t="s">
        <v>91</v>
      </c>
      <c r="AW494" s="14" t="s">
        <v>37</v>
      </c>
      <c r="AX494" s="14" t="s">
        <v>78</v>
      </c>
      <c r="AY494" s="257" t="s">
        <v>373</v>
      </c>
    </row>
    <row r="495" s="14" customFormat="1">
      <c r="A495" s="14"/>
      <c r="B495" s="247"/>
      <c r="C495" s="248"/>
      <c r="D495" s="238" t="s">
        <v>383</v>
      </c>
      <c r="E495" s="249" t="s">
        <v>19</v>
      </c>
      <c r="F495" s="250" t="s">
        <v>725</v>
      </c>
      <c r="G495" s="248"/>
      <c r="H495" s="251">
        <v>-92.855999999999995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383</v>
      </c>
      <c r="AU495" s="257" t="s">
        <v>91</v>
      </c>
      <c r="AV495" s="14" t="s">
        <v>91</v>
      </c>
      <c r="AW495" s="14" t="s">
        <v>37</v>
      </c>
      <c r="AX495" s="14" t="s">
        <v>78</v>
      </c>
      <c r="AY495" s="257" t="s">
        <v>373</v>
      </c>
    </row>
    <row r="496" s="16" customFormat="1">
      <c r="A496" s="16"/>
      <c r="B496" s="269"/>
      <c r="C496" s="270"/>
      <c r="D496" s="238" t="s">
        <v>383</v>
      </c>
      <c r="E496" s="271" t="s">
        <v>19</v>
      </c>
      <c r="F496" s="272" t="s">
        <v>447</v>
      </c>
      <c r="G496" s="270"/>
      <c r="H496" s="273">
        <v>328.988</v>
      </c>
      <c r="I496" s="274"/>
      <c r="J496" s="270"/>
      <c r="K496" s="270"/>
      <c r="L496" s="275"/>
      <c r="M496" s="276"/>
      <c r="N496" s="277"/>
      <c r="O496" s="277"/>
      <c r="P496" s="277"/>
      <c r="Q496" s="277"/>
      <c r="R496" s="277"/>
      <c r="S496" s="277"/>
      <c r="T496" s="278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9" t="s">
        <v>383</v>
      </c>
      <c r="AU496" s="279" t="s">
        <v>91</v>
      </c>
      <c r="AV496" s="16" t="s">
        <v>98</v>
      </c>
      <c r="AW496" s="16" t="s">
        <v>37</v>
      </c>
      <c r="AX496" s="16" t="s">
        <v>78</v>
      </c>
      <c r="AY496" s="279" t="s">
        <v>373</v>
      </c>
    </row>
    <row r="497" s="13" customFormat="1">
      <c r="A497" s="13"/>
      <c r="B497" s="236"/>
      <c r="C497" s="237"/>
      <c r="D497" s="238" t="s">
        <v>383</v>
      </c>
      <c r="E497" s="239" t="s">
        <v>19</v>
      </c>
      <c r="F497" s="240" t="s">
        <v>693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383</v>
      </c>
      <c r="AU497" s="246" t="s">
        <v>91</v>
      </c>
      <c r="AV497" s="13" t="s">
        <v>85</v>
      </c>
      <c r="AW497" s="13" t="s">
        <v>37</v>
      </c>
      <c r="AX497" s="13" t="s">
        <v>78</v>
      </c>
      <c r="AY497" s="246" t="s">
        <v>373</v>
      </c>
    </row>
    <row r="498" s="14" customFormat="1">
      <c r="A498" s="14"/>
      <c r="B498" s="247"/>
      <c r="C498" s="248"/>
      <c r="D498" s="238" t="s">
        <v>383</v>
      </c>
      <c r="E498" s="249" t="s">
        <v>19</v>
      </c>
      <c r="F498" s="250" t="s">
        <v>724</v>
      </c>
      <c r="G498" s="248"/>
      <c r="H498" s="251">
        <v>421.84399999999999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383</v>
      </c>
      <c r="AU498" s="257" t="s">
        <v>91</v>
      </c>
      <c r="AV498" s="14" t="s">
        <v>91</v>
      </c>
      <c r="AW498" s="14" t="s">
        <v>37</v>
      </c>
      <c r="AX498" s="14" t="s">
        <v>78</v>
      </c>
      <c r="AY498" s="257" t="s">
        <v>373</v>
      </c>
    </row>
    <row r="499" s="14" customFormat="1">
      <c r="A499" s="14"/>
      <c r="B499" s="247"/>
      <c r="C499" s="248"/>
      <c r="D499" s="238" t="s">
        <v>383</v>
      </c>
      <c r="E499" s="249" t="s">
        <v>19</v>
      </c>
      <c r="F499" s="250" t="s">
        <v>725</v>
      </c>
      <c r="G499" s="248"/>
      <c r="H499" s="251">
        <v>-92.855999999999995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7" t="s">
        <v>383</v>
      </c>
      <c r="AU499" s="257" t="s">
        <v>91</v>
      </c>
      <c r="AV499" s="14" t="s">
        <v>91</v>
      </c>
      <c r="AW499" s="14" t="s">
        <v>37</v>
      </c>
      <c r="AX499" s="14" t="s">
        <v>78</v>
      </c>
      <c r="AY499" s="257" t="s">
        <v>373</v>
      </c>
    </row>
    <row r="500" s="16" customFormat="1">
      <c r="A500" s="16"/>
      <c r="B500" s="269"/>
      <c r="C500" s="270"/>
      <c r="D500" s="238" t="s">
        <v>383</v>
      </c>
      <c r="E500" s="271" t="s">
        <v>19</v>
      </c>
      <c r="F500" s="272" t="s">
        <v>447</v>
      </c>
      <c r="G500" s="270"/>
      <c r="H500" s="273">
        <v>328.988</v>
      </c>
      <c r="I500" s="274"/>
      <c r="J500" s="270"/>
      <c r="K500" s="270"/>
      <c r="L500" s="275"/>
      <c r="M500" s="276"/>
      <c r="N500" s="277"/>
      <c r="O500" s="277"/>
      <c r="P500" s="277"/>
      <c r="Q500" s="277"/>
      <c r="R500" s="277"/>
      <c r="S500" s="277"/>
      <c r="T500" s="278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9" t="s">
        <v>383</v>
      </c>
      <c r="AU500" s="279" t="s">
        <v>91</v>
      </c>
      <c r="AV500" s="16" t="s">
        <v>98</v>
      </c>
      <c r="AW500" s="16" t="s">
        <v>37</v>
      </c>
      <c r="AX500" s="16" t="s">
        <v>78</v>
      </c>
      <c r="AY500" s="279" t="s">
        <v>373</v>
      </c>
    </row>
    <row r="501" s="13" customFormat="1">
      <c r="A501" s="13"/>
      <c r="B501" s="236"/>
      <c r="C501" s="237"/>
      <c r="D501" s="238" t="s">
        <v>383</v>
      </c>
      <c r="E501" s="239" t="s">
        <v>19</v>
      </c>
      <c r="F501" s="240" t="s">
        <v>694</v>
      </c>
      <c r="G501" s="237"/>
      <c r="H501" s="239" t="s">
        <v>19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6" t="s">
        <v>383</v>
      </c>
      <c r="AU501" s="246" t="s">
        <v>91</v>
      </c>
      <c r="AV501" s="13" t="s">
        <v>85</v>
      </c>
      <c r="AW501" s="13" t="s">
        <v>37</v>
      </c>
      <c r="AX501" s="13" t="s">
        <v>78</v>
      </c>
      <c r="AY501" s="246" t="s">
        <v>373</v>
      </c>
    </row>
    <row r="502" s="14" customFormat="1">
      <c r="A502" s="14"/>
      <c r="B502" s="247"/>
      <c r="C502" s="248"/>
      <c r="D502" s="238" t="s">
        <v>383</v>
      </c>
      <c r="E502" s="249" t="s">
        <v>19</v>
      </c>
      <c r="F502" s="250" t="s">
        <v>726</v>
      </c>
      <c r="G502" s="248"/>
      <c r="H502" s="251">
        <v>435.536</v>
      </c>
      <c r="I502" s="252"/>
      <c r="J502" s="248"/>
      <c r="K502" s="248"/>
      <c r="L502" s="253"/>
      <c r="M502" s="254"/>
      <c r="N502" s="255"/>
      <c r="O502" s="255"/>
      <c r="P502" s="255"/>
      <c r="Q502" s="255"/>
      <c r="R502" s="255"/>
      <c r="S502" s="255"/>
      <c r="T502" s="25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7" t="s">
        <v>383</v>
      </c>
      <c r="AU502" s="257" t="s">
        <v>91</v>
      </c>
      <c r="AV502" s="14" t="s">
        <v>91</v>
      </c>
      <c r="AW502" s="14" t="s">
        <v>37</v>
      </c>
      <c r="AX502" s="14" t="s">
        <v>78</v>
      </c>
      <c r="AY502" s="257" t="s">
        <v>373</v>
      </c>
    </row>
    <row r="503" s="14" customFormat="1">
      <c r="A503" s="14"/>
      <c r="B503" s="247"/>
      <c r="C503" s="248"/>
      <c r="D503" s="238" t="s">
        <v>383</v>
      </c>
      <c r="E503" s="249" t="s">
        <v>19</v>
      </c>
      <c r="F503" s="250" t="s">
        <v>725</v>
      </c>
      <c r="G503" s="248"/>
      <c r="H503" s="251">
        <v>-92.855999999999995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7" t="s">
        <v>383</v>
      </c>
      <c r="AU503" s="257" t="s">
        <v>91</v>
      </c>
      <c r="AV503" s="14" t="s">
        <v>91</v>
      </c>
      <c r="AW503" s="14" t="s">
        <v>37</v>
      </c>
      <c r="AX503" s="14" t="s">
        <v>78</v>
      </c>
      <c r="AY503" s="257" t="s">
        <v>373</v>
      </c>
    </row>
    <row r="504" s="16" customFormat="1">
      <c r="A504" s="16"/>
      <c r="B504" s="269"/>
      <c r="C504" s="270"/>
      <c r="D504" s="238" t="s">
        <v>383</v>
      </c>
      <c r="E504" s="271" t="s">
        <v>19</v>
      </c>
      <c r="F504" s="272" t="s">
        <v>447</v>
      </c>
      <c r="G504" s="270"/>
      <c r="H504" s="273">
        <v>342.68000000000001</v>
      </c>
      <c r="I504" s="274"/>
      <c r="J504" s="270"/>
      <c r="K504" s="270"/>
      <c r="L504" s="275"/>
      <c r="M504" s="276"/>
      <c r="N504" s="277"/>
      <c r="O504" s="277"/>
      <c r="P504" s="277"/>
      <c r="Q504" s="277"/>
      <c r="R504" s="277"/>
      <c r="S504" s="277"/>
      <c r="T504" s="27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9" t="s">
        <v>383</v>
      </c>
      <c r="AU504" s="279" t="s">
        <v>91</v>
      </c>
      <c r="AV504" s="16" t="s">
        <v>98</v>
      </c>
      <c r="AW504" s="16" t="s">
        <v>37</v>
      </c>
      <c r="AX504" s="16" t="s">
        <v>78</v>
      </c>
      <c r="AY504" s="279" t="s">
        <v>373</v>
      </c>
    </row>
    <row r="505" s="15" customFormat="1">
      <c r="A505" s="15"/>
      <c r="B505" s="258"/>
      <c r="C505" s="259"/>
      <c r="D505" s="238" t="s">
        <v>383</v>
      </c>
      <c r="E505" s="260" t="s">
        <v>19</v>
      </c>
      <c r="F505" s="261" t="s">
        <v>386</v>
      </c>
      <c r="G505" s="259"/>
      <c r="H505" s="262">
        <v>1243.971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383</v>
      </c>
      <c r="AU505" s="268" t="s">
        <v>91</v>
      </c>
      <c r="AV505" s="15" t="s">
        <v>379</v>
      </c>
      <c r="AW505" s="15" t="s">
        <v>37</v>
      </c>
      <c r="AX505" s="15" t="s">
        <v>85</v>
      </c>
      <c r="AY505" s="268" t="s">
        <v>373</v>
      </c>
    </row>
    <row r="506" s="2" customFormat="1" ht="37.8" customHeight="1">
      <c r="A506" s="41"/>
      <c r="B506" s="42"/>
      <c r="C506" s="218" t="s">
        <v>727</v>
      </c>
      <c r="D506" s="218" t="s">
        <v>375</v>
      </c>
      <c r="E506" s="219" t="s">
        <v>728</v>
      </c>
      <c r="F506" s="220" t="s">
        <v>729</v>
      </c>
      <c r="G506" s="221" t="s">
        <v>153</v>
      </c>
      <c r="H506" s="222">
        <v>1318.7190000000001</v>
      </c>
      <c r="I506" s="223"/>
      <c r="J506" s="224">
        <f>ROUND(I506*H506,2)</f>
        <v>0</v>
      </c>
      <c r="K506" s="220" t="s">
        <v>378</v>
      </c>
      <c r="L506" s="47"/>
      <c r="M506" s="225" t="s">
        <v>19</v>
      </c>
      <c r="N506" s="226" t="s">
        <v>50</v>
      </c>
      <c r="O506" s="87"/>
      <c r="P506" s="227">
        <f>O506*H506</f>
        <v>0</v>
      </c>
      <c r="Q506" s="227">
        <v>0.25862000000000002</v>
      </c>
      <c r="R506" s="227">
        <f>Q506*H506</f>
        <v>341.04710778000003</v>
      </c>
      <c r="S506" s="227">
        <v>0</v>
      </c>
      <c r="T506" s="22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9" t="s">
        <v>379</v>
      </c>
      <c r="AT506" s="229" t="s">
        <v>375</v>
      </c>
      <c r="AU506" s="229" t="s">
        <v>91</v>
      </c>
      <c r="AY506" s="20" t="s">
        <v>373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20" t="s">
        <v>91</v>
      </c>
      <c r="BK506" s="230">
        <f>ROUND(I506*H506,2)</f>
        <v>0</v>
      </c>
      <c r="BL506" s="20" t="s">
        <v>379</v>
      </c>
      <c r="BM506" s="229" t="s">
        <v>730</v>
      </c>
    </row>
    <row r="507" s="2" customFormat="1">
      <c r="A507" s="41"/>
      <c r="B507" s="42"/>
      <c r="C507" s="43"/>
      <c r="D507" s="231" t="s">
        <v>381</v>
      </c>
      <c r="E507" s="43"/>
      <c r="F507" s="232" t="s">
        <v>731</v>
      </c>
      <c r="G507" s="43"/>
      <c r="H507" s="43"/>
      <c r="I507" s="233"/>
      <c r="J507" s="43"/>
      <c r="K507" s="43"/>
      <c r="L507" s="47"/>
      <c r="M507" s="234"/>
      <c r="N507" s="23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381</v>
      </c>
      <c r="AU507" s="20" t="s">
        <v>91</v>
      </c>
    </row>
    <row r="508" s="13" customFormat="1">
      <c r="A508" s="13"/>
      <c r="B508" s="236"/>
      <c r="C508" s="237"/>
      <c r="D508" s="238" t="s">
        <v>383</v>
      </c>
      <c r="E508" s="239" t="s">
        <v>19</v>
      </c>
      <c r="F508" s="240" t="s">
        <v>384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383</v>
      </c>
      <c r="AU508" s="246" t="s">
        <v>91</v>
      </c>
      <c r="AV508" s="13" t="s">
        <v>85</v>
      </c>
      <c r="AW508" s="13" t="s">
        <v>37</v>
      </c>
      <c r="AX508" s="13" t="s">
        <v>78</v>
      </c>
      <c r="AY508" s="246" t="s">
        <v>373</v>
      </c>
    </row>
    <row r="509" s="13" customFormat="1">
      <c r="A509" s="13"/>
      <c r="B509" s="236"/>
      <c r="C509" s="237"/>
      <c r="D509" s="238" t="s">
        <v>383</v>
      </c>
      <c r="E509" s="239" t="s">
        <v>19</v>
      </c>
      <c r="F509" s="240" t="s">
        <v>668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383</v>
      </c>
      <c r="AU509" s="246" t="s">
        <v>91</v>
      </c>
      <c r="AV509" s="13" t="s">
        <v>85</v>
      </c>
      <c r="AW509" s="13" t="s">
        <v>37</v>
      </c>
      <c r="AX509" s="13" t="s">
        <v>78</v>
      </c>
      <c r="AY509" s="246" t="s">
        <v>373</v>
      </c>
    </row>
    <row r="510" s="13" customFormat="1">
      <c r="A510" s="13"/>
      <c r="B510" s="236"/>
      <c r="C510" s="237"/>
      <c r="D510" s="238" t="s">
        <v>383</v>
      </c>
      <c r="E510" s="239" t="s">
        <v>19</v>
      </c>
      <c r="F510" s="240" t="s">
        <v>732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383</v>
      </c>
      <c r="AU510" s="246" t="s">
        <v>91</v>
      </c>
      <c r="AV510" s="13" t="s">
        <v>85</v>
      </c>
      <c r="AW510" s="13" t="s">
        <v>37</v>
      </c>
      <c r="AX510" s="13" t="s">
        <v>78</v>
      </c>
      <c r="AY510" s="246" t="s">
        <v>373</v>
      </c>
    </row>
    <row r="511" s="13" customFormat="1">
      <c r="A511" s="13"/>
      <c r="B511" s="236"/>
      <c r="C511" s="237"/>
      <c r="D511" s="238" t="s">
        <v>383</v>
      </c>
      <c r="E511" s="239" t="s">
        <v>19</v>
      </c>
      <c r="F511" s="240" t="s">
        <v>673</v>
      </c>
      <c r="G511" s="237"/>
      <c r="H511" s="239" t="s">
        <v>19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383</v>
      </c>
      <c r="AU511" s="246" t="s">
        <v>91</v>
      </c>
      <c r="AV511" s="13" t="s">
        <v>85</v>
      </c>
      <c r="AW511" s="13" t="s">
        <v>37</v>
      </c>
      <c r="AX511" s="13" t="s">
        <v>78</v>
      </c>
      <c r="AY511" s="246" t="s">
        <v>373</v>
      </c>
    </row>
    <row r="512" s="14" customFormat="1">
      <c r="A512" s="14"/>
      <c r="B512" s="247"/>
      <c r="C512" s="248"/>
      <c r="D512" s="238" t="s">
        <v>383</v>
      </c>
      <c r="E512" s="249" t="s">
        <v>19</v>
      </c>
      <c r="F512" s="250" t="s">
        <v>733</v>
      </c>
      <c r="G512" s="248"/>
      <c r="H512" s="251">
        <v>129.50200000000001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383</v>
      </c>
      <c r="AU512" s="257" t="s">
        <v>91</v>
      </c>
      <c r="AV512" s="14" t="s">
        <v>91</v>
      </c>
      <c r="AW512" s="14" t="s">
        <v>37</v>
      </c>
      <c r="AX512" s="14" t="s">
        <v>78</v>
      </c>
      <c r="AY512" s="257" t="s">
        <v>373</v>
      </c>
    </row>
    <row r="513" s="14" customFormat="1">
      <c r="A513" s="14"/>
      <c r="B513" s="247"/>
      <c r="C513" s="248"/>
      <c r="D513" s="238" t="s">
        <v>383</v>
      </c>
      <c r="E513" s="249" t="s">
        <v>19</v>
      </c>
      <c r="F513" s="250" t="s">
        <v>734</v>
      </c>
      <c r="G513" s="248"/>
      <c r="H513" s="251">
        <v>-2.73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383</v>
      </c>
      <c r="AU513" s="257" t="s">
        <v>91</v>
      </c>
      <c r="AV513" s="14" t="s">
        <v>91</v>
      </c>
      <c r="AW513" s="14" t="s">
        <v>37</v>
      </c>
      <c r="AX513" s="14" t="s">
        <v>78</v>
      </c>
      <c r="AY513" s="257" t="s">
        <v>373</v>
      </c>
    </row>
    <row r="514" s="16" customFormat="1">
      <c r="A514" s="16"/>
      <c r="B514" s="269"/>
      <c r="C514" s="270"/>
      <c r="D514" s="238" t="s">
        <v>383</v>
      </c>
      <c r="E514" s="271" t="s">
        <v>19</v>
      </c>
      <c r="F514" s="272" t="s">
        <v>447</v>
      </c>
      <c r="G514" s="270"/>
      <c r="H514" s="273">
        <v>126.77200000000001</v>
      </c>
      <c r="I514" s="274"/>
      <c r="J514" s="270"/>
      <c r="K514" s="270"/>
      <c r="L514" s="275"/>
      <c r="M514" s="276"/>
      <c r="N514" s="277"/>
      <c r="O514" s="277"/>
      <c r="P514" s="277"/>
      <c r="Q514" s="277"/>
      <c r="R514" s="277"/>
      <c r="S514" s="277"/>
      <c r="T514" s="27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9" t="s">
        <v>383</v>
      </c>
      <c r="AU514" s="279" t="s">
        <v>91</v>
      </c>
      <c r="AV514" s="16" t="s">
        <v>98</v>
      </c>
      <c r="AW514" s="16" t="s">
        <v>37</v>
      </c>
      <c r="AX514" s="16" t="s">
        <v>78</v>
      </c>
      <c r="AY514" s="279" t="s">
        <v>373</v>
      </c>
    </row>
    <row r="515" s="13" customFormat="1">
      <c r="A515" s="13"/>
      <c r="B515" s="236"/>
      <c r="C515" s="237"/>
      <c r="D515" s="238" t="s">
        <v>383</v>
      </c>
      <c r="E515" s="239" t="s">
        <v>19</v>
      </c>
      <c r="F515" s="240" t="s">
        <v>692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383</v>
      </c>
      <c r="AU515" s="246" t="s">
        <v>91</v>
      </c>
      <c r="AV515" s="13" t="s">
        <v>85</v>
      </c>
      <c r="AW515" s="13" t="s">
        <v>37</v>
      </c>
      <c r="AX515" s="13" t="s">
        <v>78</v>
      </c>
      <c r="AY515" s="246" t="s">
        <v>373</v>
      </c>
    </row>
    <row r="516" s="14" customFormat="1">
      <c r="A516" s="14"/>
      <c r="B516" s="247"/>
      <c r="C516" s="248"/>
      <c r="D516" s="238" t="s">
        <v>383</v>
      </c>
      <c r="E516" s="249" t="s">
        <v>19</v>
      </c>
      <c r="F516" s="250" t="s">
        <v>735</v>
      </c>
      <c r="G516" s="248"/>
      <c r="H516" s="251">
        <v>425.88799999999998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383</v>
      </c>
      <c r="AU516" s="257" t="s">
        <v>91</v>
      </c>
      <c r="AV516" s="14" t="s">
        <v>91</v>
      </c>
      <c r="AW516" s="14" t="s">
        <v>37</v>
      </c>
      <c r="AX516" s="14" t="s">
        <v>78</v>
      </c>
      <c r="AY516" s="257" t="s">
        <v>373</v>
      </c>
    </row>
    <row r="517" s="14" customFormat="1">
      <c r="A517" s="14"/>
      <c r="B517" s="247"/>
      <c r="C517" s="248"/>
      <c r="D517" s="238" t="s">
        <v>383</v>
      </c>
      <c r="E517" s="249" t="s">
        <v>19</v>
      </c>
      <c r="F517" s="250" t="s">
        <v>736</v>
      </c>
      <c r="G517" s="248"/>
      <c r="H517" s="251">
        <v>-33.18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7" t="s">
        <v>383</v>
      </c>
      <c r="AU517" s="257" t="s">
        <v>91</v>
      </c>
      <c r="AV517" s="14" t="s">
        <v>91</v>
      </c>
      <c r="AW517" s="14" t="s">
        <v>37</v>
      </c>
      <c r="AX517" s="14" t="s">
        <v>78</v>
      </c>
      <c r="AY517" s="257" t="s">
        <v>373</v>
      </c>
    </row>
    <row r="518" s="16" customFormat="1">
      <c r="A518" s="16"/>
      <c r="B518" s="269"/>
      <c r="C518" s="270"/>
      <c r="D518" s="238" t="s">
        <v>383</v>
      </c>
      <c r="E518" s="271" t="s">
        <v>19</v>
      </c>
      <c r="F518" s="272" t="s">
        <v>447</v>
      </c>
      <c r="G518" s="270"/>
      <c r="H518" s="273">
        <v>392.70800000000003</v>
      </c>
      <c r="I518" s="274"/>
      <c r="J518" s="270"/>
      <c r="K518" s="270"/>
      <c r="L518" s="275"/>
      <c r="M518" s="276"/>
      <c r="N518" s="277"/>
      <c r="O518" s="277"/>
      <c r="P518" s="277"/>
      <c r="Q518" s="277"/>
      <c r="R518" s="277"/>
      <c r="S518" s="277"/>
      <c r="T518" s="27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79" t="s">
        <v>383</v>
      </c>
      <c r="AU518" s="279" t="s">
        <v>91</v>
      </c>
      <c r="AV518" s="16" t="s">
        <v>98</v>
      </c>
      <c r="AW518" s="16" t="s">
        <v>37</v>
      </c>
      <c r="AX518" s="16" t="s">
        <v>78</v>
      </c>
      <c r="AY518" s="279" t="s">
        <v>373</v>
      </c>
    </row>
    <row r="519" s="13" customFormat="1">
      <c r="A519" s="13"/>
      <c r="B519" s="236"/>
      <c r="C519" s="237"/>
      <c r="D519" s="238" t="s">
        <v>383</v>
      </c>
      <c r="E519" s="239" t="s">
        <v>19</v>
      </c>
      <c r="F519" s="240" t="s">
        <v>693</v>
      </c>
      <c r="G519" s="237"/>
      <c r="H519" s="239" t="s">
        <v>19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383</v>
      </c>
      <c r="AU519" s="246" t="s">
        <v>91</v>
      </c>
      <c r="AV519" s="13" t="s">
        <v>85</v>
      </c>
      <c r="AW519" s="13" t="s">
        <v>37</v>
      </c>
      <c r="AX519" s="13" t="s">
        <v>78</v>
      </c>
      <c r="AY519" s="246" t="s">
        <v>373</v>
      </c>
    </row>
    <row r="520" s="14" customFormat="1">
      <c r="A520" s="14"/>
      <c r="B520" s="247"/>
      <c r="C520" s="248"/>
      <c r="D520" s="238" t="s">
        <v>383</v>
      </c>
      <c r="E520" s="249" t="s">
        <v>19</v>
      </c>
      <c r="F520" s="250" t="s">
        <v>735</v>
      </c>
      <c r="G520" s="248"/>
      <c r="H520" s="251">
        <v>425.88799999999998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7" t="s">
        <v>383</v>
      </c>
      <c r="AU520" s="257" t="s">
        <v>91</v>
      </c>
      <c r="AV520" s="14" t="s">
        <v>91</v>
      </c>
      <c r="AW520" s="14" t="s">
        <v>37</v>
      </c>
      <c r="AX520" s="14" t="s">
        <v>78</v>
      </c>
      <c r="AY520" s="257" t="s">
        <v>373</v>
      </c>
    </row>
    <row r="521" s="14" customFormat="1">
      <c r="A521" s="14"/>
      <c r="B521" s="247"/>
      <c r="C521" s="248"/>
      <c r="D521" s="238" t="s">
        <v>383</v>
      </c>
      <c r="E521" s="249" t="s">
        <v>19</v>
      </c>
      <c r="F521" s="250" t="s">
        <v>736</v>
      </c>
      <c r="G521" s="248"/>
      <c r="H521" s="251">
        <v>-33.18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383</v>
      </c>
      <c r="AU521" s="257" t="s">
        <v>91</v>
      </c>
      <c r="AV521" s="14" t="s">
        <v>91</v>
      </c>
      <c r="AW521" s="14" t="s">
        <v>37</v>
      </c>
      <c r="AX521" s="14" t="s">
        <v>78</v>
      </c>
      <c r="AY521" s="257" t="s">
        <v>373</v>
      </c>
    </row>
    <row r="522" s="16" customFormat="1">
      <c r="A522" s="16"/>
      <c r="B522" s="269"/>
      <c r="C522" s="270"/>
      <c r="D522" s="238" t="s">
        <v>383</v>
      </c>
      <c r="E522" s="271" t="s">
        <v>19</v>
      </c>
      <c r="F522" s="272" t="s">
        <v>447</v>
      </c>
      <c r="G522" s="270"/>
      <c r="H522" s="273">
        <v>392.70800000000003</v>
      </c>
      <c r="I522" s="274"/>
      <c r="J522" s="270"/>
      <c r="K522" s="270"/>
      <c r="L522" s="275"/>
      <c r="M522" s="276"/>
      <c r="N522" s="277"/>
      <c r="O522" s="277"/>
      <c r="P522" s="277"/>
      <c r="Q522" s="277"/>
      <c r="R522" s="277"/>
      <c r="S522" s="277"/>
      <c r="T522" s="27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9" t="s">
        <v>383</v>
      </c>
      <c r="AU522" s="279" t="s">
        <v>91</v>
      </c>
      <c r="AV522" s="16" t="s">
        <v>98</v>
      </c>
      <c r="AW522" s="16" t="s">
        <v>37</v>
      </c>
      <c r="AX522" s="16" t="s">
        <v>78</v>
      </c>
      <c r="AY522" s="279" t="s">
        <v>373</v>
      </c>
    </row>
    <row r="523" s="13" customFormat="1">
      <c r="A523" s="13"/>
      <c r="B523" s="236"/>
      <c r="C523" s="237"/>
      <c r="D523" s="238" t="s">
        <v>383</v>
      </c>
      <c r="E523" s="239" t="s">
        <v>19</v>
      </c>
      <c r="F523" s="240" t="s">
        <v>694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383</v>
      </c>
      <c r="AU523" s="246" t="s">
        <v>91</v>
      </c>
      <c r="AV523" s="13" t="s">
        <v>85</v>
      </c>
      <c r="AW523" s="13" t="s">
        <v>37</v>
      </c>
      <c r="AX523" s="13" t="s">
        <v>78</v>
      </c>
      <c r="AY523" s="246" t="s">
        <v>373</v>
      </c>
    </row>
    <row r="524" s="14" customFormat="1">
      <c r="A524" s="14"/>
      <c r="B524" s="247"/>
      <c r="C524" s="248"/>
      <c r="D524" s="238" t="s">
        <v>383</v>
      </c>
      <c r="E524" s="249" t="s">
        <v>19</v>
      </c>
      <c r="F524" s="250" t="s">
        <v>737</v>
      </c>
      <c r="G524" s="248"/>
      <c r="H524" s="251">
        <v>439.71100000000001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7" t="s">
        <v>383</v>
      </c>
      <c r="AU524" s="257" t="s">
        <v>91</v>
      </c>
      <c r="AV524" s="14" t="s">
        <v>91</v>
      </c>
      <c r="AW524" s="14" t="s">
        <v>37</v>
      </c>
      <c r="AX524" s="14" t="s">
        <v>78</v>
      </c>
      <c r="AY524" s="257" t="s">
        <v>373</v>
      </c>
    </row>
    <row r="525" s="14" customFormat="1">
      <c r="A525" s="14"/>
      <c r="B525" s="247"/>
      <c r="C525" s="248"/>
      <c r="D525" s="238" t="s">
        <v>383</v>
      </c>
      <c r="E525" s="249" t="s">
        <v>19</v>
      </c>
      <c r="F525" s="250" t="s">
        <v>736</v>
      </c>
      <c r="G525" s="248"/>
      <c r="H525" s="251">
        <v>-33.18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383</v>
      </c>
      <c r="AU525" s="257" t="s">
        <v>91</v>
      </c>
      <c r="AV525" s="14" t="s">
        <v>91</v>
      </c>
      <c r="AW525" s="14" t="s">
        <v>37</v>
      </c>
      <c r="AX525" s="14" t="s">
        <v>78</v>
      </c>
      <c r="AY525" s="257" t="s">
        <v>373</v>
      </c>
    </row>
    <row r="526" s="16" customFormat="1">
      <c r="A526" s="16"/>
      <c r="B526" s="269"/>
      <c r="C526" s="270"/>
      <c r="D526" s="238" t="s">
        <v>383</v>
      </c>
      <c r="E526" s="271" t="s">
        <v>19</v>
      </c>
      <c r="F526" s="272" t="s">
        <v>447</v>
      </c>
      <c r="G526" s="270"/>
      <c r="H526" s="273">
        <v>406.53100000000001</v>
      </c>
      <c r="I526" s="274"/>
      <c r="J526" s="270"/>
      <c r="K526" s="270"/>
      <c r="L526" s="275"/>
      <c r="M526" s="276"/>
      <c r="N526" s="277"/>
      <c r="O526" s="277"/>
      <c r="P526" s="277"/>
      <c r="Q526" s="277"/>
      <c r="R526" s="277"/>
      <c r="S526" s="277"/>
      <c r="T526" s="278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9" t="s">
        <v>383</v>
      </c>
      <c r="AU526" s="279" t="s">
        <v>91</v>
      </c>
      <c r="AV526" s="16" t="s">
        <v>98</v>
      </c>
      <c r="AW526" s="16" t="s">
        <v>37</v>
      </c>
      <c r="AX526" s="16" t="s">
        <v>78</v>
      </c>
      <c r="AY526" s="279" t="s">
        <v>373</v>
      </c>
    </row>
    <row r="527" s="15" customFormat="1">
      <c r="A527" s="15"/>
      <c r="B527" s="258"/>
      <c r="C527" s="259"/>
      <c r="D527" s="238" t="s">
        <v>383</v>
      </c>
      <c r="E527" s="260" t="s">
        <v>19</v>
      </c>
      <c r="F527" s="261" t="s">
        <v>386</v>
      </c>
      <c r="G527" s="259"/>
      <c r="H527" s="262">
        <v>1318.7190000000001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383</v>
      </c>
      <c r="AU527" s="268" t="s">
        <v>91</v>
      </c>
      <c r="AV527" s="15" t="s">
        <v>379</v>
      </c>
      <c r="AW527" s="15" t="s">
        <v>37</v>
      </c>
      <c r="AX527" s="15" t="s">
        <v>85</v>
      </c>
      <c r="AY527" s="268" t="s">
        <v>373</v>
      </c>
    </row>
    <row r="528" s="2" customFormat="1" ht="24.15" customHeight="1">
      <c r="A528" s="41"/>
      <c r="B528" s="42"/>
      <c r="C528" s="218" t="s">
        <v>738</v>
      </c>
      <c r="D528" s="218" t="s">
        <v>375</v>
      </c>
      <c r="E528" s="219" t="s">
        <v>739</v>
      </c>
      <c r="F528" s="220" t="s">
        <v>740</v>
      </c>
      <c r="G528" s="221" t="s">
        <v>230</v>
      </c>
      <c r="H528" s="222">
        <v>720.08600000000001</v>
      </c>
      <c r="I528" s="223"/>
      <c r="J528" s="224">
        <f>ROUND(I528*H528,2)</f>
        <v>0</v>
      </c>
      <c r="K528" s="220" t="s">
        <v>378</v>
      </c>
      <c r="L528" s="47"/>
      <c r="M528" s="225" t="s">
        <v>19</v>
      </c>
      <c r="N528" s="226" t="s">
        <v>50</v>
      </c>
      <c r="O528" s="87"/>
      <c r="P528" s="227">
        <f>O528*H528</f>
        <v>0</v>
      </c>
      <c r="Q528" s="227">
        <v>0.01856</v>
      </c>
      <c r="R528" s="227">
        <f>Q528*H528</f>
        <v>13.364796160000001</v>
      </c>
      <c r="S528" s="227">
        <v>0</v>
      </c>
      <c r="T528" s="228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9" t="s">
        <v>379</v>
      </c>
      <c r="AT528" s="229" t="s">
        <v>375</v>
      </c>
      <c r="AU528" s="229" t="s">
        <v>91</v>
      </c>
      <c r="AY528" s="20" t="s">
        <v>373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0" t="s">
        <v>91</v>
      </c>
      <c r="BK528" s="230">
        <f>ROUND(I528*H528,2)</f>
        <v>0</v>
      </c>
      <c r="BL528" s="20" t="s">
        <v>379</v>
      </c>
      <c r="BM528" s="229" t="s">
        <v>741</v>
      </c>
    </row>
    <row r="529" s="2" customFormat="1">
      <c r="A529" s="41"/>
      <c r="B529" s="42"/>
      <c r="C529" s="43"/>
      <c r="D529" s="231" t="s">
        <v>381</v>
      </c>
      <c r="E529" s="43"/>
      <c r="F529" s="232" t="s">
        <v>742</v>
      </c>
      <c r="G529" s="43"/>
      <c r="H529" s="43"/>
      <c r="I529" s="233"/>
      <c r="J529" s="43"/>
      <c r="K529" s="43"/>
      <c r="L529" s="47"/>
      <c r="M529" s="234"/>
      <c r="N529" s="235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381</v>
      </c>
      <c r="AU529" s="20" t="s">
        <v>91</v>
      </c>
    </row>
    <row r="530" s="13" customFormat="1">
      <c r="A530" s="13"/>
      <c r="B530" s="236"/>
      <c r="C530" s="237"/>
      <c r="D530" s="238" t="s">
        <v>383</v>
      </c>
      <c r="E530" s="239" t="s">
        <v>19</v>
      </c>
      <c r="F530" s="240" t="s">
        <v>384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383</v>
      </c>
      <c r="AU530" s="246" t="s">
        <v>91</v>
      </c>
      <c r="AV530" s="13" t="s">
        <v>85</v>
      </c>
      <c r="AW530" s="13" t="s">
        <v>37</v>
      </c>
      <c r="AX530" s="13" t="s">
        <v>78</v>
      </c>
      <c r="AY530" s="246" t="s">
        <v>373</v>
      </c>
    </row>
    <row r="531" s="13" customFormat="1">
      <c r="A531" s="13"/>
      <c r="B531" s="236"/>
      <c r="C531" s="237"/>
      <c r="D531" s="238" t="s">
        <v>383</v>
      </c>
      <c r="E531" s="239" t="s">
        <v>19</v>
      </c>
      <c r="F531" s="240" t="s">
        <v>668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383</v>
      </c>
      <c r="AU531" s="246" t="s">
        <v>91</v>
      </c>
      <c r="AV531" s="13" t="s">
        <v>85</v>
      </c>
      <c r="AW531" s="13" t="s">
        <v>37</v>
      </c>
      <c r="AX531" s="13" t="s">
        <v>78</v>
      </c>
      <c r="AY531" s="246" t="s">
        <v>373</v>
      </c>
    </row>
    <row r="532" s="13" customFormat="1">
      <c r="A532" s="13"/>
      <c r="B532" s="236"/>
      <c r="C532" s="237"/>
      <c r="D532" s="238" t="s">
        <v>383</v>
      </c>
      <c r="E532" s="239" t="s">
        <v>19</v>
      </c>
      <c r="F532" s="240" t="s">
        <v>721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383</v>
      </c>
      <c r="AU532" s="246" t="s">
        <v>91</v>
      </c>
      <c r="AV532" s="13" t="s">
        <v>85</v>
      </c>
      <c r="AW532" s="13" t="s">
        <v>37</v>
      </c>
      <c r="AX532" s="13" t="s">
        <v>78</v>
      </c>
      <c r="AY532" s="246" t="s">
        <v>373</v>
      </c>
    </row>
    <row r="533" s="13" customFormat="1">
      <c r="A533" s="13"/>
      <c r="B533" s="236"/>
      <c r="C533" s="237"/>
      <c r="D533" s="238" t="s">
        <v>383</v>
      </c>
      <c r="E533" s="239" t="s">
        <v>19</v>
      </c>
      <c r="F533" s="240" t="s">
        <v>673</v>
      </c>
      <c r="G533" s="237"/>
      <c r="H533" s="239" t="s">
        <v>19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383</v>
      </c>
      <c r="AU533" s="246" t="s">
        <v>91</v>
      </c>
      <c r="AV533" s="13" t="s">
        <v>85</v>
      </c>
      <c r="AW533" s="13" t="s">
        <v>37</v>
      </c>
      <c r="AX533" s="13" t="s">
        <v>78</v>
      </c>
      <c r="AY533" s="246" t="s">
        <v>373</v>
      </c>
    </row>
    <row r="534" s="14" customFormat="1">
      <c r="A534" s="14"/>
      <c r="B534" s="247"/>
      <c r="C534" s="248"/>
      <c r="D534" s="238" t="s">
        <v>383</v>
      </c>
      <c r="E534" s="249" t="s">
        <v>19</v>
      </c>
      <c r="F534" s="250" t="s">
        <v>743</v>
      </c>
      <c r="G534" s="248"/>
      <c r="H534" s="251">
        <v>92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7" t="s">
        <v>383</v>
      </c>
      <c r="AU534" s="257" t="s">
        <v>91</v>
      </c>
      <c r="AV534" s="14" t="s">
        <v>91</v>
      </c>
      <c r="AW534" s="14" t="s">
        <v>37</v>
      </c>
      <c r="AX534" s="14" t="s">
        <v>78</v>
      </c>
      <c r="AY534" s="257" t="s">
        <v>373</v>
      </c>
    </row>
    <row r="535" s="14" customFormat="1">
      <c r="A535" s="14"/>
      <c r="B535" s="247"/>
      <c r="C535" s="248"/>
      <c r="D535" s="238" t="s">
        <v>383</v>
      </c>
      <c r="E535" s="249" t="s">
        <v>19</v>
      </c>
      <c r="F535" s="250" t="s">
        <v>744</v>
      </c>
      <c r="G535" s="248"/>
      <c r="H535" s="251">
        <v>-30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383</v>
      </c>
      <c r="AU535" s="257" t="s">
        <v>91</v>
      </c>
      <c r="AV535" s="14" t="s">
        <v>91</v>
      </c>
      <c r="AW535" s="14" t="s">
        <v>37</v>
      </c>
      <c r="AX535" s="14" t="s">
        <v>78</v>
      </c>
      <c r="AY535" s="257" t="s">
        <v>373</v>
      </c>
    </row>
    <row r="536" s="16" customFormat="1">
      <c r="A536" s="16"/>
      <c r="B536" s="269"/>
      <c r="C536" s="270"/>
      <c r="D536" s="238" t="s">
        <v>383</v>
      </c>
      <c r="E536" s="271" t="s">
        <v>19</v>
      </c>
      <c r="F536" s="272" t="s">
        <v>447</v>
      </c>
      <c r="G536" s="270"/>
      <c r="H536" s="273">
        <v>62</v>
      </c>
      <c r="I536" s="274"/>
      <c r="J536" s="270"/>
      <c r="K536" s="270"/>
      <c r="L536" s="275"/>
      <c r="M536" s="276"/>
      <c r="N536" s="277"/>
      <c r="O536" s="277"/>
      <c r="P536" s="277"/>
      <c r="Q536" s="277"/>
      <c r="R536" s="277"/>
      <c r="S536" s="277"/>
      <c r="T536" s="278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9" t="s">
        <v>383</v>
      </c>
      <c r="AU536" s="279" t="s">
        <v>91</v>
      </c>
      <c r="AV536" s="16" t="s">
        <v>98</v>
      </c>
      <c r="AW536" s="16" t="s">
        <v>37</v>
      </c>
      <c r="AX536" s="16" t="s">
        <v>78</v>
      </c>
      <c r="AY536" s="279" t="s">
        <v>373</v>
      </c>
    </row>
    <row r="537" s="13" customFormat="1">
      <c r="A537" s="13"/>
      <c r="B537" s="236"/>
      <c r="C537" s="237"/>
      <c r="D537" s="238" t="s">
        <v>383</v>
      </c>
      <c r="E537" s="239" t="s">
        <v>19</v>
      </c>
      <c r="F537" s="240" t="s">
        <v>692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383</v>
      </c>
      <c r="AU537" s="246" t="s">
        <v>91</v>
      </c>
      <c r="AV537" s="13" t="s">
        <v>85</v>
      </c>
      <c r="AW537" s="13" t="s">
        <v>37</v>
      </c>
      <c r="AX537" s="13" t="s">
        <v>78</v>
      </c>
      <c r="AY537" s="246" t="s">
        <v>373</v>
      </c>
    </row>
    <row r="538" s="14" customFormat="1">
      <c r="A538" s="14"/>
      <c r="B538" s="247"/>
      <c r="C538" s="248"/>
      <c r="D538" s="238" t="s">
        <v>383</v>
      </c>
      <c r="E538" s="249" t="s">
        <v>19</v>
      </c>
      <c r="F538" s="250" t="s">
        <v>745</v>
      </c>
      <c r="G538" s="248"/>
      <c r="H538" s="251">
        <v>130.40000000000001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383</v>
      </c>
      <c r="AU538" s="257" t="s">
        <v>91</v>
      </c>
      <c r="AV538" s="14" t="s">
        <v>91</v>
      </c>
      <c r="AW538" s="14" t="s">
        <v>37</v>
      </c>
      <c r="AX538" s="14" t="s">
        <v>78</v>
      </c>
      <c r="AY538" s="257" t="s">
        <v>373</v>
      </c>
    </row>
    <row r="539" s="14" customFormat="1">
      <c r="A539" s="14"/>
      <c r="B539" s="247"/>
      <c r="C539" s="248"/>
      <c r="D539" s="238" t="s">
        <v>383</v>
      </c>
      <c r="E539" s="249" t="s">
        <v>19</v>
      </c>
      <c r="F539" s="250" t="s">
        <v>746</v>
      </c>
      <c r="G539" s="248"/>
      <c r="H539" s="251">
        <v>-12.75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383</v>
      </c>
      <c r="AU539" s="257" t="s">
        <v>91</v>
      </c>
      <c r="AV539" s="14" t="s">
        <v>91</v>
      </c>
      <c r="AW539" s="14" t="s">
        <v>37</v>
      </c>
      <c r="AX539" s="14" t="s">
        <v>78</v>
      </c>
      <c r="AY539" s="257" t="s">
        <v>373</v>
      </c>
    </row>
    <row r="540" s="16" customFormat="1">
      <c r="A540" s="16"/>
      <c r="B540" s="269"/>
      <c r="C540" s="270"/>
      <c r="D540" s="238" t="s">
        <v>383</v>
      </c>
      <c r="E540" s="271" t="s">
        <v>19</v>
      </c>
      <c r="F540" s="272" t="s">
        <v>447</v>
      </c>
      <c r="G540" s="270"/>
      <c r="H540" s="273">
        <v>117.65000000000001</v>
      </c>
      <c r="I540" s="274"/>
      <c r="J540" s="270"/>
      <c r="K540" s="270"/>
      <c r="L540" s="275"/>
      <c r="M540" s="276"/>
      <c r="N540" s="277"/>
      <c r="O540" s="277"/>
      <c r="P540" s="277"/>
      <c r="Q540" s="277"/>
      <c r="R540" s="277"/>
      <c r="S540" s="277"/>
      <c r="T540" s="27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9" t="s">
        <v>383</v>
      </c>
      <c r="AU540" s="279" t="s">
        <v>91</v>
      </c>
      <c r="AV540" s="16" t="s">
        <v>98</v>
      </c>
      <c r="AW540" s="16" t="s">
        <v>37</v>
      </c>
      <c r="AX540" s="16" t="s">
        <v>78</v>
      </c>
      <c r="AY540" s="279" t="s">
        <v>373</v>
      </c>
    </row>
    <row r="541" s="13" customFormat="1">
      <c r="A541" s="13"/>
      <c r="B541" s="236"/>
      <c r="C541" s="237"/>
      <c r="D541" s="238" t="s">
        <v>383</v>
      </c>
      <c r="E541" s="239" t="s">
        <v>19</v>
      </c>
      <c r="F541" s="240" t="s">
        <v>693</v>
      </c>
      <c r="G541" s="237"/>
      <c r="H541" s="239" t="s">
        <v>19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6" t="s">
        <v>383</v>
      </c>
      <c r="AU541" s="246" t="s">
        <v>91</v>
      </c>
      <c r="AV541" s="13" t="s">
        <v>85</v>
      </c>
      <c r="AW541" s="13" t="s">
        <v>37</v>
      </c>
      <c r="AX541" s="13" t="s">
        <v>78</v>
      </c>
      <c r="AY541" s="246" t="s">
        <v>373</v>
      </c>
    </row>
    <row r="542" s="14" customFormat="1">
      <c r="A542" s="14"/>
      <c r="B542" s="247"/>
      <c r="C542" s="248"/>
      <c r="D542" s="238" t="s">
        <v>383</v>
      </c>
      <c r="E542" s="249" t="s">
        <v>19</v>
      </c>
      <c r="F542" s="250" t="s">
        <v>745</v>
      </c>
      <c r="G542" s="248"/>
      <c r="H542" s="251">
        <v>130.40000000000001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383</v>
      </c>
      <c r="AU542" s="257" t="s">
        <v>91</v>
      </c>
      <c r="AV542" s="14" t="s">
        <v>91</v>
      </c>
      <c r="AW542" s="14" t="s">
        <v>37</v>
      </c>
      <c r="AX542" s="14" t="s">
        <v>78</v>
      </c>
      <c r="AY542" s="257" t="s">
        <v>373</v>
      </c>
    </row>
    <row r="543" s="14" customFormat="1">
      <c r="A543" s="14"/>
      <c r="B543" s="247"/>
      <c r="C543" s="248"/>
      <c r="D543" s="238" t="s">
        <v>383</v>
      </c>
      <c r="E543" s="249" t="s">
        <v>19</v>
      </c>
      <c r="F543" s="250" t="s">
        <v>746</v>
      </c>
      <c r="G543" s="248"/>
      <c r="H543" s="251">
        <v>-12.75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7" t="s">
        <v>383</v>
      </c>
      <c r="AU543" s="257" t="s">
        <v>91</v>
      </c>
      <c r="AV543" s="14" t="s">
        <v>91</v>
      </c>
      <c r="AW543" s="14" t="s">
        <v>37</v>
      </c>
      <c r="AX543" s="14" t="s">
        <v>78</v>
      </c>
      <c r="AY543" s="257" t="s">
        <v>373</v>
      </c>
    </row>
    <row r="544" s="16" customFormat="1">
      <c r="A544" s="16"/>
      <c r="B544" s="269"/>
      <c r="C544" s="270"/>
      <c r="D544" s="238" t="s">
        <v>383</v>
      </c>
      <c r="E544" s="271" t="s">
        <v>19</v>
      </c>
      <c r="F544" s="272" t="s">
        <v>447</v>
      </c>
      <c r="G544" s="270"/>
      <c r="H544" s="273">
        <v>117.65000000000001</v>
      </c>
      <c r="I544" s="274"/>
      <c r="J544" s="270"/>
      <c r="K544" s="270"/>
      <c r="L544" s="275"/>
      <c r="M544" s="276"/>
      <c r="N544" s="277"/>
      <c r="O544" s="277"/>
      <c r="P544" s="277"/>
      <c r="Q544" s="277"/>
      <c r="R544" s="277"/>
      <c r="S544" s="277"/>
      <c r="T544" s="278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9" t="s">
        <v>383</v>
      </c>
      <c r="AU544" s="279" t="s">
        <v>91</v>
      </c>
      <c r="AV544" s="16" t="s">
        <v>98</v>
      </c>
      <c r="AW544" s="16" t="s">
        <v>37</v>
      </c>
      <c r="AX544" s="16" t="s">
        <v>78</v>
      </c>
      <c r="AY544" s="279" t="s">
        <v>373</v>
      </c>
    </row>
    <row r="545" s="13" customFormat="1">
      <c r="A545" s="13"/>
      <c r="B545" s="236"/>
      <c r="C545" s="237"/>
      <c r="D545" s="238" t="s">
        <v>383</v>
      </c>
      <c r="E545" s="239" t="s">
        <v>19</v>
      </c>
      <c r="F545" s="240" t="s">
        <v>694</v>
      </c>
      <c r="G545" s="237"/>
      <c r="H545" s="239" t="s">
        <v>19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6" t="s">
        <v>383</v>
      </c>
      <c r="AU545" s="246" t="s">
        <v>91</v>
      </c>
      <c r="AV545" s="13" t="s">
        <v>85</v>
      </c>
      <c r="AW545" s="13" t="s">
        <v>37</v>
      </c>
      <c r="AX545" s="13" t="s">
        <v>78</v>
      </c>
      <c r="AY545" s="246" t="s">
        <v>373</v>
      </c>
    </row>
    <row r="546" s="14" customFormat="1">
      <c r="A546" s="14"/>
      <c r="B546" s="247"/>
      <c r="C546" s="248"/>
      <c r="D546" s="238" t="s">
        <v>383</v>
      </c>
      <c r="E546" s="249" t="s">
        <v>19</v>
      </c>
      <c r="F546" s="250" t="s">
        <v>726</v>
      </c>
      <c r="G546" s="248"/>
      <c r="H546" s="251">
        <v>435.536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383</v>
      </c>
      <c r="AU546" s="257" t="s">
        <v>91</v>
      </c>
      <c r="AV546" s="14" t="s">
        <v>91</v>
      </c>
      <c r="AW546" s="14" t="s">
        <v>37</v>
      </c>
      <c r="AX546" s="14" t="s">
        <v>78</v>
      </c>
      <c r="AY546" s="257" t="s">
        <v>373</v>
      </c>
    </row>
    <row r="547" s="14" customFormat="1">
      <c r="A547" s="14"/>
      <c r="B547" s="247"/>
      <c r="C547" s="248"/>
      <c r="D547" s="238" t="s">
        <v>383</v>
      </c>
      <c r="E547" s="249" t="s">
        <v>19</v>
      </c>
      <c r="F547" s="250" t="s">
        <v>746</v>
      </c>
      <c r="G547" s="248"/>
      <c r="H547" s="251">
        <v>-12.75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7" t="s">
        <v>383</v>
      </c>
      <c r="AU547" s="257" t="s">
        <v>91</v>
      </c>
      <c r="AV547" s="14" t="s">
        <v>91</v>
      </c>
      <c r="AW547" s="14" t="s">
        <v>37</v>
      </c>
      <c r="AX547" s="14" t="s">
        <v>78</v>
      </c>
      <c r="AY547" s="257" t="s">
        <v>373</v>
      </c>
    </row>
    <row r="548" s="16" customFormat="1">
      <c r="A548" s="16"/>
      <c r="B548" s="269"/>
      <c r="C548" s="270"/>
      <c r="D548" s="238" t="s">
        <v>383</v>
      </c>
      <c r="E548" s="271" t="s">
        <v>19</v>
      </c>
      <c r="F548" s="272" t="s">
        <v>447</v>
      </c>
      <c r="G548" s="270"/>
      <c r="H548" s="273">
        <v>422.786</v>
      </c>
      <c r="I548" s="274"/>
      <c r="J548" s="270"/>
      <c r="K548" s="270"/>
      <c r="L548" s="275"/>
      <c r="M548" s="276"/>
      <c r="N548" s="277"/>
      <c r="O548" s="277"/>
      <c r="P548" s="277"/>
      <c r="Q548" s="277"/>
      <c r="R548" s="277"/>
      <c r="S548" s="277"/>
      <c r="T548" s="278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9" t="s">
        <v>383</v>
      </c>
      <c r="AU548" s="279" t="s">
        <v>91</v>
      </c>
      <c r="AV548" s="16" t="s">
        <v>98</v>
      </c>
      <c r="AW548" s="16" t="s">
        <v>37</v>
      </c>
      <c r="AX548" s="16" t="s">
        <v>78</v>
      </c>
      <c r="AY548" s="279" t="s">
        <v>373</v>
      </c>
    </row>
    <row r="549" s="15" customFormat="1">
      <c r="A549" s="15"/>
      <c r="B549" s="258"/>
      <c r="C549" s="259"/>
      <c r="D549" s="238" t="s">
        <v>383</v>
      </c>
      <c r="E549" s="260" t="s">
        <v>19</v>
      </c>
      <c r="F549" s="261" t="s">
        <v>386</v>
      </c>
      <c r="G549" s="259"/>
      <c r="H549" s="262">
        <v>720.08600000000001</v>
      </c>
      <c r="I549" s="263"/>
      <c r="J549" s="259"/>
      <c r="K549" s="259"/>
      <c r="L549" s="264"/>
      <c r="M549" s="265"/>
      <c r="N549" s="266"/>
      <c r="O549" s="266"/>
      <c r="P549" s="266"/>
      <c r="Q549" s="266"/>
      <c r="R549" s="266"/>
      <c r="S549" s="266"/>
      <c r="T549" s="26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8" t="s">
        <v>383</v>
      </c>
      <c r="AU549" s="268" t="s">
        <v>91</v>
      </c>
      <c r="AV549" s="15" t="s">
        <v>379</v>
      </c>
      <c r="AW549" s="15" t="s">
        <v>37</v>
      </c>
      <c r="AX549" s="15" t="s">
        <v>85</v>
      </c>
      <c r="AY549" s="268" t="s">
        <v>373</v>
      </c>
    </row>
    <row r="550" s="2" customFormat="1" ht="37.8" customHeight="1">
      <c r="A550" s="41"/>
      <c r="B550" s="42"/>
      <c r="C550" s="218" t="s">
        <v>747</v>
      </c>
      <c r="D550" s="218" t="s">
        <v>375</v>
      </c>
      <c r="E550" s="219" t="s">
        <v>748</v>
      </c>
      <c r="F550" s="220" t="s">
        <v>749</v>
      </c>
      <c r="G550" s="221" t="s">
        <v>463</v>
      </c>
      <c r="H550" s="222">
        <v>8.8279999999999994</v>
      </c>
      <c r="I550" s="223"/>
      <c r="J550" s="224">
        <f>ROUND(I550*H550,2)</f>
        <v>0</v>
      </c>
      <c r="K550" s="220" t="s">
        <v>378</v>
      </c>
      <c r="L550" s="47"/>
      <c r="M550" s="225" t="s">
        <v>19</v>
      </c>
      <c r="N550" s="226" t="s">
        <v>50</v>
      </c>
      <c r="O550" s="87"/>
      <c r="P550" s="227">
        <f>O550*H550</f>
        <v>0</v>
      </c>
      <c r="Q550" s="227">
        <v>1.04922</v>
      </c>
      <c r="R550" s="227">
        <f>Q550*H550</f>
        <v>9.2625141600000003</v>
      </c>
      <c r="S550" s="227">
        <v>0</v>
      </c>
      <c r="T550" s="22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9" t="s">
        <v>379</v>
      </c>
      <c r="AT550" s="229" t="s">
        <v>375</v>
      </c>
      <c r="AU550" s="229" t="s">
        <v>91</v>
      </c>
      <c r="AY550" s="20" t="s">
        <v>373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0" t="s">
        <v>91</v>
      </c>
      <c r="BK550" s="230">
        <f>ROUND(I550*H550,2)</f>
        <v>0</v>
      </c>
      <c r="BL550" s="20" t="s">
        <v>379</v>
      </c>
      <c r="BM550" s="229" t="s">
        <v>750</v>
      </c>
    </row>
    <row r="551" s="2" customFormat="1">
      <c r="A551" s="41"/>
      <c r="B551" s="42"/>
      <c r="C551" s="43"/>
      <c r="D551" s="231" t="s">
        <v>381</v>
      </c>
      <c r="E551" s="43"/>
      <c r="F551" s="232" t="s">
        <v>751</v>
      </c>
      <c r="G551" s="43"/>
      <c r="H551" s="43"/>
      <c r="I551" s="233"/>
      <c r="J551" s="43"/>
      <c r="K551" s="43"/>
      <c r="L551" s="47"/>
      <c r="M551" s="234"/>
      <c r="N551" s="23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381</v>
      </c>
      <c r="AU551" s="20" t="s">
        <v>91</v>
      </c>
    </row>
    <row r="552" s="13" customFormat="1">
      <c r="A552" s="13"/>
      <c r="B552" s="236"/>
      <c r="C552" s="237"/>
      <c r="D552" s="238" t="s">
        <v>383</v>
      </c>
      <c r="E552" s="239" t="s">
        <v>19</v>
      </c>
      <c r="F552" s="240" t="s">
        <v>752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383</v>
      </c>
      <c r="AU552" s="246" t="s">
        <v>91</v>
      </c>
      <c r="AV552" s="13" t="s">
        <v>85</v>
      </c>
      <c r="AW552" s="13" t="s">
        <v>37</v>
      </c>
      <c r="AX552" s="13" t="s">
        <v>78</v>
      </c>
      <c r="AY552" s="246" t="s">
        <v>373</v>
      </c>
    </row>
    <row r="553" s="14" customFormat="1">
      <c r="A553" s="14"/>
      <c r="B553" s="247"/>
      <c r="C553" s="248"/>
      <c r="D553" s="238" t="s">
        <v>383</v>
      </c>
      <c r="E553" s="249" t="s">
        <v>19</v>
      </c>
      <c r="F553" s="250" t="s">
        <v>753</v>
      </c>
      <c r="G553" s="248"/>
      <c r="H553" s="251">
        <v>8.8279999999999994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383</v>
      </c>
      <c r="AU553" s="257" t="s">
        <v>91</v>
      </c>
      <c r="AV553" s="14" t="s">
        <v>91</v>
      </c>
      <c r="AW553" s="14" t="s">
        <v>37</v>
      </c>
      <c r="AX553" s="14" t="s">
        <v>78</v>
      </c>
      <c r="AY553" s="257" t="s">
        <v>373</v>
      </c>
    </row>
    <row r="554" s="15" customFormat="1">
      <c r="A554" s="15"/>
      <c r="B554" s="258"/>
      <c r="C554" s="259"/>
      <c r="D554" s="238" t="s">
        <v>383</v>
      </c>
      <c r="E554" s="260" t="s">
        <v>19</v>
      </c>
      <c r="F554" s="261" t="s">
        <v>386</v>
      </c>
      <c r="G554" s="259"/>
      <c r="H554" s="262">
        <v>8.8279999999999994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383</v>
      </c>
      <c r="AU554" s="268" t="s">
        <v>91</v>
      </c>
      <c r="AV554" s="15" t="s">
        <v>379</v>
      </c>
      <c r="AW554" s="15" t="s">
        <v>37</v>
      </c>
      <c r="AX554" s="15" t="s">
        <v>85</v>
      </c>
      <c r="AY554" s="268" t="s">
        <v>373</v>
      </c>
    </row>
    <row r="555" s="2" customFormat="1" ht="24.15" customHeight="1">
      <c r="A555" s="41"/>
      <c r="B555" s="42"/>
      <c r="C555" s="218" t="s">
        <v>754</v>
      </c>
      <c r="D555" s="218" t="s">
        <v>375</v>
      </c>
      <c r="E555" s="219" t="s">
        <v>755</v>
      </c>
      <c r="F555" s="220" t="s">
        <v>756</v>
      </c>
      <c r="G555" s="221" t="s">
        <v>212</v>
      </c>
      <c r="H555" s="222">
        <v>0.44700000000000001</v>
      </c>
      <c r="I555" s="223"/>
      <c r="J555" s="224">
        <f>ROUND(I555*H555,2)</f>
        <v>0</v>
      </c>
      <c r="K555" s="220" t="s">
        <v>19</v>
      </c>
      <c r="L555" s="47"/>
      <c r="M555" s="225" t="s">
        <v>19</v>
      </c>
      <c r="N555" s="226" t="s">
        <v>50</v>
      </c>
      <c r="O555" s="87"/>
      <c r="P555" s="227">
        <f>O555*H555</f>
        <v>0</v>
      </c>
      <c r="Q555" s="227">
        <v>2.5018699999999998</v>
      </c>
      <c r="R555" s="227">
        <f>Q555*H555</f>
        <v>1.11833589</v>
      </c>
      <c r="S555" s="227">
        <v>0</v>
      </c>
      <c r="T555" s="22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9" t="s">
        <v>379</v>
      </c>
      <c r="AT555" s="229" t="s">
        <v>375</v>
      </c>
      <c r="AU555" s="229" t="s">
        <v>91</v>
      </c>
      <c r="AY555" s="20" t="s">
        <v>373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0" t="s">
        <v>91</v>
      </c>
      <c r="BK555" s="230">
        <f>ROUND(I555*H555,2)</f>
        <v>0</v>
      </c>
      <c r="BL555" s="20" t="s">
        <v>379</v>
      </c>
      <c r="BM555" s="229" t="s">
        <v>757</v>
      </c>
    </row>
    <row r="556" s="13" customFormat="1">
      <c r="A556" s="13"/>
      <c r="B556" s="236"/>
      <c r="C556" s="237"/>
      <c r="D556" s="238" t="s">
        <v>383</v>
      </c>
      <c r="E556" s="239" t="s">
        <v>19</v>
      </c>
      <c r="F556" s="240" t="s">
        <v>384</v>
      </c>
      <c r="G556" s="237"/>
      <c r="H556" s="239" t="s">
        <v>19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6" t="s">
        <v>383</v>
      </c>
      <c r="AU556" s="246" t="s">
        <v>91</v>
      </c>
      <c r="AV556" s="13" t="s">
        <v>85</v>
      </c>
      <c r="AW556" s="13" t="s">
        <v>37</v>
      </c>
      <c r="AX556" s="13" t="s">
        <v>78</v>
      </c>
      <c r="AY556" s="246" t="s">
        <v>373</v>
      </c>
    </row>
    <row r="557" s="13" customFormat="1">
      <c r="A557" s="13"/>
      <c r="B557" s="236"/>
      <c r="C557" s="237"/>
      <c r="D557" s="238" t="s">
        <v>383</v>
      </c>
      <c r="E557" s="239" t="s">
        <v>19</v>
      </c>
      <c r="F557" s="240" t="s">
        <v>673</v>
      </c>
      <c r="G557" s="237"/>
      <c r="H557" s="239" t="s">
        <v>19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6" t="s">
        <v>383</v>
      </c>
      <c r="AU557" s="246" t="s">
        <v>91</v>
      </c>
      <c r="AV557" s="13" t="s">
        <v>85</v>
      </c>
      <c r="AW557" s="13" t="s">
        <v>37</v>
      </c>
      <c r="AX557" s="13" t="s">
        <v>78</v>
      </c>
      <c r="AY557" s="246" t="s">
        <v>373</v>
      </c>
    </row>
    <row r="558" s="13" customFormat="1">
      <c r="A558" s="13"/>
      <c r="B558" s="236"/>
      <c r="C558" s="237"/>
      <c r="D558" s="238" t="s">
        <v>383</v>
      </c>
      <c r="E558" s="239" t="s">
        <v>19</v>
      </c>
      <c r="F558" s="240" t="s">
        <v>758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383</v>
      </c>
      <c r="AU558" s="246" t="s">
        <v>91</v>
      </c>
      <c r="AV558" s="13" t="s">
        <v>85</v>
      </c>
      <c r="AW558" s="13" t="s">
        <v>37</v>
      </c>
      <c r="AX558" s="13" t="s">
        <v>78</v>
      </c>
      <c r="AY558" s="246" t="s">
        <v>373</v>
      </c>
    </row>
    <row r="559" s="13" customFormat="1">
      <c r="A559" s="13"/>
      <c r="B559" s="236"/>
      <c r="C559" s="237"/>
      <c r="D559" s="238" t="s">
        <v>383</v>
      </c>
      <c r="E559" s="239" t="s">
        <v>19</v>
      </c>
      <c r="F559" s="240" t="s">
        <v>759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383</v>
      </c>
      <c r="AU559" s="246" t="s">
        <v>91</v>
      </c>
      <c r="AV559" s="13" t="s">
        <v>85</v>
      </c>
      <c r="AW559" s="13" t="s">
        <v>37</v>
      </c>
      <c r="AX559" s="13" t="s">
        <v>78</v>
      </c>
      <c r="AY559" s="246" t="s">
        <v>373</v>
      </c>
    </row>
    <row r="560" s="13" customFormat="1">
      <c r="A560" s="13"/>
      <c r="B560" s="236"/>
      <c r="C560" s="237"/>
      <c r="D560" s="238" t="s">
        <v>383</v>
      </c>
      <c r="E560" s="239" t="s">
        <v>19</v>
      </c>
      <c r="F560" s="240" t="s">
        <v>760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383</v>
      </c>
      <c r="AU560" s="246" t="s">
        <v>91</v>
      </c>
      <c r="AV560" s="13" t="s">
        <v>85</v>
      </c>
      <c r="AW560" s="13" t="s">
        <v>37</v>
      </c>
      <c r="AX560" s="13" t="s">
        <v>78</v>
      </c>
      <c r="AY560" s="246" t="s">
        <v>373</v>
      </c>
    </row>
    <row r="561" s="14" customFormat="1">
      <c r="A561" s="14"/>
      <c r="B561" s="247"/>
      <c r="C561" s="248"/>
      <c r="D561" s="238" t="s">
        <v>383</v>
      </c>
      <c r="E561" s="249" t="s">
        <v>19</v>
      </c>
      <c r="F561" s="250" t="s">
        <v>761</v>
      </c>
      <c r="G561" s="248"/>
      <c r="H561" s="251">
        <v>0.29799999999999999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383</v>
      </c>
      <c r="AU561" s="257" t="s">
        <v>91</v>
      </c>
      <c r="AV561" s="14" t="s">
        <v>91</v>
      </c>
      <c r="AW561" s="14" t="s">
        <v>37</v>
      </c>
      <c r="AX561" s="14" t="s">
        <v>78</v>
      </c>
      <c r="AY561" s="257" t="s">
        <v>373</v>
      </c>
    </row>
    <row r="562" s="14" customFormat="1">
      <c r="A562" s="14"/>
      <c r="B562" s="247"/>
      <c r="C562" s="248"/>
      <c r="D562" s="238" t="s">
        <v>383</v>
      </c>
      <c r="E562" s="249" t="s">
        <v>19</v>
      </c>
      <c r="F562" s="250" t="s">
        <v>762</v>
      </c>
      <c r="G562" s="248"/>
      <c r="H562" s="251">
        <v>0.14899999999999999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7" t="s">
        <v>383</v>
      </c>
      <c r="AU562" s="257" t="s">
        <v>91</v>
      </c>
      <c r="AV562" s="14" t="s">
        <v>91</v>
      </c>
      <c r="AW562" s="14" t="s">
        <v>37</v>
      </c>
      <c r="AX562" s="14" t="s">
        <v>78</v>
      </c>
      <c r="AY562" s="257" t="s">
        <v>373</v>
      </c>
    </row>
    <row r="563" s="15" customFormat="1">
      <c r="A563" s="15"/>
      <c r="B563" s="258"/>
      <c r="C563" s="259"/>
      <c r="D563" s="238" t="s">
        <v>383</v>
      </c>
      <c r="E563" s="260" t="s">
        <v>19</v>
      </c>
      <c r="F563" s="261" t="s">
        <v>386</v>
      </c>
      <c r="G563" s="259"/>
      <c r="H563" s="262">
        <v>0.44700000000000001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8" t="s">
        <v>383</v>
      </c>
      <c r="AU563" s="268" t="s">
        <v>91</v>
      </c>
      <c r="AV563" s="15" t="s">
        <v>379</v>
      </c>
      <c r="AW563" s="15" t="s">
        <v>37</v>
      </c>
      <c r="AX563" s="15" t="s">
        <v>85</v>
      </c>
      <c r="AY563" s="268" t="s">
        <v>373</v>
      </c>
    </row>
    <row r="564" s="2" customFormat="1" ht="24.15" customHeight="1">
      <c r="A564" s="41"/>
      <c r="B564" s="42"/>
      <c r="C564" s="218" t="s">
        <v>763</v>
      </c>
      <c r="D564" s="218" t="s">
        <v>375</v>
      </c>
      <c r="E564" s="219" t="s">
        <v>764</v>
      </c>
      <c r="F564" s="220" t="s">
        <v>765</v>
      </c>
      <c r="G564" s="221" t="s">
        <v>153</v>
      </c>
      <c r="H564" s="222">
        <v>5.1349999999999998</v>
      </c>
      <c r="I564" s="223"/>
      <c r="J564" s="224">
        <f>ROUND(I564*H564,2)</f>
        <v>0</v>
      </c>
      <c r="K564" s="220" t="s">
        <v>378</v>
      </c>
      <c r="L564" s="47"/>
      <c r="M564" s="225" t="s">
        <v>19</v>
      </c>
      <c r="N564" s="226" t="s">
        <v>50</v>
      </c>
      <c r="O564" s="87"/>
      <c r="P564" s="227">
        <f>O564*H564</f>
        <v>0</v>
      </c>
      <c r="Q564" s="227">
        <v>0.0027499999999999998</v>
      </c>
      <c r="R564" s="227">
        <f>Q564*H564</f>
        <v>0.014121249999999998</v>
      </c>
      <c r="S564" s="227">
        <v>0</v>
      </c>
      <c r="T564" s="228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9" t="s">
        <v>379</v>
      </c>
      <c r="AT564" s="229" t="s">
        <v>375</v>
      </c>
      <c r="AU564" s="229" t="s">
        <v>91</v>
      </c>
      <c r="AY564" s="20" t="s">
        <v>373</v>
      </c>
      <c r="BE564" s="230">
        <f>IF(N564="základní",J564,0)</f>
        <v>0</v>
      </c>
      <c r="BF564" s="230">
        <f>IF(N564="snížená",J564,0)</f>
        <v>0</v>
      </c>
      <c r="BG564" s="230">
        <f>IF(N564="zákl. přenesená",J564,0)</f>
        <v>0</v>
      </c>
      <c r="BH564" s="230">
        <f>IF(N564="sníž. přenesená",J564,0)</f>
        <v>0</v>
      </c>
      <c r="BI564" s="230">
        <f>IF(N564="nulová",J564,0)</f>
        <v>0</v>
      </c>
      <c r="BJ564" s="20" t="s">
        <v>91</v>
      </c>
      <c r="BK564" s="230">
        <f>ROUND(I564*H564,2)</f>
        <v>0</v>
      </c>
      <c r="BL564" s="20" t="s">
        <v>379</v>
      </c>
      <c r="BM564" s="229" t="s">
        <v>766</v>
      </c>
    </row>
    <row r="565" s="2" customFormat="1">
      <c r="A565" s="41"/>
      <c r="B565" s="42"/>
      <c r="C565" s="43"/>
      <c r="D565" s="231" t="s">
        <v>381</v>
      </c>
      <c r="E565" s="43"/>
      <c r="F565" s="232" t="s">
        <v>767</v>
      </c>
      <c r="G565" s="43"/>
      <c r="H565" s="43"/>
      <c r="I565" s="233"/>
      <c r="J565" s="43"/>
      <c r="K565" s="43"/>
      <c r="L565" s="47"/>
      <c r="M565" s="234"/>
      <c r="N565" s="235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381</v>
      </c>
      <c r="AU565" s="20" t="s">
        <v>91</v>
      </c>
    </row>
    <row r="566" s="13" customFormat="1">
      <c r="A566" s="13"/>
      <c r="B566" s="236"/>
      <c r="C566" s="237"/>
      <c r="D566" s="238" t="s">
        <v>383</v>
      </c>
      <c r="E566" s="239" t="s">
        <v>19</v>
      </c>
      <c r="F566" s="240" t="s">
        <v>384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383</v>
      </c>
      <c r="AU566" s="246" t="s">
        <v>91</v>
      </c>
      <c r="AV566" s="13" t="s">
        <v>85</v>
      </c>
      <c r="AW566" s="13" t="s">
        <v>37</v>
      </c>
      <c r="AX566" s="13" t="s">
        <v>78</v>
      </c>
      <c r="AY566" s="246" t="s">
        <v>373</v>
      </c>
    </row>
    <row r="567" s="13" customFormat="1">
      <c r="A567" s="13"/>
      <c r="B567" s="236"/>
      <c r="C567" s="237"/>
      <c r="D567" s="238" t="s">
        <v>383</v>
      </c>
      <c r="E567" s="239" t="s">
        <v>19</v>
      </c>
      <c r="F567" s="240" t="s">
        <v>673</v>
      </c>
      <c r="G567" s="237"/>
      <c r="H567" s="239" t="s">
        <v>19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6" t="s">
        <v>383</v>
      </c>
      <c r="AU567" s="246" t="s">
        <v>91</v>
      </c>
      <c r="AV567" s="13" t="s">
        <v>85</v>
      </c>
      <c r="AW567" s="13" t="s">
        <v>37</v>
      </c>
      <c r="AX567" s="13" t="s">
        <v>78</v>
      </c>
      <c r="AY567" s="246" t="s">
        <v>373</v>
      </c>
    </row>
    <row r="568" s="13" customFormat="1">
      <c r="A568" s="13"/>
      <c r="B568" s="236"/>
      <c r="C568" s="237"/>
      <c r="D568" s="238" t="s">
        <v>383</v>
      </c>
      <c r="E568" s="239" t="s">
        <v>19</v>
      </c>
      <c r="F568" s="240" t="s">
        <v>758</v>
      </c>
      <c r="G568" s="237"/>
      <c r="H568" s="239" t="s">
        <v>19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383</v>
      </c>
      <c r="AU568" s="246" t="s">
        <v>91</v>
      </c>
      <c r="AV568" s="13" t="s">
        <v>85</v>
      </c>
      <c r="AW568" s="13" t="s">
        <v>37</v>
      </c>
      <c r="AX568" s="13" t="s">
        <v>78</v>
      </c>
      <c r="AY568" s="246" t="s">
        <v>373</v>
      </c>
    </row>
    <row r="569" s="13" customFormat="1">
      <c r="A569" s="13"/>
      <c r="B569" s="236"/>
      <c r="C569" s="237"/>
      <c r="D569" s="238" t="s">
        <v>383</v>
      </c>
      <c r="E569" s="239" t="s">
        <v>19</v>
      </c>
      <c r="F569" s="240" t="s">
        <v>759</v>
      </c>
      <c r="G569" s="237"/>
      <c r="H569" s="239" t="s">
        <v>19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383</v>
      </c>
      <c r="AU569" s="246" t="s">
        <v>91</v>
      </c>
      <c r="AV569" s="13" t="s">
        <v>85</v>
      </c>
      <c r="AW569" s="13" t="s">
        <v>37</v>
      </c>
      <c r="AX569" s="13" t="s">
        <v>78</v>
      </c>
      <c r="AY569" s="246" t="s">
        <v>373</v>
      </c>
    </row>
    <row r="570" s="13" customFormat="1">
      <c r="A570" s="13"/>
      <c r="B570" s="236"/>
      <c r="C570" s="237"/>
      <c r="D570" s="238" t="s">
        <v>383</v>
      </c>
      <c r="E570" s="239" t="s">
        <v>19</v>
      </c>
      <c r="F570" s="240" t="s">
        <v>760</v>
      </c>
      <c r="G570" s="237"/>
      <c r="H570" s="239" t="s">
        <v>19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6" t="s">
        <v>383</v>
      </c>
      <c r="AU570" s="246" t="s">
        <v>91</v>
      </c>
      <c r="AV570" s="13" t="s">
        <v>85</v>
      </c>
      <c r="AW570" s="13" t="s">
        <v>37</v>
      </c>
      <c r="AX570" s="13" t="s">
        <v>78</v>
      </c>
      <c r="AY570" s="246" t="s">
        <v>373</v>
      </c>
    </row>
    <row r="571" s="14" customFormat="1">
      <c r="A571" s="14"/>
      <c r="B571" s="247"/>
      <c r="C571" s="248"/>
      <c r="D571" s="238" t="s">
        <v>383</v>
      </c>
      <c r="E571" s="249" t="s">
        <v>19</v>
      </c>
      <c r="F571" s="250" t="s">
        <v>768</v>
      </c>
      <c r="G571" s="248"/>
      <c r="H571" s="251">
        <v>3.4350000000000001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7" t="s">
        <v>383</v>
      </c>
      <c r="AU571" s="257" t="s">
        <v>91</v>
      </c>
      <c r="AV571" s="14" t="s">
        <v>91</v>
      </c>
      <c r="AW571" s="14" t="s">
        <v>37</v>
      </c>
      <c r="AX571" s="14" t="s">
        <v>78</v>
      </c>
      <c r="AY571" s="257" t="s">
        <v>373</v>
      </c>
    </row>
    <row r="572" s="14" customFormat="1">
      <c r="A572" s="14"/>
      <c r="B572" s="247"/>
      <c r="C572" s="248"/>
      <c r="D572" s="238" t="s">
        <v>383</v>
      </c>
      <c r="E572" s="249" t="s">
        <v>19</v>
      </c>
      <c r="F572" s="250" t="s">
        <v>769</v>
      </c>
      <c r="G572" s="248"/>
      <c r="H572" s="251">
        <v>1.7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383</v>
      </c>
      <c r="AU572" s="257" t="s">
        <v>91</v>
      </c>
      <c r="AV572" s="14" t="s">
        <v>91</v>
      </c>
      <c r="AW572" s="14" t="s">
        <v>37</v>
      </c>
      <c r="AX572" s="14" t="s">
        <v>78</v>
      </c>
      <c r="AY572" s="257" t="s">
        <v>373</v>
      </c>
    </row>
    <row r="573" s="15" customFormat="1">
      <c r="A573" s="15"/>
      <c r="B573" s="258"/>
      <c r="C573" s="259"/>
      <c r="D573" s="238" t="s">
        <v>383</v>
      </c>
      <c r="E573" s="260" t="s">
        <v>19</v>
      </c>
      <c r="F573" s="261" t="s">
        <v>386</v>
      </c>
      <c r="G573" s="259"/>
      <c r="H573" s="262">
        <v>5.1349999999999998</v>
      </c>
      <c r="I573" s="263"/>
      <c r="J573" s="259"/>
      <c r="K573" s="259"/>
      <c r="L573" s="264"/>
      <c r="M573" s="265"/>
      <c r="N573" s="266"/>
      <c r="O573" s="266"/>
      <c r="P573" s="266"/>
      <c r="Q573" s="266"/>
      <c r="R573" s="266"/>
      <c r="S573" s="266"/>
      <c r="T573" s="26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8" t="s">
        <v>383</v>
      </c>
      <c r="AU573" s="268" t="s">
        <v>91</v>
      </c>
      <c r="AV573" s="15" t="s">
        <v>379</v>
      </c>
      <c r="AW573" s="15" t="s">
        <v>37</v>
      </c>
      <c r="AX573" s="15" t="s">
        <v>85</v>
      </c>
      <c r="AY573" s="268" t="s">
        <v>373</v>
      </c>
    </row>
    <row r="574" s="2" customFormat="1" ht="24.15" customHeight="1">
      <c r="A574" s="41"/>
      <c r="B574" s="42"/>
      <c r="C574" s="218" t="s">
        <v>324</v>
      </c>
      <c r="D574" s="218" t="s">
        <v>375</v>
      </c>
      <c r="E574" s="219" t="s">
        <v>770</v>
      </c>
      <c r="F574" s="220" t="s">
        <v>771</v>
      </c>
      <c r="G574" s="221" t="s">
        <v>153</v>
      </c>
      <c r="H574" s="222">
        <v>5.1349999999999998</v>
      </c>
      <c r="I574" s="223"/>
      <c r="J574" s="224">
        <f>ROUND(I574*H574,2)</f>
        <v>0</v>
      </c>
      <c r="K574" s="220" t="s">
        <v>378</v>
      </c>
      <c r="L574" s="47"/>
      <c r="M574" s="225" t="s">
        <v>19</v>
      </c>
      <c r="N574" s="226" t="s">
        <v>50</v>
      </c>
      <c r="O574" s="87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9" t="s">
        <v>379</v>
      </c>
      <c r="AT574" s="229" t="s">
        <v>375</v>
      </c>
      <c r="AU574" s="229" t="s">
        <v>91</v>
      </c>
      <c r="AY574" s="20" t="s">
        <v>373</v>
      </c>
      <c r="BE574" s="230">
        <f>IF(N574="základní",J574,0)</f>
        <v>0</v>
      </c>
      <c r="BF574" s="230">
        <f>IF(N574="snížená",J574,0)</f>
        <v>0</v>
      </c>
      <c r="BG574" s="230">
        <f>IF(N574="zákl. přenesená",J574,0)</f>
        <v>0</v>
      </c>
      <c r="BH574" s="230">
        <f>IF(N574="sníž. přenesená",J574,0)</f>
        <v>0</v>
      </c>
      <c r="BI574" s="230">
        <f>IF(N574="nulová",J574,0)</f>
        <v>0</v>
      </c>
      <c r="BJ574" s="20" t="s">
        <v>91</v>
      </c>
      <c r="BK574" s="230">
        <f>ROUND(I574*H574,2)</f>
        <v>0</v>
      </c>
      <c r="BL574" s="20" t="s">
        <v>379</v>
      </c>
      <c r="BM574" s="229" t="s">
        <v>772</v>
      </c>
    </row>
    <row r="575" s="2" customFormat="1">
      <c r="A575" s="41"/>
      <c r="B575" s="42"/>
      <c r="C575" s="43"/>
      <c r="D575" s="231" t="s">
        <v>381</v>
      </c>
      <c r="E575" s="43"/>
      <c r="F575" s="232" t="s">
        <v>773</v>
      </c>
      <c r="G575" s="43"/>
      <c r="H575" s="43"/>
      <c r="I575" s="233"/>
      <c r="J575" s="43"/>
      <c r="K575" s="43"/>
      <c r="L575" s="47"/>
      <c r="M575" s="234"/>
      <c r="N575" s="235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381</v>
      </c>
      <c r="AU575" s="20" t="s">
        <v>91</v>
      </c>
    </row>
    <row r="576" s="2" customFormat="1" ht="24.15" customHeight="1">
      <c r="A576" s="41"/>
      <c r="B576" s="42"/>
      <c r="C576" s="218" t="s">
        <v>774</v>
      </c>
      <c r="D576" s="218" t="s">
        <v>375</v>
      </c>
      <c r="E576" s="219" t="s">
        <v>775</v>
      </c>
      <c r="F576" s="220" t="s">
        <v>776</v>
      </c>
      <c r="G576" s="221" t="s">
        <v>153</v>
      </c>
      <c r="H576" s="222">
        <v>11.475</v>
      </c>
      <c r="I576" s="223"/>
      <c r="J576" s="224">
        <f>ROUND(I576*H576,2)</f>
        <v>0</v>
      </c>
      <c r="K576" s="220" t="s">
        <v>378</v>
      </c>
      <c r="L576" s="47"/>
      <c r="M576" s="225" t="s">
        <v>19</v>
      </c>
      <c r="N576" s="226" t="s">
        <v>50</v>
      </c>
      <c r="O576" s="87"/>
      <c r="P576" s="227">
        <f>O576*H576</f>
        <v>0</v>
      </c>
      <c r="Q576" s="227">
        <v>0.0025000000000000001</v>
      </c>
      <c r="R576" s="227">
        <f>Q576*H576</f>
        <v>0.028687500000000001</v>
      </c>
      <c r="S576" s="227">
        <v>0</v>
      </c>
      <c r="T576" s="22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9" t="s">
        <v>379</v>
      </c>
      <c r="AT576" s="229" t="s">
        <v>375</v>
      </c>
      <c r="AU576" s="229" t="s">
        <v>91</v>
      </c>
      <c r="AY576" s="20" t="s">
        <v>373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20" t="s">
        <v>91</v>
      </c>
      <c r="BK576" s="230">
        <f>ROUND(I576*H576,2)</f>
        <v>0</v>
      </c>
      <c r="BL576" s="20" t="s">
        <v>379</v>
      </c>
      <c r="BM576" s="229" t="s">
        <v>777</v>
      </c>
    </row>
    <row r="577" s="2" customFormat="1">
      <c r="A577" s="41"/>
      <c r="B577" s="42"/>
      <c r="C577" s="43"/>
      <c r="D577" s="231" t="s">
        <v>381</v>
      </c>
      <c r="E577" s="43"/>
      <c r="F577" s="232" t="s">
        <v>778</v>
      </c>
      <c r="G577" s="43"/>
      <c r="H577" s="43"/>
      <c r="I577" s="233"/>
      <c r="J577" s="43"/>
      <c r="K577" s="43"/>
      <c r="L577" s="47"/>
      <c r="M577" s="234"/>
      <c r="N577" s="23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381</v>
      </c>
      <c r="AU577" s="20" t="s">
        <v>91</v>
      </c>
    </row>
    <row r="578" s="13" customFormat="1">
      <c r="A578" s="13"/>
      <c r="B578" s="236"/>
      <c r="C578" s="237"/>
      <c r="D578" s="238" t="s">
        <v>383</v>
      </c>
      <c r="E578" s="239" t="s">
        <v>19</v>
      </c>
      <c r="F578" s="240" t="s">
        <v>384</v>
      </c>
      <c r="G578" s="237"/>
      <c r="H578" s="239" t="s">
        <v>19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6" t="s">
        <v>383</v>
      </c>
      <c r="AU578" s="246" t="s">
        <v>91</v>
      </c>
      <c r="AV578" s="13" t="s">
        <v>85</v>
      </c>
      <c r="AW578" s="13" t="s">
        <v>37</v>
      </c>
      <c r="AX578" s="13" t="s">
        <v>78</v>
      </c>
      <c r="AY578" s="246" t="s">
        <v>373</v>
      </c>
    </row>
    <row r="579" s="13" customFormat="1">
      <c r="A579" s="13"/>
      <c r="B579" s="236"/>
      <c r="C579" s="237"/>
      <c r="D579" s="238" t="s">
        <v>383</v>
      </c>
      <c r="E579" s="239" t="s">
        <v>19</v>
      </c>
      <c r="F579" s="240" t="s">
        <v>673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383</v>
      </c>
      <c r="AU579" s="246" t="s">
        <v>91</v>
      </c>
      <c r="AV579" s="13" t="s">
        <v>85</v>
      </c>
      <c r="AW579" s="13" t="s">
        <v>37</v>
      </c>
      <c r="AX579" s="13" t="s">
        <v>78</v>
      </c>
      <c r="AY579" s="246" t="s">
        <v>373</v>
      </c>
    </row>
    <row r="580" s="13" customFormat="1">
      <c r="A580" s="13"/>
      <c r="B580" s="236"/>
      <c r="C580" s="237"/>
      <c r="D580" s="238" t="s">
        <v>383</v>
      </c>
      <c r="E580" s="239" t="s">
        <v>19</v>
      </c>
      <c r="F580" s="240" t="s">
        <v>758</v>
      </c>
      <c r="G580" s="237"/>
      <c r="H580" s="239" t="s">
        <v>19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6" t="s">
        <v>383</v>
      </c>
      <c r="AU580" s="246" t="s">
        <v>91</v>
      </c>
      <c r="AV580" s="13" t="s">
        <v>85</v>
      </c>
      <c r="AW580" s="13" t="s">
        <v>37</v>
      </c>
      <c r="AX580" s="13" t="s">
        <v>78</v>
      </c>
      <c r="AY580" s="246" t="s">
        <v>373</v>
      </c>
    </row>
    <row r="581" s="13" customFormat="1">
      <c r="A581" s="13"/>
      <c r="B581" s="236"/>
      <c r="C581" s="237"/>
      <c r="D581" s="238" t="s">
        <v>383</v>
      </c>
      <c r="E581" s="239" t="s">
        <v>19</v>
      </c>
      <c r="F581" s="240" t="s">
        <v>759</v>
      </c>
      <c r="G581" s="237"/>
      <c r="H581" s="239" t="s">
        <v>19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6" t="s">
        <v>383</v>
      </c>
      <c r="AU581" s="246" t="s">
        <v>91</v>
      </c>
      <c r="AV581" s="13" t="s">
        <v>85</v>
      </c>
      <c r="AW581" s="13" t="s">
        <v>37</v>
      </c>
      <c r="AX581" s="13" t="s">
        <v>78</v>
      </c>
      <c r="AY581" s="246" t="s">
        <v>373</v>
      </c>
    </row>
    <row r="582" s="13" customFormat="1">
      <c r="A582" s="13"/>
      <c r="B582" s="236"/>
      <c r="C582" s="237"/>
      <c r="D582" s="238" t="s">
        <v>383</v>
      </c>
      <c r="E582" s="239" t="s">
        <v>19</v>
      </c>
      <c r="F582" s="240" t="s">
        <v>760</v>
      </c>
      <c r="G582" s="237"/>
      <c r="H582" s="239" t="s">
        <v>19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383</v>
      </c>
      <c r="AU582" s="246" t="s">
        <v>91</v>
      </c>
      <c r="AV582" s="13" t="s">
        <v>85</v>
      </c>
      <c r="AW582" s="13" t="s">
        <v>37</v>
      </c>
      <c r="AX582" s="13" t="s">
        <v>78</v>
      </c>
      <c r="AY582" s="246" t="s">
        <v>373</v>
      </c>
    </row>
    <row r="583" s="14" customFormat="1">
      <c r="A583" s="14"/>
      <c r="B583" s="247"/>
      <c r="C583" s="248"/>
      <c r="D583" s="238" t="s">
        <v>383</v>
      </c>
      <c r="E583" s="249" t="s">
        <v>19</v>
      </c>
      <c r="F583" s="250" t="s">
        <v>779</v>
      </c>
      <c r="G583" s="248"/>
      <c r="H583" s="251">
        <v>7.6500000000000004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383</v>
      </c>
      <c r="AU583" s="257" t="s">
        <v>91</v>
      </c>
      <c r="AV583" s="14" t="s">
        <v>91</v>
      </c>
      <c r="AW583" s="14" t="s">
        <v>37</v>
      </c>
      <c r="AX583" s="14" t="s">
        <v>78</v>
      </c>
      <c r="AY583" s="257" t="s">
        <v>373</v>
      </c>
    </row>
    <row r="584" s="14" customFormat="1">
      <c r="A584" s="14"/>
      <c r="B584" s="247"/>
      <c r="C584" s="248"/>
      <c r="D584" s="238" t="s">
        <v>383</v>
      </c>
      <c r="E584" s="249" t="s">
        <v>19</v>
      </c>
      <c r="F584" s="250" t="s">
        <v>780</v>
      </c>
      <c r="G584" s="248"/>
      <c r="H584" s="251">
        <v>3.8250000000000002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7" t="s">
        <v>383</v>
      </c>
      <c r="AU584" s="257" t="s">
        <v>91</v>
      </c>
      <c r="AV584" s="14" t="s">
        <v>91</v>
      </c>
      <c r="AW584" s="14" t="s">
        <v>37</v>
      </c>
      <c r="AX584" s="14" t="s">
        <v>78</v>
      </c>
      <c r="AY584" s="257" t="s">
        <v>373</v>
      </c>
    </row>
    <row r="585" s="15" customFormat="1">
      <c r="A585" s="15"/>
      <c r="B585" s="258"/>
      <c r="C585" s="259"/>
      <c r="D585" s="238" t="s">
        <v>383</v>
      </c>
      <c r="E585" s="260" t="s">
        <v>19</v>
      </c>
      <c r="F585" s="261" t="s">
        <v>386</v>
      </c>
      <c r="G585" s="259"/>
      <c r="H585" s="262">
        <v>11.475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8" t="s">
        <v>383</v>
      </c>
      <c r="AU585" s="268" t="s">
        <v>91</v>
      </c>
      <c r="AV585" s="15" t="s">
        <v>379</v>
      </c>
      <c r="AW585" s="15" t="s">
        <v>37</v>
      </c>
      <c r="AX585" s="15" t="s">
        <v>85</v>
      </c>
      <c r="AY585" s="268" t="s">
        <v>373</v>
      </c>
    </row>
    <row r="586" s="2" customFormat="1" ht="37.8" customHeight="1">
      <c r="A586" s="41"/>
      <c r="B586" s="42"/>
      <c r="C586" s="218" t="s">
        <v>781</v>
      </c>
      <c r="D586" s="218" t="s">
        <v>375</v>
      </c>
      <c r="E586" s="219" t="s">
        <v>782</v>
      </c>
      <c r="F586" s="220" t="s">
        <v>783</v>
      </c>
      <c r="G586" s="221" t="s">
        <v>595</v>
      </c>
      <c r="H586" s="222">
        <v>36</v>
      </c>
      <c r="I586" s="223"/>
      <c r="J586" s="224">
        <f>ROUND(I586*H586,2)</f>
        <v>0</v>
      </c>
      <c r="K586" s="220" t="s">
        <v>378</v>
      </c>
      <c r="L586" s="47"/>
      <c r="M586" s="225" t="s">
        <v>19</v>
      </c>
      <c r="N586" s="226" t="s">
        <v>50</v>
      </c>
      <c r="O586" s="87"/>
      <c r="P586" s="227">
        <f>O586*H586</f>
        <v>0</v>
      </c>
      <c r="Q586" s="227">
        <v>0.02588</v>
      </c>
      <c r="R586" s="227">
        <f>Q586*H586</f>
        <v>0.93168000000000006</v>
      </c>
      <c r="S586" s="227">
        <v>0</v>
      </c>
      <c r="T586" s="22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9" t="s">
        <v>379</v>
      </c>
      <c r="AT586" s="229" t="s">
        <v>375</v>
      </c>
      <c r="AU586" s="229" t="s">
        <v>91</v>
      </c>
      <c r="AY586" s="20" t="s">
        <v>373</v>
      </c>
      <c r="BE586" s="230">
        <f>IF(N586="základní",J586,0)</f>
        <v>0</v>
      </c>
      <c r="BF586" s="230">
        <f>IF(N586="snížená",J586,0)</f>
        <v>0</v>
      </c>
      <c r="BG586" s="230">
        <f>IF(N586="zákl. přenesená",J586,0)</f>
        <v>0</v>
      </c>
      <c r="BH586" s="230">
        <f>IF(N586="sníž. přenesená",J586,0)</f>
        <v>0</v>
      </c>
      <c r="BI586" s="230">
        <f>IF(N586="nulová",J586,0)</f>
        <v>0</v>
      </c>
      <c r="BJ586" s="20" t="s">
        <v>91</v>
      </c>
      <c r="BK586" s="230">
        <f>ROUND(I586*H586,2)</f>
        <v>0</v>
      </c>
      <c r="BL586" s="20" t="s">
        <v>379</v>
      </c>
      <c r="BM586" s="229" t="s">
        <v>784</v>
      </c>
    </row>
    <row r="587" s="2" customFormat="1">
      <c r="A587" s="41"/>
      <c r="B587" s="42"/>
      <c r="C587" s="43"/>
      <c r="D587" s="231" t="s">
        <v>381</v>
      </c>
      <c r="E587" s="43"/>
      <c r="F587" s="232" t="s">
        <v>785</v>
      </c>
      <c r="G587" s="43"/>
      <c r="H587" s="43"/>
      <c r="I587" s="233"/>
      <c r="J587" s="43"/>
      <c r="K587" s="43"/>
      <c r="L587" s="47"/>
      <c r="M587" s="234"/>
      <c r="N587" s="23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381</v>
      </c>
      <c r="AU587" s="20" t="s">
        <v>91</v>
      </c>
    </row>
    <row r="588" s="13" customFormat="1">
      <c r="A588" s="13"/>
      <c r="B588" s="236"/>
      <c r="C588" s="237"/>
      <c r="D588" s="238" t="s">
        <v>383</v>
      </c>
      <c r="E588" s="239" t="s">
        <v>19</v>
      </c>
      <c r="F588" s="240" t="s">
        <v>384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383</v>
      </c>
      <c r="AU588" s="246" t="s">
        <v>91</v>
      </c>
      <c r="AV588" s="13" t="s">
        <v>85</v>
      </c>
      <c r="AW588" s="13" t="s">
        <v>37</v>
      </c>
      <c r="AX588" s="13" t="s">
        <v>78</v>
      </c>
      <c r="AY588" s="246" t="s">
        <v>373</v>
      </c>
    </row>
    <row r="589" s="13" customFormat="1">
      <c r="A589" s="13"/>
      <c r="B589" s="236"/>
      <c r="C589" s="237"/>
      <c r="D589" s="238" t="s">
        <v>383</v>
      </c>
      <c r="E589" s="239" t="s">
        <v>19</v>
      </c>
      <c r="F589" s="240" t="s">
        <v>673</v>
      </c>
      <c r="G589" s="237"/>
      <c r="H589" s="239" t="s">
        <v>19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6" t="s">
        <v>383</v>
      </c>
      <c r="AU589" s="246" t="s">
        <v>91</v>
      </c>
      <c r="AV589" s="13" t="s">
        <v>85</v>
      </c>
      <c r="AW589" s="13" t="s">
        <v>37</v>
      </c>
      <c r="AX589" s="13" t="s">
        <v>78</v>
      </c>
      <c r="AY589" s="246" t="s">
        <v>373</v>
      </c>
    </row>
    <row r="590" s="14" customFormat="1">
      <c r="A590" s="14"/>
      <c r="B590" s="247"/>
      <c r="C590" s="248"/>
      <c r="D590" s="238" t="s">
        <v>383</v>
      </c>
      <c r="E590" s="249" t="s">
        <v>19</v>
      </c>
      <c r="F590" s="250" t="s">
        <v>786</v>
      </c>
      <c r="G590" s="248"/>
      <c r="H590" s="251">
        <v>9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383</v>
      </c>
      <c r="AU590" s="257" t="s">
        <v>91</v>
      </c>
      <c r="AV590" s="14" t="s">
        <v>91</v>
      </c>
      <c r="AW590" s="14" t="s">
        <v>37</v>
      </c>
      <c r="AX590" s="14" t="s">
        <v>78</v>
      </c>
      <c r="AY590" s="257" t="s">
        <v>373</v>
      </c>
    </row>
    <row r="591" s="13" customFormat="1">
      <c r="A591" s="13"/>
      <c r="B591" s="236"/>
      <c r="C591" s="237"/>
      <c r="D591" s="238" t="s">
        <v>383</v>
      </c>
      <c r="E591" s="239" t="s">
        <v>19</v>
      </c>
      <c r="F591" s="240" t="s">
        <v>692</v>
      </c>
      <c r="G591" s="237"/>
      <c r="H591" s="239" t="s">
        <v>19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6" t="s">
        <v>383</v>
      </c>
      <c r="AU591" s="246" t="s">
        <v>91</v>
      </c>
      <c r="AV591" s="13" t="s">
        <v>85</v>
      </c>
      <c r="AW591" s="13" t="s">
        <v>37</v>
      </c>
      <c r="AX591" s="13" t="s">
        <v>78</v>
      </c>
      <c r="AY591" s="246" t="s">
        <v>373</v>
      </c>
    </row>
    <row r="592" s="14" customFormat="1">
      <c r="A592" s="14"/>
      <c r="B592" s="247"/>
      <c r="C592" s="248"/>
      <c r="D592" s="238" t="s">
        <v>383</v>
      </c>
      <c r="E592" s="249" t="s">
        <v>19</v>
      </c>
      <c r="F592" s="250" t="s">
        <v>786</v>
      </c>
      <c r="G592" s="248"/>
      <c r="H592" s="251">
        <v>9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383</v>
      </c>
      <c r="AU592" s="257" t="s">
        <v>91</v>
      </c>
      <c r="AV592" s="14" t="s">
        <v>91</v>
      </c>
      <c r="AW592" s="14" t="s">
        <v>37</v>
      </c>
      <c r="AX592" s="14" t="s">
        <v>78</v>
      </c>
      <c r="AY592" s="257" t="s">
        <v>373</v>
      </c>
    </row>
    <row r="593" s="13" customFormat="1">
      <c r="A593" s="13"/>
      <c r="B593" s="236"/>
      <c r="C593" s="237"/>
      <c r="D593" s="238" t="s">
        <v>383</v>
      </c>
      <c r="E593" s="239" t="s">
        <v>19</v>
      </c>
      <c r="F593" s="240" t="s">
        <v>693</v>
      </c>
      <c r="G593" s="237"/>
      <c r="H593" s="239" t="s">
        <v>19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6" t="s">
        <v>383</v>
      </c>
      <c r="AU593" s="246" t="s">
        <v>91</v>
      </c>
      <c r="AV593" s="13" t="s">
        <v>85</v>
      </c>
      <c r="AW593" s="13" t="s">
        <v>37</v>
      </c>
      <c r="AX593" s="13" t="s">
        <v>78</v>
      </c>
      <c r="AY593" s="246" t="s">
        <v>373</v>
      </c>
    </row>
    <row r="594" s="14" customFormat="1">
      <c r="A594" s="14"/>
      <c r="B594" s="247"/>
      <c r="C594" s="248"/>
      <c r="D594" s="238" t="s">
        <v>383</v>
      </c>
      <c r="E594" s="249" t="s">
        <v>19</v>
      </c>
      <c r="F594" s="250" t="s">
        <v>786</v>
      </c>
      <c r="G594" s="248"/>
      <c r="H594" s="251">
        <v>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383</v>
      </c>
      <c r="AU594" s="257" t="s">
        <v>91</v>
      </c>
      <c r="AV594" s="14" t="s">
        <v>91</v>
      </c>
      <c r="AW594" s="14" t="s">
        <v>37</v>
      </c>
      <c r="AX594" s="14" t="s">
        <v>78</v>
      </c>
      <c r="AY594" s="257" t="s">
        <v>373</v>
      </c>
    </row>
    <row r="595" s="13" customFormat="1">
      <c r="A595" s="13"/>
      <c r="B595" s="236"/>
      <c r="C595" s="237"/>
      <c r="D595" s="238" t="s">
        <v>383</v>
      </c>
      <c r="E595" s="239" t="s">
        <v>19</v>
      </c>
      <c r="F595" s="240" t="s">
        <v>694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383</v>
      </c>
      <c r="AU595" s="246" t="s">
        <v>91</v>
      </c>
      <c r="AV595" s="13" t="s">
        <v>85</v>
      </c>
      <c r="AW595" s="13" t="s">
        <v>37</v>
      </c>
      <c r="AX595" s="13" t="s">
        <v>78</v>
      </c>
      <c r="AY595" s="246" t="s">
        <v>373</v>
      </c>
    </row>
    <row r="596" s="14" customFormat="1">
      <c r="A596" s="14"/>
      <c r="B596" s="247"/>
      <c r="C596" s="248"/>
      <c r="D596" s="238" t="s">
        <v>383</v>
      </c>
      <c r="E596" s="249" t="s">
        <v>19</v>
      </c>
      <c r="F596" s="250" t="s">
        <v>786</v>
      </c>
      <c r="G596" s="248"/>
      <c r="H596" s="251">
        <v>9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383</v>
      </c>
      <c r="AU596" s="257" t="s">
        <v>91</v>
      </c>
      <c r="AV596" s="14" t="s">
        <v>91</v>
      </c>
      <c r="AW596" s="14" t="s">
        <v>37</v>
      </c>
      <c r="AX596" s="14" t="s">
        <v>78</v>
      </c>
      <c r="AY596" s="257" t="s">
        <v>373</v>
      </c>
    </row>
    <row r="597" s="15" customFormat="1">
      <c r="A597" s="15"/>
      <c r="B597" s="258"/>
      <c r="C597" s="259"/>
      <c r="D597" s="238" t="s">
        <v>383</v>
      </c>
      <c r="E597" s="260" t="s">
        <v>19</v>
      </c>
      <c r="F597" s="261" t="s">
        <v>386</v>
      </c>
      <c r="G597" s="259"/>
      <c r="H597" s="262">
        <v>36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383</v>
      </c>
      <c r="AU597" s="268" t="s">
        <v>91</v>
      </c>
      <c r="AV597" s="15" t="s">
        <v>379</v>
      </c>
      <c r="AW597" s="15" t="s">
        <v>37</v>
      </c>
      <c r="AX597" s="15" t="s">
        <v>85</v>
      </c>
      <c r="AY597" s="268" t="s">
        <v>373</v>
      </c>
    </row>
    <row r="598" s="2" customFormat="1" ht="16.5" customHeight="1">
      <c r="A598" s="41"/>
      <c r="B598" s="42"/>
      <c r="C598" s="280" t="s">
        <v>787</v>
      </c>
      <c r="D598" s="280" t="s">
        <v>489</v>
      </c>
      <c r="E598" s="281" t="s">
        <v>788</v>
      </c>
      <c r="F598" s="282" t="s">
        <v>789</v>
      </c>
      <c r="G598" s="283" t="s">
        <v>595</v>
      </c>
      <c r="H598" s="284">
        <v>36</v>
      </c>
      <c r="I598" s="285"/>
      <c r="J598" s="286">
        <f>ROUND(I598*H598,2)</f>
        <v>0</v>
      </c>
      <c r="K598" s="282" t="s">
        <v>378</v>
      </c>
      <c r="L598" s="287"/>
      <c r="M598" s="288" t="s">
        <v>19</v>
      </c>
      <c r="N598" s="289" t="s">
        <v>50</v>
      </c>
      <c r="O598" s="87"/>
      <c r="P598" s="227">
        <f>O598*H598</f>
        <v>0</v>
      </c>
      <c r="Q598" s="227">
        <v>0.035999999999999997</v>
      </c>
      <c r="R598" s="227">
        <f>Q598*H598</f>
        <v>1.2959999999999998</v>
      </c>
      <c r="S598" s="227">
        <v>0</v>
      </c>
      <c r="T598" s="228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9" t="s">
        <v>422</v>
      </c>
      <c r="AT598" s="229" t="s">
        <v>489</v>
      </c>
      <c r="AU598" s="229" t="s">
        <v>91</v>
      </c>
      <c r="AY598" s="20" t="s">
        <v>373</v>
      </c>
      <c r="BE598" s="230">
        <f>IF(N598="základní",J598,0)</f>
        <v>0</v>
      </c>
      <c r="BF598" s="230">
        <f>IF(N598="snížená",J598,0)</f>
        <v>0</v>
      </c>
      <c r="BG598" s="230">
        <f>IF(N598="zákl. přenesená",J598,0)</f>
        <v>0</v>
      </c>
      <c r="BH598" s="230">
        <f>IF(N598="sníž. přenesená",J598,0)</f>
        <v>0</v>
      </c>
      <c r="BI598" s="230">
        <f>IF(N598="nulová",J598,0)</f>
        <v>0</v>
      </c>
      <c r="BJ598" s="20" t="s">
        <v>91</v>
      </c>
      <c r="BK598" s="230">
        <f>ROUND(I598*H598,2)</f>
        <v>0</v>
      </c>
      <c r="BL598" s="20" t="s">
        <v>379</v>
      </c>
      <c r="BM598" s="229" t="s">
        <v>790</v>
      </c>
    </row>
    <row r="599" s="13" customFormat="1">
      <c r="A599" s="13"/>
      <c r="B599" s="236"/>
      <c r="C599" s="237"/>
      <c r="D599" s="238" t="s">
        <v>383</v>
      </c>
      <c r="E599" s="239" t="s">
        <v>19</v>
      </c>
      <c r="F599" s="240" t="s">
        <v>384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383</v>
      </c>
      <c r="AU599" s="246" t="s">
        <v>91</v>
      </c>
      <c r="AV599" s="13" t="s">
        <v>85</v>
      </c>
      <c r="AW599" s="13" t="s">
        <v>37</v>
      </c>
      <c r="AX599" s="13" t="s">
        <v>78</v>
      </c>
      <c r="AY599" s="246" t="s">
        <v>373</v>
      </c>
    </row>
    <row r="600" s="13" customFormat="1">
      <c r="A600" s="13"/>
      <c r="B600" s="236"/>
      <c r="C600" s="237"/>
      <c r="D600" s="238" t="s">
        <v>383</v>
      </c>
      <c r="E600" s="239" t="s">
        <v>19</v>
      </c>
      <c r="F600" s="240" t="s">
        <v>791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383</v>
      </c>
      <c r="AU600" s="246" t="s">
        <v>91</v>
      </c>
      <c r="AV600" s="13" t="s">
        <v>85</v>
      </c>
      <c r="AW600" s="13" t="s">
        <v>37</v>
      </c>
      <c r="AX600" s="13" t="s">
        <v>78</v>
      </c>
      <c r="AY600" s="246" t="s">
        <v>373</v>
      </c>
    </row>
    <row r="601" s="14" customFormat="1">
      <c r="A601" s="14"/>
      <c r="B601" s="247"/>
      <c r="C601" s="248"/>
      <c r="D601" s="238" t="s">
        <v>383</v>
      </c>
      <c r="E601" s="249" t="s">
        <v>19</v>
      </c>
      <c r="F601" s="250" t="s">
        <v>792</v>
      </c>
      <c r="G601" s="248"/>
      <c r="H601" s="251">
        <v>36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7" t="s">
        <v>383</v>
      </c>
      <c r="AU601" s="257" t="s">
        <v>91</v>
      </c>
      <c r="AV601" s="14" t="s">
        <v>91</v>
      </c>
      <c r="AW601" s="14" t="s">
        <v>37</v>
      </c>
      <c r="AX601" s="14" t="s">
        <v>78</v>
      </c>
      <c r="AY601" s="257" t="s">
        <v>373</v>
      </c>
    </row>
    <row r="602" s="15" customFormat="1">
      <c r="A602" s="15"/>
      <c r="B602" s="258"/>
      <c r="C602" s="259"/>
      <c r="D602" s="238" t="s">
        <v>383</v>
      </c>
      <c r="E602" s="260" t="s">
        <v>19</v>
      </c>
      <c r="F602" s="261" t="s">
        <v>386</v>
      </c>
      <c r="G602" s="259"/>
      <c r="H602" s="262">
        <v>36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8" t="s">
        <v>383</v>
      </c>
      <c r="AU602" s="268" t="s">
        <v>91</v>
      </c>
      <c r="AV602" s="15" t="s">
        <v>379</v>
      </c>
      <c r="AW602" s="15" t="s">
        <v>37</v>
      </c>
      <c r="AX602" s="15" t="s">
        <v>85</v>
      </c>
      <c r="AY602" s="268" t="s">
        <v>373</v>
      </c>
    </row>
    <row r="603" s="2" customFormat="1" ht="37.8" customHeight="1">
      <c r="A603" s="41"/>
      <c r="B603" s="42"/>
      <c r="C603" s="218" t="s">
        <v>793</v>
      </c>
      <c r="D603" s="218" t="s">
        <v>375</v>
      </c>
      <c r="E603" s="219" t="s">
        <v>794</v>
      </c>
      <c r="F603" s="220" t="s">
        <v>795</v>
      </c>
      <c r="G603" s="221" t="s">
        <v>595</v>
      </c>
      <c r="H603" s="222">
        <v>48</v>
      </c>
      <c r="I603" s="223"/>
      <c r="J603" s="224">
        <f>ROUND(I603*H603,2)</f>
        <v>0</v>
      </c>
      <c r="K603" s="220" t="s">
        <v>378</v>
      </c>
      <c r="L603" s="47"/>
      <c r="M603" s="225" t="s">
        <v>19</v>
      </c>
      <c r="N603" s="226" t="s">
        <v>50</v>
      </c>
      <c r="O603" s="87"/>
      <c r="P603" s="227">
        <f>O603*H603</f>
        <v>0</v>
      </c>
      <c r="Q603" s="227">
        <v>0.026929999999999999</v>
      </c>
      <c r="R603" s="227">
        <f>Q603*H603</f>
        <v>1.29264</v>
      </c>
      <c r="S603" s="227">
        <v>0</v>
      </c>
      <c r="T603" s="22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9" t="s">
        <v>379</v>
      </c>
      <c r="AT603" s="229" t="s">
        <v>375</v>
      </c>
      <c r="AU603" s="229" t="s">
        <v>91</v>
      </c>
      <c r="AY603" s="20" t="s">
        <v>373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20" t="s">
        <v>91</v>
      </c>
      <c r="BK603" s="230">
        <f>ROUND(I603*H603,2)</f>
        <v>0</v>
      </c>
      <c r="BL603" s="20" t="s">
        <v>379</v>
      </c>
      <c r="BM603" s="229" t="s">
        <v>796</v>
      </c>
    </row>
    <row r="604" s="2" customFormat="1">
      <c r="A604" s="41"/>
      <c r="B604" s="42"/>
      <c r="C604" s="43"/>
      <c r="D604" s="231" t="s">
        <v>381</v>
      </c>
      <c r="E604" s="43"/>
      <c r="F604" s="232" t="s">
        <v>797</v>
      </c>
      <c r="G604" s="43"/>
      <c r="H604" s="43"/>
      <c r="I604" s="233"/>
      <c r="J604" s="43"/>
      <c r="K604" s="43"/>
      <c r="L604" s="47"/>
      <c r="M604" s="234"/>
      <c r="N604" s="235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381</v>
      </c>
      <c r="AU604" s="20" t="s">
        <v>91</v>
      </c>
    </row>
    <row r="605" s="13" customFormat="1">
      <c r="A605" s="13"/>
      <c r="B605" s="236"/>
      <c r="C605" s="237"/>
      <c r="D605" s="238" t="s">
        <v>383</v>
      </c>
      <c r="E605" s="239" t="s">
        <v>19</v>
      </c>
      <c r="F605" s="240" t="s">
        <v>384</v>
      </c>
      <c r="G605" s="237"/>
      <c r="H605" s="239" t="s">
        <v>19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6" t="s">
        <v>383</v>
      </c>
      <c r="AU605" s="246" t="s">
        <v>91</v>
      </c>
      <c r="AV605" s="13" t="s">
        <v>85</v>
      </c>
      <c r="AW605" s="13" t="s">
        <v>37</v>
      </c>
      <c r="AX605" s="13" t="s">
        <v>78</v>
      </c>
      <c r="AY605" s="246" t="s">
        <v>373</v>
      </c>
    </row>
    <row r="606" s="13" customFormat="1">
      <c r="A606" s="13"/>
      <c r="B606" s="236"/>
      <c r="C606" s="237"/>
      <c r="D606" s="238" t="s">
        <v>383</v>
      </c>
      <c r="E606" s="239" t="s">
        <v>19</v>
      </c>
      <c r="F606" s="240" t="s">
        <v>791</v>
      </c>
      <c r="G606" s="237"/>
      <c r="H606" s="239" t="s">
        <v>19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6" t="s">
        <v>383</v>
      </c>
      <c r="AU606" s="246" t="s">
        <v>91</v>
      </c>
      <c r="AV606" s="13" t="s">
        <v>85</v>
      </c>
      <c r="AW606" s="13" t="s">
        <v>37</v>
      </c>
      <c r="AX606" s="13" t="s">
        <v>78</v>
      </c>
      <c r="AY606" s="246" t="s">
        <v>373</v>
      </c>
    </row>
    <row r="607" s="14" customFormat="1">
      <c r="A607" s="14"/>
      <c r="B607" s="247"/>
      <c r="C607" s="248"/>
      <c r="D607" s="238" t="s">
        <v>383</v>
      </c>
      <c r="E607" s="249" t="s">
        <v>19</v>
      </c>
      <c r="F607" s="250" t="s">
        <v>798</v>
      </c>
      <c r="G607" s="248"/>
      <c r="H607" s="251">
        <v>48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383</v>
      </c>
      <c r="AU607" s="257" t="s">
        <v>91</v>
      </c>
      <c r="AV607" s="14" t="s">
        <v>91</v>
      </c>
      <c r="AW607" s="14" t="s">
        <v>37</v>
      </c>
      <c r="AX607" s="14" t="s">
        <v>78</v>
      </c>
      <c r="AY607" s="257" t="s">
        <v>373</v>
      </c>
    </row>
    <row r="608" s="15" customFormat="1">
      <c r="A608" s="15"/>
      <c r="B608" s="258"/>
      <c r="C608" s="259"/>
      <c r="D608" s="238" t="s">
        <v>383</v>
      </c>
      <c r="E608" s="260" t="s">
        <v>19</v>
      </c>
      <c r="F608" s="261" t="s">
        <v>386</v>
      </c>
      <c r="G608" s="259"/>
      <c r="H608" s="262">
        <v>48</v>
      </c>
      <c r="I608" s="263"/>
      <c r="J608" s="259"/>
      <c r="K608" s="259"/>
      <c r="L608" s="264"/>
      <c r="M608" s="265"/>
      <c r="N608" s="266"/>
      <c r="O608" s="266"/>
      <c r="P608" s="266"/>
      <c r="Q608" s="266"/>
      <c r="R608" s="266"/>
      <c r="S608" s="266"/>
      <c r="T608" s="267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8" t="s">
        <v>383</v>
      </c>
      <c r="AU608" s="268" t="s">
        <v>91</v>
      </c>
      <c r="AV608" s="15" t="s">
        <v>379</v>
      </c>
      <c r="AW608" s="15" t="s">
        <v>37</v>
      </c>
      <c r="AX608" s="15" t="s">
        <v>85</v>
      </c>
      <c r="AY608" s="268" t="s">
        <v>373</v>
      </c>
    </row>
    <row r="609" s="2" customFormat="1" ht="37.8" customHeight="1">
      <c r="A609" s="41"/>
      <c r="B609" s="42"/>
      <c r="C609" s="218" t="s">
        <v>799</v>
      </c>
      <c r="D609" s="218" t="s">
        <v>375</v>
      </c>
      <c r="E609" s="219" t="s">
        <v>800</v>
      </c>
      <c r="F609" s="220" t="s">
        <v>801</v>
      </c>
      <c r="G609" s="221" t="s">
        <v>595</v>
      </c>
      <c r="H609" s="222">
        <v>1</v>
      </c>
      <c r="I609" s="223"/>
      <c r="J609" s="224">
        <f>ROUND(I609*H609,2)</f>
        <v>0</v>
      </c>
      <c r="K609" s="220" t="s">
        <v>378</v>
      </c>
      <c r="L609" s="47"/>
      <c r="M609" s="225" t="s">
        <v>19</v>
      </c>
      <c r="N609" s="226" t="s">
        <v>50</v>
      </c>
      <c r="O609" s="87"/>
      <c r="P609" s="227">
        <f>O609*H609</f>
        <v>0</v>
      </c>
      <c r="Q609" s="227">
        <v>0.042000000000000003</v>
      </c>
      <c r="R609" s="227">
        <f>Q609*H609</f>
        <v>0.042000000000000003</v>
      </c>
      <c r="S609" s="227">
        <v>0</v>
      </c>
      <c r="T609" s="228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9" t="s">
        <v>379</v>
      </c>
      <c r="AT609" s="229" t="s">
        <v>375</v>
      </c>
      <c r="AU609" s="229" t="s">
        <v>91</v>
      </c>
      <c r="AY609" s="20" t="s">
        <v>373</v>
      </c>
      <c r="BE609" s="230">
        <f>IF(N609="základní",J609,0)</f>
        <v>0</v>
      </c>
      <c r="BF609" s="230">
        <f>IF(N609="snížená",J609,0)</f>
        <v>0</v>
      </c>
      <c r="BG609" s="230">
        <f>IF(N609="zákl. přenesená",J609,0)</f>
        <v>0</v>
      </c>
      <c r="BH609" s="230">
        <f>IF(N609="sníž. přenesená",J609,0)</f>
        <v>0</v>
      </c>
      <c r="BI609" s="230">
        <f>IF(N609="nulová",J609,0)</f>
        <v>0</v>
      </c>
      <c r="BJ609" s="20" t="s">
        <v>91</v>
      </c>
      <c r="BK609" s="230">
        <f>ROUND(I609*H609,2)</f>
        <v>0</v>
      </c>
      <c r="BL609" s="20" t="s">
        <v>379</v>
      </c>
      <c r="BM609" s="229" t="s">
        <v>802</v>
      </c>
    </row>
    <row r="610" s="2" customFormat="1">
      <c r="A610" s="41"/>
      <c r="B610" s="42"/>
      <c r="C610" s="43"/>
      <c r="D610" s="231" t="s">
        <v>381</v>
      </c>
      <c r="E610" s="43"/>
      <c r="F610" s="232" t="s">
        <v>803</v>
      </c>
      <c r="G610" s="43"/>
      <c r="H610" s="43"/>
      <c r="I610" s="233"/>
      <c r="J610" s="43"/>
      <c r="K610" s="43"/>
      <c r="L610" s="47"/>
      <c r="M610" s="234"/>
      <c r="N610" s="235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381</v>
      </c>
      <c r="AU610" s="20" t="s">
        <v>91</v>
      </c>
    </row>
    <row r="611" s="13" customFormat="1">
      <c r="A611" s="13"/>
      <c r="B611" s="236"/>
      <c r="C611" s="237"/>
      <c r="D611" s="238" t="s">
        <v>383</v>
      </c>
      <c r="E611" s="239" t="s">
        <v>19</v>
      </c>
      <c r="F611" s="240" t="s">
        <v>384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383</v>
      </c>
      <c r="AU611" s="246" t="s">
        <v>91</v>
      </c>
      <c r="AV611" s="13" t="s">
        <v>85</v>
      </c>
      <c r="AW611" s="13" t="s">
        <v>37</v>
      </c>
      <c r="AX611" s="13" t="s">
        <v>78</v>
      </c>
      <c r="AY611" s="246" t="s">
        <v>373</v>
      </c>
    </row>
    <row r="612" s="13" customFormat="1">
      <c r="A612" s="13"/>
      <c r="B612" s="236"/>
      <c r="C612" s="237"/>
      <c r="D612" s="238" t="s">
        <v>383</v>
      </c>
      <c r="E612" s="239" t="s">
        <v>19</v>
      </c>
      <c r="F612" s="240" t="s">
        <v>791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383</v>
      </c>
      <c r="AU612" s="246" t="s">
        <v>91</v>
      </c>
      <c r="AV612" s="13" t="s">
        <v>85</v>
      </c>
      <c r="AW612" s="13" t="s">
        <v>37</v>
      </c>
      <c r="AX612" s="13" t="s">
        <v>78</v>
      </c>
      <c r="AY612" s="246" t="s">
        <v>373</v>
      </c>
    </row>
    <row r="613" s="14" customFormat="1">
      <c r="A613" s="14"/>
      <c r="B613" s="247"/>
      <c r="C613" s="248"/>
      <c r="D613" s="238" t="s">
        <v>383</v>
      </c>
      <c r="E613" s="249" t="s">
        <v>19</v>
      </c>
      <c r="F613" s="250" t="s">
        <v>804</v>
      </c>
      <c r="G613" s="248"/>
      <c r="H613" s="251">
        <v>1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383</v>
      </c>
      <c r="AU613" s="257" t="s">
        <v>91</v>
      </c>
      <c r="AV613" s="14" t="s">
        <v>91</v>
      </c>
      <c r="AW613" s="14" t="s">
        <v>37</v>
      </c>
      <c r="AX613" s="14" t="s">
        <v>78</v>
      </c>
      <c r="AY613" s="257" t="s">
        <v>373</v>
      </c>
    </row>
    <row r="614" s="15" customFormat="1">
      <c r="A614" s="15"/>
      <c r="B614" s="258"/>
      <c r="C614" s="259"/>
      <c r="D614" s="238" t="s">
        <v>383</v>
      </c>
      <c r="E614" s="260" t="s">
        <v>19</v>
      </c>
      <c r="F614" s="261" t="s">
        <v>386</v>
      </c>
      <c r="G614" s="259"/>
      <c r="H614" s="262">
        <v>1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383</v>
      </c>
      <c r="AU614" s="268" t="s">
        <v>91</v>
      </c>
      <c r="AV614" s="15" t="s">
        <v>379</v>
      </c>
      <c r="AW614" s="15" t="s">
        <v>37</v>
      </c>
      <c r="AX614" s="15" t="s">
        <v>85</v>
      </c>
      <c r="AY614" s="268" t="s">
        <v>373</v>
      </c>
    </row>
    <row r="615" s="2" customFormat="1" ht="37.8" customHeight="1">
      <c r="A615" s="41"/>
      <c r="B615" s="42"/>
      <c r="C615" s="218" t="s">
        <v>805</v>
      </c>
      <c r="D615" s="218" t="s">
        <v>375</v>
      </c>
      <c r="E615" s="219" t="s">
        <v>806</v>
      </c>
      <c r="F615" s="220" t="s">
        <v>807</v>
      </c>
      <c r="G615" s="221" t="s">
        <v>595</v>
      </c>
      <c r="H615" s="222">
        <v>4</v>
      </c>
      <c r="I615" s="223"/>
      <c r="J615" s="224">
        <f>ROUND(I615*H615,2)</f>
        <v>0</v>
      </c>
      <c r="K615" s="220" t="s">
        <v>378</v>
      </c>
      <c r="L615" s="47"/>
      <c r="M615" s="225" t="s">
        <v>19</v>
      </c>
      <c r="N615" s="226" t="s">
        <v>50</v>
      </c>
      <c r="O615" s="87"/>
      <c r="P615" s="227">
        <f>O615*H615</f>
        <v>0</v>
      </c>
      <c r="Q615" s="227">
        <v>0.052789999999999997</v>
      </c>
      <c r="R615" s="227">
        <f>Q615*H615</f>
        <v>0.21115999999999999</v>
      </c>
      <c r="S615" s="227">
        <v>0</v>
      </c>
      <c r="T615" s="228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9" t="s">
        <v>379</v>
      </c>
      <c r="AT615" s="229" t="s">
        <v>375</v>
      </c>
      <c r="AU615" s="229" t="s">
        <v>91</v>
      </c>
      <c r="AY615" s="20" t="s">
        <v>373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20" t="s">
        <v>91</v>
      </c>
      <c r="BK615" s="230">
        <f>ROUND(I615*H615,2)</f>
        <v>0</v>
      </c>
      <c r="BL615" s="20" t="s">
        <v>379</v>
      </c>
      <c r="BM615" s="229" t="s">
        <v>808</v>
      </c>
    </row>
    <row r="616" s="2" customFormat="1">
      <c r="A616" s="41"/>
      <c r="B616" s="42"/>
      <c r="C616" s="43"/>
      <c r="D616" s="231" t="s">
        <v>381</v>
      </c>
      <c r="E616" s="43"/>
      <c r="F616" s="232" t="s">
        <v>809</v>
      </c>
      <c r="G616" s="43"/>
      <c r="H616" s="43"/>
      <c r="I616" s="233"/>
      <c r="J616" s="43"/>
      <c r="K616" s="43"/>
      <c r="L616" s="47"/>
      <c r="M616" s="234"/>
      <c r="N616" s="235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381</v>
      </c>
      <c r="AU616" s="20" t="s">
        <v>91</v>
      </c>
    </row>
    <row r="617" s="13" customFormat="1">
      <c r="A617" s="13"/>
      <c r="B617" s="236"/>
      <c r="C617" s="237"/>
      <c r="D617" s="238" t="s">
        <v>383</v>
      </c>
      <c r="E617" s="239" t="s">
        <v>19</v>
      </c>
      <c r="F617" s="240" t="s">
        <v>384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383</v>
      </c>
      <c r="AU617" s="246" t="s">
        <v>91</v>
      </c>
      <c r="AV617" s="13" t="s">
        <v>85</v>
      </c>
      <c r="AW617" s="13" t="s">
        <v>37</v>
      </c>
      <c r="AX617" s="13" t="s">
        <v>78</v>
      </c>
      <c r="AY617" s="246" t="s">
        <v>373</v>
      </c>
    </row>
    <row r="618" s="13" customFormat="1">
      <c r="A618" s="13"/>
      <c r="B618" s="236"/>
      <c r="C618" s="237"/>
      <c r="D618" s="238" t="s">
        <v>383</v>
      </c>
      <c r="E618" s="239" t="s">
        <v>19</v>
      </c>
      <c r="F618" s="240" t="s">
        <v>791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383</v>
      </c>
      <c r="AU618" s="246" t="s">
        <v>91</v>
      </c>
      <c r="AV618" s="13" t="s">
        <v>85</v>
      </c>
      <c r="AW618" s="13" t="s">
        <v>37</v>
      </c>
      <c r="AX618" s="13" t="s">
        <v>78</v>
      </c>
      <c r="AY618" s="246" t="s">
        <v>373</v>
      </c>
    </row>
    <row r="619" s="14" customFormat="1">
      <c r="A619" s="14"/>
      <c r="B619" s="247"/>
      <c r="C619" s="248"/>
      <c r="D619" s="238" t="s">
        <v>383</v>
      </c>
      <c r="E619" s="249" t="s">
        <v>19</v>
      </c>
      <c r="F619" s="250" t="s">
        <v>810</v>
      </c>
      <c r="G619" s="248"/>
      <c r="H619" s="251">
        <v>4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7" t="s">
        <v>383</v>
      </c>
      <c r="AU619" s="257" t="s">
        <v>91</v>
      </c>
      <c r="AV619" s="14" t="s">
        <v>91</v>
      </c>
      <c r="AW619" s="14" t="s">
        <v>37</v>
      </c>
      <c r="AX619" s="14" t="s">
        <v>78</v>
      </c>
      <c r="AY619" s="257" t="s">
        <v>373</v>
      </c>
    </row>
    <row r="620" s="15" customFormat="1">
      <c r="A620" s="15"/>
      <c r="B620" s="258"/>
      <c r="C620" s="259"/>
      <c r="D620" s="238" t="s">
        <v>383</v>
      </c>
      <c r="E620" s="260" t="s">
        <v>19</v>
      </c>
      <c r="F620" s="261" t="s">
        <v>386</v>
      </c>
      <c r="G620" s="259"/>
      <c r="H620" s="262">
        <v>4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8" t="s">
        <v>383</v>
      </c>
      <c r="AU620" s="268" t="s">
        <v>91</v>
      </c>
      <c r="AV620" s="15" t="s">
        <v>379</v>
      </c>
      <c r="AW620" s="15" t="s">
        <v>37</v>
      </c>
      <c r="AX620" s="15" t="s">
        <v>85</v>
      </c>
      <c r="AY620" s="268" t="s">
        <v>373</v>
      </c>
    </row>
    <row r="621" s="2" customFormat="1" ht="37.8" customHeight="1">
      <c r="A621" s="41"/>
      <c r="B621" s="42"/>
      <c r="C621" s="218" t="s">
        <v>811</v>
      </c>
      <c r="D621" s="218" t="s">
        <v>375</v>
      </c>
      <c r="E621" s="219" t="s">
        <v>812</v>
      </c>
      <c r="F621" s="220" t="s">
        <v>813</v>
      </c>
      <c r="G621" s="221" t="s">
        <v>595</v>
      </c>
      <c r="H621" s="222">
        <v>111</v>
      </c>
      <c r="I621" s="223"/>
      <c r="J621" s="224">
        <f>ROUND(I621*H621,2)</f>
        <v>0</v>
      </c>
      <c r="K621" s="220" t="s">
        <v>378</v>
      </c>
      <c r="L621" s="47"/>
      <c r="M621" s="225" t="s">
        <v>19</v>
      </c>
      <c r="N621" s="226" t="s">
        <v>50</v>
      </c>
      <c r="O621" s="87"/>
      <c r="P621" s="227">
        <f>O621*H621</f>
        <v>0</v>
      </c>
      <c r="Q621" s="227">
        <v>0.04555</v>
      </c>
      <c r="R621" s="227">
        <f>Q621*H621</f>
        <v>5.0560499999999999</v>
      </c>
      <c r="S621" s="227">
        <v>0</v>
      </c>
      <c r="T621" s="228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9" t="s">
        <v>379</v>
      </c>
      <c r="AT621" s="229" t="s">
        <v>375</v>
      </c>
      <c r="AU621" s="229" t="s">
        <v>91</v>
      </c>
      <c r="AY621" s="20" t="s">
        <v>373</v>
      </c>
      <c r="BE621" s="230">
        <f>IF(N621="základní",J621,0)</f>
        <v>0</v>
      </c>
      <c r="BF621" s="230">
        <f>IF(N621="snížená",J621,0)</f>
        <v>0</v>
      </c>
      <c r="BG621" s="230">
        <f>IF(N621="zákl. přenesená",J621,0)</f>
        <v>0</v>
      </c>
      <c r="BH621" s="230">
        <f>IF(N621="sníž. přenesená",J621,0)</f>
        <v>0</v>
      </c>
      <c r="BI621" s="230">
        <f>IF(N621="nulová",J621,0)</f>
        <v>0</v>
      </c>
      <c r="BJ621" s="20" t="s">
        <v>91</v>
      </c>
      <c r="BK621" s="230">
        <f>ROUND(I621*H621,2)</f>
        <v>0</v>
      </c>
      <c r="BL621" s="20" t="s">
        <v>379</v>
      </c>
      <c r="BM621" s="229" t="s">
        <v>814</v>
      </c>
    </row>
    <row r="622" s="2" customFormat="1">
      <c r="A622" s="41"/>
      <c r="B622" s="42"/>
      <c r="C622" s="43"/>
      <c r="D622" s="231" t="s">
        <v>381</v>
      </c>
      <c r="E622" s="43"/>
      <c r="F622" s="232" t="s">
        <v>815</v>
      </c>
      <c r="G622" s="43"/>
      <c r="H622" s="43"/>
      <c r="I622" s="233"/>
      <c r="J622" s="43"/>
      <c r="K622" s="43"/>
      <c r="L622" s="47"/>
      <c r="M622" s="234"/>
      <c r="N622" s="23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381</v>
      </c>
      <c r="AU622" s="20" t="s">
        <v>91</v>
      </c>
    </row>
    <row r="623" s="13" customFormat="1">
      <c r="A623" s="13"/>
      <c r="B623" s="236"/>
      <c r="C623" s="237"/>
      <c r="D623" s="238" t="s">
        <v>383</v>
      </c>
      <c r="E623" s="239" t="s">
        <v>19</v>
      </c>
      <c r="F623" s="240" t="s">
        <v>384</v>
      </c>
      <c r="G623" s="237"/>
      <c r="H623" s="239" t="s">
        <v>19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6" t="s">
        <v>383</v>
      </c>
      <c r="AU623" s="246" t="s">
        <v>91</v>
      </c>
      <c r="AV623" s="13" t="s">
        <v>85</v>
      </c>
      <c r="AW623" s="13" t="s">
        <v>37</v>
      </c>
      <c r="AX623" s="13" t="s">
        <v>78</v>
      </c>
      <c r="AY623" s="246" t="s">
        <v>373</v>
      </c>
    </row>
    <row r="624" s="13" customFormat="1">
      <c r="A624" s="13"/>
      <c r="B624" s="236"/>
      <c r="C624" s="237"/>
      <c r="D624" s="238" t="s">
        <v>383</v>
      </c>
      <c r="E624" s="239" t="s">
        <v>19</v>
      </c>
      <c r="F624" s="240" t="s">
        <v>791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383</v>
      </c>
      <c r="AU624" s="246" t="s">
        <v>91</v>
      </c>
      <c r="AV624" s="13" t="s">
        <v>85</v>
      </c>
      <c r="AW624" s="13" t="s">
        <v>37</v>
      </c>
      <c r="AX624" s="13" t="s">
        <v>78</v>
      </c>
      <c r="AY624" s="246" t="s">
        <v>373</v>
      </c>
    </row>
    <row r="625" s="14" customFormat="1">
      <c r="A625" s="14"/>
      <c r="B625" s="247"/>
      <c r="C625" s="248"/>
      <c r="D625" s="238" t="s">
        <v>383</v>
      </c>
      <c r="E625" s="249" t="s">
        <v>19</v>
      </c>
      <c r="F625" s="250" t="s">
        <v>816</v>
      </c>
      <c r="G625" s="248"/>
      <c r="H625" s="251">
        <v>111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7" t="s">
        <v>383</v>
      </c>
      <c r="AU625" s="257" t="s">
        <v>91</v>
      </c>
      <c r="AV625" s="14" t="s">
        <v>91</v>
      </c>
      <c r="AW625" s="14" t="s">
        <v>37</v>
      </c>
      <c r="AX625" s="14" t="s">
        <v>78</v>
      </c>
      <c r="AY625" s="257" t="s">
        <v>373</v>
      </c>
    </row>
    <row r="626" s="15" customFormat="1">
      <c r="A626" s="15"/>
      <c r="B626" s="258"/>
      <c r="C626" s="259"/>
      <c r="D626" s="238" t="s">
        <v>383</v>
      </c>
      <c r="E626" s="260" t="s">
        <v>19</v>
      </c>
      <c r="F626" s="261" t="s">
        <v>386</v>
      </c>
      <c r="G626" s="259"/>
      <c r="H626" s="262">
        <v>111</v>
      </c>
      <c r="I626" s="263"/>
      <c r="J626" s="259"/>
      <c r="K626" s="259"/>
      <c r="L626" s="264"/>
      <c r="M626" s="265"/>
      <c r="N626" s="266"/>
      <c r="O626" s="266"/>
      <c r="P626" s="266"/>
      <c r="Q626" s="266"/>
      <c r="R626" s="266"/>
      <c r="S626" s="266"/>
      <c r="T626" s="26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8" t="s">
        <v>383</v>
      </c>
      <c r="AU626" s="268" t="s">
        <v>91</v>
      </c>
      <c r="AV626" s="15" t="s">
        <v>379</v>
      </c>
      <c r="AW626" s="15" t="s">
        <v>37</v>
      </c>
      <c r="AX626" s="15" t="s">
        <v>85</v>
      </c>
      <c r="AY626" s="268" t="s">
        <v>373</v>
      </c>
    </row>
    <row r="627" s="2" customFormat="1" ht="37.8" customHeight="1">
      <c r="A627" s="41"/>
      <c r="B627" s="42"/>
      <c r="C627" s="218" t="s">
        <v>817</v>
      </c>
      <c r="D627" s="218" t="s">
        <v>375</v>
      </c>
      <c r="E627" s="219" t="s">
        <v>818</v>
      </c>
      <c r="F627" s="220" t="s">
        <v>819</v>
      </c>
      <c r="G627" s="221" t="s">
        <v>595</v>
      </c>
      <c r="H627" s="222">
        <v>129</v>
      </c>
      <c r="I627" s="223"/>
      <c r="J627" s="224">
        <f>ROUND(I627*H627,2)</f>
        <v>0</v>
      </c>
      <c r="K627" s="220" t="s">
        <v>378</v>
      </c>
      <c r="L627" s="47"/>
      <c r="M627" s="225" t="s">
        <v>19</v>
      </c>
      <c r="N627" s="226" t="s">
        <v>50</v>
      </c>
      <c r="O627" s="87"/>
      <c r="P627" s="227">
        <f>O627*H627</f>
        <v>0</v>
      </c>
      <c r="Q627" s="227">
        <v>0.063549999999999995</v>
      </c>
      <c r="R627" s="227">
        <f>Q627*H627</f>
        <v>8.1979499999999987</v>
      </c>
      <c r="S627" s="227">
        <v>0</v>
      </c>
      <c r="T627" s="22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9" t="s">
        <v>379</v>
      </c>
      <c r="AT627" s="229" t="s">
        <v>375</v>
      </c>
      <c r="AU627" s="229" t="s">
        <v>91</v>
      </c>
      <c r="AY627" s="20" t="s">
        <v>373</v>
      </c>
      <c r="BE627" s="230">
        <f>IF(N627="základní",J627,0)</f>
        <v>0</v>
      </c>
      <c r="BF627" s="230">
        <f>IF(N627="snížená",J627,0)</f>
        <v>0</v>
      </c>
      <c r="BG627" s="230">
        <f>IF(N627="zákl. přenesená",J627,0)</f>
        <v>0</v>
      </c>
      <c r="BH627" s="230">
        <f>IF(N627="sníž. přenesená",J627,0)</f>
        <v>0</v>
      </c>
      <c r="BI627" s="230">
        <f>IF(N627="nulová",J627,0)</f>
        <v>0</v>
      </c>
      <c r="BJ627" s="20" t="s">
        <v>91</v>
      </c>
      <c r="BK627" s="230">
        <f>ROUND(I627*H627,2)</f>
        <v>0</v>
      </c>
      <c r="BL627" s="20" t="s">
        <v>379</v>
      </c>
      <c r="BM627" s="229" t="s">
        <v>820</v>
      </c>
    </row>
    <row r="628" s="2" customFormat="1">
      <c r="A628" s="41"/>
      <c r="B628" s="42"/>
      <c r="C628" s="43"/>
      <c r="D628" s="231" t="s">
        <v>381</v>
      </c>
      <c r="E628" s="43"/>
      <c r="F628" s="232" t="s">
        <v>821</v>
      </c>
      <c r="G628" s="43"/>
      <c r="H628" s="43"/>
      <c r="I628" s="233"/>
      <c r="J628" s="43"/>
      <c r="K628" s="43"/>
      <c r="L628" s="47"/>
      <c r="M628" s="234"/>
      <c r="N628" s="235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381</v>
      </c>
      <c r="AU628" s="20" t="s">
        <v>91</v>
      </c>
    </row>
    <row r="629" s="13" customFormat="1">
      <c r="A629" s="13"/>
      <c r="B629" s="236"/>
      <c r="C629" s="237"/>
      <c r="D629" s="238" t="s">
        <v>383</v>
      </c>
      <c r="E629" s="239" t="s">
        <v>19</v>
      </c>
      <c r="F629" s="240" t="s">
        <v>384</v>
      </c>
      <c r="G629" s="237"/>
      <c r="H629" s="239" t="s">
        <v>19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6" t="s">
        <v>383</v>
      </c>
      <c r="AU629" s="246" t="s">
        <v>91</v>
      </c>
      <c r="AV629" s="13" t="s">
        <v>85</v>
      </c>
      <c r="AW629" s="13" t="s">
        <v>37</v>
      </c>
      <c r="AX629" s="13" t="s">
        <v>78</v>
      </c>
      <c r="AY629" s="246" t="s">
        <v>373</v>
      </c>
    </row>
    <row r="630" s="13" customFormat="1">
      <c r="A630" s="13"/>
      <c r="B630" s="236"/>
      <c r="C630" s="237"/>
      <c r="D630" s="238" t="s">
        <v>383</v>
      </c>
      <c r="E630" s="239" t="s">
        <v>19</v>
      </c>
      <c r="F630" s="240" t="s">
        <v>791</v>
      </c>
      <c r="G630" s="237"/>
      <c r="H630" s="239" t="s">
        <v>19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6" t="s">
        <v>383</v>
      </c>
      <c r="AU630" s="246" t="s">
        <v>91</v>
      </c>
      <c r="AV630" s="13" t="s">
        <v>85</v>
      </c>
      <c r="AW630" s="13" t="s">
        <v>37</v>
      </c>
      <c r="AX630" s="13" t="s">
        <v>78</v>
      </c>
      <c r="AY630" s="246" t="s">
        <v>373</v>
      </c>
    </row>
    <row r="631" s="14" customFormat="1">
      <c r="A631" s="14"/>
      <c r="B631" s="247"/>
      <c r="C631" s="248"/>
      <c r="D631" s="238" t="s">
        <v>383</v>
      </c>
      <c r="E631" s="249" t="s">
        <v>19</v>
      </c>
      <c r="F631" s="250" t="s">
        <v>822</v>
      </c>
      <c r="G631" s="248"/>
      <c r="H631" s="251">
        <v>129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7" t="s">
        <v>383</v>
      </c>
      <c r="AU631" s="257" t="s">
        <v>91</v>
      </c>
      <c r="AV631" s="14" t="s">
        <v>91</v>
      </c>
      <c r="AW631" s="14" t="s">
        <v>37</v>
      </c>
      <c r="AX631" s="14" t="s">
        <v>78</v>
      </c>
      <c r="AY631" s="257" t="s">
        <v>373</v>
      </c>
    </row>
    <row r="632" s="15" customFormat="1">
      <c r="A632" s="15"/>
      <c r="B632" s="258"/>
      <c r="C632" s="259"/>
      <c r="D632" s="238" t="s">
        <v>383</v>
      </c>
      <c r="E632" s="260" t="s">
        <v>19</v>
      </c>
      <c r="F632" s="261" t="s">
        <v>386</v>
      </c>
      <c r="G632" s="259"/>
      <c r="H632" s="262">
        <v>129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8" t="s">
        <v>383</v>
      </c>
      <c r="AU632" s="268" t="s">
        <v>91</v>
      </c>
      <c r="AV632" s="15" t="s">
        <v>379</v>
      </c>
      <c r="AW632" s="15" t="s">
        <v>37</v>
      </c>
      <c r="AX632" s="15" t="s">
        <v>85</v>
      </c>
      <c r="AY632" s="268" t="s">
        <v>373</v>
      </c>
    </row>
    <row r="633" s="2" customFormat="1" ht="21.75" customHeight="1">
      <c r="A633" s="41"/>
      <c r="B633" s="42"/>
      <c r="C633" s="218" t="s">
        <v>823</v>
      </c>
      <c r="D633" s="218" t="s">
        <v>375</v>
      </c>
      <c r="E633" s="219" t="s">
        <v>824</v>
      </c>
      <c r="F633" s="220" t="s">
        <v>825</v>
      </c>
      <c r="G633" s="221" t="s">
        <v>212</v>
      </c>
      <c r="H633" s="222">
        <v>20.545000000000002</v>
      </c>
      <c r="I633" s="223"/>
      <c r="J633" s="224">
        <f>ROUND(I633*H633,2)</f>
        <v>0</v>
      </c>
      <c r="K633" s="220" t="s">
        <v>378</v>
      </c>
      <c r="L633" s="47"/>
      <c r="M633" s="225" t="s">
        <v>19</v>
      </c>
      <c r="N633" s="226" t="s">
        <v>50</v>
      </c>
      <c r="O633" s="87"/>
      <c r="P633" s="227">
        <f>O633*H633</f>
        <v>0</v>
      </c>
      <c r="Q633" s="227">
        <v>2.5018799999999999</v>
      </c>
      <c r="R633" s="227">
        <f>Q633*H633</f>
        <v>51.401124600000003</v>
      </c>
      <c r="S633" s="227">
        <v>0</v>
      </c>
      <c r="T633" s="228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9" t="s">
        <v>379</v>
      </c>
      <c r="AT633" s="229" t="s">
        <v>375</v>
      </c>
      <c r="AU633" s="229" t="s">
        <v>91</v>
      </c>
      <c r="AY633" s="20" t="s">
        <v>373</v>
      </c>
      <c r="BE633" s="230">
        <f>IF(N633="základní",J633,0)</f>
        <v>0</v>
      </c>
      <c r="BF633" s="230">
        <f>IF(N633="snížená",J633,0)</f>
        <v>0</v>
      </c>
      <c r="BG633" s="230">
        <f>IF(N633="zákl. přenesená",J633,0)</f>
        <v>0</v>
      </c>
      <c r="BH633" s="230">
        <f>IF(N633="sníž. přenesená",J633,0)</f>
        <v>0</v>
      </c>
      <c r="BI633" s="230">
        <f>IF(N633="nulová",J633,0)</f>
        <v>0</v>
      </c>
      <c r="BJ633" s="20" t="s">
        <v>91</v>
      </c>
      <c r="BK633" s="230">
        <f>ROUND(I633*H633,2)</f>
        <v>0</v>
      </c>
      <c r="BL633" s="20" t="s">
        <v>379</v>
      </c>
      <c r="BM633" s="229" t="s">
        <v>826</v>
      </c>
    </row>
    <row r="634" s="2" customFormat="1">
      <c r="A634" s="41"/>
      <c r="B634" s="42"/>
      <c r="C634" s="43"/>
      <c r="D634" s="231" t="s">
        <v>381</v>
      </c>
      <c r="E634" s="43"/>
      <c r="F634" s="232" t="s">
        <v>827</v>
      </c>
      <c r="G634" s="43"/>
      <c r="H634" s="43"/>
      <c r="I634" s="233"/>
      <c r="J634" s="43"/>
      <c r="K634" s="43"/>
      <c r="L634" s="47"/>
      <c r="M634" s="234"/>
      <c r="N634" s="235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381</v>
      </c>
      <c r="AU634" s="20" t="s">
        <v>91</v>
      </c>
    </row>
    <row r="635" s="13" customFormat="1">
      <c r="A635" s="13"/>
      <c r="B635" s="236"/>
      <c r="C635" s="237"/>
      <c r="D635" s="238" t="s">
        <v>383</v>
      </c>
      <c r="E635" s="239" t="s">
        <v>19</v>
      </c>
      <c r="F635" s="240" t="s">
        <v>828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383</v>
      </c>
      <c r="AU635" s="246" t="s">
        <v>91</v>
      </c>
      <c r="AV635" s="13" t="s">
        <v>85</v>
      </c>
      <c r="AW635" s="13" t="s">
        <v>37</v>
      </c>
      <c r="AX635" s="13" t="s">
        <v>78</v>
      </c>
      <c r="AY635" s="246" t="s">
        <v>373</v>
      </c>
    </row>
    <row r="636" s="13" customFormat="1">
      <c r="A636" s="13"/>
      <c r="B636" s="236"/>
      <c r="C636" s="237"/>
      <c r="D636" s="238" t="s">
        <v>383</v>
      </c>
      <c r="E636" s="239" t="s">
        <v>19</v>
      </c>
      <c r="F636" s="240" t="s">
        <v>829</v>
      </c>
      <c r="G636" s="237"/>
      <c r="H636" s="239" t="s">
        <v>19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383</v>
      </c>
      <c r="AU636" s="246" t="s">
        <v>91</v>
      </c>
      <c r="AV636" s="13" t="s">
        <v>85</v>
      </c>
      <c r="AW636" s="13" t="s">
        <v>37</v>
      </c>
      <c r="AX636" s="13" t="s">
        <v>78</v>
      </c>
      <c r="AY636" s="246" t="s">
        <v>373</v>
      </c>
    </row>
    <row r="637" s="14" customFormat="1">
      <c r="A637" s="14"/>
      <c r="B637" s="247"/>
      <c r="C637" s="248"/>
      <c r="D637" s="238" t="s">
        <v>383</v>
      </c>
      <c r="E637" s="249" t="s">
        <v>19</v>
      </c>
      <c r="F637" s="250" t="s">
        <v>830</v>
      </c>
      <c r="G637" s="248"/>
      <c r="H637" s="251">
        <v>2.0790000000000002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7" t="s">
        <v>383</v>
      </c>
      <c r="AU637" s="257" t="s">
        <v>91</v>
      </c>
      <c r="AV637" s="14" t="s">
        <v>91</v>
      </c>
      <c r="AW637" s="14" t="s">
        <v>37</v>
      </c>
      <c r="AX637" s="14" t="s">
        <v>78</v>
      </c>
      <c r="AY637" s="257" t="s">
        <v>373</v>
      </c>
    </row>
    <row r="638" s="14" customFormat="1">
      <c r="A638" s="14"/>
      <c r="B638" s="247"/>
      <c r="C638" s="248"/>
      <c r="D638" s="238" t="s">
        <v>383</v>
      </c>
      <c r="E638" s="249" t="s">
        <v>19</v>
      </c>
      <c r="F638" s="250" t="s">
        <v>831</v>
      </c>
      <c r="G638" s="248"/>
      <c r="H638" s="251">
        <v>0.19500000000000001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383</v>
      </c>
      <c r="AU638" s="257" t="s">
        <v>91</v>
      </c>
      <c r="AV638" s="14" t="s">
        <v>91</v>
      </c>
      <c r="AW638" s="14" t="s">
        <v>37</v>
      </c>
      <c r="AX638" s="14" t="s">
        <v>78</v>
      </c>
      <c r="AY638" s="257" t="s">
        <v>373</v>
      </c>
    </row>
    <row r="639" s="14" customFormat="1">
      <c r="A639" s="14"/>
      <c r="B639" s="247"/>
      <c r="C639" s="248"/>
      <c r="D639" s="238" t="s">
        <v>383</v>
      </c>
      <c r="E639" s="249" t="s">
        <v>19</v>
      </c>
      <c r="F639" s="250" t="s">
        <v>832</v>
      </c>
      <c r="G639" s="248"/>
      <c r="H639" s="251">
        <v>0.16500000000000001</v>
      </c>
      <c r="I639" s="252"/>
      <c r="J639" s="248"/>
      <c r="K639" s="248"/>
      <c r="L639" s="253"/>
      <c r="M639" s="254"/>
      <c r="N639" s="255"/>
      <c r="O639" s="255"/>
      <c r="P639" s="255"/>
      <c r="Q639" s="255"/>
      <c r="R639" s="255"/>
      <c r="S639" s="255"/>
      <c r="T639" s="25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7" t="s">
        <v>383</v>
      </c>
      <c r="AU639" s="257" t="s">
        <v>91</v>
      </c>
      <c r="AV639" s="14" t="s">
        <v>91</v>
      </c>
      <c r="AW639" s="14" t="s">
        <v>37</v>
      </c>
      <c r="AX639" s="14" t="s">
        <v>78</v>
      </c>
      <c r="AY639" s="257" t="s">
        <v>373</v>
      </c>
    </row>
    <row r="640" s="14" customFormat="1">
      <c r="A640" s="14"/>
      <c r="B640" s="247"/>
      <c r="C640" s="248"/>
      <c r="D640" s="238" t="s">
        <v>383</v>
      </c>
      <c r="E640" s="249" t="s">
        <v>19</v>
      </c>
      <c r="F640" s="250" t="s">
        <v>833</v>
      </c>
      <c r="G640" s="248"/>
      <c r="H640" s="251">
        <v>0.11600000000000001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383</v>
      </c>
      <c r="AU640" s="257" t="s">
        <v>91</v>
      </c>
      <c r="AV640" s="14" t="s">
        <v>91</v>
      </c>
      <c r="AW640" s="14" t="s">
        <v>37</v>
      </c>
      <c r="AX640" s="14" t="s">
        <v>78</v>
      </c>
      <c r="AY640" s="257" t="s">
        <v>373</v>
      </c>
    </row>
    <row r="641" s="14" customFormat="1">
      <c r="A641" s="14"/>
      <c r="B641" s="247"/>
      <c r="C641" s="248"/>
      <c r="D641" s="238" t="s">
        <v>383</v>
      </c>
      <c r="E641" s="249" t="s">
        <v>19</v>
      </c>
      <c r="F641" s="250" t="s">
        <v>834</v>
      </c>
      <c r="G641" s="248"/>
      <c r="H641" s="251">
        <v>0.186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7" t="s">
        <v>383</v>
      </c>
      <c r="AU641" s="257" t="s">
        <v>91</v>
      </c>
      <c r="AV641" s="14" t="s">
        <v>91</v>
      </c>
      <c r="AW641" s="14" t="s">
        <v>37</v>
      </c>
      <c r="AX641" s="14" t="s">
        <v>78</v>
      </c>
      <c r="AY641" s="257" t="s">
        <v>373</v>
      </c>
    </row>
    <row r="642" s="14" customFormat="1">
      <c r="A642" s="14"/>
      <c r="B642" s="247"/>
      <c r="C642" s="248"/>
      <c r="D642" s="238" t="s">
        <v>383</v>
      </c>
      <c r="E642" s="249" t="s">
        <v>19</v>
      </c>
      <c r="F642" s="250" t="s">
        <v>835</v>
      </c>
      <c r="G642" s="248"/>
      <c r="H642" s="251">
        <v>0.13200000000000001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7" t="s">
        <v>383</v>
      </c>
      <c r="AU642" s="257" t="s">
        <v>91</v>
      </c>
      <c r="AV642" s="14" t="s">
        <v>91</v>
      </c>
      <c r="AW642" s="14" t="s">
        <v>37</v>
      </c>
      <c r="AX642" s="14" t="s">
        <v>78</v>
      </c>
      <c r="AY642" s="257" t="s">
        <v>373</v>
      </c>
    </row>
    <row r="643" s="14" customFormat="1">
      <c r="A643" s="14"/>
      <c r="B643" s="247"/>
      <c r="C643" s="248"/>
      <c r="D643" s="238" t="s">
        <v>383</v>
      </c>
      <c r="E643" s="249" t="s">
        <v>19</v>
      </c>
      <c r="F643" s="250" t="s">
        <v>836</v>
      </c>
      <c r="G643" s="248"/>
      <c r="H643" s="251">
        <v>0.42899999999999999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7" t="s">
        <v>383</v>
      </c>
      <c r="AU643" s="257" t="s">
        <v>91</v>
      </c>
      <c r="AV643" s="14" t="s">
        <v>91</v>
      </c>
      <c r="AW643" s="14" t="s">
        <v>37</v>
      </c>
      <c r="AX643" s="14" t="s">
        <v>78</v>
      </c>
      <c r="AY643" s="257" t="s">
        <v>373</v>
      </c>
    </row>
    <row r="644" s="14" customFormat="1">
      <c r="A644" s="14"/>
      <c r="B644" s="247"/>
      <c r="C644" s="248"/>
      <c r="D644" s="238" t="s">
        <v>383</v>
      </c>
      <c r="E644" s="249" t="s">
        <v>19</v>
      </c>
      <c r="F644" s="250" t="s">
        <v>837</v>
      </c>
      <c r="G644" s="248"/>
      <c r="H644" s="251">
        <v>0.14199999999999999</v>
      </c>
      <c r="I644" s="252"/>
      <c r="J644" s="248"/>
      <c r="K644" s="248"/>
      <c r="L644" s="253"/>
      <c r="M644" s="254"/>
      <c r="N644" s="255"/>
      <c r="O644" s="255"/>
      <c r="P644" s="255"/>
      <c r="Q644" s="255"/>
      <c r="R644" s="255"/>
      <c r="S644" s="255"/>
      <c r="T644" s="25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7" t="s">
        <v>383</v>
      </c>
      <c r="AU644" s="257" t="s">
        <v>91</v>
      </c>
      <c r="AV644" s="14" t="s">
        <v>91</v>
      </c>
      <c r="AW644" s="14" t="s">
        <v>37</v>
      </c>
      <c r="AX644" s="14" t="s">
        <v>78</v>
      </c>
      <c r="AY644" s="257" t="s">
        <v>373</v>
      </c>
    </row>
    <row r="645" s="14" customFormat="1">
      <c r="A645" s="14"/>
      <c r="B645" s="247"/>
      <c r="C645" s="248"/>
      <c r="D645" s="238" t="s">
        <v>383</v>
      </c>
      <c r="E645" s="249" t="s">
        <v>19</v>
      </c>
      <c r="F645" s="250" t="s">
        <v>838</v>
      </c>
      <c r="G645" s="248"/>
      <c r="H645" s="251">
        <v>0.14499999999999999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383</v>
      </c>
      <c r="AU645" s="257" t="s">
        <v>91</v>
      </c>
      <c r="AV645" s="14" t="s">
        <v>91</v>
      </c>
      <c r="AW645" s="14" t="s">
        <v>37</v>
      </c>
      <c r="AX645" s="14" t="s">
        <v>78</v>
      </c>
      <c r="AY645" s="257" t="s">
        <v>373</v>
      </c>
    </row>
    <row r="646" s="16" customFormat="1">
      <c r="A646" s="16"/>
      <c r="B646" s="269"/>
      <c r="C646" s="270"/>
      <c r="D646" s="238" t="s">
        <v>383</v>
      </c>
      <c r="E646" s="271" t="s">
        <v>19</v>
      </c>
      <c r="F646" s="272" t="s">
        <v>447</v>
      </c>
      <c r="G646" s="270"/>
      <c r="H646" s="273">
        <v>3.589</v>
      </c>
      <c r="I646" s="274"/>
      <c r="J646" s="270"/>
      <c r="K646" s="270"/>
      <c r="L646" s="275"/>
      <c r="M646" s="276"/>
      <c r="N646" s="277"/>
      <c r="O646" s="277"/>
      <c r="P646" s="277"/>
      <c r="Q646" s="277"/>
      <c r="R646" s="277"/>
      <c r="S646" s="277"/>
      <c r="T646" s="278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9" t="s">
        <v>383</v>
      </c>
      <c r="AU646" s="279" t="s">
        <v>91</v>
      </c>
      <c r="AV646" s="16" t="s">
        <v>98</v>
      </c>
      <c r="AW646" s="16" t="s">
        <v>37</v>
      </c>
      <c r="AX646" s="16" t="s">
        <v>78</v>
      </c>
      <c r="AY646" s="279" t="s">
        <v>373</v>
      </c>
    </row>
    <row r="647" s="13" customFormat="1">
      <c r="A647" s="13"/>
      <c r="B647" s="236"/>
      <c r="C647" s="237"/>
      <c r="D647" s="238" t="s">
        <v>383</v>
      </c>
      <c r="E647" s="239" t="s">
        <v>19</v>
      </c>
      <c r="F647" s="240" t="s">
        <v>839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383</v>
      </c>
      <c r="AU647" s="246" t="s">
        <v>91</v>
      </c>
      <c r="AV647" s="13" t="s">
        <v>85</v>
      </c>
      <c r="AW647" s="13" t="s">
        <v>37</v>
      </c>
      <c r="AX647" s="13" t="s">
        <v>78</v>
      </c>
      <c r="AY647" s="246" t="s">
        <v>373</v>
      </c>
    </row>
    <row r="648" s="14" customFormat="1">
      <c r="A648" s="14"/>
      <c r="B648" s="247"/>
      <c r="C648" s="248"/>
      <c r="D648" s="238" t="s">
        <v>383</v>
      </c>
      <c r="E648" s="249" t="s">
        <v>19</v>
      </c>
      <c r="F648" s="250" t="s">
        <v>840</v>
      </c>
      <c r="G648" s="248"/>
      <c r="H648" s="251">
        <v>2.6400000000000001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7" t="s">
        <v>383</v>
      </c>
      <c r="AU648" s="257" t="s">
        <v>91</v>
      </c>
      <c r="AV648" s="14" t="s">
        <v>91</v>
      </c>
      <c r="AW648" s="14" t="s">
        <v>37</v>
      </c>
      <c r="AX648" s="14" t="s">
        <v>78</v>
      </c>
      <c r="AY648" s="257" t="s">
        <v>373</v>
      </c>
    </row>
    <row r="649" s="14" customFormat="1">
      <c r="A649" s="14"/>
      <c r="B649" s="247"/>
      <c r="C649" s="248"/>
      <c r="D649" s="238" t="s">
        <v>383</v>
      </c>
      <c r="E649" s="249" t="s">
        <v>19</v>
      </c>
      <c r="F649" s="250" t="s">
        <v>841</v>
      </c>
      <c r="G649" s="248"/>
      <c r="H649" s="251">
        <v>0.23100000000000001</v>
      </c>
      <c r="I649" s="252"/>
      <c r="J649" s="248"/>
      <c r="K649" s="248"/>
      <c r="L649" s="253"/>
      <c r="M649" s="254"/>
      <c r="N649" s="255"/>
      <c r="O649" s="255"/>
      <c r="P649" s="255"/>
      <c r="Q649" s="255"/>
      <c r="R649" s="255"/>
      <c r="S649" s="255"/>
      <c r="T649" s="25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7" t="s">
        <v>383</v>
      </c>
      <c r="AU649" s="257" t="s">
        <v>91</v>
      </c>
      <c r="AV649" s="14" t="s">
        <v>91</v>
      </c>
      <c r="AW649" s="14" t="s">
        <v>37</v>
      </c>
      <c r="AX649" s="14" t="s">
        <v>78</v>
      </c>
      <c r="AY649" s="257" t="s">
        <v>373</v>
      </c>
    </row>
    <row r="650" s="14" customFormat="1">
      <c r="A650" s="14"/>
      <c r="B650" s="247"/>
      <c r="C650" s="248"/>
      <c r="D650" s="238" t="s">
        <v>383</v>
      </c>
      <c r="E650" s="249" t="s">
        <v>19</v>
      </c>
      <c r="F650" s="250" t="s">
        <v>842</v>
      </c>
      <c r="G650" s="248"/>
      <c r="H650" s="251">
        <v>0.11600000000000001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383</v>
      </c>
      <c r="AU650" s="257" t="s">
        <v>91</v>
      </c>
      <c r="AV650" s="14" t="s">
        <v>91</v>
      </c>
      <c r="AW650" s="14" t="s">
        <v>37</v>
      </c>
      <c r="AX650" s="14" t="s">
        <v>78</v>
      </c>
      <c r="AY650" s="257" t="s">
        <v>373</v>
      </c>
    </row>
    <row r="651" s="14" customFormat="1">
      <c r="A651" s="14"/>
      <c r="B651" s="247"/>
      <c r="C651" s="248"/>
      <c r="D651" s="238" t="s">
        <v>383</v>
      </c>
      <c r="E651" s="249" t="s">
        <v>19</v>
      </c>
      <c r="F651" s="250" t="s">
        <v>843</v>
      </c>
      <c r="G651" s="248"/>
      <c r="H651" s="251">
        <v>0.38500000000000001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7" t="s">
        <v>383</v>
      </c>
      <c r="AU651" s="257" t="s">
        <v>91</v>
      </c>
      <c r="AV651" s="14" t="s">
        <v>91</v>
      </c>
      <c r="AW651" s="14" t="s">
        <v>37</v>
      </c>
      <c r="AX651" s="14" t="s">
        <v>78</v>
      </c>
      <c r="AY651" s="257" t="s">
        <v>373</v>
      </c>
    </row>
    <row r="652" s="14" customFormat="1">
      <c r="A652" s="14"/>
      <c r="B652" s="247"/>
      <c r="C652" s="248"/>
      <c r="D652" s="238" t="s">
        <v>383</v>
      </c>
      <c r="E652" s="249" t="s">
        <v>19</v>
      </c>
      <c r="F652" s="250" t="s">
        <v>844</v>
      </c>
      <c r="G652" s="248"/>
      <c r="H652" s="251">
        <v>0.090999999999999998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7" t="s">
        <v>383</v>
      </c>
      <c r="AU652" s="257" t="s">
        <v>91</v>
      </c>
      <c r="AV652" s="14" t="s">
        <v>91</v>
      </c>
      <c r="AW652" s="14" t="s">
        <v>37</v>
      </c>
      <c r="AX652" s="14" t="s">
        <v>78</v>
      </c>
      <c r="AY652" s="257" t="s">
        <v>373</v>
      </c>
    </row>
    <row r="653" s="14" customFormat="1">
      <c r="A653" s="14"/>
      <c r="B653" s="247"/>
      <c r="C653" s="248"/>
      <c r="D653" s="238" t="s">
        <v>383</v>
      </c>
      <c r="E653" s="249" t="s">
        <v>19</v>
      </c>
      <c r="F653" s="250" t="s">
        <v>845</v>
      </c>
      <c r="G653" s="248"/>
      <c r="H653" s="251">
        <v>0.182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383</v>
      </c>
      <c r="AU653" s="257" t="s">
        <v>91</v>
      </c>
      <c r="AV653" s="14" t="s">
        <v>91</v>
      </c>
      <c r="AW653" s="14" t="s">
        <v>37</v>
      </c>
      <c r="AX653" s="14" t="s">
        <v>78</v>
      </c>
      <c r="AY653" s="257" t="s">
        <v>373</v>
      </c>
    </row>
    <row r="654" s="14" customFormat="1">
      <c r="A654" s="14"/>
      <c r="B654" s="247"/>
      <c r="C654" s="248"/>
      <c r="D654" s="238" t="s">
        <v>383</v>
      </c>
      <c r="E654" s="249" t="s">
        <v>19</v>
      </c>
      <c r="F654" s="250" t="s">
        <v>846</v>
      </c>
      <c r="G654" s="248"/>
      <c r="H654" s="251">
        <v>0.91100000000000003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383</v>
      </c>
      <c r="AU654" s="257" t="s">
        <v>91</v>
      </c>
      <c r="AV654" s="14" t="s">
        <v>91</v>
      </c>
      <c r="AW654" s="14" t="s">
        <v>37</v>
      </c>
      <c r="AX654" s="14" t="s">
        <v>78</v>
      </c>
      <c r="AY654" s="257" t="s">
        <v>373</v>
      </c>
    </row>
    <row r="655" s="14" customFormat="1">
      <c r="A655" s="14"/>
      <c r="B655" s="247"/>
      <c r="C655" s="248"/>
      <c r="D655" s="238" t="s">
        <v>383</v>
      </c>
      <c r="E655" s="249" t="s">
        <v>19</v>
      </c>
      <c r="F655" s="250" t="s">
        <v>847</v>
      </c>
      <c r="G655" s="248"/>
      <c r="H655" s="251">
        <v>0.14499999999999999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7" t="s">
        <v>383</v>
      </c>
      <c r="AU655" s="257" t="s">
        <v>91</v>
      </c>
      <c r="AV655" s="14" t="s">
        <v>91</v>
      </c>
      <c r="AW655" s="14" t="s">
        <v>37</v>
      </c>
      <c r="AX655" s="14" t="s">
        <v>78</v>
      </c>
      <c r="AY655" s="257" t="s">
        <v>373</v>
      </c>
    </row>
    <row r="656" s="14" customFormat="1">
      <c r="A656" s="14"/>
      <c r="B656" s="247"/>
      <c r="C656" s="248"/>
      <c r="D656" s="238" t="s">
        <v>383</v>
      </c>
      <c r="E656" s="249" t="s">
        <v>19</v>
      </c>
      <c r="F656" s="250" t="s">
        <v>848</v>
      </c>
      <c r="G656" s="248"/>
      <c r="H656" s="251">
        <v>0.42899999999999999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383</v>
      </c>
      <c r="AU656" s="257" t="s">
        <v>91</v>
      </c>
      <c r="AV656" s="14" t="s">
        <v>91</v>
      </c>
      <c r="AW656" s="14" t="s">
        <v>37</v>
      </c>
      <c r="AX656" s="14" t="s">
        <v>78</v>
      </c>
      <c r="AY656" s="257" t="s">
        <v>373</v>
      </c>
    </row>
    <row r="657" s="14" customFormat="1">
      <c r="A657" s="14"/>
      <c r="B657" s="247"/>
      <c r="C657" s="248"/>
      <c r="D657" s="238" t="s">
        <v>383</v>
      </c>
      <c r="E657" s="249" t="s">
        <v>19</v>
      </c>
      <c r="F657" s="250" t="s">
        <v>849</v>
      </c>
      <c r="G657" s="248"/>
      <c r="H657" s="251">
        <v>0.156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7" t="s">
        <v>383</v>
      </c>
      <c r="AU657" s="257" t="s">
        <v>91</v>
      </c>
      <c r="AV657" s="14" t="s">
        <v>91</v>
      </c>
      <c r="AW657" s="14" t="s">
        <v>37</v>
      </c>
      <c r="AX657" s="14" t="s">
        <v>78</v>
      </c>
      <c r="AY657" s="257" t="s">
        <v>373</v>
      </c>
    </row>
    <row r="658" s="14" customFormat="1">
      <c r="A658" s="14"/>
      <c r="B658" s="247"/>
      <c r="C658" s="248"/>
      <c r="D658" s="238" t="s">
        <v>383</v>
      </c>
      <c r="E658" s="249" t="s">
        <v>19</v>
      </c>
      <c r="F658" s="250" t="s">
        <v>850</v>
      </c>
      <c r="G658" s="248"/>
      <c r="H658" s="251">
        <v>0.13100000000000001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7" t="s">
        <v>383</v>
      </c>
      <c r="AU658" s="257" t="s">
        <v>91</v>
      </c>
      <c r="AV658" s="14" t="s">
        <v>91</v>
      </c>
      <c r="AW658" s="14" t="s">
        <v>37</v>
      </c>
      <c r="AX658" s="14" t="s">
        <v>78</v>
      </c>
      <c r="AY658" s="257" t="s">
        <v>373</v>
      </c>
    </row>
    <row r="659" s="14" customFormat="1">
      <c r="A659" s="14"/>
      <c r="B659" s="247"/>
      <c r="C659" s="248"/>
      <c r="D659" s="238" t="s">
        <v>383</v>
      </c>
      <c r="E659" s="249" t="s">
        <v>19</v>
      </c>
      <c r="F659" s="250" t="s">
        <v>851</v>
      </c>
      <c r="G659" s="248"/>
      <c r="H659" s="251">
        <v>0.23499999999999999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383</v>
      </c>
      <c r="AU659" s="257" t="s">
        <v>91</v>
      </c>
      <c r="AV659" s="14" t="s">
        <v>91</v>
      </c>
      <c r="AW659" s="14" t="s">
        <v>37</v>
      </c>
      <c r="AX659" s="14" t="s">
        <v>78</v>
      </c>
      <c r="AY659" s="257" t="s">
        <v>373</v>
      </c>
    </row>
    <row r="660" s="16" customFormat="1">
      <c r="A660" s="16"/>
      <c r="B660" s="269"/>
      <c r="C660" s="270"/>
      <c r="D660" s="238" t="s">
        <v>383</v>
      </c>
      <c r="E660" s="271" t="s">
        <v>19</v>
      </c>
      <c r="F660" s="272" t="s">
        <v>447</v>
      </c>
      <c r="G660" s="270"/>
      <c r="H660" s="273">
        <v>5.6520000000000001</v>
      </c>
      <c r="I660" s="274"/>
      <c r="J660" s="270"/>
      <c r="K660" s="270"/>
      <c r="L660" s="275"/>
      <c r="M660" s="276"/>
      <c r="N660" s="277"/>
      <c r="O660" s="277"/>
      <c r="P660" s="277"/>
      <c r="Q660" s="277"/>
      <c r="R660" s="277"/>
      <c r="S660" s="277"/>
      <c r="T660" s="27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9" t="s">
        <v>383</v>
      </c>
      <c r="AU660" s="279" t="s">
        <v>91</v>
      </c>
      <c r="AV660" s="16" t="s">
        <v>98</v>
      </c>
      <c r="AW660" s="16" t="s">
        <v>37</v>
      </c>
      <c r="AX660" s="16" t="s">
        <v>78</v>
      </c>
      <c r="AY660" s="279" t="s">
        <v>373</v>
      </c>
    </row>
    <row r="661" s="13" customFormat="1">
      <c r="A661" s="13"/>
      <c r="B661" s="236"/>
      <c r="C661" s="237"/>
      <c r="D661" s="238" t="s">
        <v>383</v>
      </c>
      <c r="E661" s="239" t="s">
        <v>19</v>
      </c>
      <c r="F661" s="240" t="s">
        <v>852</v>
      </c>
      <c r="G661" s="237"/>
      <c r="H661" s="239" t="s">
        <v>19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6" t="s">
        <v>383</v>
      </c>
      <c r="AU661" s="246" t="s">
        <v>91</v>
      </c>
      <c r="AV661" s="13" t="s">
        <v>85</v>
      </c>
      <c r="AW661" s="13" t="s">
        <v>37</v>
      </c>
      <c r="AX661" s="13" t="s">
        <v>78</v>
      </c>
      <c r="AY661" s="246" t="s">
        <v>373</v>
      </c>
    </row>
    <row r="662" s="14" customFormat="1">
      <c r="A662" s="14"/>
      <c r="B662" s="247"/>
      <c r="C662" s="248"/>
      <c r="D662" s="238" t="s">
        <v>383</v>
      </c>
      <c r="E662" s="249" t="s">
        <v>19</v>
      </c>
      <c r="F662" s="250" t="s">
        <v>853</v>
      </c>
      <c r="G662" s="248"/>
      <c r="H662" s="251">
        <v>2.6400000000000001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7" t="s">
        <v>383</v>
      </c>
      <c r="AU662" s="257" t="s">
        <v>91</v>
      </c>
      <c r="AV662" s="14" t="s">
        <v>91</v>
      </c>
      <c r="AW662" s="14" t="s">
        <v>37</v>
      </c>
      <c r="AX662" s="14" t="s">
        <v>78</v>
      </c>
      <c r="AY662" s="257" t="s">
        <v>373</v>
      </c>
    </row>
    <row r="663" s="14" customFormat="1">
      <c r="A663" s="14"/>
      <c r="B663" s="247"/>
      <c r="C663" s="248"/>
      <c r="D663" s="238" t="s">
        <v>383</v>
      </c>
      <c r="E663" s="249" t="s">
        <v>19</v>
      </c>
      <c r="F663" s="250" t="s">
        <v>854</v>
      </c>
      <c r="G663" s="248"/>
      <c r="H663" s="251">
        <v>0.23100000000000001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7" t="s">
        <v>383</v>
      </c>
      <c r="AU663" s="257" t="s">
        <v>91</v>
      </c>
      <c r="AV663" s="14" t="s">
        <v>91</v>
      </c>
      <c r="AW663" s="14" t="s">
        <v>37</v>
      </c>
      <c r="AX663" s="14" t="s">
        <v>78</v>
      </c>
      <c r="AY663" s="257" t="s">
        <v>373</v>
      </c>
    </row>
    <row r="664" s="14" customFormat="1">
      <c r="A664" s="14"/>
      <c r="B664" s="247"/>
      <c r="C664" s="248"/>
      <c r="D664" s="238" t="s">
        <v>383</v>
      </c>
      <c r="E664" s="249" t="s">
        <v>19</v>
      </c>
      <c r="F664" s="250" t="s">
        <v>855</v>
      </c>
      <c r="G664" s="248"/>
      <c r="H664" s="251">
        <v>0.11600000000000001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7" t="s">
        <v>383</v>
      </c>
      <c r="AU664" s="257" t="s">
        <v>91</v>
      </c>
      <c r="AV664" s="14" t="s">
        <v>91</v>
      </c>
      <c r="AW664" s="14" t="s">
        <v>37</v>
      </c>
      <c r="AX664" s="14" t="s">
        <v>78</v>
      </c>
      <c r="AY664" s="257" t="s">
        <v>373</v>
      </c>
    </row>
    <row r="665" s="14" customFormat="1">
      <c r="A665" s="14"/>
      <c r="B665" s="247"/>
      <c r="C665" s="248"/>
      <c r="D665" s="238" t="s">
        <v>383</v>
      </c>
      <c r="E665" s="249" t="s">
        <v>19</v>
      </c>
      <c r="F665" s="250" t="s">
        <v>856</v>
      </c>
      <c r="G665" s="248"/>
      <c r="H665" s="251">
        <v>0.38500000000000001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383</v>
      </c>
      <c r="AU665" s="257" t="s">
        <v>91</v>
      </c>
      <c r="AV665" s="14" t="s">
        <v>91</v>
      </c>
      <c r="AW665" s="14" t="s">
        <v>37</v>
      </c>
      <c r="AX665" s="14" t="s">
        <v>78</v>
      </c>
      <c r="AY665" s="257" t="s">
        <v>373</v>
      </c>
    </row>
    <row r="666" s="14" customFormat="1">
      <c r="A666" s="14"/>
      <c r="B666" s="247"/>
      <c r="C666" s="248"/>
      <c r="D666" s="238" t="s">
        <v>383</v>
      </c>
      <c r="E666" s="249" t="s">
        <v>19</v>
      </c>
      <c r="F666" s="250" t="s">
        <v>857</v>
      </c>
      <c r="G666" s="248"/>
      <c r="H666" s="251">
        <v>0.090999999999999998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383</v>
      </c>
      <c r="AU666" s="257" t="s">
        <v>91</v>
      </c>
      <c r="AV666" s="14" t="s">
        <v>91</v>
      </c>
      <c r="AW666" s="14" t="s">
        <v>37</v>
      </c>
      <c r="AX666" s="14" t="s">
        <v>78</v>
      </c>
      <c r="AY666" s="257" t="s">
        <v>373</v>
      </c>
    </row>
    <row r="667" s="14" customFormat="1">
      <c r="A667" s="14"/>
      <c r="B667" s="247"/>
      <c r="C667" s="248"/>
      <c r="D667" s="238" t="s">
        <v>383</v>
      </c>
      <c r="E667" s="249" t="s">
        <v>19</v>
      </c>
      <c r="F667" s="250" t="s">
        <v>858</v>
      </c>
      <c r="G667" s="248"/>
      <c r="H667" s="251">
        <v>0.182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7" t="s">
        <v>383</v>
      </c>
      <c r="AU667" s="257" t="s">
        <v>91</v>
      </c>
      <c r="AV667" s="14" t="s">
        <v>91</v>
      </c>
      <c r="AW667" s="14" t="s">
        <v>37</v>
      </c>
      <c r="AX667" s="14" t="s">
        <v>78</v>
      </c>
      <c r="AY667" s="257" t="s">
        <v>373</v>
      </c>
    </row>
    <row r="668" s="14" customFormat="1">
      <c r="A668" s="14"/>
      <c r="B668" s="247"/>
      <c r="C668" s="248"/>
      <c r="D668" s="238" t="s">
        <v>383</v>
      </c>
      <c r="E668" s="249" t="s">
        <v>19</v>
      </c>
      <c r="F668" s="250" t="s">
        <v>859</v>
      </c>
      <c r="G668" s="248"/>
      <c r="H668" s="251">
        <v>0.91100000000000003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383</v>
      </c>
      <c r="AU668" s="257" t="s">
        <v>91</v>
      </c>
      <c r="AV668" s="14" t="s">
        <v>91</v>
      </c>
      <c r="AW668" s="14" t="s">
        <v>37</v>
      </c>
      <c r="AX668" s="14" t="s">
        <v>78</v>
      </c>
      <c r="AY668" s="257" t="s">
        <v>373</v>
      </c>
    </row>
    <row r="669" s="14" customFormat="1">
      <c r="A669" s="14"/>
      <c r="B669" s="247"/>
      <c r="C669" s="248"/>
      <c r="D669" s="238" t="s">
        <v>383</v>
      </c>
      <c r="E669" s="249" t="s">
        <v>19</v>
      </c>
      <c r="F669" s="250" t="s">
        <v>860</v>
      </c>
      <c r="G669" s="248"/>
      <c r="H669" s="251">
        <v>0.14499999999999999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7" t="s">
        <v>383</v>
      </c>
      <c r="AU669" s="257" t="s">
        <v>91</v>
      </c>
      <c r="AV669" s="14" t="s">
        <v>91</v>
      </c>
      <c r="AW669" s="14" t="s">
        <v>37</v>
      </c>
      <c r="AX669" s="14" t="s">
        <v>78</v>
      </c>
      <c r="AY669" s="257" t="s">
        <v>373</v>
      </c>
    </row>
    <row r="670" s="14" customFormat="1">
      <c r="A670" s="14"/>
      <c r="B670" s="247"/>
      <c r="C670" s="248"/>
      <c r="D670" s="238" t="s">
        <v>383</v>
      </c>
      <c r="E670" s="249" t="s">
        <v>19</v>
      </c>
      <c r="F670" s="250" t="s">
        <v>861</v>
      </c>
      <c r="G670" s="248"/>
      <c r="H670" s="251">
        <v>0.42899999999999999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383</v>
      </c>
      <c r="AU670" s="257" t="s">
        <v>91</v>
      </c>
      <c r="AV670" s="14" t="s">
        <v>91</v>
      </c>
      <c r="AW670" s="14" t="s">
        <v>37</v>
      </c>
      <c r="AX670" s="14" t="s">
        <v>78</v>
      </c>
      <c r="AY670" s="257" t="s">
        <v>373</v>
      </c>
    </row>
    <row r="671" s="14" customFormat="1">
      <c r="A671" s="14"/>
      <c r="B671" s="247"/>
      <c r="C671" s="248"/>
      <c r="D671" s="238" t="s">
        <v>383</v>
      </c>
      <c r="E671" s="249" t="s">
        <v>19</v>
      </c>
      <c r="F671" s="250" t="s">
        <v>862</v>
      </c>
      <c r="G671" s="248"/>
      <c r="H671" s="251">
        <v>0.156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7" t="s">
        <v>383</v>
      </c>
      <c r="AU671" s="257" t="s">
        <v>91</v>
      </c>
      <c r="AV671" s="14" t="s">
        <v>91</v>
      </c>
      <c r="AW671" s="14" t="s">
        <v>37</v>
      </c>
      <c r="AX671" s="14" t="s">
        <v>78</v>
      </c>
      <c r="AY671" s="257" t="s">
        <v>373</v>
      </c>
    </row>
    <row r="672" s="14" customFormat="1">
      <c r="A672" s="14"/>
      <c r="B672" s="247"/>
      <c r="C672" s="248"/>
      <c r="D672" s="238" t="s">
        <v>383</v>
      </c>
      <c r="E672" s="249" t="s">
        <v>19</v>
      </c>
      <c r="F672" s="250" t="s">
        <v>863</v>
      </c>
      <c r="G672" s="248"/>
      <c r="H672" s="251">
        <v>0.13100000000000001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383</v>
      </c>
      <c r="AU672" s="257" t="s">
        <v>91</v>
      </c>
      <c r="AV672" s="14" t="s">
        <v>91</v>
      </c>
      <c r="AW672" s="14" t="s">
        <v>37</v>
      </c>
      <c r="AX672" s="14" t="s">
        <v>78</v>
      </c>
      <c r="AY672" s="257" t="s">
        <v>373</v>
      </c>
    </row>
    <row r="673" s="14" customFormat="1">
      <c r="A673" s="14"/>
      <c r="B673" s="247"/>
      <c r="C673" s="248"/>
      <c r="D673" s="238" t="s">
        <v>383</v>
      </c>
      <c r="E673" s="249" t="s">
        <v>19</v>
      </c>
      <c r="F673" s="250" t="s">
        <v>864</v>
      </c>
      <c r="G673" s="248"/>
      <c r="H673" s="251">
        <v>0.23499999999999999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383</v>
      </c>
      <c r="AU673" s="257" t="s">
        <v>91</v>
      </c>
      <c r="AV673" s="14" t="s">
        <v>91</v>
      </c>
      <c r="AW673" s="14" t="s">
        <v>37</v>
      </c>
      <c r="AX673" s="14" t="s">
        <v>78</v>
      </c>
      <c r="AY673" s="257" t="s">
        <v>373</v>
      </c>
    </row>
    <row r="674" s="16" customFormat="1">
      <c r="A674" s="16"/>
      <c r="B674" s="269"/>
      <c r="C674" s="270"/>
      <c r="D674" s="238" t="s">
        <v>383</v>
      </c>
      <c r="E674" s="271" t="s">
        <v>19</v>
      </c>
      <c r="F674" s="272" t="s">
        <v>447</v>
      </c>
      <c r="G674" s="270"/>
      <c r="H674" s="273">
        <v>5.6520000000000001</v>
      </c>
      <c r="I674" s="274"/>
      <c r="J674" s="270"/>
      <c r="K674" s="270"/>
      <c r="L674" s="275"/>
      <c r="M674" s="276"/>
      <c r="N674" s="277"/>
      <c r="O674" s="277"/>
      <c r="P674" s="277"/>
      <c r="Q674" s="277"/>
      <c r="R674" s="277"/>
      <c r="S674" s="277"/>
      <c r="T674" s="278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79" t="s">
        <v>383</v>
      </c>
      <c r="AU674" s="279" t="s">
        <v>91</v>
      </c>
      <c r="AV674" s="16" t="s">
        <v>98</v>
      </c>
      <c r="AW674" s="16" t="s">
        <v>37</v>
      </c>
      <c r="AX674" s="16" t="s">
        <v>78</v>
      </c>
      <c r="AY674" s="279" t="s">
        <v>373</v>
      </c>
    </row>
    <row r="675" s="13" customFormat="1">
      <c r="A675" s="13"/>
      <c r="B675" s="236"/>
      <c r="C675" s="237"/>
      <c r="D675" s="238" t="s">
        <v>383</v>
      </c>
      <c r="E675" s="239" t="s">
        <v>19</v>
      </c>
      <c r="F675" s="240" t="s">
        <v>865</v>
      </c>
      <c r="G675" s="237"/>
      <c r="H675" s="239" t="s">
        <v>19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6" t="s">
        <v>383</v>
      </c>
      <c r="AU675" s="246" t="s">
        <v>91</v>
      </c>
      <c r="AV675" s="13" t="s">
        <v>85</v>
      </c>
      <c r="AW675" s="13" t="s">
        <v>37</v>
      </c>
      <c r="AX675" s="13" t="s">
        <v>78</v>
      </c>
      <c r="AY675" s="246" t="s">
        <v>373</v>
      </c>
    </row>
    <row r="676" s="14" customFormat="1">
      <c r="A676" s="14"/>
      <c r="B676" s="247"/>
      <c r="C676" s="248"/>
      <c r="D676" s="238" t="s">
        <v>383</v>
      </c>
      <c r="E676" s="249" t="s">
        <v>19</v>
      </c>
      <c r="F676" s="250" t="s">
        <v>866</v>
      </c>
      <c r="G676" s="248"/>
      <c r="H676" s="251">
        <v>2.6400000000000001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383</v>
      </c>
      <c r="AU676" s="257" t="s">
        <v>91</v>
      </c>
      <c r="AV676" s="14" t="s">
        <v>91</v>
      </c>
      <c r="AW676" s="14" t="s">
        <v>37</v>
      </c>
      <c r="AX676" s="14" t="s">
        <v>78</v>
      </c>
      <c r="AY676" s="257" t="s">
        <v>373</v>
      </c>
    </row>
    <row r="677" s="14" customFormat="1">
      <c r="A677" s="14"/>
      <c r="B677" s="247"/>
      <c r="C677" s="248"/>
      <c r="D677" s="238" t="s">
        <v>383</v>
      </c>
      <c r="E677" s="249" t="s">
        <v>19</v>
      </c>
      <c r="F677" s="250" t="s">
        <v>867</v>
      </c>
      <c r="G677" s="248"/>
      <c r="H677" s="251">
        <v>0.23100000000000001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7" t="s">
        <v>383</v>
      </c>
      <c r="AU677" s="257" t="s">
        <v>91</v>
      </c>
      <c r="AV677" s="14" t="s">
        <v>91</v>
      </c>
      <c r="AW677" s="14" t="s">
        <v>37</v>
      </c>
      <c r="AX677" s="14" t="s">
        <v>78</v>
      </c>
      <c r="AY677" s="257" t="s">
        <v>373</v>
      </c>
    </row>
    <row r="678" s="14" customFormat="1">
      <c r="A678" s="14"/>
      <c r="B678" s="247"/>
      <c r="C678" s="248"/>
      <c r="D678" s="238" t="s">
        <v>383</v>
      </c>
      <c r="E678" s="249" t="s">
        <v>19</v>
      </c>
      <c r="F678" s="250" t="s">
        <v>868</v>
      </c>
      <c r="G678" s="248"/>
      <c r="H678" s="251">
        <v>0.11600000000000001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383</v>
      </c>
      <c r="AU678" s="257" t="s">
        <v>91</v>
      </c>
      <c r="AV678" s="14" t="s">
        <v>91</v>
      </c>
      <c r="AW678" s="14" t="s">
        <v>37</v>
      </c>
      <c r="AX678" s="14" t="s">
        <v>78</v>
      </c>
      <c r="AY678" s="257" t="s">
        <v>373</v>
      </c>
    </row>
    <row r="679" s="14" customFormat="1">
      <c r="A679" s="14"/>
      <c r="B679" s="247"/>
      <c r="C679" s="248"/>
      <c r="D679" s="238" t="s">
        <v>383</v>
      </c>
      <c r="E679" s="249" t="s">
        <v>19</v>
      </c>
      <c r="F679" s="250" t="s">
        <v>869</v>
      </c>
      <c r="G679" s="248"/>
      <c r="H679" s="251">
        <v>0.38500000000000001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383</v>
      </c>
      <c r="AU679" s="257" t="s">
        <v>91</v>
      </c>
      <c r="AV679" s="14" t="s">
        <v>91</v>
      </c>
      <c r="AW679" s="14" t="s">
        <v>37</v>
      </c>
      <c r="AX679" s="14" t="s">
        <v>78</v>
      </c>
      <c r="AY679" s="257" t="s">
        <v>373</v>
      </c>
    </row>
    <row r="680" s="14" customFormat="1">
      <c r="A680" s="14"/>
      <c r="B680" s="247"/>
      <c r="C680" s="248"/>
      <c r="D680" s="238" t="s">
        <v>383</v>
      </c>
      <c r="E680" s="249" t="s">
        <v>19</v>
      </c>
      <c r="F680" s="250" t="s">
        <v>870</v>
      </c>
      <c r="G680" s="248"/>
      <c r="H680" s="251">
        <v>0.090999999999999998</v>
      </c>
      <c r="I680" s="252"/>
      <c r="J680" s="248"/>
      <c r="K680" s="248"/>
      <c r="L680" s="253"/>
      <c r="M680" s="254"/>
      <c r="N680" s="255"/>
      <c r="O680" s="255"/>
      <c r="P680" s="255"/>
      <c r="Q680" s="255"/>
      <c r="R680" s="255"/>
      <c r="S680" s="255"/>
      <c r="T680" s="25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7" t="s">
        <v>383</v>
      </c>
      <c r="AU680" s="257" t="s">
        <v>91</v>
      </c>
      <c r="AV680" s="14" t="s">
        <v>91</v>
      </c>
      <c r="AW680" s="14" t="s">
        <v>37</v>
      </c>
      <c r="AX680" s="14" t="s">
        <v>78</v>
      </c>
      <c r="AY680" s="257" t="s">
        <v>373</v>
      </c>
    </row>
    <row r="681" s="14" customFormat="1">
      <c r="A681" s="14"/>
      <c r="B681" s="247"/>
      <c r="C681" s="248"/>
      <c r="D681" s="238" t="s">
        <v>383</v>
      </c>
      <c r="E681" s="249" t="s">
        <v>19</v>
      </c>
      <c r="F681" s="250" t="s">
        <v>871</v>
      </c>
      <c r="G681" s="248"/>
      <c r="H681" s="251">
        <v>0.182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383</v>
      </c>
      <c r="AU681" s="257" t="s">
        <v>91</v>
      </c>
      <c r="AV681" s="14" t="s">
        <v>91</v>
      </c>
      <c r="AW681" s="14" t="s">
        <v>37</v>
      </c>
      <c r="AX681" s="14" t="s">
        <v>78</v>
      </c>
      <c r="AY681" s="257" t="s">
        <v>373</v>
      </c>
    </row>
    <row r="682" s="14" customFormat="1">
      <c r="A682" s="14"/>
      <c r="B682" s="247"/>
      <c r="C682" s="248"/>
      <c r="D682" s="238" t="s">
        <v>383</v>
      </c>
      <c r="E682" s="249" t="s">
        <v>19</v>
      </c>
      <c r="F682" s="250" t="s">
        <v>872</v>
      </c>
      <c r="G682" s="248"/>
      <c r="H682" s="251">
        <v>0.91100000000000003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7" t="s">
        <v>383</v>
      </c>
      <c r="AU682" s="257" t="s">
        <v>91</v>
      </c>
      <c r="AV682" s="14" t="s">
        <v>91</v>
      </c>
      <c r="AW682" s="14" t="s">
        <v>37</v>
      </c>
      <c r="AX682" s="14" t="s">
        <v>78</v>
      </c>
      <c r="AY682" s="257" t="s">
        <v>373</v>
      </c>
    </row>
    <row r="683" s="14" customFormat="1">
      <c r="A683" s="14"/>
      <c r="B683" s="247"/>
      <c r="C683" s="248"/>
      <c r="D683" s="238" t="s">
        <v>383</v>
      </c>
      <c r="E683" s="249" t="s">
        <v>19</v>
      </c>
      <c r="F683" s="250" t="s">
        <v>873</v>
      </c>
      <c r="G683" s="248"/>
      <c r="H683" s="251">
        <v>0.14499999999999999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7" t="s">
        <v>383</v>
      </c>
      <c r="AU683" s="257" t="s">
        <v>91</v>
      </c>
      <c r="AV683" s="14" t="s">
        <v>91</v>
      </c>
      <c r="AW683" s="14" t="s">
        <v>37</v>
      </c>
      <c r="AX683" s="14" t="s">
        <v>78</v>
      </c>
      <c r="AY683" s="257" t="s">
        <v>373</v>
      </c>
    </row>
    <row r="684" s="14" customFormat="1">
      <c r="A684" s="14"/>
      <c r="B684" s="247"/>
      <c r="C684" s="248"/>
      <c r="D684" s="238" t="s">
        <v>383</v>
      </c>
      <c r="E684" s="249" t="s">
        <v>19</v>
      </c>
      <c r="F684" s="250" t="s">
        <v>874</v>
      </c>
      <c r="G684" s="248"/>
      <c r="H684" s="251">
        <v>0.42899999999999999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7" t="s">
        <v>383</v>
      </c>
      <c r="AU684" s="257" t="s">
        <v>91</v>
      </c>
      <c r="AV684" s="14" t="s">
        <v>91</v>
      </c>
      <c r="AW684" s="14" t="s">
        <v>37</v>
      </c>
      <c r="AX684" s="14" t="s">
        <v>78</v>
      </c>
      <c r="AY684" s="257" t="s">
        <v>373</v>
      </c>
    </row>
    <row r="685" s="14" customFormat="1">
      <c r="A685" s="14"/>
      <c r="B685" s="247"/>
      <c r="C685" s="248"/>
      <c r="D685" s="238" t="s">
        <v>383</v>
      </c>
      <c r="E685" s="249" t="s">
        <v>19</v>
      </c>
      <c r="F685" s="250" t="s">
        <v>875</v>
      </c>
      <c r="G685" s="248"/>
      <c r="H685" s="251">
        <v>0.156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383</v>
      </c>
      <c r="AU685" s="257" t="s">
        <v>91</v>
      </c>
      <c r="AV685" s="14" t="s">
        <v>91</v>
      </c>
      <c r="AW685" s="14" t="s">
        <v>37</v>
      </c>
      <c r="AX685" s="14" t="s">
        <v>78</v>
      </c>
      <c r="AY685" s="257" t="s">
        <v>373</v>
      </c>
    </row>
    <row r="686" s="14" customFormat="1">
      <c r="A686" s="14"/>
      <c r="B686" s="247"/>
      <c r="C686" s="248"/>
      <c r="D686" s="238" t="s">
        <v>383</v>
      </c>
      <c r="E686" s="249" t="s">
        <v>19</v>
      </c>
      <c r="F686" s="250" t="s">
        <v>876</v>
      </c>
      <c r="G686" s="248"/>
      <c r="H686" s="251">
        <v>0.13100000000000001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383</v>
      </c>
      <c r="AU686" s="257" t="s">
        <v>91</v>
      </c>
      <c r="AV686" s="14" t="s">
        <v>91</v>
      </c>
      <c r="AW686" s="14" t="s">
        <v>37</v>
      </c>
      <c r="AX686" s="14" t="s">
        <v>78</v>
      </c>
      <c r="AY686" s="257" t="s">
        <v>373</v>
      </c>
    </row>
    <row r="687" s="14" customFormat="1">
      <c r="A687" s="14"/>
      <c r="B687" s="247"/>
      <c r="C687" s="248"/>
      <c r="D687" s="238" t="s">
        <v>383</v>
      </c>
      <c r="E687" s="249" t="s">
        <v>19</v>
      </c>
      <c r="F687" s="250" t="s">
        <v>877</v>
      </c>
      <c r="G687" s="248"/>
      <c r="H687" s="251">
        <v>0.23499999999999999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7" t="s">
        <v>383</v>
      </c>
      <c r="AU687" s="257" t="s">
        <v>91</v>
      </c>
      <c r="AV687" s="14" t="s">
        <v>91</v>
      </c>
      <c r="AW687" s="14" t="s">
        <v>37</v>
      </c>
      <c r="AX687" s="14" t="s">
        <v>78</v>
      </c>
      <c r="AY687" s="257" t="s">
        <v>373</v>
      </c>
    </row>
    <row r="688" s="16" customFormat="1">
      <c r="A688" s="16"/>
      <c r="B688" s="269"/>
      <c r="C688" s="270"/>
      <c r="D688" s="238" t="s">
        <v>383</v>
      </c>
      <c r="E688" s="271" t="s">
        <v>19</v>
      </c>
      <c r="F688" s="272" t="s">
        <v>447</v>
      </c>
      <c r="G688" s="270"/>
      <c r="H688" s="273">
        <v>5.6520000000000001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9" t="s">
        <v>383</v>
      </c>
      <c r="AU688" s="279" t="s">
        <v>91</v>
      </c>
      <c r="AV688" s="16" t="s">
        <v>98</v>
      </c>
      <c r="AW688" s="16" t="s">
        <v>37</v>
      </c>
      <c r="AX688" s="16" t="s">
        <v>78</v>
      </c>
      <c r="AY688" s="279" t="s">
        <v>373</v>
      </c>
    </row>
    <row r="689" s="15" customFormat="1">
      <c r="A689" s="15"/>
      <c r="B689" s="258"/>
      <c r="C689" s="259"/>
      <c r="D689" s="238" t="s">
        <v>383</v>
      </c>
      <c r="E689" s="260" t="s">
        <v>19</v>
      </c>
      <c r="F689" s="261" t="s">
        <v>386</v>
      </c>
      <c r="G689" s="259"/>
      <c r="H689" s="262">
        <v>20.545000000000002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383</v>
      </c>
      <c r="AU689" s="268" t="s">
        <v>91</v>
      </c>
      <c r="AV689" s="15" t="s">
        <v>379</v>
      </c>
      <c r="AW689" s="15" t="s">
        <v>37</v>
      </c>
      <c r="AX689" s="15" t="s">
        <v>85</v>
      </c>
      <c r="AY689" s="268" t="s">
        <v>373</v>
      </c>
    </row>
    <row r="690" s="2" customFormat="1" ht="37.8" customHeight="1">
      <c r="A690" s="41"/>
      <c r="B690" s="42"/>
      <c r="C690" s="218" t="s">
        <v>878</v>
      </c>
      <c r="D690" s="218" t="s">
        <v>375</v>
      </c>
      <c r="E690" s="219" t="s">
        <v>879</v>
      </c>
      <c r="F690" s="220" t="s">
        <v>880</v>
      </c>
      <c r="G690" s="221" t="s">
        <v>153</v>
      </c>
      <c r="H690" s="222">
        <v>229.55099999999999</v>
      </c>
      <c r="I690" s="223"/>
      <c r="J690" s="224">
        <f>ROUND(I690*H690,2)</f>
        <v>0</v>
      </c>
      <c r="K690" s="220" t="s">
        <v>378</v>
      </c>
      <c r="L690" s="47"/>
      <c r="M690" s="225" t="s">
        <v>19</v>
      </c>
      <c r="N690" s="226" t="s">
        <v>50</v>
      </c>
      <c r="O690" s="87"/>
      <c r="P690" s="227">
        <f>O690*H690</f>
        <v>0</v>
      </c>
      <c r="Q690" s="227">
        <v>0.0098399999999999998</v>
      </c>
      <c r="R690" s="227">
        <f>Q690*H690</f>
        <v>2.2587818399999997</v>
      </c>
      <c r="S690" s="227">
        <v>0</v>
      </c>
      <c r="T690" s="228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9" t="s">
        <v>379</v>
      </c>
      <c r="AT690" s="229" t="s">
        <v>375</v>
      </c>
      <c r="AU690" s="229" t="s">
        <v>91</v>
      </c>
      <c r="AY690" s="20" t="s">
        <v>373</v>
      </c>
      <c r="BE690" s="230">
        <f>IF(N690="základní",J690,0)</f>
        <v>0</v>
      </c>
      <c r="BF690" s="230">
        <f>IF(N690="snížená",J690,0)</f>
        <v>0</v>
      </c>
      <c r="BG690" s="230">
        <f>IF(N690="zákl. přenesená",J690,0)</f>
        <v>0</v>
      </c>
      <c r="BH690" s="230">
        <f>IF(N690="sníž. přenesená",J690,0)</f>
        <v>0</v>
      </c>
      <c r="BI690" s="230">
        <f>IF(N690="nulová",J690,0)</f>
        <v>0</v>
      </c>
      <c r="BJ690" s="20" t="s">
        <v>91</v>
      </c>
      <c r="BK690" s="230">
        <f>ROUND(I690*H690,2)</f>
        <v>0</v>
      </c>
      <c r="BL690" s="20" t="s">
        <v>379</v>
      </c>
      <c r="BM690" s="229" t="s">
        <v>881</v>
      </c>
    </row>
    <row r="691" s="2" customFormat="1">
      <c r="A691" s="41"/>
      <c r="B691" s="42"/>
      <c r="C691" s="43"/>
      <c r="D691" s="231" t="s">
        <v>381</v>
      </c>
      <c r="E691" s="43"/>
      <c r="F691" s="232" t="s">
        <v>882</v>
      </c>
      <c r="G691" s="43"/>
      <c r="H691" s="43"/>
      <c r="I691" s="233"/>
      <c r="J691" s="43"/>
      <c r="K691" s="43"/>
      <c r="L691" s="47"/>
      <c r="M691" s="234"/>
      <c r="N691" s="235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381</v>
      </c>
      <c r="AU691" s="20" t="s">
        <v>91</v>
      </c>
    </row>
    <row r="692" s="13" customFormat="1">
      <c r="A692" s="13"/>
      <c r="B692" s="236"/>
      <c r="C692" s="237"/>
      <c r="D692" s="238" t="s">
        <v>383</v>
      </c>
      <c r="E692" s="239" t="s">
        <v>19</v>
      </c>
      <c r="F692" s="240" t="s">
        <v>828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383</v>
      </c>
      <c r="AU692" s="246" t="s">
        <v>91</v>
      </c>
      <c r="AV692" s="13" t="s">
        <v>85</v>
      </c>
      <c r="AW692" s="13" t="s">
        <v>37</v>
      </c>
      <c r="AX692" s="13" t="s">
        <v>78</v>
      </c>
      <c r="AY692" s="246" t="s">
        <v>373</v>
      </c>
    </row>
    <row r="693" s="13" customFormat="1">
      <c r="A693" s="13"/>
      <c r="B693" s="236"/>
      <c r="C693" s="237"/>
      <c r="D693" s="238" t="s">
        <v>383</v>
      </c>
      <c r="E693" s="239" t="s">
        <v>19</v>
      </c>
      <c r="F693" s="240" t="s">
        <v>829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383</v>
      </c>
      <c r="AU693" s="246" t="s">
        <v>91</v>
      </c>
      <c r="AV693" s="13" t="s">
        <v>85</v>
      </c>
      <c r="AW693" s="13" t="s">
        <v>37</v>
      </c>
      <c r="AX693" s="13" t="s">
        <v>78</v>
      </c>
      <c r="AY693" s="246" t="s">
        <v>373</v>
      </c>
    </row>
    <row r="694" s="14" customFormat="1">
      <c r="A694" s="14"/>
      <c r="B694" s="247"/>
      <c r="C694" s="248"/>
      <c r="D694" s="238" t="s">
        <v>383</v>
      </c>
      <c r="E694" s="249" t="s">
        <v>19</v>
      </c>
      <c r="F694" s="250" t="s">
        <v>883</v>
      </c>
      <c r="G694" s="248"/>
      <c r="H694" s="251">
        <v>23.309999999999999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7" t="s">
        <v>383</v>
      </c>
      <c r="AU694" s="257" t="s">
        <v>91</v>
      </c>
      <c r="AV694" s="14" t="s">
        <v>91</v>
      </c>
      <c r="AW694" s="14" t="s">
        <v>37</v>
      </c>
      <c r="AX694" s="14" t="s">
        <v>78</v>
      </c>
      <c r="AY694" s="257" t="s">
        <v>373</v>
      </c>
    </row>
    <row r="695" s="14" customFormat="1">
      <c r="A695" s="14"/>
      <c r="B695" s="247"/>
      <c r="C695" s="248"/>
      <c r="D695" s="238" t="s">
        <v>383</v>
      </c>
      <c r="E695" s="249" t="s">
        <v>19</v>
      </c>
      <c r="F695" s="250" t="s">
        <v>884</v>
      </c>
      <c r="G695" s="248"/>
      <c r="H695" s="251">
        <v>1.958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7" t="s">
        <v>383</v>
      </c>
      <c r="AU695" s="257" t="s">
        <v>91</v>
      </c>
      <c r="AV695" s="14" t="s">
        <v>91</v>
      </c>
      <c r="AW695" s="14" t="s">
        <v>37</v>
      </c>
      <c r="AX695" s="14" t="s">
        <v>78</v>
      </c>
      <c r="AY695" s="257" t="s">
        <v>373</v>
      </c>
    </row>
    <row r="696" s="14" customFormat="1">
      <c r="A696" s="14"/>
      <c r="B696" s="247"/>
      <c r="C696" s="248"/>
      <c r="D696" s="238" t="s">
        <v>383</v>
      </c>
      <c r="E696" s="249" t="s">
        <v>19</v>
      </c>
      <c r="F696" s="250" t="s">
        <v>885</v>
      </c>
      <c r="G696" s="248"/>
      <c r="H696" s="251">
        <v>1.8500000000000001</v>
      </c>
      <c r="I696" s="252"/>
      <c r="J696" s="248"/>
      <c r="K696" s="248"/>
      <c r="L696" s="253"/>
      <c r="M696" s="254"/>
      <c r="N696" s="255"/>
      <c r="O696" s="255"/>
      <c r="P696" s="255"/>
      <c r="Q696" s="255"/>
      <c r="R696" s="255"/>
      <c r="S696" s="255"/>
      <c r="T696" s="25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7" t="s">
        <v>383</v>
      </c>
      <c r="AU696" s="257" t="s">
        <v>91</v>
      </c>
      <c r="AV696" s="14" t="s">
        <v>91</v>
      </c>
      <c r="AW696" s="14" t="s">
        <v>37</v>
      </c>
      <c r="AX696" s="14" t="s">
        <v>78</v>
      </c>
      <c r="AY696" s="257" t="s">
        <v>373</v>
      </c>
    </row>
    <row r="697" s="14" customFormat="1">
      <c r="A697" s="14"/>
      <c r="B697" s="247"/>
      <c r="C697" s="248"/>
      <c r="D697" s="238" t="s">
        <v>383</v>
      </c>
      <c r="E697" s="249" t="s">
        <v>19</v>
      </c>
      <c r="F697" s="250" t="s">
        <v>886</v>
      </c>
      <c r="G697" s="248"/>
      <c r="H697" s="251">
        <v>1.2949999999999999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383</v>
      </c>
      <c r="AU697" s="257" t="s">
        <v>91</v>
      </c>
      <c r="AV697" s="14" t="s">
        <v>91</v>
      </c>
      <c r="AW697" s="14" t="s">
        <v>37</v>
      </c>
      <c r="AX697" s="14" t="s">
        <v>78</v>
      </c>
      <c r="AY697" s="257" t="s">
        <v>373</v>
      </c>
    </row>
    <row r="698" s="14" customFormat="1">
      <c r="A698" s="14"/>
      <c r="B698" s="247"/>
      <c r="C698" s="248"/>
      <c r="D698" s="238" t="s">
        <v>383</v>
      </c>
      <c r="E698" s="249" t="s">
        <v>19</v>
      </c>
      <c r="F698" s="250" t="s">
        <v>887</v>
      </c>
      <c r="G698" s="248"/>
      <c r="H698" s="251">
        <v>1.869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7" t="s">
        <v>383</v>
      </c>
      <c r="AU698" s="257" t="s">
        <v>91</v>
      </c>
      <c r="AV698" s="14" t="s">
        <v>91</v>
      </c>
      <c r="AW698" s="14" t="s">
        <v>37</v>
      </c>
      <c r="AX698" s="14" t="s">
        <v>78</v>
      </c>
      <c r="AY698" s="257" t="s">
        <v>373</v>
      </c>
    </row>
    <row r="699" s="14" customFormat="1">
      <c r="A699" s="14"/>
      <c r="B699" s="247"/>
      <c r="C699" s="248"/>
      <c r="D699" s="238" t="s">
        <v>383</v>
      </c>
      <c r="E699" s="249" t="s">
        <v>19</v>
      </c>
      <c r="F699" s="250" t="s">
        <v>888</v>
      </c>
      <c r="G699" s="248"/>
      <c r="H699" s="251">
        <v>1.48</v>
      </c>
      <c r="I699" s="252"/>
      <c r="J699" s="248"/>
      <c r="K699" s="248"/>
      <c r="L699" s="253"/>
      <c r="M699" s="254"/>
      <c r="N699" s="255"/>
      <c r="O699" s="255"/>
      <c r="P699" s="255"/>
      <c r="Q699" s="255"/>
      <c r="R699" s="255"/>
      <c r="S699" s="255"/>
      <c r="T699" s="25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7" t="s">
        <v>383</v>
      </c>
      <c r="AU699" s="257" t="s">
        <v>91</v>
      </c>
      <c r="AV699" s="14" t="s">
        <v>91</v>
      </c>
      <c r="AW699" s="14" t="s">
        <v>37</v>
      </c>
      <c r="AX699" s="14" t="s">
        <v>78</v>
      </c>
      <c r="AY699" s="257" t="s">
        <v>373</v>
      </c>
    </row>
    <row r="700" s="14" customFormat="1">
      <c r="A700" s="14"/>
      <c r="B700" s="247"/>
      <c r="C700" s="248"/>
      <c r="D700" s="238" t="s">
        <v>383</v>
      </c>
      <c r="E700" s="249" t="s">
        <v>19</v>
      </c>
      <c r="F700" s="250" t="s">
        <v>889</v>
      </c>
      <c r="G700" s="248"/>
      <c r="H700" s="251">
        <v>5.3819999999999997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383</v>
      </c>
      <c r="AU700" s="257" t="s">
        <v>91</v>
      </c>
      <c r="AV700" s="14" t="s">
        <v>91</v>
      </c>
      <c r="AW700" s="14" t="s">
        <v>37</v>
      </c>
      <c r="AX700" s="14" t="s">
        <v>78</v>
      </c>
      <c r="AY700" s="257" t="s">
        <v>373</v>
      </c>
    </row>
    <row r="701" s="14" customFormat="1">
      <c r="A701" s="14"/>
      <c r="B701" s="247"/>
      <c r="C701" s="248"/>
      <c r="D701" s="238" t="s">
        <v>383</v>
      </c>
      <c r="E701" s="249" t="s">
        <v>19</v>
      </c>
      <c r="F701" s="250" t="s">
        <v>890</v>
      </c>
      <c r="G701" s="248"/>
      <c r="H701" s="251">
        <v>1.659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7" t="s">
        <v>383</v>
      </c>
      <c r="AU701" s="257" t="s">
        <v>91</v>
      </c>
      <c r="AV701" s="14" t="s">
        <v>91</v>
      </c>
      <c r="AW701" s="14" t="s">
        <v>37</v>
      </c>
      <c r="AX701" s="14" t="s">
        <v>78</v>
      </c>
      <c r="AY701" s="257" t="s">
        <v>373</v>
      </c>
    </row>
    <row r="702" s="14" customFormat="1">
      <c r="A702" s="14"/>
      <c r="B702" s="247"/>
      <c r="C702" s="248"/>
      <c r="D702" s="238" t="s">
        <v>383</v>
      </c>
      <c r="E702" s="249" t="s">
        <v>19</v>
      </c>
      <c r="F702" s="250" t="s">
        <v>891</v>
      </c>
      <c r="G702" s="248"/>
      <c r="H702" s="251">
        <v>1.6279999999999999</v>
      </c>
      <c r="I702" s="252"/>
      <c r="J702" s="248"/>
      <c r="K702" s="248"/>
      <c r="L702" s="253"/>
      <c r="M702" s="254"/>
      <c r="N702" s="255"/>
      <c r="O702" s="255"/>
      <c r="P702" s="255"/>
      <c r="Q702" s="255"/>
      <c r="R702" s="255"/>
      <c r="S702" s="255"/>
      <c r="T702" s="25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7" t="s">
        <v>383</v>
      </c>
      <c r="AU702" s="257" t="s">
        <v>91</v>
      </c>
      <c r="AV702" s="14" t="s">
        <v>91</v>
      </c>
      <c r="AW702" s="14" t="s">
        <v>37</v>
      </c>
      <c r="AX702" s="14" t="s">
        <v>78</v>
      </c>
      <c r="AY702" s="257" t="s">
        <v>373</v>
      </c>
    </row>
    <row r="703" s="16" customFormat="1">
      <c r="A703" s="16"/>
      <c r="B703" s="269"/>
      <c r="C703" s="270"/>
      <c r="D703" s="238" t="s">
        <v>383</v>
      </c>
      <c r="E703" s="271" t="s">
        <v>19</v>
      </c>
      <c r="F703" s="272" t="s">
        <v>447</v>
      </c>
      <c r="G703" s="270"/>
      <c r="H703" s="273">
        <v>40.430999999999997</v>
      </c>
      <c r="I703" s="274"/>
      <c r="J703" s="270"/>
      <c r="K703" s="270"/>
      <c r="L703" s="275"/>
      <c r="M703" s="276"/>
      <c r="N703" s="277"/>
      <c r="O703" s="277"/>
      <c r="P703" s="277"/>
      <c r="Q703" s="277"/>
      <c r="R703" s="277"/>
      <c r="S703" s="277"/>
      <c r="T703" s="278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79" t="s">
        <v>383</v>
      </c>
      <c r="AU703" s="279" t="s">
        <v>91</v>
      </c>
      <c r="AV703" s="16" t="s">
        <v>98</v>
      </c>
      <c r="AW703" s="16" t="s">
        <v>37</v>
      </c>
      <c r="AX703" s="16" t="s">
        <v>78</v>
      </c>
      <c r="AY703" s="279" t="s">
        <v>373</v>
      </c>
    </row>
    <row r="704" s="13" customFormat="1">
      <c r="A704" s="13"/>
      <c r="B704" s="236"/>
      <c r="C704" s="237"/>
      <c r="D704" s="238" t="s">
        <v>383</v>
      </c>
      <c r="E704" s="239" t="s">
        <v>19</v>
      </c>
      <c r="F704" s="240" t="s">
        <v>839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383</v>
      </c>
      <c r="AU704" s="246" t="s">
        <v>91</v>
      </c>
      <c r="AV704" s="13" t="s">
        <v>85</v>
      </c>
      <c r="AW704" s="13" t="s">
        <v>37</v>
      </c>
      <c r="AX704" s="13" t="s">
        <v>78</v>
      </c>
      <c r="AY704" s="246" t="s">
        <v>373</v>
      </c>
    </row>
    <row r="705" s="14" customFormat="1">
      <c r="A705" s="14"/>
      <c r="B705" s="247"/>
      <c r="C705" s="248"/>
      <c r="D705" s="238" t="s">
        <v>383</v>
      </c>
      <c r="E705" s="249" t="s">
        <v>19</v>
      </c>
      <c r="F705" s="250" t="s">
        <v>892</v>
      </c>
      <c r="G705" s="248"/>
      <c r="H705" s="251">
        <v>29.600000000000001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7" t="s">
        <v>383</v>
      </c>
      <c r="AU705" s="257" t="s">
        <v>91</v>
      </c>
      <c r="AV705" s="14" t="s">
        <v>91</v>
      </c>
      <c r="AW705" s="14" t="s">
        <v>37</v>
      </c>
      <c r="AX705" s="14" t="s">
        <v>78</v>
      </c>
      <c r="AY705" s="257" t="s">
        <v>373</v>
      </c>
    </row>
    <row r="706" s="14" customFormat="1">
      <c r="A706" s="14"/>
      <c r="B706" s="247"/>
      <c r="C706" s="248"/>
      <c r="D706" s="238" t="s">
        <v>383</v>
      </c>
      <c r="E706" s="249" t="s">
        <v>19</v>
      </c>
      <c r="F706" s="250" t="s">
        <v>893</v>
      </c>
      <c r="G706" s="248"/>
      <c r="H706" s="251">
        <v>2.5899999999999999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383</v>
      </c>
      <c r="AU706" s="257" t="s">
        <v>91</v>
      </c>
      <c r="AV706" s="14" t="s">
        <v>91</v>
      </c>
      <c r="AW706" s="14" t="s">
        <v>37</v>
      </c>
      <c r="AX706" s="14" t="s">
        <v>78</v>
      </c>
      <c r="AY706" s="257" t="s">
        <v>373</v>
      </c>
    </row>
    <row r="707" s="14" customFormat="1">
      <c r="A707" s="14"/>
      <c r="B707" s="247"/>
      <c r="C707" s="248"/>
      <c r="D707" s="238" t="s">
        <v>383</v>
      </c>
      <c r="E707" s="249" t="s">
        <v>19</v>
      </c>
      <c r="F707" s="250" t="s">
        <v>894</v>
      </c>
      <c r="G707" s="248"/>
      <c r="H707" s="251">
        <v>1.2949999999999999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383</v>
      </c>
      <c r="AU707" s="257" t="s">
        <v>91</v>
      </c>
      <c r="AV707" s="14" t="s">
        <v>91</v>
      </c>
      <c r="AW707" s="14" t="s">
        <v>37</v>
      </c>
      <c r="AX707" s="14" t="s">
        <v>78</v>
      </c>
      <c r="AY707" s="257" t="s">
        <v>373</v>
      </c>
    </row>
    <row r="708" s="14" customFormat="1">
      <c r="A708" s="14"/>
      <c r="B708" s="247"/>
      <c r="C708" s="248"/>
      <c r="D708" s="238" t="s">
        <v>383</v>
      </c>
      <c r="E708" s="249" t="s">
        <v>19</v>
      </c>
      <c r="F708" s="250" t="s">
        <v>895</v>
      </c>
      <c r="G708" s="248"/>
      <c r="H708" s="251">
        <v>3.9900000000000002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7" t="s">
        <v>383</v>
      </c>
      <c r="AU708" s="257" t="s">
        <v>91</v>
      </c>
      <c r="AV708" s="14" t="s">
        <v>91</v>
      </c>
      <c r="AW708" s="14" t="s">
        <v>37</v>
      </c>
      <c r="AX708" s="14" t="s">
        <v>78</v>
      </c>
      <c r="AY708" s="257" t="s">
        <v>373</v>
      </c>
    </row>
    <row r="709" s="14" customFormat="1">
      <c r="A709" s="14"/>
      <c r="B709" s="247"/>
      <c r="C709" s="248"/>
      <c r="D709" s="238" t="s">
        <v>383</v>
      </c>
      <c r="E709" s="249" t="s">
        <v>19</v>
      </c>
      <c r="F709" s="250" t="s">
        <v>896</v>
      </c>
      <c r="G709" s="248"/>
      <c r="H709" s="251">
        <v>0.94499999999999995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7" t="s">
        <v>383</v>
      </c>
      <c r="AU709" s="257" t="s">
        <v>91</v>
      </c>
      <c r="AV709" s="14" t="s">
        <v>91</v>
      </c>
      <c r="AW709" s="14" t="s">
        <v>37</v>
      </c>
      <c r="AX709" s="14" t="s">
        <v>78</v>
      </c>
      <c r="AY709" s="257" t="s">
        <v>373</v>
      </c>
    </row>
    <row r="710" s="14" customFormat="1">
      <c r="A710" s="14"/>
      <c r="B710" s="247"/>
      <c r="C710" s="248"/>
      <c r="D710" s="238" t="s">
        <v>383</v>
      </c>
      <c r="E710" s="249" t="s">
        <v>19</v>
      </c>
      <c r="F710" s="250" t="s">
        <v>897</v>
      </c>
      <c r="G710" s="248"/>
      <c r="H710" s="251">
        <v>1.8899999999999999</v>
      </c>
      <c r="I710" s="252"/>
      <c r="J710" s="248"/>
      <c r="K710" s="248"/>
      <c r="L710" s="253"/>
      <c r="M710" s="254"/>
      <c r="N710" s="255"/>
      <c r="O710" s="255"/>
      <c r="P710" s="255"/>
      <c r="Q710" s="255"/>
      <c r="R710" s="255"/>
      <c r="S710" s="255"/>
      <c r="T710" s="25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7" t="s">
        <v>383</v>
      </c>
      <c r="AU710" s="257" t="s">
        <v>91</v>
      </c>
      <c r="AV710" s="14" t="s">
        <v>91</v>
      </c>
      <c r="AW710" s="14" t="s">
        <v>37</v>
      </c>
      <c r="AX710" s="14" t="s">
        <v>78</v>
      </c>
      <c r="AY710" s="257" t="s">
        <v>373</v>
      </c>
    </row>
    <row r="711" s="14" customFormat="1">
      <c r="A711" s="14"/>
      <c r="B711" s="247"/>
      <c r="C711" s="248"/>
      <c r="D711" s="238" t="s">
        <v>383</v>
      </c>
      <c r="E711" s="249" t="s">
        <v>19</v>
      </c>
      <c r="F711" s="250" t="s">
        <v>898</v>
      </c>
      <c r="G711" s="248"/>
      <c r="H711" s="251">
        <v>9.4499999999999993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7" t="s">
        <v>383</v>
      </c>
      <c r="AU711" s="257" t="s">
        <v>91</v>
      </c>
      <c r="AV711" s="14" t="s">
        <v>91</v>
      </c>
      <c r="AW711" s="14" t="s">
        <v>37</v>
      </c>
      <c r="AX711" s="14" t="s">
        <v>78</v>
      </c>
      <c r="AY711" s="257" t="s">
        <v>373</v>
      </c>
    </row>
    <row r="712" s="14" customFormat="1">
      <c r="A712" s="14"/>
      <c r="B712" s="247"/>
      <c r="C712" s="248"/>
      <c r="D712" s="238" t="s">
        <v>383</v>
      </c>
      <c r="E712" s="249" t="s">
        <v>19</v>
      </c>
      <c r="F712" s="250" t="s">
        <v>899</v>
      </c>
      <c r="G712" s="248"/>
      <c r="H712" s="251">
        <v>1.6279999999999999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7" t="s">
        <v>383</v>
      </c>
      <c r="AU712" s="257" t="s">
        <v>91</v>
      </c>
      <c r="AV712" s="14" t="s">
        <v>91</v>
      </c>
      <c r="AW712" s="14" t="s">
        <v>37</v>
      </c>
      <c r="AX712" s="14" t="s">
        <v>78</v>
      </c>
      <c r="AY712" s="257" t="s">
        <v>373</v>
      </c>
    </row>
    <row r="713" s="14" customFormat="1">
      <c r="A713" s="14"/>
      <c r="B713" s="247"/>
      <c r="C713" s="248"/>
      <c r="D713" s="238" t="s">
        <v>383</v>
      </c>
      <c r="E713" s="249" t="s">
        <v>19</v>
      </c>
      <c r="F713" s="250" t="s">
        <v>900</v>
      </c>
      <c r="G713" s="248"/>
      <c r="H713" s="251">
        <v>5.3819999999999997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383</v>
      </c>
      <c r="AU713" s="257" t="s">
        <v>91</v>
      </c>
      <c r="AV713" s="14" t="s">
        <v>91</v>
      </c>
      <c r="AW713" s="14" t="s">
        <v>37</v>
      </c>
      <c r="AX713" s="14" t="s">
        <v>78</v>
      </c>
      <c r="AY713" s="257" t="s">
        <v>373</v>
      </c>
    </row>
    <row r="714" s="14" customFormat="1">
      <c r="A714" s="14"/>
      <c r="B714" s="247"/>
      <c r="C714" s="248"/>
      <c r="D714" s="238" t="s">
        <v>383</v>
      </c>
      <c r="E714" s="249" t="s">
        <v>19</v>
      </c>
      <c r="F714" s="250" t="s">
        <v>901</v>
      </c>
      <c r="G714" s="248"/>
      <c r="H714" s="251">
        <v>1.875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383</v>
      </c>
      <c r="AU714" s="257" t="s">
        <v>91</v>
      </c>
      <c r="AV714" s="14" t="s">
        <v>91</v>
      </c>
      <c r="AW714" s="14" t="s">
        <v>37</v>
      </c>
      <c r="AX714" s="14" t="s">
        <v>78</v>
      </c>
      <c r="AY714" s="257" t="s">
        <v>373</v>
      </c>
    </row>
    <row r="715" s="14" customFormat="1">
      <c r="A715" s="14"/>
      <c r="B715" s="247"/>
      <c r="C715" s="248"/>
      <c r="D715" s="238" t="s">
        <v>383</v>
      </c>
      <c r="E715" s="249" t="s">
        <v>19</v>
      </c>
      <c r="F715" s="250" t="s">
        <v>902</v>
      </c>
      <c r="G715" s="248"/>
      <c r="H715" s="251">
        <v>1.575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7" t="s">
        <v>383</v>
      </c>
      <c r="AU715" s="257" t="s">
        <v>91</v>
      </c>
      <c r="AV715" s="14" t="s">
        <v>91</v>
      </c>
      <c r="AW715" s="14" t="s">
        <v>37</v>
      </c>
      <c r="AX715" s="14" t="s">
        <v>78</v>
      </c>
      <c r="AY715" s="257" t="s">
        <v>373</v>
      </c>
    </row>
    <row r="716" s="14" customFormat="1">
      <c r="A716" s="14"/>
      <c r="B716" s="247"/>
      <c r="C716" s="248"/>
      <c r="D716" s="238" t="s">
        <v>383</v>
      </c>
      <c r="E716" s="249" t="s">
        <v>19</v>
      </c>
      <c r="F716" s="250" t="s">
        <v>903</v>
      </c>
      <c r="G716" s="248"/>
      <c r="H716" s="251">
        <v>2.8199999999999998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7" t="s">
        <v>383</v>
      </c>
      <c r="AU716" s="257" t="s">
        <v>91</v>
      </c>
      <c r="AV716" s="14" t="s">
        <v>91</v>
      </c>
      <c r="AW716" s="14" t="s">
        <v>37</v>
      </c>
      <c r="AX716" s="14" t="s">
        <v>78</v>
      </c>
      <c r="AY716" s="257" t="s">
        <v>373</v>
      </c>
    </row>
    <row r="717" s="16" customFormat="1">
      <c r="A717" s="16"/>
      <c r="B717" s="269"/>
      <c r="C717" s="270"/>
      <c r="D717" s="238" t="s">
        <v>383</v>
      </c>
      <c r="E717" s="271" t="s">
        <v>19</v>
      </c>
      <c r="F717" s="272" t="s">
        <v>447</v>
      </c>
      <c r="G717" s="270"/>
      <c r="H717" s="273">
        <v>63.039999999999999</v>
      </c>
      <c r="I717" s="274"/>
      <c r="J717" s="270"/>
      <c r="K717" s="270"/>
      <c r="L717" s="275"/>
      <c r="M717" s="276"/>
      <c r="N717" s="277"/>
      <c r="O717" s="277"/>
      <c r="P717" s="277"/>
      <c r="Q717" s="277"/>
      <c r="R717" s="277"/>
      <c r="S717" s="277"/>
      <c r="T717" s="278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9" t="s">
        <v>383</v>
      </c>
      <c r="AU717" s="279" t="s">
        <v>91</v>
      </c>
      <c r="AV717" s="16" t="s">
        <v>98</v>
      </c>
      <c r="AW717" s="16" t="s">
        <v>37</v>
      </c>
      <c r="AX717" s="16" t="s">
        <v>78</v>
      </c>
      <c r="AY717" s="279" t="s">
        <v>373</v>
      </c>
    </row>
    <row r="718" s="13" customFormat="1">
      <c r="A718" s="13"/>
      <c r="B718" s="236"/>
      <c r="C718" s="237"/>
      <c r="D718" s="238" t="s">
        <v>383</v>
      </c>
      <c r="E718" s="239" t="s">
        <v>19</v>
      </c>
      <c r="F718" s="240" t="s">
        <v>852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383</v>
      </c>
      <c r="AU718" s="246" t="s">
        <v>91</v>
      </c>
      <c r="AV718" s="13" t="s">
        <v>85</v>
      </c>
      <c r="AW718" s="13" t="s">
        <v>37</v>
      </c>
      <c r="AX718" s="13" t="s">
        <v>78</v>
      </c>
      <c r="AY718" s="246" t="s">
        <v>373</v>
      </c>
    </row>
    <row r="719" s="14" customFormat="1">
      <c r="A719" s="14"/>
      <c r="B719" s="247"/>
      <c r="C719" s="248"/>
      <c r="D719" s="238" t="s">
        <v>383</v>
      </c>
      <c r="E719" s="249" t="s">
        <v>19</v>
      </c>
      <c r="F719" s="250" t="s">
        <v>904</v>
      </c>
      <c r="G719" s="248"/>
      <c r="H719" s="251">
        <v>29.600000000000001</v>
      </c>
      <c r="I719" s="252"/>
      <c r="J719" s="248"/>
      <c r="K719" s="248"/>
      <c r="L719" s="253"/>
      <c r="M719" s="254"/>
      <c r="N719" s="255"/>
      <c r="O719" s="255"/>
      <c r="P719" s="255"/>
      <c r="Q719" s="255"/>
      <c r="R719" s="255"/>
      <c r="S719" s="255"/>
      <c r="T719" s="25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7" t="s">
        <v>383</v>
      </c>
      <c r="AU719" s="257" t="s">
        <v>91</v>
      </c>
      <c r="AV719" s="14" t="s">
        <v>91</v>
      </c>
      <c r="AW719" s="14" t="s">
        <v>37</v>
      </c>
      <c r="AX719" s="14" t="s">
        <v>78</v>
      </c>
      <c r="AY719" s="257" t="s">
        <v>373</v>
      </c>
    </row>
    <row r="720" s="14" customFormat="1">
      <c r="A720" s="14"/>
      <c r="B720" s="247"/>
      <c r="C720" s="248"/>
      <c r="D720" s="238" t="s">
        <v>383</v>
      </c>
      <c r="E720" s="249" t="s">
        <v>19</v>
      </c>
      <c r="F720" s="250" t="s">
        <v>905</v>
      </c>
      <c r="G720" s="248"/>
      <c r="H720" s="251">
        <v>2.5899999999999999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383</v>
      </c>
      <c r="AU720" s="257" t="s">
        <v>91</v>
      </c>
      <c r="AV720" s="14" t="s">
        <v>91</v>
      </c>
      <c r="AW720" s="14" t="s">
        <v>37</v>
      </c>
      <c r="AX720" s="14" t="s">
        <v>78</v>
      </c>
      <c r="AY720" s="257" t="s">
        <v>373</v>
      </c>
    </row>
    <row r="721" s="14" customFormat="1">
      <c r="A721" s="14"/>
      <c r="B721" s="247"/>
      <c r="C721" s="248"/>
      <c r="D721" s="238" t="s">
        <v>383</v>
      </c>
      <c r="E721" s="249" t="s">
        <v>19</v>
      </c>
      <c r="F721" s="250" t="s">
        <v>906</v>
      </c>
      <c r="G721" s="248"/>
      <c r="H721" s="251">
        <v>1.2949999999999999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383</v>
      </c>
      <c r="AU721" s="257" t="s">
        <v>91</v>
      </c>
      <c r="AV721" s="14" t="s">
        <v>91</v>
      </c>
      <c r="AW721" s="14" t="s">
        <v>37</v>
      </c>
      <c r="AX721" s="14" t="s">
        <v>78</v>
      </c>
      <c r="AY721" s="257" t="s">
        <v>373</v>
      </c>
    </row>
    <row r="722" s="14" customFormat="1">
      <c r="A722" s="14"/>
      <c r="B722" s="247"/>
      <c r="C722" s="248"/>
      <c r="D722" s="238" t="s">
        <v>383</v>
      </c>
      <c r="E722" s="249" t="s">
        <v>19</v>
      </c>
      <c r="F722" s="250" t="s">
        <v>907</v>
      </c>
      <c r="G722" s="248"/>
      <c r="H722" s="251">
        <v>3.9900000000000002</v>
      </c>
      <c r="I722" s="252"/>
      <c r="J722" s="248"/>
      <c r="K722" s="248"/>
      <c r="L722" s="253"/>
      <c r="M722" s="254"/>
      <c r="N722" s="255"/>
      <c r="O722" s="255"/>
      <c r="P722" s="255"/>
      <c r="Q722" s="255"/>
      <c r="R722" s="255"/>
      <c r="S722" s="255"/>
      <c r="T722" s="25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7" t="s">
        <v>383</v>
      </c>
      <c r="AU722" s="257" t="s">
        <v>91</v>
      </c>
      <c r="AV722" s="14" t="s">
        <v>91</v>
      </c>
      <c r="AW722" s="14" t="s">
        <v>37</v>
      </c>
      <c r="AX722" s="14" t="s">
        <v>78</v>
      </c>
      <c r="AY722" s="257" t="s">
        <v>373</v>
      </c>
    </row>
    <row r="723" s="14" customFormat="1">
      <c r="A723" s="14"/>
      <c r="B723" s="247"/>
      <c r="C723" s="248"/>
      <c r="D723" s="238" t="s">
        <v>383</v>
      </c>
      <c r="E723" s="249" t="s">
        <v>19</v>
      </c>
      <c r="F723" s="250" t="s">
        <v>908</v>
      </c>
      <c r="G723" s="248"/>
      <c r="H723" s="251">
        <v>0.94499999999999995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7" t="s">
        <v>383</v>
      </c>
      <c r="AU723" s="257" t="s">
        <v>91</v>
      </c>
      <c r="AV723" s="14" t="s">
        <v>91</v>
      </c>
      <c r="AW723" s="14" t="s">
        <v>37</v>
      </c>
      <c r="AX723" s="14" t="s">
        <v>78</v>
      </c>
      <c r="AY723" s="257" t="s">
        <v>373</v>
      </c>
    </row>
    <row r="724" s="14" customFormat="1">
      <c r="A724" s="14"/>
      <c r="B724" s="247"/>
      <c r="C724" s="248"/>
      <c r="D724" s="238" t="s">
        <v>383</v>
      </c>
      <c r="E724" s="249" t="s">
        <v>19</v>
      </c>
      <c r="F724" s="250" t="s">
        <v>909</v>
      </c>
      <c r="G724" s="248"/>
      <c r="H724" s="251">
        <v>1.8899999999999999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7" t="s">
        <v>383</v>
      </c>
      <c r="AU724" s="257" t="s">
        <v>91</v>
      </c>
      <c r="AV724" s="14" t="s">
        <v>91</v>
      </c>
      <c r="AW724" s="14" t="s">
        <v>37</v>
      </c>
      <c r="AX724" s="14" t="s">
        <v>78</v>
      </c>
      <c r="AY724" s="257" t="s">
        <v>373</v>
      </c>
    </row>
    <row r="725" s="14" customFormat="1">
      <c r="A725" s="14"/>
      <c r="B725" s="247"/>
      <c r="C725" s="248"/>
      <c r="D725" s="238" t="s">
        <v>383</v>
      </c>
      <c r="E725" s="249" t="s">
        <v>19</v>
      </c>
      <c r="F725" s="250" t="s">
        <v>910</v>
      </c>
      <c r="G725" s="248"/>
      <c r="H725" s="251">
        <v>9.4499999999999993</v>
      </c>
      <c r="I725" s="252"/>
      <c r="J725" s="248"/>
      <c r="K725" s="248"/>
      <c r="L725" s="253"/>
      <c r="M725" s="254"/>
      <c r="N725" s="255"/>
      <c r="O725" s="255"/>
      <c r="P725" s="255"/>
      <c r="Q725" s="255"/>
      <c r="R725" s="255"/>
      <c r="S725" s="255"/>
      <c r="T725" s="25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7" t="s">
        <v>383</v>
      </c>
      <c r="AU725" s="257" t="s">
        <v>91</v>
      </c>
      <c r="AV725" s="14" t="s">
        <v>91</v>
      </c>
      <c r="AW725" s="14" t="s">
        <v>37</v>
      </c>
      <c r="AX725" s="14" t="s">
        <v>78</v>
      </c>
      <c r="AY725" s="257" t="s">
        <v>373</v>
      </c>
    </row>
    <row r="726" s="14" customFormat="1">
      <c r="A726" s="14"/>
      <c r="B726" s="247"/>
      <c r="C726" s="248"/>
      <c r="D726" s="238" t="s">
        <v>383</v>
      </c>
      <c r="E726" s="249" t="s">
        <v>19</v>
      </c>
      <c r="F726" s="250" t="s">
        <v>911</v>
      </c>
      <c r="G726" s="248"/>
      <c r="H726" s="251">
        <v>1.6279999999999999</v>
      </c>
      <c r="I726" s="252"/>
      <c r="J726" s="248"/>
      <c r="K726" s="248"/>
      <c r="L726" s="253"/>
      <c r="M726" s="254"/>
      <c r="N726" s="255"/>
      <c r="O726" s="255"/>
      <c r="P726" s="255"/>
      <c r="Q726" s="255"/>
      <c r="R726" s="255"/>
      <c r="S726" s="255"/>
      <c r="T726" s="25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7" t="s">
        <v>383</v>
      </c>
      <c r="AU726" s="257" t="s">
        <v>91</v>
      </c>
      <c r="AV726" s="14" t="s">
        <v>91</v>
      </c>
      <c r="AW726" s="14" t="s">
        <v>37</v>
      </c>
      <c r="AX726" s="14" t="s">
        <v>78</v>
      </c>
      <c r="AY726" s="257" t="s">
        <v>373</v>
      </c>
    </row>
    <row r="727" s="14" customFormat="1">
      <c r="A727" s="14"/>
      <c r="B727" s="247"/>
      <c r="C727" s="248"/>
      <c r="D727" s="238" t="s">
        <v>383</v>
      </c>
      <c r="E727" s="249" t="s">
        <v>19</v>
      </c>
      <c r="F727" s="250" t="s">
        <v>912</v>
      </c>
      <c r="G727" s="248"/>
      <c r="H727" s="251">
        <v>5.3819999999999997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7" t="s">
        <v>383</v>
      </c>
      <c r="AU727" s="257" t="s">
        <v>91</v>
      </c>
      <c r="AV727" s="14" t="s">
        <v>91</v>
      </c>
      <c r="AW727" s="14" t="s">
        <v>37</v>
      </c>
      <c r="AX727" s="14" t="s">
        <v>78</v>
      </c>
      <c r="AY727" s="257" t="s">
        <v>373</v>
      </c>
    </row>
    <row r="728" s="14" customFormat="1">
      <c r="A728" s="14"/>
      <c r="B728" s="247"/>
      <c r="C728" s="248"/>
      <c r="D728" s="238" t="s">
        <v>383</v>
      </c>
      <c r="E728" s="249" t="s">
        <v>19</v>
      </c>
      <c r="F728" s="250" t="s">
        <v>913</v>
      </c>
      <c r="G728" s="248"/>
      <c r="H728" s="251">
        <v>1.875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383</v>
      </c>
      <c r="AU728" s="257" t="s">
        <v>91</v>
      </c>
      <c r="AV728" s="14" t="s">
        <v>91</v>
      </c>
      <c r="AW728" s="14" t="s">
        <v>37</v>
      </c>
      <c r="AX728" s="14" t="s">
        <v>78</v>
      </c>
      <c r="AY728" s="257" t="s">
        <v>373</v>
      </c>
    </row>
    <row r="729" s="14" customFormat="1">
      <c r="A729" s="14"/>
      <c r="B729" s="247"/>
      <c r="C729" s="248"/>
      <c r="D729" s="238" t="s">
        <v>383</v>
      </c>
      <c r="E729" s="249" t="s">
        <v>19</v>
      </c>
      <c r="F729" s="250" t="s">
        <v>914</v>
      </c>
      <c r="G729" s="248"/>
      <c r="H729" s="251">
        <v>1.575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383</v>
      </c>
      <c r="AU729" s="257" t="s">
        <v>91</v>
      </c>
      <c r="AV729" s="14" t="s">
        <v>91</v>
      </c>
      <c r="AW729" s="14" t="s">
        <v>37</v>
      </c>
      <c r="AX729" s="14" t="s">
        <v>78</v>
      </c>
      <c r="AY729" s="257" t="s">
        <v>373</v>
      </c>
    </row>
    <row r="730" s="14" customFormat="1">
      <c r="A730" s="14"/>
      <c r="B730" s="247"/>
      <c r="C730" s="248"/>
      <c r="D730" s="238" t="s">
        <v>383</v>
      </c>
      <c r="E730" s="249" t="s">
        <v>19</v>
      </c>
      <c r="F730" s="250" t="s">
        <v>915</v>
      </c>
      <c r="G730" s="248"/>
      <c r="H730" s="251">
        <v>2.8199999999999998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7" t="s">
        <v>383</v>
      </c>
      <c r="AU730" s="257" t="s">
        <v>91</v>
      </c>
      <c r="AV730" s="14" t="s">
        <v>91</v>
      </c>
      <c r="AW730" s="14" t="s">
        <v>37</v>
      </c>
      <c r="AX730" s="14" t="s">
        <v>78</v>
      </c>
      <c r="AY730" s="257" t="s">
        <v>373</v>
      </c>
    </row>
    <row r="731" s="16" customFormat="1">
      <c r="A731" s="16"/>
      <c r="B731" s="269"/>
      <c r="C731" s="270"/>
      <c r="D731" s="238" t="s">
        <v>383</v>
      </c>
      <c r="E731" s="271" t="s">
        <v>19</v>
      </c>
      <c r="F731" s="272" t="s">
        <v>447</v>
      </c>
      <c r="G731" s="270"/>
      <c r="H731" s="273">
        <v>63.039999999999999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9" t="s">
        <v>383</v>
      </c>
      <c r="AU731" s="279" t="s">
        <v>91</v>
      </c>
      <c r="AV731" s="16" t="s">
        <v>98</v>
      </c>
      <c r="AW731" s="16" t="s">
        <v>37</v>
      </c>
      <c r="AX731" s="16" t="s">
        <v>78</v>
      </c>
      <c r="AY731" s="279" t="s">
        <v>373</v>
      </c>
    </row>
    <row r="732" s="13" customFormat="1">
      <c r="A732" s="13"/>
      <c r="B732" s="236"/>
      <c r="C732" s="237"/>
      <c r="D732" s="238" t="s">
        <v>383</v>
      </c>
      <c r="E732" s="239" t="s">
        <v>19</v>
      </c>
      <c r="F732" s="240" t="s">
        <v>865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383</v>
      </c>
      <c r="AU732" s="246" t="s">
        <v>91</v>
      </c>
      <c r="AV732" s="13" t="s">
        <v>85</v>
      </c>
      <c r="AW732" s="13" t="s">
        <v>37</v>
      </c>
      <c r="AX732" s="13" t="s">
        <v>78</v>
      </c>
      <c r="AY732" s="246" t="s">
        <v>373</v>
      </c>
    </row>
    <row r="733" s="14" customFormat="1">
      <c r="A733" s="14"/>
      <c r="B733" s="247"/>
      <c r="C733" s="248"/>
      <c r="D733" s="238" t="s">
        <v>383</v>
      </c>
      <c r="E733" s="249" t="s">
        <v>19</v>
      </c>
      <c r="F733" s="250" t="s">
        <v>916</v>
      </c>
      <c r="G733" s="248"/>
      <c r="H733" s="251">
        <v>29.600000000000001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7" t="s">
        <v>383</v>
      </c>
      <c r="AU733" s="257" t="s">
        <v>91</v>
      </c>
      <c r="AV733" s="14" t="s">
        <v>91</v>
      </c>
      <c r="AW733" s="14" t="s">
        <v>37</v>
      </c>
      <c r="AX733" s="14" t="s">
        <v>78</v>
      </c>
      <c r="AY733" s="257" t="s">
        <v>373</v>
      </c>
    </row>
    <row r="734" s="14" customFormat="1">
      <c r="A734" s="14"/>
      <c r="B734" s="247"/>
      <c r="C734" s="248"/>
      <c r="D734" s="238" t="s">
        <v>383</v>
      </c>
      <c r="E734" s="249" t="s">
        <v>19</v>
      </c>
      <c r="F734" s="250" t="s">
        <v>917</v>
      </c>
      <c r="G734" s="248"/>
      <c r="H734" s="251">
        <v>2.5899999999999999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7" t="s">
        <v>383</v>
      </c>
      <c r="AU734" s="257" t="s">
        <v>91</v>
      </c>
      <c r="AV734" s="14" t="s">
        <v>91</v>
      </c>
      <c r="AW734" s="14" t="s">
        <v>37</v>
      </c>
      <c r="AX734" s="14" t="s">
        <v>78</v>
      </c>
      <c r="AY734" s="257" t="s">
        <v>373</v>
      </c>
    </row>
    <row r="735" s="14" customFormat="1">
      <c r="A735" s="14"/>
      <c r="B735" s="247"/>
      <c r="C735" s="248"/>
      <c r="D735" s="238" t="s">
        <v>383</v>
      </c>
      <c r="E735" s="249" t="s">
        <v>19</v>
      </c>
      <c r="F735" s="250" t="s">
        <v>918</v>
      </c>
      <c r="G735" s="248"/>
      <c r="H735" s="251">
        <v>1.2949999999999999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383</v>
      </c>
      <c r="AU735" s="257" t="s">
        <v>91</v>
      </c>
      <c r="AV735" s="14" t="s">
        <v>91</v>
      </c>
      <c r="AW735" s="14" t="s">
        <v>37</v>
      </c>
      <c r="AX735" s="14" t="s">
        <v>78</v>
      </c>
      <c r="AY735" s="257" t="s">
        <v>373</v>
      </c>
    </row>
    <row r="736" s="14" customFormat="1">
      <c r="A736" s="14"/>
      <c r="B736" s="247"/>
      <c r="C736" s="248"/>
      <c r="D736" s="238" t="s">
        <v>383</v>
      </c>
      <c r="E736" s="249" t="s">
        <v>19</v>
      </c>
      <c r="F736" s="250" t="s">
        <v>919</v>
      </c>
      <c r="G736" s="248"/>
      <c r="H736" s="251">
        <v>3.9900000000000002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383</v>
      </c>
      <c r="AU736" s="257" t="s">
        <v>91</v>
      </c>
      <c r="AV736" s="14" t="s">
        <v>91</v>
      </c>
      <c r="AW736" s="14" t="s">
        <v>37</v>
      </c>
      <c r="AX736" s="14" t="s">
        <v>78</v>
      </c>
      <c r="AY736" s="257" t="s">
        <v>373</v>
      </c>
    </row>
    <row r="737" s="14" customFormat="1">
      <c r="A737" s="14"/>
      <c r="B737" s="247"/>
      <c r="C737" s="248"/>
      <c r="D737" s="238" t="s">
        <v>383</v>
      </c>
      <c r="E737" s="249" t="s">
        <v>19</v>
      </c>
      <c r="F737" s="250" t="s">
        <v>920</v>
      </c>
      <c r="G737" s="248"/>
      <c r="H737" s="251">
        <v>0.94499999999999995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383</v>
      </c>
      <c r="AU737" s="257" t="s">
        <v>91</v>
      </c>
      <c r="AV737" s="14" t="s">
        <v>91</v>
      </c>
      <c r="AW737" s="14" t="s">
        <v>37</v>
      </c>
      <c r="AX737" s="14" t="s">
        <v>78</v>
      </c>
      <c r="AY737" s="257" t="s">
        <v>373</v>
      </c>
    </row>
    <row r="738" s="14" customFormat="1">
      <c r="A738" s="14"/>
      <c r="B738" s="247"/>
      <c r="C738" s="248"/>
      <c r="D738" s="238" t="s">
        <v>383</v>
      </c>
      <c r="E738" s="249" t="s">
        <v>19</v>
      </c>
      <c r="F738" s="250" t="s">
        <v>921</v>
      </c>
      <c r="G738" s="248"/>
      <c r="H738" s="251">
        <v>1.8899999999999999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7" t="s">
        <v>383</v>
      </c>
      <c r="AU738" s="257" t="s">
        <v>91</v>
      </c>
      <c r="AV738" s="14" t="s">
        <v>91</v>
      </c>
      <c r="AW738" s="14" t="s">
        <v>37</v>
      </c>
      <c r="AX738" s="14" t="s">
        <v>78</v>
      </c>
      <c r="AY738" s="257" t="s">
        <v>373</v>
      </c>
    </row>
    <row r="739" s="14" customFormat="1">
      <c r="A739" s="14"/>
      <c r="B739" s="247"/>
      <c r="C739" s="248"/>
      <c r="D739" s="238" t="s">
        <v>383</v>
      </c>
      <c r="E739" s="249" t="s">
        <v>19</v>
      </c>
      <c r="F739" s="250" t="s">
        <v>922</v>
      </c>
      <c r="G739" s="248"/>
      <c r="H739" s="251">
        <v>9.4499999999999993</v>
      </c>
      <c r="I739" s="252"/>
      <c r="J739" s="248"/>
      <c r="K739" s="248"/>
      <c r="L739" s="253"/>
      <c r="M739" s="254"/>
      <c r="N739" s="255"/>
      <c r="O739" s="255"/>
      <c r="P739" s="255"/>
      <c r="Q739" s="255"/>
      <c r="R739" s="255"/>
      <c r="S739" s="255"/>
      <c r="T739" s="25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7" t="s">
        <v>383</v>
      </c>
      <c r="AU739" s="257" t="s">
        <v>91</v>
      </c>
      <c r="AV739" s="14" t="s">
        <v>91</v>
      </c>
      <c r="AW739" s="14" t="s">
        <v>37</v>
      </c>
      <c r="AX739" s="14" t="s">
        <v>78</v>
      </c>
      <c r="AY739" s="257" t="s">
        <v>373</v>
      </c>
    </row>
    <row r="740" s="14" customFormat="1">
      <c r="A740" s="14"/>
      <c r="B740" s="247"/>
      <c r="C740" s="248"/>
      <c r="D740" s="238" t="s">
        <v>383</v>
      </c>
      <c r="E740" s="249" t="s">
        <v>19</v>
      </c>
      <c r="F740" s="250" t="s">
        <v>923</v>
      </c>
      <c r="G740" s="248"/>
      <c r="H740" s="251">
        <v>1.6279999999999999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7" t="s">
        <v>383</v>
      </c>
      <c r="AU740" s="257" t="s">
        <v>91</v>
      </c>
      <c r="AV740" s="14" t="s">
        <v>91</v>
      </c>
      <c r="AW740" s="14" t="s">
        <v>37</v>
      </c>
      <c r="AX740" s="14" t="s">
        <v>78</v>
      </c>
      <c r="AY740" s="257" t="s">
        <v>373</v>
      </c>
    </row>
    <row r="741" s="14" customFormat="1">
      <c r="A741" s="14"/>
      <c r="B741" s="247"/>
      <c r="C741" s="248"/>
      <c r="D741" s="238" t="s">
        <v>383</v>
      </c>
      <c r="E741" s="249" t="s">
        <v>19</v>
      </c>
      <c r="F741" s="250" t="s">
        <v>924</v>
      </c>
      <c r="G741" s="248"/>
      <c r="H741" s="251">
        <v>5.3819999999999997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7" t="s">
        <v>383</v>
      </c>
      <c r="AU741" s="257" t="s">
        <v>91</v>
      </c>
      <c r="AV741" s="14" t="s">
        <v>91</v>
      </c>
      <c r="AW741" s="14" t="s">
        <v>37</v>
      </c>
      <c r="AX741" s="14" t="s">
        <v>78</v>
      </c>
      <c r="AY741" s="257" t="s">
        <v>373</v>
      </c>
    </row>
    <row r="742" s="14" customFormat="1">
      <c r="A742" s="14"/>
      <c r="B742" s="247"/>
      <c r="C742" s="248"/>
      <c r="D742" s="238" t="s">
        <v>383</v>
      </c>
      <c r="E742" s="249" t="s">
        <v>19</v>
      </c>
      <c r="F742" s="250" t="s">
        <v>925</v>
      </c>
      <c r="G742" s="248"/>
      <c r="H742" s="251">
        <v>1.875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7" t="s">
        <v>383</v>
      </c>
      <c r="AU742" s="257" t="s">
        <v>91</v>
      </c>
      <c r="AV742" s="14" t="s">
        <v>91</v>
      </c>
      <c r="AW742" s="14" t="s">
        <v>37</v>
      </c>
      <c r="AX742" s="14" t="s">
        <v>78</v>
      </c>
      <c r="AY742" s="257" t="s">
        <v>373</v>
      </c>
    </row>
    <row r="743" s="14" customFormat="1">
      <c r="A743" s="14"/>
      <c r="B743" s="247"/>
      <c r="C743" s="248"/>
      <c r="D743" s="238" t="s">
        <v>383</v>
      </c>
      <c r="E743" s="249" t="s">
        <v>19</v>
      </c>
      <c r="F743" s="250" t="s">
        <v>926</v>
      </c>
      <c r="G743" s="248"/>
      <c r="H743" s="251">
        <v>1.575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383</v>
      </c>
      <c r="AU743" s="257" t="s">
        <v>91</v>
      </c>
      <c r="AV743" s="14" t="s">
        <v>91</v>
      </c>
      <c r="AW743" s="14" t="s">
        <v>37</v>
      </c>
      <c r="AX743" s="14" t="s">
        <v>78</v>
      </c>
      <c r="AY743" s="257" t="s">
        <v>373</v>
      </c>
    </row>
    <row r="744" s="14" customFormat="1">
      <c r="A744" s="14"/>
      <c r="B744" s="247"/>
      <c r="C744" s="248"/>
      <c r="D744" s="238" t="s">
        <v>383</v>
      </c>
      <c r="E744" s="249" t="s">
        <v>19</v>
      </c>
      <c r="F744" s="250" t="s">
        <v>927</v>
      </c>
      <c r="G744" s="248"/>
      <c r="H744" s="251">
        <v>2.8199999999999998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383</v>
      </c>
      <c r="AU744" s="257" t="s">
        <v>91</v>
      </c>
      <c r="AV744" s="14" t="s">
        <v>91</v>
      </c>
      <c r="AW744" s="14" t="s">
        <v>37</v>
      </c>
      <c r="AX744" s="14" t="s">
        <v>78</v>
      </c>
      <c r="AY744" s="257" t="s">
        <v>373</v>
      </c>
    </row>
    <row r="745" s="16" customFormat="1">
      <c r="A745" s="16"/>
      <c r="B745" s="269"/>
      <c r="C745" s="270"/>
      <c r="D745" s="238" t="s">
        <v>383</v>
      </c>
      <c r="E745" s="271" t="s">
        <v>19</v>
      </c>
      <c r="F745" s="272" t="s">
        <v>447</v>
      </c>
      <c r="G745" s="270"/>
      <c r="H745" s="273">
        <v>63.039999999999999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383</v>
      </c>
      <c r="AU745" s="279" t="s">
        <v>91</v>
      </c>
      <c r="AV745" s="16" t="s">
        <v>98</v>
      </c>
      <c r="AW745" s="16" t="s">
        <v>37</v>
      </c>
      <c r="AX745" s="16" t="s">
        <v>78</v>
      </c>
      <c r="AY745" s="279" t="s">
        <v>373</v>
      </c>
    </row>
    <row r="746" s="15" customFormat="1">
      <c r="A746" s="15"/>
      <c r="B746" s="258"/>
      <c r="C746" s="259"/>
      <c r="D746" s="238" t="s">
        <v>383</v>
      </c>
      <c r="E746" s="260" t="s">
        <v>155</v>
      </c>
      <c r="F746" s="261" t="s">
        <v>386</v>
      </c>
      <c r="G746" s="259"/>
      <c r="H746" s="262">
        <v>229.55099999999999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8" t="s">
        <v>383</v>
      </c>
      <c r="AU746" s="268" t="s">
        <v>91</v>
      </c>
      <c r="AV746" s="15" t="s">
        <v>379</v>
      </c>
      <c r="AW746" s="15" t="s">
        <v>37</v>
      </c>
      <c r="AX746" s="15" t="s">
        <v>85</v>
      </c>
      <c r="AY746" s="268" t="s">
        <v>373</v>
      </c>
    </row>
    <row r="747" s="2" customFormat="1" ht="37.8" customHeight="1">
      <c r="A747" s="41"/>
      <c r="B747" s="42"/>
      <c r="C747" s="218" t="s">
        <v>928</v>
      </c>
      <c r="D747" s="218" t="s">
        <v>375</v>
      </c>
      <c r="E747" s="219" t="s">
        <v>929</v>
      </c>
      <c r="F747" s="220" t="s">
        <v>930</v>
      </c>
      <c r="G747" s="221" t="s">
        <v>153</v>
      </c>
      <c r="H747" s="222">
        <v>229.55099999999999</v>
      </c>
      <c r="I747" s="223"/>
      <c r="J747" s="224">
        <f>ROUND(I747*H747,2)</f>
        <v>0</v>
      </c>
      <c r="K747" s="220" t="s">
        <v>378</v>
      </c>
      <c r="L747" s="47"/>
      <c r="M747" s="225" t="s">
        <v>19</v>
      </c>
      <c r="N747" s="226" t="s">
        <v>50</v>
      </c>
      <c r="O747" s="87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9" t="s">
        <v>379</v>
      </c>
      <c r="AT747" s="229" t="s">
        <v>375</v>
      </c>
      <c r="AU747" s="229" t="s">
        <v>91</v>
      </c>
      <c r="AY747" s="20" t="s">
        <v>373</v>
      </c>
      <c r="BE747" s="230">
        <f>IF(N747="základní",J747,0)</f>
        <v>0</v>
      </c>
      <c r="BF747" s="230">
        <f>IF(N747="snížená",J747,0)</f>
        <v>0</v>
      </c>
      <c r="BG747" s="230">
        <f>IF(N747="zákl. přenesená",J747,0)</f>
        <v>0</v>
      </c>
      <c r="BH747" s="230">
        <f>IF(N747="sníž. přenesená",J747,0)</f>
        <v>0</v>
      </c>
      <c r="BI747" s="230">
        <f>IF(N747="nulová",J747,0)</f>
        <v>0</v>
      </c>
      <c r="BJ747" s="20" t="s">
        <v>91</v>
      </c>
      <c r="BK747" s="230">
        <f>ROUND(I747*H747,2)</f>
        <v>0</v>
      </c>
      <c r="BL747" s="20" t="s">
        <v>379</v>
      </c>
      <c r="BM747" s="229" t="s">
        <v>931</v>
      </c>
    </row>
    <row r="748" s="2" customFormat="1">
      <c r="A748" s="41"/>
      <c r="B748" s="42"/>
      <c r="C748" s="43"/>
      <c r="D748" s="231" t="s">
        <v>381</v>
      </c>
      <c r="E748" s="43"/>
      <c r="F748" s="232" t="s">
        <v>932</v>
      </c>
      <c r="G748" s="43"/>
      <c r="H748" s="43"/>
      <c r="I748" s="233"/>
      <c r="J748" s="43"/>
      <c r="K748" s="43"/>
      <c r="L748" s="47"/>
      <c r="M748" s="234"/>
      <c r="N748" s="235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381</v>
      </c>
      <c r="AU748" s="20" t="s">
        <v>91</v>
      </c>
    </row>
    <row r="749" s="14" customFormat="1">
      <c r="A749" s="14"/>
      <c r="B749" s="247"/>
      <c r="C749" s="248"/>
      <c r="D749" s="238" t="s">
        <v>383</v>
      </c>
      <c r="E749" s="249" t="s">
        <v>19</v>
      </c>
      <c r="F749" s="250" t="s">
        <v>155</v>
      </c>
      <c r="G749" s="248"/>
      <c r="H749" s="251">
        <v>229.55099999999999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7" t="s">
        <v>383</v>
      </c>
      <c r="AU749" s="257" t="s">
        <v>91</v>
      </c>
      <c r="AV749" s="14" t="s">
        <v>91</v>
      </c>
      <c r="AW749" s="14" t="s">
        <v>37</v>
      </c>
      <c r="AX749" s="14" t="s">
        <v>78</v>
      </c>
      <c r="AY749" s="257" t="s">
        <v>373</v>
      </c>
    </row>
    <row r="750" s="15" customFormat="1">
      <c r="A750" s="15"/>
      <c r="B750" s="258"/>
      <c r="C750" s="259"/>
      <c r="D750" s="238" t="s">
        <v>383</v>
      </c>
      <c r="E750" s="260" t="s">
        <v>19</v>
      </c>
      <c r="F750" s="261" t="s">
        <v>386</v>
      </c>
      <c r="G750" s="259"/>
      <c r="H750" s="262">
        <v>229.55099999999999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8" t="s">
        <v>383</v>
      </c>
      <c r="AU750" s="268" t="s">
        <v>91</v>
      </c>
      <c r="AV750" s="15" t="s">
        <v>379</v>
      </c>
      <c r="AW750" s="15" t="s">
        <v>37</v>
      </c>
      <c r="AX750" s="15" t="s">
        <v>85</v>
      </c>
      <c r="AY750" s="268" t="s">
        <v>373</v>
      </c>
    </row>
    <row r="751" s="2" customFormat="1" ht="33" customHeight="1">
      <c r="A751" s="41"/>
      <c r="B751" s="42"/>
      <c r="C751" s="218" t="s">
        <v>933</v>
      </c>
      <c r="D751" s="218" t="s">
        <v>375</v>
      </c>
      <c r="E751" s="219" t="s">
        <v>934</v>
      </c>
      <c r="F751" s="220" t="s">
        <v>935</v>
      </c>
      <c r="G751" s="221" t="s">
        <v>463</v>
      </c>
      <c r="H751" s="222">
        <v>19.094999999999999</v>
      </c>
      <c r="I751" s="223"/>
      <c r="J751" s="224">
        <f>ROUND(I751*H751,2)</f>
        <v>0</v>
      </c>
      <c r="K751" s="220" t="s">
        <v>378</v>
      </c>
      <c r="L751" s="47"/>
      <c r="M751" s="225" t="s">
        <v>19</v>
      </c>
      <c r="N751" s="226" t="s">
        <v>50</v>
      </c>
      <c r="O751" s="87"/>
      <c r="P751" s="227">
        <f>O751*H751</f>
        <v>0</v>
      </c>
      <c r="Q751" s="227">
        <v>1.04575</v>
      </c>
      <c r="R751" s="227">
        <f>Q751*H751</f>
        <v>19.968596249999997</v>
      </c>
      <c r="S751" s="227">
        <v>0</v>
      </c>
      <c r="T751" s="228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9" t="s">
        <v>379</v>
      </c>
      <c r="AT751" s="229" t="s">
        <v>375</v>
      </c>
      <c r="AU751" s="229" t="s">
        <v>91</v>
      </c>
      <c r="AY751" s="20" t="s">
        <v>373</v>
      </c>
      <c r="BE751" s="230">
        <f>IF(N751="základní",J751,0)</f>
        <v>0</v>
      </c>
      <c r="BF751" s="230">
        <f>IF(N751="snížená",J751,0)</f>
        <v>0</v>
      </c>
      <c r="BG751" s="230">
        <f>IF(N751="zákl. přenesená",J751,0)</f>
        <v>0</v>
      </c>
      <c r="BH751" s="230">
        <f>IF(N751="sníž. přenesená",J751,0)</f>
        <v>0</v>
      </c>
      <c r="BI751" s="230">
        <f>IF(N751="nulová",J751,0)</f>
        <v>0</v>
      </c>
      <c r="BJ751" s="20" t="s">
        <v>91</v>
      </c>
      <c r="BK751" s="230">
        <f>ROUND(I751*H751,2)</f>
        <v>0</v>
      </c>
      <c r="BL751" s="20" t="s">
        <v>379</v>
      </c>
      <c r="BM751" s="229" t="s">
        <v>936</v>
      </c>
    </row>
    <row r="752" s="2" customFormat="1">
      <c r="A752" s="41"/>
      <c r="B752" s="42"/>
      <c r="C752" s="43"/>
      <c r="D752" s="231" t="s">
        <v>381</v>
      </c>
      <c r="E752" s="43"/>
      <c r="F752" s="232" t="s">
        <v>937</v>
      </c>
      <c r="G752" s="43"/>
      <c r="H752" s="43"/>
      <c r="I752" s="233"/>
      <c r="J752" s="43"/>
      <c r="K752" s="43"/>
      <c r="L752" s="47"/>
      <c r="M752" s="234"/>
      <c r="N752" s="235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381</v>
      </c>
      <c r="AU752" s="20" t="s">
        <v>91</v>
      </c>
    </row>
    <row r="753" s="13" customFormat="1">
      <c r="A753" s="13"/>
      <c r="B753" s="236"/>
      <c r="C753" s="237"/>
      <c r="D753" s="238" t="s">
        <v>383</v>
      </c>
      <c r="E753" s="239" t="s">
        <v>19</v>
      </c>
      <c r="F753" s="240" t="s">
        <v>828</v>
      </c>
      <c r="G753" s="237"/>
      <c r="H753" s="239" t="s">
        <v>19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6" t="s">
        <v>383</v>
      </c>
      <c r="AU753" s="246" t="s">
        <v>91</v>
      </c>
      <c r="AV753" s="13" t="s">
        <v>85</v>
      </c>
      <c r="AW753" s="13" t="s">
        <v>37</v>
      </c>
      <c r="AX753" s="13" t="s">
        <v>78</v>
      </c>
      <c r="AY753" s="246" t="s">
        <v>373</v>
      </c>
    </row>
    <row r="754" s="13" customFormat="1">
      <c r="A754" s="13"/>
      <c r="B754" s="236"/>
      <c r="C754" s="237"/>
      <c r="D754" s="238" t="s">
        <v>383</v>
      </c>
      <c r="E754" s="239" t="s">
        <v>19</v>
      </c>
      <c r="F754" s="240" t="s">
        <v>938</v>
      </c>
      <c r="G754" s="237"/>
      <c r="H754" s="239" t="s">
        <v>19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6" t="s">
        <v>383</v>
      </c>
      <c r="AU754" s="246" t="s">
        <v>91</v>
      </c>
      <c r="AV754" s="13" t="s">
        <v>85</v>
      </c>
      <c r="AW754" s="13" t="s">
        <v>37</v>
      </c>
      <c r="AX754" s="13" t="s">
        <v>78</v>
      </c>
      <c r="AY754" s="246" t="s">
        <v>373</v>
      </c>
    </row>
    <row r="755" s="13" customFormat="1">
      <c r="A755" s="13"/>
      <c r="B755" s="236"/>
      <c r="C755" s="237"/>
      <c r="D755" s="238" t="s">
        <v>383</v>
      </c>
      <c r="E755" s="239" t="s">
        <v>19</v>
      </c>
      <c r="F755" s="240" t="s">
        <v>939</v>
      </c>
      <c r="G755" s="237"/>
      <c r="H755" s="239" t="s">
        <v>19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6" t="s">
        <v>383</v>
      </c>
      <c r="AU755" s="246" t="s">
        <v>91</v>
      </c>
      <c r="AV755" s="13" t="s">
        <v>85</v>
      </c>
      <c r="AW755" s="13" t="s">
        <v>37</v>
      </c>
      <c r="AX755" s="13" t="s">
        <v>78</v>
      </c>
      <c r="AY755" s="246" t="s">
        <v>373</v>
      </c>
    </row>
    <row r="756" s="14" customFormat="1">
      <c r="A756" s="14"/>
      <c r="B756" s="247"/>
      <c r="C756" s="248"/>
      <c r="D756" s="238" t="s">
        <v>383</v>
      </c>
      <c r="E756" s="249" t="s">
        <v>19</v>
      </c>
      <c r="F756" s="250" t="s">
        <v>940</v>
      </c>
      <c r="G756" s="248"/>
      <c r="H756" s="251">
        <v>19.094999999999999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7" t="s">
        <v>383</v>
      </c>
      <c r="AU756" s="257" t="s">
        <v>91</v>
      </c>
      <c r="AV756" s="14" t="s">
        <v>91</v>
      </c>
      <c r="AW756" s="14" t="s">
        <v>37</v>
      </c>
      <c r="AX756" s="14" t="s">
        <v>78</v>
      </c>
      <c r="AY756" s="257" t="s">
        <v>373</v>
      </c>
    </row>
    <row r="757" s="15" customFormat="1">
      <c r="A757" s="15"/>
      <c r="B757" s="258"/>
      <c r="C757" s="259"/>
      <c r="D757" s="238" t="s">
        <v>383</v>
      </c>
      <c r="E757" s="260" t="s">
        <v>19</v>
      </c>
      <c r="F757" s="261" t="s">
        <v>386</v>
      </c>
      <c r="G757" s="259"/>
      <c r="H757" s="262">
        <v>19.094999999999999</v>
      </c>
      <c r="I757" s="263"/>
      <c r="J757" s="259"/>
      <c r="K757" s="259"/>
      <c r="L757" s="264"/>
      <c r="M757" s="265"/>
      <c r="N757" s="266"/>
      <c r="O757" s="266"/>
      <c r="P757" s="266"/>
      <c r="Q757" s="266"/>
      <c r="R757" s="266"/>
      <c r="S757" s="266"/>
      <c r="T757" s="267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8" t="s">
        <v>383</v>
      </c>
      <c r="AU757" s="268" t="s">
        <v>91</v>
      </c>
      <c r="AV757" s="15" t="s">
        <v>379</v>
      </c>
      <c r="AW757" s="15" t="s">
        <v>37</v>
      </c>
      <c r="AX757" s="15" t="s">
        <v>85</v>
      </c>
      <c r="AY757" s="268" t="s">
        <v>373</v>
      </c>
    </row>
    <row r="758" s="2" customFormat="1" ht="21.75" customHeight="1">
      <c r="A758" s="41"/>
      <c r="B758" s="42"/>
      <c r="C758" s="218" t="s">
        <v>941</v>
      </c>
      <c r="D758" s="218" t="s">
        <v>375</v>
      </c>
      <c r="E758" s="219" t="s">
        <v>942</v>
      </c>
      <c r="F758" s="220" t="s">
        <v>943</v>
      </c>
      <c r="G758" s="221" t="s">
        <v>212</v>
      </c>
      <c r="H758" s="222">
        <v>0.57999999999999996</v>
      </c>
      <c r="I758" s="223"/>
      <c r="J758" s="224">
        <f>ROUND(I758*H758,2)</f>
        <v>0</v>
      </c>
      <c r="K758" s="220" t="s">
        <v>378</v>
      </c>
      <c r="L758" s="47"/>
      <c r="M758" s="225" t="s">
        <v>19</v>
      </c>
      <c r="N758" s="226" t="s">
        <v>50</v>
      </c>
      <c r="O758" s="87"/>
      <c r="P758" s="227">
        <f>O758*H758</f>
        <v>0</v>
      </c>
      <c r="Q758" s="227">
        <v>2.5018799999999999</v>
      </c>
      <c r="R758" s="227">
        <f>Q758*H758</f>
        <v>1.4510903999999998</v>
      </c>
      <c r="S758" s="227">
        <v>0</v>
      </c>
      <c r="T758" s="228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9" t="s">
        <v>379</v>
      </c>
      <c r="AT758" s="229" t="s">
        <v>375</v>
      </c>
      <c r="AU758" s="229" t="s">
        <v>91</v>
      </c>
      <c r="AY758" s="20" t="s">
        <v>373</v>
      </c>
      <c r="BE758" s="230">
        <f>IF(N758="základní",J758,0)</f>
        <v>0</v>
      </c>
      <c r="BF758" s="230">
        <f>IF(N758="snížená",J758,0)</f>
        <v>0</v>
      </c>
      <c r="BG758" s="230">
        <f>IF(N758="zákl. přenesená",J758,0)</f>
        <v>0</v>
      </c>
      <c r="BH758" s="230">
        <f>IF(N758="sníž. přenesená",J758,0)</f>
        <v>0</v>
      </c>
      <c r="BI758" s="230">
        <f>IF(N758="nulová",J758,0)</f>
        <v>0</v>
      </c>
      <c r="BJ758" s="20" t="s">
        <v>91</v>
      </c>
      <c r="BK758" s="230">
        <f>ROUND(I758*H758,2)</f>
        <v>0</v>
      </c>
      <c r="BL758" s="20" t="s">
        <v>379</v>
      </c>
      <c r="BM758" s="229" t="s">
        <v>944</v>
      </c>
    </row>
    <row r="759" s="2" customFormat="1">
      <c r="A759" s="41"/>
      <c r="B759" s="42"/>
      <c r="C759" s="43"/>
      <c r="D759" s="231" t="s">
        <v>381</v>
      </c>
      <c r="E759" s="43"/>
      <c r="F759" s="232" t="s">
        <v>945</v>
      </c>
      <c r="G759" s="43"/>
      <c r="H759" s="43"/>
      <c r="I759" s="233"/>
      <c r="J759" s="43"/>
      <c r="K759" s="43"/>
      <c r="L759" s="47"/>
      <c r="M759" s="234"/>
      <c r="N759" s="235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381</v>
      </c>
      <c r="AU759" s="20" t="s">
        <v>91</v>
      </c>
    </row>
    <row r="760" s="13" customFormat="1">
      <c r="A760" s="13"/>
      <c r="B760" s="236"/>
      <c r="C760" s="237"/>
      <c r="D760" s="238" t="s">
        <v>383</v>
      </c>
      <c r="E760" s="239" t="s">
        <v>19</v>
      </c>
      <c r="F760" s="240" t="s">
        <v>384</v>
      </c>
      <c r="G760" s="237"/>
      <c r="H760" s="239" t="s">
        <v>19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6" t="s">
        <v>383</v>
      </c>
      <c r="AU760" s="246" t="s">
        <v>91</v>
      </c>
      <c r="AV760" s="13" t="s">
        <v>85</v>
      </c>
      <c r="AW760" s="13" t="s">
        <v>37</v>
      </c>
      <c r="AX760" s="13" t="s">
        <v>78</v>
      </c>
      <c r="AY760" s="246" t="s">
        <v>373</v>
      </c>
    </row>
    <row r="761" s="13" customFormat="1">
      <c r="A761" s="13"/>
      <c r="B761" s="236"/>
      <c r="C761" s="237"/>
      <c r="D761" s="238" t="s">
        <v>383</v>
      </c>
      <c r="E761" s="239" t="s">
        <v>19</v>
      </c>
      <c r="F761" s="240" t="s">
        <v>946</v>
      </c>
      <c r="G761" s="237"/>
      <c r="H761" s="239" t="s">
        <v>19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383</v>
      </c>
      <c r="AU761" s="246" t="s">
        <v>91</v>
      </c>
      <c r="AV761" s="13" t="s">
        <v>85</v>
      </c>
      <c r="AW761" s="13" t="s">
        <v>37</v>
      </c>
      <c r="AX761" s="13" t="s">
        <v>78</v>
      </c>
      <c r="AY761" s="246" t="s">
        <v>373</v>
      </c>
    </row>
    <row r="762" s="13" customFormat="1">
      <c r="A762" s="13"/>
      <c r="B762" s="236"/>
      <c r="C762" s="237"/>
      <c r="D762" s="238" t="s">
        <v>383</v>
      </c>
      <c r="E762" s="239" t="s">
        <v>19</v>
      </c>
      <c r="F762" s="240" t="s">
        <v>947</v>
      </c>
      <c r="G762" s="237"/>
      <c r="H762" s="239" t="s">
        <v>19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6" t="s">
        <v>383</v>
      </c>
      <c r="AU762" s="246" t="s">
        <v>91</v>
      </c>
      <c r="AV762" s="13" t="s">
        <v>85</v>
      </c>
      <c r="AW762" s="13" t="s">
        <v>37</v>
      </c>
      <c r="AX762" s="13" t="s">
        <v>78</v>
      </c>
      <c r="AY762" s="246" t="s">
        <v>373</v>
      </c>
    </row>
    <row r="763" s="13" customFormat="1">
      <c r="A763" s="13"/>
      <c r="B763" s="236"/>
      <c r="C763" s="237"/>
      <c r="D763" s="238" t="s">
        <v>383</v>
      </c>
      <c r="E763" s="239" t="s">
        <v>19</v>
      </c>
      <c r="F763" s="240" t="s">
        <v>673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383</v>
      </c>
      <c r="AU763" s="246" t="s">
        <v>91</v>
      </c>
      <c r="AV763" s="13" t="s">
        <v>85</v>
      </c>
      <c r="AW763" s="13" t="s">
        <v>37</v>
      </c>
      <c r="AX763" s="13" t="s">
        <v>78</v>
      </c>
      <c r="AY763" s="246" t="s">
        <v>373</v>
      </c>
    </row>
    <row r="764" s="14" customFormat="1">
      <c r="A764" s="14"/>
      <c r="B764" s="247"/>
      <c r="C764" s="248"/>
      <c r="D764" s="238" t="s">
        <v>383</v>
      </c>
      <c r="E764" s="249" t="s">
        <v>19</v>
      </c>
      <c r="F764" s="250" t="s">
        <v>948</v>
      </c>
      <c r="G764" s="248"/>
      <c r="H764" s="251">
        <v>0.14499999999999999</v>
      </c>
      <c r="I764" s="252"/>
      <c r="J764" s="248"/>
      <c r="K764" s="248"/>
      <c r="L764" s="253"/>
      <c r="M764" s="254"/>
      <c r="N764" s="255"/>
      <c r="O764" s="255"/>
      <c r="P764" s="255"/>
      <c r="Q764" s="255"/>
      <c r="R764" s="255"/>
      <c r="S764" s="255"/>
      <c r="T764" s="25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7" t="s">
        <v>383</v>
      </c>
      <c r="AU764" s="257" t="s">
        <v>91</v>
      </c>
      <c r="AV764" s="14" t="s">
        <v>91</v>
      </c>
      <c r="AW764" s="14" t="s">
        <v>37</v>
      </c>
      <c r="AX764" s="14" t="s">
        <v>78</v>
      </c>
      <c r="AY764" s="257" t="s">
        <v>373</v>
      </c>
    </row>
    <row r="765" s="13" customFormat="1">
      <c r="A765" s="13"/>
      <c r="B765" s="236"/>
      <c r="C765" s="237"/>
      <c r="D765" s="238" t="s">
        <v>383</v>
      </c>
      <c r="E765" s="239" t="s">
        <v>19</v>
      </c>
      <c r="F765" s="240" t="s">
        <v>692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383</v>
      </c>
      <c r="AU765" s="246" t="s">
        <v>91</v>
      </c>
      <c r="AV765" s="13" t="s">
        <v>85</v>
      </c>
      <c r="AW765" s="13" t="s">
        <v>37</v>
      </c>
      <c r="AX765" s="13" t="s">
        <v>78</v>
      </c>
      <c r="AY765" s="246" t="s">
        <v>373</v>
      </c>
    </row>
    <row r="766" s="14" customFormat="1">
      <c r="A766" s="14"/>
      <c r="B766" s="247"/>
      <c r="C766" s="248"/>
      <c r="D766" s="238" t="s">
        <v>383</v>
      </c>
      <c r="E766" s="249" t="s">
        <v>19</v>
      </c>
      <c r="F766" s="250" t="s">
        <v>948</v>
      </c>
      <c r="G766" s="248"/>
      <c r="H766" s="251">
        <v>0.14499999999999999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7" t="s">
        <v>383</v>
      </c>
      <c r="AU766" s="257" t="s">
        <v>91</v>
      </c>
      <c r="AV766" s="14" t="s">
        <v>91</v>
      </c>
      <c r="AW766" s="14" t="s">
        <v>37</v>
      </c>
      <c r="AX766" s="14" t="s">
        <v>78</v>
      </c>
      <c r="AY766" s="257" t="s">
        <v>373</v>
      </c>
    </row>
    <row r="767" s="13" customFormat="1">
      <c r="A767" s="13"/>
      <c r="B767" s="236"/>
      <c r="C767" s="237"/>
      <c r="D767" s="238" t="s">
        <v>383</v>
      </c>
      <c r="E767" s="239" t="s">
        <v>19</v>
      </c>
      <c r="F767" s="240" t="s">
        <v>693</v>
      </c>
      <c r="G767" s="237"/>
      <c r="H767" s="239" t="s">
        <v>19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6" t="s">
        <v>383</v>
      </c>
      <c r="AU767" s="246" t="s">
        <v>91</v>
      </c>
      <c r="AV767" s="13" t="s">
        <v>85</v>
      </c>
      <c r="AW767" s="13" t="s">
        <v>37</v>
      </c>
      <c r="AX767" s="13" t="s">
        <v>78</v>
      </c>
      <c r="AY767" s="246" t="s">
        <v>373</v>
      </c>
    </row>
    <row r="768" s="14" customFormat="1">
      <c r="A768" s="14"/>
      <c r="B768" s="247"/>
      <c r="C768" s="248"/>
      <c r="D768" s="238" t="s">
        <v>383</v>
      </c>
      <c r="E768" s="249" t="s">
        <v>19</v>
      </c>
      <c r="F768" s="250" t="s">
        <v>948</v>
      </c>
      <c r="G768" s="248"/>
      <c r="H768" s="251">
        <v>0.14499999999999999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383</v>
      </c>
      <c r="AU768" s="257" t="s">
        <v>91</v>
      </c>
      <c r="AV768" s="14" t="s">
        <v>91</v>
      </c>
      <c r="AW768" s="14" t="s">
        <v>37</v>
      </c>
      <c r="AX768" s="14" t="s">
        <v>78</v>
      </c>
      <c r="AY768" s="257" t="s">
        <v>373</v>
      </c>
    </row>
    <row r="769" s="13" customFormat="1">
      <c r="A769" s="13"/>
      <c r="B769" s="236"/>
      <c r="C769" s="237"/>
      <c r="D769" s="238" t="s">
        <v>383</v>
      </c>
      <c r="E769" s="239" t="s">
        <v>19</v>
      </c>
      <c r="F769" s="240" t="s">
        <v>694</v>
      </c>
      <c r="G769" s="237"/>
      <c r="H769" s="239" t="s">
        <v>19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6" t="s">
        <v>383</v>
      </c>
      <c r="AU769" s="246" t="s">
        <v>91</v>
      </c>
      <c r="AV769" s="13" t="s">
        <v>85</v>
      </c>
      <c r="AW769" s="13" t="s">
        <v>37</v>
      </c>
      <c r="AX769" s="13" t="s">
        <v>78</v>
      </c>
      <c r="AY769" s="246" t="s">
        <v>373</v>
      </c>
    </row>
    <row r="770" s="14" customFormat="1">
      <c r="A770" s="14"/>
      <c r="B770" s="247"/>
      <c r="C770" s="248"/>
      <c r="D770" s="238" t="s">
        <v>383</v>
      </c>
      <c r="E770" s="249" t="s">
        <v>19</v>
      </c>
      <c r="F770" s="250" t="s">
        <v>948</v>
      </c>
      <c r="G770" s="248"/>
      <c r="H770" s="251">
        <v>0.14499999999999999</v>
      </c>
      <c r="I770" s="252"/>
      <c r="J770" s="248"/>
      <c r="K770" s="248"/>
      <c r="L770" s="253"/>
      <c r="M770" s="254"/>
      <c r="N770" s="255"/>
      <c r="O770" s="255"/>
      <c r="P770" s="255"/>
      <c r="Q770" s="255"/>
      <c r="R770" s="255"/>
      <c r="S770" s="255"/>
      <c r="T770" s="25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7" t="s">
        <v>383</v>
      </c>
      <c r="AU770" s="257" t="s">
        <v>91</v>
      </c>
      <c r="AV770" s="14" t="s">
        <v>91</v>
      </c>
      <c r="AW770" s="14" t="s">
        <v>37</v>
      </c>
      <c r="AX770" s="14" t="s">
        <v>78</v>
      </c>
      <c r="AY770" s="257" t="s">
        <v>373</v>
      </c>
    </row>
    <row r="771" s="15" customFormat="1">
      <c r="A771" s="15"/>
      <c r="B771" s="258"/>
      <c r="C771" s="259"/>
      <c r="D771" s="238" t="s">
        <v>383</v>
      </c>
      <c r="E771" s="260" t="s">
        <v>19</v>
      </c>
      <c r="F771" s="261" t="s">
        <v>386</v>
      </c>
      <c r="G771" s="259"/>
      <c r="H771" s="262">
        <v>0.57999999999999996</v>
      </c>
      <c r="I771" s="263"/>
      <c r="J771" s="259"/>
      <c r="K771" s="259"/>
      <c r="L771" s="264"/>
      <c r="M771" s="265"/>
      <c r="N771" s="266"/>
      <c r="O771" s="266"/>
      <c r="P771" s="266"/>
      <c r="Q771" s="266"/>
      <c r="R771" s="266"/>
      <c r="S771" s="266"/>
      <c r="T771" s="267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8" t="s">
        <v>383</v>
      </c>
      <c r="AU771" s="268" t="s">
        <v>91</v>
      </c>
      <c r="AV771" s="15" t="s">
        <v>379</v>
      </c>
      <c r="AW771" s="15" t="s">
        <v>37</v>
      </c>
      <c r="AX771" s="15" t="s">
        <v>85</v>
      </c>
      <c r="AY771" s="268" t="s">
        <v>373</v>
      </c>
    </row>
    <row r="772" s="2" customFormat="1" ht="24.15" customHeight="1">
      <c r="A772" s="41"/>
      <c r="B772" s="42"/>
      <c r="C772" s="218" t="s">
        <v>949</v>
      </c>
      <c r="D772" s="218" t="s">
        <v>375</v>
      </c>
      <c r="E772" s="219" t="s">
        <v>950</v>
      </c>
      <c r="F772" s="220" t="s">
        <v>951</v>
      </c>
      <c r="G772" s="221" t="s">
        <v>153</v>
      </c>
      <c r="H772" s="222">
        <v>2.3199999999999998</v>
      </c>
      <c r="I772" s="223"/>
      <c r="J772" s="224">
        <f>ROUND(I772*H772,2)</f>
        <v>0</v>
      </c>
      <c r="K772" s="220" t="s">
        <v>378</v>
      </c>
      <c r="L772" s="47"/>
      <c r="M772" s="225" t="s">
        <v>19</v>
      </c>
      <c r="N772" s="226" t="s">
        <v>50</v>
      </c>
      <c r="O772" s="87"/>
      <c r="P772" s="227">
        <f>O772*H772</f>
        <v>0</v>
      </c>
      <c r="Q772" s="227">
        <v>0.0027499999999999998</v>
      </c>
      <c r="R772" s="227">
        <f>Q772*H772</f>
        <v>0.0063799999999999994</v>
      </c>
      <c r="S772" s="227">
        <v>0</v>
      </c>
      <c r="T772" s="228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9" t="s">
        <v>379</v>
      </c>
      <c r="AT772" s="229" t="s">
        <v>375</v>
      </c>
      <c r="AU772" s="229" t="s">
        <v>91</v>
      </c>
      <c r="AY772" s="20" t="s">
        <v>373</v>
      </c>
      <c r="BE772" s="230">
        <f>IF(N772="základní",J772,0)</f>
        <v>0</v>
      </c>
      <c r="BF772" s="230">
        <f>IF(N772="snížená",J772,0)</f>
        <v>0</v>
      </c>
      <c r="BG772" s="230">
        <f>IF(N772="zákl. přenesená",J772,0)</f>
        <v>0</v>
      </c>
      <c r="BH772" s="230">
        <f>IF(N772="sníž. přenesená",J772,0)</f>
        <v>0</v>
      </c>
      <c r="BI772" s="230">
        <f>IF(N772="nulová",J772,0)</f>
        <v>0</v>
      </c>
      <c r="BJ772" s="20" t="s">
        <v>91</v>
      </c>
      <c r="BK772" s="230">
        <f>ROUND(I772*H772,2)</f>
        <v>0</v>
      </c>
      <c r="BL772" s="20" t="s">
        <v>379</v>
      </c>
      <c r="BM772" s="229" t="s">
        <v>952</v>
      </c>
    </row>
    <row r="773" s="2" customFormat="1">
      <c r="A773" s="41"/>
      <c r="B773" s="42"/>
      <c r="C773" s="43"/>
      <c r="D773" s="231" t="s">
        <v>381</v>
      </c>
      <c r="E773" s="43"/>
      <c r="F773" s="232" t="s">
        <v>953</v>
      </c>
      <c r="G773" s="43"/>
      <c r="H773" s="43"/>
      <c r="I773" s="233"/>
      <c r="J773" s="43"/>
      <c r="K773" s="43"/>
      <c r="L773" s="47"/>
      <c r="M773" s="234"/>
      <c r="N773" s="235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381</v>
      </c>
      <c r="AU773" s="20" t="s">
        <v>91</v>
      </c>
    </row>
    <row r="774" s="13" customFormat="1">
      <c r="A774" s="13"/>
      <c r="B774" s="236"/>
      <c r="C774" s="237"/>
      <c r="D774" s="238" t="s">
        <v>383</v>
      </c>
      <c r="E774" s="239" t="s">
        <v>19</v>
      </c>
      <c r="F774" s="240" t="s">
        <v>384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383</v>
      </c>
      <c r="AU774" s="246" t="s">
        <v>91</v>
      </c>
      <c r="AV774" s="13" t="s">
        <v>85</v>
      </c>
      <c r="AW774" s="13" t="s">
        <v>37</v>
      </c>
      <c r="AX774" s="13" t="s">
        <v>78</v>
      </c>
      <c r="AY774" s="246" t="s">
        <v>373</v>
      </c>
    </row>
    <row r="775" s="13" customFormat="1">
      <c r="A775" s="13"/>
      <c r="B775" s="236"/>
      <c r="C775" s="237"/>
      <c r="D775" s="238" t="s">
        <v>383</v>
      </c>
      <c r="E775" s="239" t="s">
        <v>19</v>
      </c>
      <c r="F775" s="240" t="s">
        <v>946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383</v>
      </c>
      <c r="AU775" s="246" t="s">
        <v>91</v>
      </c>
      <c r="AV775" s="13" t="s">
        <v>85</v>
      </c>
      <c r="AW775" s="13" t="s">
        <v>37</v>
      </c>
      <c r="AX775" s="13" t="s">
        <v>78</v>
      </c>
      <c r="AY775" s="246" t="s">
        <v>373</v>
      </c>
    </row>
    <row r="776" s="13" customFormat="1">
      <c r="A776" s="13"/>
      <c r="B776" s="236"/>
      <c r="C776" s="237"/>
      <c r="D776" s="238" t="s">
        <v>383</v>
      </c>
      <c r="E776" s="239" t="s">
        <v>19</v>
      </c>
      <c r="F776" s="240" t="s">
        <v>947</v>
      </c>
      <c r="G776" s="237"/>
      <c r="H776" s="239" t="s">
        <v>19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383</v>
      </c>
      <c r="AU776" s="246" t="s">
        <v>91</v>
      </c>
      <c r="AV776" s="13" t="s">
        <v>85</v>
      </c>
      <c r="AW776" s="13" t="s">
        <v>37</v>
      </c>
      <c r="AX776" s="13" t="s">
        <v>78</v>
      </c>
      <c r="AY776" s="246" t="s">
        <v>373</v>
      </c>
    </row>
    <row r="777" s="13" customFormat="1">
      <c r="A777" s="13"/>
      <c r="B777" s="236"/>
      <c r="C777" s="237"/>
      <c r="D777" s="238" t="s">
        <v>383</v>
      </c>
      <c r="E777" s="239" t="s">
        <v>19</v>
      </c>
      <c r="F777" s="240" t="s">
        <v>673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383</v>
      </c>
      <c r="AU777" s="246" t="s">
        <v>91</v>
      </c>
      <c r="AV777" s="13" t="s">
        <v>85</v>
      </c>
      <c r="AW777" s="13" t="s">
        <v>37</v>
      </c>
      <c r="AX777" s="13" t="s">
        <v>78</v>
      </c>
      <c r="AY777" s="246" t="s">
        <v>373</v>
      </c>
    </row>
    <row r="778" s="14" customFormat="1">
      <c r="A778" s="14"/>
      <c r="B778" s="247"/>
      <c r="C778" s="248"/>
      <c r="D778" s="238" t="s">
        <v>383</v>
      </c>
      <c r="E778" s="249" t="s">
        <v>19</v>
      </c>
      <c r="F778" s="250" t="s">
        <v>954</v>
      </c>
      <c r="G778" s="248"/>
      <c r="H778" s="251">
        <v>0.57999999999999996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7" t="s">
        <v>383</v>
      </c>
      <c r="AU778" s="257" t="s">
        <v>91</v>
      </c>
      <c r="AV778" s="14" t="s">
        <v>91</v>
      </c>
      <c r="AW778" s="14" t="s">
        <v>37</v>
      </c>
      <c r="AX778" s="14" t="s">
        <v>78</v>
      </c>
      <c r="AY778" s="257" t="s">
        <v>373</v>
      </c>
    </row>
    <row r="779" s="13" customFormat="1">
      <c r="A779" s="13"/>
      <c r="B779" s="236"/>
      <c r="C779" s="237"/>
      <c r="D779" s="238" t="s">
        <v>383</v>
      </c>
      <c r="E779" s="239" t="s">
        <v>19</v>
      </c>
      <c r="F779" s="240" t="s">
        <v>692</v>
      </c>
      <c r="G779" s="237"/>
      <c r="H779" s="239" t="s">
        <v>19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6" t="s">
        <v>383</v>
      </c>
      <c r="AU779" s="246" t="s">
        <v>91</v>
      </c>
      <c r="AV779" s="13" t="s">
        <v>85</v>
      </c>
      <c r="AW779" s="13" t="s">
        <v>37</v>
      </c>
      <c r="AX779" s="13" t="s">
        <v>78</v>
      </c>
      <c r="AY779" s="246" t="s">
        <v>373</v>
      </c>
    </row>
    <row r="780" s="14" customFormat="1">
      <c r="A780" s="14"/>
      <c r="B780" s="247"/>
      <c r="C780" s="248"/>
      <c r="D780" s="238" t="s">
        <v>383</v>
      </c>
      <c r="E780" s="249" t="s">
        <v>19</v>
      </c>
      <c r="F780" s="250" t="s">
        <v>954</v>
      </c>
      <c r="G780" s="248"/>
      <c r="H780" s="251">
        <v>0.57999999999999996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7" t="s">
        <v>383</v>
      </c>
      <c r="AU780" s="257" t="s">
        <v>91</v>
      </c>
      <c r="AV780" s="14" t="s">
        <v>91</v>
      </c>
      <c r="AW780" s="14" t="s">
        <v>37</v>
      </c>
      <c r="AX780" s="14" t="s">
        <v>78</v>
      </c>
      <c r="AY780" s="257" t="s">
        <v>373</v>
      </c>
    </row>
    <row r="781" s="13" customFormat="1">
      <c r="A781" s="13"/>
      <c r="B781" s="236"/>
      <c r="C781" s="237"/>
      <c r="D781" s="238" t="s">
        <v>383</v>
      </c>
      <c r="E781" s="239" t="s">
        <v>19</v>
      </c>
      <c r="F781" s="240" t="s">
        <v>693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383</v>
      </c>
      <c r="AU781" s="246" t="s">
        <v>91</v>
      </c>
      <c r="AV781" s="13" t="s">
        <v>85</v>
      </c>
      <c r="AW781" s="13" t="s">
        <v>37</v>
      </c>
      <c r="AX781" s="13" t="s">
        <v>78</v>
      </c>
      <c r="AY781" s="246" t="s">
        <v>373</v>
      </c>
    </row>
    <row r="782" s="14" customFormat="1">
      <c r="A782" s="14"/>
      <c r="B782" s="247"/>
      <c r="C782" s="248"/>
      <c r="D782" s="238" t="s">
        <v>383</v>
      </c>
      <c r="E782" s="249" t="s">
        <v>19</v>
      </c>
      <c r="F782" s="250" t="s">
        <v>954</v>
      </c>
      <c r="G782" s="248"/>
      <c r="H782" s="251">
        <v>0.57999999999999996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383</v>
      </c>
      <c r="AU782" s="257" t="s">
        <v>91</v>
      </c>
      <c r="AV782" s="14" t="s">
        <v>91</v>
      </c>
      <c r="AW782" s="14" t="s">
        <v>37</v>
      </c>
      <c r="AX782" s="14" t="s">
        <v>78</v>
      </c>
      <c r="AY782" s="257" t="s">
        <v>373</v>
      </c>
    </row>
    <row r="783" s="13" customFormat="1">
      <c r="A783" s="13"/>
      <c r="B783" s="236"/>
      <c r="C783" s="237"/>
      <c r="D783" s="238" t="s">
        <v>383</v>
      </c>
      <c r="E783" s="239" t="s">
        <v>19</v>
      </c>
      <c r="F783" s="240" t="s">
        <v>694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383</v>
      </c>
      <c r="AU783" s="246" t="s">
        <v>91</v>
      </c>
      <c r="AV783" s="13" t="s">
        <v>85</v>
      </c>
      <c r="AW783" s="13" t="s">
        <v>37</v>
      </c>
      <c r="AX783" s="13" t="s">
        <v>78</v>
      </c>
      <c r="AY783" s="246" t="s">
        <v>373</v>
      </c>
    </row>
    <row r="784" s="14" customFormat="1">
      <c r="A784" s="14"/>
      <c r="B784" s="247"/>
      <c r="C784" s="248"/>
      <c r="D784" s="238" t="s">
        <v>383</v>
      </c>
      <c r="E784" s="249" t="s">
        <v>19</v>
      </c>
      <c r="F784" s="250" t="s">
        <v>954</v>
      </c>
      <c r="G784" s="248"/>
      <c r="H784" s="251">
        <v>0.57999999999999996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383</v>
      </c>
      <c r="AU784" s="257" t="s">
        <v>91</v>
      </c>
      <c r="AV784" s="14" t="s">
        <v>91</v>
      </c>
      <c r="AW784" s="14" t="s">
        <v>37</v>
      </c>
      <c r="AX784" s="14" t="s">
        <v>78</v>
      </c>
      <c r="AY784" s="257" t="s">
        <v>373</v>
      </c>
    </row>
    <row r="785" s="15" customFormat="1">
      <c r="A785" s="15"/>
      <c r="B785" s="258"/>
      <c r="C785" s="259"/>
      <c r="D785" s="238" t="s">
        <v>383</v>
      </c>
      <c r="E785" s="260" t="s">
        <v>19</v>
      </c>
      <c r="F785" s="261" t="s">
        <v>386</v>
      </c>
      <c r="G785" s="259"/>
      <c r="H785" s="262">
        <v>2.3199999999999998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8" t="s">
        <v>383</v>
      </c>
      <c r="AU785" s="268" t="s">
        <v>91</v>
      </c>
      <c r="AV785" s="15" t="s">
        <v>379</v>
      </c>
      <c r="AW785" s="15" t="s">
        <v>37</v>
      </c>
      <c r="AX785" s="15" t="s">
        <v>85</v>
      </c>
      <c r="AY785" s="268" t="s">
        <v>373</v>
      </c>
    </row>
    <row r="786" s="2" customFormat="1" ht="24.15" customHeight="1">
      <c r="A786" s="41"/>
      <c r="B786" s="42"/>
      <c r="C786" s="218" t="s">
        <v>955</v>
      </c>
      <c r="D786" s="218" t="s">
        <v>375</v>
      </c>
      <c r="E786" s="219" t="s">
        <v>956</v>
      </c>
      <c r="F786" s="220" t="s">
        <v>957</v>
      </c>
      <c r="G786" s="221" t="s">
        <v>153</v>
      </c>
      <c r="H786" s="222">
        <v>2.3199999999999998</v>
      </c>
      <c r="I786" s="223"/>
      <c r="J786" s="224">
        <f>ROUND(I786*H786,2)</f>
        <v>0</v>
      </c>
      <c r="K786" s="220" t="s">
        <v>378</v>
      </c>
      <c r="L786" s="47"/>
      <c r="M786" s="225" t="s">
        <v>19</v>
      </c>
      <c r="N786" s="226" t="s">
        <v>50</v>
      </c>
      <c r="O786" s="87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9" t="s">
        <v>379</v>
      </c>
      <c r="AT786" s="229" t="s">
        <v>375</v>
      </c>
      <c r="AU786" s="229" t="s">
        <v>91</v>
      </c>
      <c r="AY786" s="20" t="s">
        <v>373</v>
      </c>
      <c r="BE786" s="230">
        <f>IF(N786="základní",J786,0)</f>
        <v>0</v>
      </c>
      <c r="BF786" s="230">
        <f>IF(N786="snížená",J786,0)</f>
        <v>0</v>
      </c>
      <c r="BG786" s="230">
        <f>IF(N786="zákl. přenesená",J786,0)</f>
        <v>0</v>
      </c>
      <c r="BH786" s="230">
        <f>IF(N786="sníž. přenesená",J786,0)</f>
        <v>0</v>
      </c>
      <c r="BI786" s="230">
        <f>IF(N786="nulová",J786,0)</f>
        <v>0</v>
      </c>
      <c r="BJ786" s="20" t="s">
        <v>91</v>
      </c>
      <c r="BK786" s="230">
        <f>ROUND(I786*H786,2)</f>
        <v>0</v>
      </c>
      <c r="BL786" s="20" t="s">
        <v>379</v>
      </c>
      <c r="BM786" s="229" t="s">
        <v>958</v>
      </c>
    </row>
    <row r="787" s="2" customFormat="1">
      <c r="A787" s="41"/>
      <c r="B787" s="42"/>
      <c r="C787" s="43"/>
      <c r="D787" s="231" t="s">
        <v>381</v>
      </c>
      <c r="E787" s="43"/>
      <c r="F787" s="232" t="s">
        <v>959</v>
      </c>
      <c r="G787" s="43"/>
      <c r="H787" s="43"/>
      <c r="I787" s="233"/>
      <c r="J787" s="43"/>
      <c r="K787" s="43"/>
      <c r="L787" s="47"/>
      <c r="M787" s="234"/>
      <c r="N787" s="235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381</v>
      </c>
      <c r="AU787" s="20" t="s">
        <v>91</v>
      </c>
    </row>
    <row r="788" s="13" customFormat="1">
      <c r="A788" s="13"/>
      <c r="B788" s="236"/>
      <c r="C788" s="237"/>
      <c r="D788" s="238" t="s">
        <v>383</v>
      </c>
      <c r="E788" s="239" t="s">
        <v>19</v>
      </c>
      <c r="F788" s="240" t="s">
        <v>384</v>
      </c>
      <c r="G788" s="237"/>
      <c r="H788" s="239" t="s">
        <v>19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6" t="s">
        <v>383</v>
      </c>
      <c r="AU788" s="246" t="s">
        <v>91</v>
      </c>
      <c r="AV788" s="13" t="s">
        <v>85</v>
      </c>
      <c r="AW788" s="13" t="s">
        <v>37</v>
      </c>
      <c r="AX788" s="13" t="s">
        <v>78</v>
      </c>
      <c r="AY788" s="246" t="s">
        <v>373</v>
      </c>
    </row>
    <row r="789" s="13" customFormat="1">
      <c r="A789" s="13"/>
      <c r="B789" s="236"/>
      <c r="C789" s="237"/>
      <c r="D789" s="238" t="s">
        <v>383</v>
      </c>
      <c r="E789" s="239" t="s">
        <v>19</v>
      </c>
      <c r="F789" s="240" t="s">
        <v>946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383</v>
      </c>
      <c r="AU789" s="246" t="s">
        <v>91</v>
      </c>
      <c r="AV789" s="13" t="s">
        <v>85</v>
      </c>
      <c r="AW789" s="13" t="s">
        <v>37</v>
      </c>
      <c r="AX789" s="13" t="s">
        <v>78</v>
      </c>
      <c r="AY789" s="246" t="s">
        <v>373</v>
      </c>
    </row>
    <row r="790" s="13" customFormat="1">
      <c r="A790" s="13"/>
      <c r="B790" s="236"/>
      <c r="C790" s="237"/>
      <c r="D790" s="238" t="s">
        <v>383</v>
      </c>
      <c r="E790" s="239" t="s">
        <v>19</v>
      </c>
      <c r="F790" s="240" t="s">
        <v>947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383</v>
      </c>
      <c r="AU790" s="246" t="s">
        <v>91</v>
      </c>
      <c r="AV790" s="13" t="s">
        <v>85</v>
      </c>
      <c r="AW790" s="13" t="s">
        <v>37</v>
      </c>
      <c r="AX790" s="13" t="s">
        <v>78</v>
      </c>
      <c r="AY790" s="246" t="s">
        <v>373</v>
      </c>
    </row>
    <row r="791" s="13" customFormat="1">
      <c r="A791" s="13"/>
      <c r="B791" s="236"/>
      <c r="C791" s="237"/>
      <c r="D791" s="238" t="s">
        <v>383</v>
      </c>
      <c r="E791" s="239" t="s">
        <v>19</v>
      </c>
      <c r="F791" s="240" t="s">
        <v>673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383</v>
      </c>
      <c r="AU791" s="246" t="s">
        <v>91</v>
      </c>
      <c r="AV791" s="13" t="s">
        <v>85</v>
      </c>
      <c r="AW791" s="13" t="s">
        <v>37</v>
      </c>
      <c r="AX791" s="13" t="s">
        <v>78</v>
      </c>
      <c r="AY791" s="246" t="s">
        <v>373</v>
      </c>
    </row>
    <row r="792" s="14" customFormat="1">
      <c r="A792" s="14"/>
      <c r="B792" s="247"/>
      <c r="C792" s="248"/>
      <c r="D792" s="238" t="s">
        <v>383</v>
      </c>
      <c r="E792" s="249" t="s">
        <v>19</v>
      </c>
      <c r="F792" s="250" t="s">
        <v>954</v>
      </c>
      <c r="G792" s="248"/>
      <c r="H792" s="251">
        <v>0.57999999999999996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383</v>
      </c>
      <c r="AU792" s="257" t="s">
        <v>91</v>
      </c>
      <c r="AV792" s="14" t="s">
        <v>91</v>
      </c>
      <c r="AW792" s="14" t="s">
        <v>37</v>
      </c>
      <c r="AX792" s="14" t="s">
        <v>78</v>
      </c>
      <c r="AY792" s="257" t="s">
        <v>373</v>
      </c>
    </row>
    <row r="793" s="13" customFormat="1">
      <c r="A793" s="13"/>
      <c r="B793" s="236"/>
      <c r="C793" s="237"/>
      <c r="D793" s="238" t="s">
        <v>383</v>
      </c>
      <c r="E793" s="239" t="s">
        <v>19</v>
      </c>
      <c r="F793" s="240" t="s">
        <v>692</v>
      </c>
      <c r="G793" s="237"/>
      <c r="H793" s="239" t="s">
        <v>19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6" t="s">
        <v>383</v>
      </c>
      <c r="AU793" s="246" t="s">
        <v>91</v>
      </c>
      <c r="AV793" s="13" t="s">
        <v>85</v>
      </c>
      <c r="AW793" s="13" t="s">
        <v>37</v>
      </c>
      <c r="AX793" s="13" t="s">
        <v>78</v>
      </c>
      <c r="AY793" s="246" t="s">
        <v>373</v>
      </c>
    </row>
    <row r="794" s="14" customFormat="1">
      <c r="A794" s="14"/>
      <c r="B794" s="247"/>
      <c r="C794" s="248"/>
      <c r="D794" s="238" t="s">
        <v>383</v>
      </c>
      <c r="E794" s="249" t="s">
        <v>19</v>
      </c>
      <c r="F794" s="250" t="s">
        <v>954</v>
      </c>
      <c r="G794" s="248"/>
      <c r="H794" s="251">
        <v>0.57999999999999996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383</v>
      </c>
      <c r="AU794" s="257" t="s">
        <v>91</v>
      </c>
      <c r="AV794" s="14" t="s">
        <v>91</v>
      </c>
      <c r="AW794" s="14" t="s">
        <v>37</v>
      </c>
      <c r="AX794" s="14" t="s">
        <v>78</v>
      </c>
      <c r="AY794" s="257" t="s">
        <v>373</v>
      </c>
    </row>
    <row r="795" s="13" customFormat="1">
      <c r="A795" s="13"/>
      <c r="B795" s="236"/>
      <c r="C795" s="237"/>
      <c r="D795" s="238" t="s">
        <v>383</v>
      </c>
      <c r="E795" s="239" t="s">
        <v>19</v>
      </c>
      <c r="F795" s="240" t="s">
        <v>693</v>
      </c>
      <c r="G795" s="237"/>
      <c r="H795" s="239" t="s">
        <v>19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383</v>
      </c>
      <c r="AU795" s="246" t="s">
        <v>91</v>
      </c>
      <c r="AV795" s="13" t="s">
        <v>85</v>
      </c>
      <c r="AW795" s="13" t="s">
        <v>37</v>
      </c>
      <c r="AX795" s="13" t="s">
        <v>78</v>
      </c>
      <c r="AY795" s="246" t="s">
        <v>373</v>
      </c>
    </row>
    <row r="796" s="14" customFormat="1">
      <c r="A796" s="14"/>
      <c r="B796" s="247"/>
      <c r="C796" s="248"/>
      <c r="D796" s="238" t="s">
        <v>383</v>
      </c>
      <c r="E796" s="249" t="s">
        <v>19</v>
      </c>
      <c r="F796" s="250" t="s">
        <v>954</v>
      </c>
      <c r="G796" s="248"/>
      <c r="H796" s="251">
        <v>0.57999999999999996</v>
      </c>
      <c r="I796" s="252"/>
      <c r="J796" s="248"/>
      <c r="K796" s="248"/>
      <c r="L796" s="253"/>
      <c r="M796" s="254"/>
      <c r="N796" s="255"/>
      <c r="O796" s="255"/>
      <c r="P796" s="255"/>
      <c r="Q796" s="255"/>
      <c r="R796" s="255"/>
      <c r="S796" s="255"/>
      <c r="T796" s="25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7" t="s">
        <v>383</v>
      </c>
      <c r="AU796" s="257" t="s">
        <v>91</v>
      </c>
      <c r="AV796" s="14" t="s">
        <v>91</v>
      </c>
      <c r="AW796" s="14" t="s">
        <v>37</v>
      </c>
      <c r="AX796" s="14" t="s">
        <v>78</v>
      </c>
      <c r="AY796" s="257" t="s">
        <v>373</v>
      </c>
    </row>
    <row r="797" s="13" customFormat="1">
      <c r="A797" s="13"/>
      <c r="B797" s="236"/>
      <c r="C797" s="237"/>
      <c r="D797" s="238" t="s">
        <v>383</v>
      </c>
      <c r="E797" s="239" t="s">
        <v>19</v>
      </c>
      <c r="F797" s="240" t="s">
        <v>694</v>
      </c>
      <c r="G797" s="237"/>
      <c r="H797" s="239" t="s">
        <v>19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6" t="s">
        <v>383</v>
      </c>
      <c r="AU797" s="246" t="s">
        <v>91</v>
      </c>
      <c r="AV797" s="13" t="s">
        <v>85</v>
      </c>
      <c r="AW797" s="13" t="s">
        <v>37</v>
      </c>
      <c r="AX797" s="13" t="s">
        <v>78</v>
      </c>
      <c r="AY797" s="246" t="s">
        <v>373</v>
      </c>
    </row>
    <row r="798" s="14" customFormat="1">
      <c r="A798" s="14"/>
      <c r="B798" s="247"/>
      <c r="C798" s="248"/>
      <c r="D798" s="238" t="s">
        <v>383</v>
      </c>
      <c r="E798" s="249" t="s">
        <v>19</v>
      </c>
      <c r="F798" s="250" t="s">
        <v>954</v>
      </c>
      <c r="G798" s="248"/>
      <c r="H798" s="251">
        <v>0.57999999999999996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7" t="s">
        <v>383</v>
      </c>
      <c r="AU798" s="257" t="s">
        <v>91</v>
      </c>
      <c r="AV798" s="14" t="s">
        <v>91</v>
      </c>
      <c r="AW798" s="14" t="s">
        <v>37</v>
      </c>
      <c r="AX798" s="14" t="s">
        <v>78</v>
      </c>
      <c r="AY798" s="257" t="s">
        <v>373</v>
      </c>
    </row>
    <row r="799" s="15" customFormat="1">
      <c r="A799" s="15"/>
      <c r="B799" s="258"/>
      <c r="C799" s="259"/>
      <c r="D799" s="238" t="s">
        <v>383</v>
      </c>
      <c r="E799" s="260" t="s">
        <v>19</v>
      </c>
      <c r="F799" s="261" t="s">
        <v>386</v>
      </c>
      <c r="G799" s="259"/>
      <c r="H799" s="262">
        <v>2.3199999999999998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8" t="s">
        <v>383</v>
      </c>
      <c r="AU799" s="268" t="s">
        <v>91</v>
      </c>
      <c r="AV799" s="15" t="s">
        <v>379</v>
      </c>
      <c r="AW799" s="15" t="s">
        <v>37</v>
      </c>
      <c r="AX799" s="15" t="s">
        <v>85</v>
      </c>
      <c r="AY799" s="268" t="s">
        <v>373</v>
      </c>
    </row>
    <row r="800" s="2" customFormat="1" ht="37.8" customHeight="1">
      <c r="A800" s="41"/>
      <c r="B800" s="42"/>
      <c r="C800" s="218" t="s">
        <v>960</v>
      </c>
      <c r="D800" s="218" t="s">
        <v>375</v>
      </c>
      <c r="E800" s="219" t="s">
        <v>961</v>
      </c>
      <c r="F800" s="220" t="s">
        <v>962</v>
      </c>
      <c r="G800" s="221" t="s">
        <v>153</v>
      </c>
      <c r="H800" s="222">
        <v>1124.7619999999999</v>
      </c>
      <c r="I800" s="223"/>
      <c r="J800" s="224">
        <f>ROUND(I800*H800,2)</f>
        <v>0</v>
      </c>
      <c r="K800" s="220" t="s">
        <v>378</v>
      </c>
      <c r="L800" s="47"/>
      <c r="M800" s="225" t="s">
        <v>19</v>
      </c>
      <c r="N800" s="226" t="s">
        <v>50</v>
      </c>
      <c r="O800" s="87"/>
      <c r="P800" s="227">
        <f>O800*H800</f>
        <v>0</v>
      </c>
      <c r="Q800" s="227">
        <v>0.11396000000000001</v>
      </c>
      <c r="R800" s="227">
        <f>Q800*H800</f>
        <v>128.17787752000001</v>
      </c>
      <c r="S800" s="227">
        <v>0</v>
      </c>
      <c r="T800" s="228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9" t="s">
        <v>379</v>
      </c>
      <c r="AT800" s="229" t="s">
        <v>375</v>
      </c>
      <c r="AU800" s="229" t="s">
        <v>91</v>
      </c>
      <c r="AY800" s="20" t="s">
        <v>373</v>
      </c>
      <c r="BE800" s="230">
        <f>IF(N800="základní",J800,0)</f>
        <v>0</v>
      </c>
      <c r="BF800" s="230">
        <f>IF(N800="snížená",J800,0)</f>
        <v>0</v>
      </c>
      <c r="BG800" s="230">
        <f>IF(N800="zákl. přenesená",J800,0)</f>
        <v>0</v>
      </c>
      <c r="BH800" s="230">
        <f>IF(N800="sníž. přenesená",J800,0)</f>
        <v>0</v>
      </c>
      <c r="BI800" s="230">
        <f>IF(N800="nulová",J800,0)</f>
        <v>0</v>
      </c>
      <c r="BJ800" s="20" t="s">
        <v>91</v>
      </c>
      <c r="BK800" s="230">
        <f>ROUND(I800*H800,2)</f>
        <v>0</v>
      </c>
      <c r="BL800" s="20" t="s">
        <v>379</v>
      </c>
      <c r="BM800" s="229" t="s">
        <v>963</v>
      </c>
    </row>
    <row r="801" s="2" customFormat="1">
      <c r="A801" s="41"/>
      <c r="B801" s="42"/>
      <c r="C801" s="43"/>
      <c r="D801" s="231" t="s">
        <v>381</v>
      </c>
      <c r="E801" s="43"/>
      <c r="F801" s="232" t="s">
        <v>964</v>
      </c>
      <c r="G801" s="43"/>
      <c r="H801" s="43"/>
      <c r="I801" s="233"/>
      <c r="J801" s="43"/>
      <c r="K801" s="43"/>
      <c r="L801" s="47"/>
      <c r="M801" s="234"/>
      <c r="N801" s="235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381</v>
      </c>
      <c r="AU801" s="20" t="s">
        <v>91</v>
      </c>
    </row>
    <row r="802" s="13" customFormat="1">
      <c r="A802" s="13"/>
      <c r="B802" s="236"/>
      <c r="C802" s="237"/>
      <c r="D802" s="238" t="s">
        <v>383</v>
      </c>
      <c r="E802" s="239" t="s">
        <v>19</v>
      </c>
      <c r="F802" s="240" t="s">
        <v>384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383</v>
      </c>
      <c r="AU802" s="246" t="s">
        <v>91</v>
      </c>
      <c r="AV802" s="13" t="s">
        <v>85</v>
      </c>
      <c r="AW802" s="13" t="s">
        <v>37</v>
      </c>
      <c r="AX802" s="13" t="s">
        <v>78</v>
      </c>
      <c r="AY802" s="246" t="s">
        <v>373</v>
      </c>
    </row>
    <row r="803" s="13" customFormat="1">
      <c r="A803" s="13"/>
      <c r="B803" s="236"/>
      <c r="C803" s="237"/>
      <c r="D803" s="238" t="s">
        <v>383</v>
      </c>
      <c r="E803" s="239" t="s">
        <v>19</v>
      </c>
      <c r="F803" s="240" t="s">
        <v>668</v>
      </c>
      <c r="G803" s="237"/>
      <c r="H803" s="239" t="s">
        <v>19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6" t="s">
        <v>383</v>
      </c>
      <c r="AU803" s="246" t="s">
        <v>91</v>
      </c>
      <c r="AV803" s="13" t="s">
        <v>85</v>
      </c>
      <c r="AW803" s="13" t="s">
        <v>37</v>
      </c>
      <c r="AX803" s="13" t="s">
        <v>78</v>
      </c>
      <c r="AY803" s="246" t="s">
        <v>373</v>
      </c>
    </row>
    <row r="804" s="13" customFormat="1">
      <c r="A804" s="13"/>
      <c r="B804" s="236"/>
      <c r="C804" s="237"/>
      <c r="D804" s="238" t="s">
        <v>383</v>
      </c>
      <c r="E804" s="239" t="s">
        <v>19</v>
      </c>
      <c r="F804" s="240" t="s">
        <v>965</v>
      </c>
      <c r="G804" s="237"/>
      <c r="H804" s="239" t="s">
        <v>19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6" t="s">
        <v>383</v>
      </c>
      <c r="AU804" s="246" t="s">
        <v>91</v>
      </c>
      <c r="AV804" s="13" t="s">
        <v>85</v>
      </c>
      <c r="AW804" s="13" t="s">
        <v>37</v>
      </c>
      <c r="AX804" s="13" t="s">
        <v>78</v>
      </c>
      <c r="AY804" s="246" t="s">
        <v>373</v>
      </c>
    </row>
    <row r="805" s="13" customFormat="1">
      <c r="A805" s="13"/>
      <c r="B805" s="236"/>
      <c r="C805" s="237"/>
      <c r="D805" s="238" t="s">
        <v>383</v>
      </c>
      <c r="E805" s="239" t="s">
        <v>19</v>
      </c>
      <c r="F805" s="240" t="s">
        <v>673</v>
      </c>
      <c r="G805" s="237"/>
      <c r="H805" s="239" t="s">
        <v>19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383</v>
      </c>
      <c r="AU805" s="246" t="s">
        <v>91</v>
      </c>
      <c r="AV805" s="13" t="s">
        <v>85</v>
      </c>
      <c r="AW805" s="13" t="s">
        <v>37</v>
      </c>
      <c r="AX805" s="13" t="s">
        <v>78</v>
      </c>
      <c r="AY805" s="246" t="s">
        <v>373</v>
      </c>
    </row>
    <row r="806" s="14" customFormat="1">
      <c r="A806" s="14"/>
      <c r="B806" s="247"/>
      <c r="C806" s="248"/>
      <c r="D806" s="238" t="s">
        <v>383</v>
      </c>
      <c r="E806" s="249" t="s">
        <v>19</v>
      </c>
      <c r="F806" s="250" t="s">
        <v>966</v>
      </c>
      <c r="G806" s="248"/>
      <c r="H806" s="251">
        <v>290.88400000000001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383</v>
      </c>
      <c r="AU806" s="257" t="s">
        <v>91</v>
      </c>
      <c r="AV806" s="14" t="s">
        <v>91</v>
      </c>
      <c r="AW806" s="14" t="s">
        <v>37</v>
      </c>
      <c r="AX806" s="14" t="s">
        <v>78</v>
      </c>
      <c r="AY806" s="257" t="s">
        <v>373</v>
      </c>
    </row>
    <row r="807" s="14" customFormat="1">
      <c r="A807" s="14"/>
      <c r="B807" s="247"/>
      <c r="C807" s="248"/>
      <c r="D807" s="238" t="s">
        <v>383</v>
      </c>
      <c r="E807" s="249" t="s">
        <v>19</v>
      </c>
      <c r="F807" s="250" t="s">
        <v>967</v>
      </c>
      <c r="G807" s="248"/>
      <c r="H807" s="251">
        <v>-20.329999999999998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383</v>
      </c>
      <c r="AU807" s="257" t="s">
        <v>91</v>
      </c>
      <c r="AV807" s="14" t="s">
        <v>91</v>
      </c>
      <c r="AW807" s="14" t="s">
        <v>37</v>
      </c>
      <c r="AX807" s="14" t="s">
        <v>78</v>
      </c>
      <c r="AY807" s="257" t="s">
        <v>373</v>
      </c>
    </row>
    <row r="808" s="16" customFormat="1">
      <c r="A808" s="16"/>
      <c r="B808" s="269"/>
      <c r="C808" s="270"/>
      <c r="D808" s="238" t="s">
        <v>383</v>
      </c>
      <c r="E808" s="271" t="s">
        <v>19</v>
      </c>
      <c r="F808" s="272" t="s">
        <v>447</v>
      </c>
      <c r="G808" s="270"/>
      <c r="H808" s="273">
        <v>270.55399999999997</v>
      </c>
      <c r="I808" s="274"/>
      <c r="J808" s="270"/>
      <c r="K808" s="270"/>
      <c r="L808" s="275"/>
      <c r="M808" s="276"/>
      <c r="N808" s="277"/>
      <c r="O808" s="277"/>
      <c r="P808" s="277"/>
      <c r="Q808" s="277"/>
      <c r="R808" s="277"/>
      <c r="S808" s="277"/>
      <c r="T808" s="278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9" t="s">
        <v>383</v>
      </c>
      <c r="AU808" s="279" t="s">
        <v>91</v>
      </c>
      <c r="AV808" s="16" t="s">
        <v>98</v>
      </c>
      <c r="AW808" s="16" t="s">
        <v>37</v>
      </c>
      <c r="AX808" s="16" t="s">
        <v>78</v>
      </c>
      <c r="AY808" s="279" t="s">
        <v>373</v>
      </c>
    </row>
    <row r="809" s="13" customFormat="1">
      <c r="A809" s="13"/>
      <c r="B809" s="236"/>
      <c r="C809" s="237"/>
      <c r="D809" s="238" t="s">
        <v>383</v>
      </c>
      <c r="E809" s="239" t="s">
        <v>19</v>
      </c>
      <c r="F809" s="240" t="s">
        <v>692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383</v>
      </c>
      <c r="AU809" s="246" t="s">
        <v>91</v>
      </c>
      <c r="AV809" s="13" t="s">
        <v>85</v>
      </c>
      <c r="AW809" s="13" t="s">
        <v>37</v>
      </c>
      <c r="AX809" s="13" t="s">
        <v>78</v>
      </c>
      <c r="AY809" s="246" t="s">
        <v>373</v>
      </c>
    </row>
    <row r="810" s="14" customFormat="1">
      <c r="A810" s="14"/>
      <c r="B810" s="247"/>
      <c r="C810" s="248"/>
      <c r="D810" s="238" t="s">
        <v>383</v>
      </c>
      <c r="E810" s="249" t="s">
        <v>19</v>
      </c>
      <c r="F810" s="250" t="s">
        <v>968</v>
      </c>
      <c r="G810" s="248"/>
      <c r="H810" s="251">
        <v>292.41199999999998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383</v>
      </c>
      <c r="AU810" s="257" t="s">
        <v>91</v>
      </c>
      <c r="AV810" s="14" t="s">
        <v>91</v>
      </c>
      <c r="AW810" s="14" t="s">
        <v>37</v>
      </c>
      <c r="AX810" s="14" t="s">
        <v>78</v>
      </c>
      <c r="AY810" s="257" t="s">
        <v>373</v>
      </c>
    </row>
    <row r="811" s="14" customFormat="1">
      <c r="A811" s="14"/>
      <c r="B811" s="247"/>
      <c r="C811" s="248"/>
      <c r="D811" s="238" t="s">
        <v>383</v>
      </c>
      <c r="E811" s="249" t="s">
        <v>19</v>
      </c>
      <c r="F811" s="250" t="s">
        <v>969</v>
      </c>
      <c r="G811" s="248"/>
      <c r="H811" s="251">
        <v>-22.050000000000001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383</v>
      </c>
      <c r="AU811" s="257" t="s">
        <v>91</v>
      </c>
      <c r="AV811" s="14" t="s">
        <v>91</v>
      </c>
      <c r="AW811" s="14" t="s">
        <v>37</v>
      </c>
      <c r="AX811" s="14" t="s">
        <v>78</v>
      </c>
      <c r="AY811" s="257" t="s">
        <v>373</v>
      </c>
    </row>
    <row r="812" s="16" customFormat="1">
      <c r="A812" s="16"/>
      <c r="B812" s="269"/>
      <c r="C812" s="270"/>
      <c r="D812" s="238" t="s">
        <v>383</v>
      </c>
      <c r="E812" s="271" t="s">
        <v>19</v>
      </c>
      <c r="F812" s="272" t="s">
        <v>447</v>
      </c>
      <c r="G812" s="270"/>
      <c r="H812" s="273">
        <v>270.36200000000002</v>
      </c>
      <c r="I812" s="274"/>
      <c r="J812" s="270"/>
      <c r="K812" s="270"/>
      <c r="L812" s="275"/>
      <c r="M812" s="276"/>
      <c r="N812" s="277"/>
      <c r="O812" s="277"/>
      <c r="P812" s="277"/>
      <c r="Q812" s="277"/>
      <c r="R812" s="277"/>
      <c r="S812" s="277"/>
      <c r="T812" s="278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9" t="s">
        <v>383</v>
      </c>
      <c r="AU812" s="279" t="s">
        <v>91</v>
      </c>
      <c r="AV812" s="16" t="s">
        <v>98</v>
      </c>
      <c r="AW812" s="16" t="s">
        <v>37</v>
      </c>
      <c r="AX812" s="16" t="s">
        <v>78</v>
      </c>
      <c r="AY812" s="279" t="s">
        <v>373</v>
      </c>
    </row>
    <row r="813" s="13" customFormat="1">
      <c r="A813" s="13"/>
      <c r="B813" s="236"/>
      <c r="C813" s="237"/>
      <c r="D813" s="238" t="s">
        <v>383</v>
      </c>
      <c r="E813" s="239" t="s">
        <v>19</v>
      </c>
      <c r="F813" s="240" t="s">
        <v>693</v>
      </c>
      <c r="G813" s="237"/>
      <c r="H813" s="239" t="s">
        <v>19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383</v>
      </c>
      <c r="AU813" s="246" t="s">
        <v>91</v>
      </c>
      <c r="AV813" s="13" t="s">
        <v>85</v>
      </c>
      <c r="AW813" s="13" t="s">
        <v>37</v>
      </c>
      <c r="AX813" s="13" t="s">
        <v>78</v>
      </c>
      <c r="AY813" s="246" t="s">
        <v>373</v>
      </c>
    </row>
    <row r="814" s="14" customFormat="1">
      <c r="A814" s="14"/>
      <c r="B814" s="247"/>
      <c r="C814" s="248"/>
      <c r="D814" s="238" t="s">
        <v>383</v>
      </c>
      <c r="E814" s="249" t="s">
        <v>19</v>
      </c>
      <c r="F814" s="250" t="s">
        <v>970</v>
      </c>
      <c r="G814" s="248"/>
      <c r="H814" s="251">
        <v>310.81900000000002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383</v>
      </c>
      <c r="AU814" s="257" t="s">
        <v>91</v>
      </c>
      <c r="AV814" s="14" t="s">
        <v>91</v>
      </c>
      <c r="AW814" s="14" t="s">
        <v>37</v>
      </c>
      <c r="AX814" s="14" t="s">
        <v>78</v>
      </c>
      <c r="AY814" s="257" t="s">
        <v>373</v>
      </c>
    </row>
    <row r="815" s="14" customFormat="1">
      <c r="A815" s="14"/>
      <c r="B815" s="247"/>
      <c r="C815" s="248"/>
      <c r="D815" s="238" t="s">
        <v>383</v>
      </c>
      <c r="E815" s="249" t="s">
        <v>19</v>
      </c>
      <c r="F815" s="250" t="s">
        <v>971</v>
      </c>
      <c r="G815" s="248"/>
      <c r="H815" s="251">
        <v>-23.940000000000001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383</v>
      </c>
      <c r="AU815" s="257" t="s">
        <v>91</v>
      </c>
      <c r="AV815" s="14" t="s">
        <v>91</v>
      </c>
      <c r="AW815" s="14" t="s">
        <v>37</v>
      </c>
      <c r="AX815" s="14" t="s">
        <v>78</v>
      </c>
      <c r="AY815" s="257" t="s">
        <v>373</v>
      </c>
    </row>
    <row r="816" s="16" customFormat="1">
      <c r="A816" s="16"/>
      <c r="B816" s="269"/>
      <c r="C816" s="270"/>
      <c r="D816" s="238" t="s">
        <v>383</v>
      </c>
      <c r="E816" s="271" t="s">
        <v>19</v>
      </c>
      <c r="F816" s="272" t="s">
        <v>447</v>
      </c>
      <c r="G816" s="270"/>
      <c r="H816" s="273">
        <v>286.87900000000002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79" t="s">
        <v>383</v>
      </c>
      <c r="AU816" s="279" t="s">
        <v>91</v>
      </c>
      <c r="AV816" s="16" t="s">
        <v>98</v>
      </c>
      <c r="AW816" s="16" t="s">
        <v>37</v>
      </c>
      <c r="AX816" s="16" t="s">
        <v>78</v>
      </c>
      <c r="AY816" s="279" t="s">
        <v>373</v>
      </c>
    </row>
    <row r="817" s="13" customFormat="1">
      <c r="A817" s="13"/>
      <c r="B817" s="236"/>
      <c r="C817" s="237"/>
      <c r="D817" s="238" t="s">
        <v>383</v>
      </c>
      <c r="E817" s="239" t="s">
        <v>19</v>
      </c>
      <c r="F817" s="240" t="s">
        <v>694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383</v>
      </c>
      <c r="AU817" s="246" t="s">
        <v>91</v>
      </c>
      <c r="AV817" s="13" t="s">
        <v>85</v>
      </c>
      <c r="AW817" s="13" t="s">
        <v>37</v>
      </c>
      <c r="AX817" s="13" t="s">
        <v>78</v>
      </c>
      <c r="AY817" s="246" t="s">
        <v>373</v>
      </c>
    </row>
    <row r="818" s="14" customFormat="1">
      <c r="A818" s="14"/>
      <c r="B818" s="247"/>
      <c r="C818" s="248"/>
      <c r="D818" s="238" t="s">
        <v>383</v>
      </c>
      <c r="E818" s="249" t="s">
        <v>19</v>
      </c>
      <c r="F818" s="250" t="s">
        <v>972</v>
      </c>
      <c r="G818" s="248"/>
      <c r="H818" s="251">
        <v>320.90699999999998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7" t="s">
        <v>383</v>
      </c>
      <c r="AU818" s="257" t="s">
        <v>91</v>
      </c>
      <c r="AV818" s="14" t="s">
        <v>91</v>
      </c>
      <c r="AW818" s="14" t="s">
        <v>37</v>
      </c>
      <c r="AX818" s="14" t="s">
        <v>78</v>
      </c>
      <c r="AY818" s="257" t="s">
        <v>373</v>
      </c>
    </row>
    <row r="819" s="14" customFormat="1">
      <c r="A819" s="14"/>
      <c r="B819" s="247"/>
      <c r="C819" s="248"/>
      <c r="D819" s="238" t="s">
        <v>383</v>
      </c>
      <c r="E819" s="249" t="s">
        <v>19</v>
      </c>
      <c r="F819" s="250" t="s">
        <v>971</v>
      </c>
      <c r="G819" s="248"/>
      <c r="H819" s="251">
        <v>-23.940000000000001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383</v>
      </c>
      <c r="AU819" s="257" t="s">
        <v>91</v>
      </c>
      <c r="AV819" s="14" t="s">
        <v>91</v>
      </c>
      <c r="AW819" s="14" t="s">
        <v>37</v>
      </c>
      <c r="AX819" s="14" t="s">
        <v>78</v>
      </c>
      <c r="AY819" s="257" t="s">
        <v>373</v>
      </c>
    </row>
    <row r="820" s="16" customFormat="1">
      <c r="A820" s="16"/>
      <c r="B820" s="269"/>
      <c r="C820" s="270"/>
      <c r="D820" s="238" t="s">
        <v>383</v>
      </c>
      <c r="E820" s="271" t="s">
        <v>19</v>
      </c>
      <c r="F820" s="272" t="s">
        <v>447</v>
      </c>
      <c r="G820" s="270"/>
      <c r="H820" s="273">
        <v>296.96699999999998</v>
      </c>
      <c r="I820" s="274"/>
      <c r="J820" s="270"/>
      <c r="K820" s="270"/>
      <c r="L820" s="275"/>
      <c r="M820" s="276"/>
      <c r="N820" s="277"/>
      <c r="O820" s="277"/>
      <c r="P820" s="277"/>
      <c r="Q820" s="277"/>
      <c r="R820" s="277"/>
      <c r="S820" s="277"/>
      <c r="T820" s="278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9" t="s">
        <v>383</v>
      </c>
      <c r="AU820" s="279" t="s">
        <v>91</v>
      </c>
      <c r="AV820" s="16" t="s">
        <v>98</v>
      </c>
      <c r="AW820" s="16" t="s">
        <v>37</v>
      </c>
      <c r="AX820" s="16" t="s">
        <v>78</v>
      </c>
      <c r="AY820" s="279" t="s">
        <v>373</v>
      </c>
    </row>
    <row r="821" s="15" customFormat="1">
      <c r="A821" s="15"/>
      <c r="B821" s="258"/>
      <c r="C821" s="259"/>
      <c r="D821" s="238" t="s">
        <v>383</v>
      </c>
      <c r="E821" s="260" t="s">
        <v>19</v>
      </c>
      <c r="F821" s="261" t="s">
        <v>386</v>
      </c>
      <c r="G821" s="259"/>
      <c r="H821" s="262">
        <v>1124.7619999999999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383</v>
      </c>
      <c r="AU821" s="268" t="s">
        <v>91</v>
      </c>
      <c r="AV821" s="15" t="s">
        <v>379</v>
      </c>
      <c r="AW821" s="15" t="s">
        <v>37</v>
      </c>
      <c r="AX821" s="15" t="s">
        <v>85</v>
      </c>
      <c r="AY821" s="268" t="s">
        <v>373</v>
      </c>
    </row>
    <row r="822" s="2" customFormat="1" ht="24.15" customHeight="1">
      <c r="A822" s="41"/>
      <c r="B822" s="42"/>
      <c r="C822" s="218" t="s">
        <v>973</v>
      </c>
      <c r="D822" s="218" t="s">
        <v>375</v>
      </c>
      <c r="E822" s="219" t="s">
        <v>974</v>
      </c>
      <c r="F822" s="220" t="s">
        <v>975</v>
      </c>
      <c r="G822" s="221" t="s">
        <v>230</v>
      </c>
      <c r="H822" s="222">
        <v>563.39999999999998</v>
      </c>
      <c r="I822" s="223"/>
      <c r="J822" s="224">
        <f>ROUND(I822*H822,2)</f>
        <v>0</v>
      </c>
      <c r="K822" s="220" t="s">
        <v>19</v>
      </c>
      <c r="L822" s="47"/>
      <c r="M822" s="225" t="s">
        <v>19</v>
      </c>
      <c r="N822" s="226" t="s">
        <v>50</v>
      </c>
      <c r="O822" s="87"/>
      <c r="P822" s="227">
        <f>O822*H822</f>
        <v>0</v>
      </c>
      <c r="Q822" s="227">
        <v>0.00012999999999999999</v>
      </c>
      <c r="R822" s="227">
        <f>Q822*H822</f>
        <v>0.073241999999999988</v>
      </c>
      <c r="S822" s="227">
        <v>0</v>
      </c>
      <c r="T822" s="228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9" t="s">
        <v>379</v>
      </c>
      <c r="AT822" s="229" t="s">
        <v>375</v>
      </c>
      <c r="AU822" s="229" t="s">
        <v>91</v>
      </c>
      <c r="AY822" s="20" t="s">
        <v>373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20" t="s">
        <v>91</v>
      </c>
      <c r="BK822" s="230">
        <f>ROUND(I822*H822,2)</f>
        <v>0</v>
      </c>
      <c r="BL822" s="20" t="s">
        <v>379</v>
      </c>
      <c r="BM822" s="229" t="s">
        <v>976</v>
      </c>
    </row>
    <row r="823" s="13" customFormat="1">
      <c r="A823" s="13"/>
      <c r="B823" s="236"/>
      <c r="C823" s="237"/>
      <c r="D823" s="238" t="s">
        <v>383</v>
      </c>
      <c r="E823" s="239" t="s">
        <v>19</v>
      </c>
      <c r="F823" s="240" t="s">
        <v>384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383</v>
      </c>
      <c r="AU823" s="246" t="s">
        <v>91</v>
      </c>
      <c r="AV823" s="13" t="s">
        <v>85</v>
      </c>
      <c r="AW823" s="13" t="s">
        <v>37</v>
      </c>
      <c r="AX823" s="13" t="s">
        <v>78</v>
      </c>
      <c r="AY823" s="246" t="s">
        <v>373</v>
      </c>
    </row>
    <row r="824" s="13" customFormat="1">
      <c r="A824" s="13"/>
      <c r="B824" s="236"/>
      <c r="C824" s="237"/>
      <c r="D824" s="238" t="s">
        <v>383</v>
      </c>
      <c r="E824" s="239" t="s">
        <v>19</v>
      </c>
      <c r="F824" s="240" t="s">
        <v>977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383</v>
      </c>
      <c r="AU824" s="246" t="s">
        <v>91</v>
      </c>
      <c r="AV824" s="13" t="s">
        <v>85</v>
      </c>
      <c r="AW824" s="13" t="s">
        <v>37</v>
      </c>
      <c r="AX824" s="13" t="s">
        <v>78</v>
      </c>
      <c r="AY824" s="246" t="s">
        <v>373</v>
      </c>
    </row>
    <row r="825" s="13" customFormat="1">
      <c r="A825" s="13"/>
      <c r="B825" s="236"/>
      <c r="C825" s="237"/>
      <c r="D825" s="238" t="s">
        <v>383</v>
      </c>
      <c r="E825" s="239" t="s">
        <v>19</v>
      </c>
      <c r="F825" s="240" t="s">
        <v>673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383</v>
      </c>
      <c r="AU825" s="246" t="s">
        <v>91</v>
      </c>
      <c r="AV825" s="13" t="s">
        <v>85</v>
      </c>
      <c r="AW825" s="13" t="s">
        <v>37</v>
      </c>
      <c r="AX825" s="13" t="s">
        <v>78</v>
      </c>
      <c r="AY825" s="246" t="s">
        <v>373</v>
      </c>
    </row>
    <row r="826" s="14" customFormat="1">
      <c r="A826" s="14"/>
      <c r="B826" s="247"/>
      <c r="C826" s="248"/>
      <c r="D826" s="238" t="s">
        <v>383</v>
      </c>
      <c r="E826" s="249" t="s">
        <v>19</v>
      </c>
      <c r="F826" s="250" t="s">
        <v>978</v>
      </c>
      <c r="G826" s="248"/>
      <c r="H826" s="251">
        <v>112.035</v>
      </c>
      <c r="I826" s="252"/>
      <c r="J826" s="248"/>
      <c r="K826" s="248"/>
      <c r="L826" s="253"/>
      <c r="M826" s="254"/>
      <c r="N826" s="255"/>
      <c r="O826" s="255"/>
      <c r="P826" s="255"/>
      <c r="Q826" s="255"/>
      <c r="R826" s="255"/>
      <c r="S826" s="255"/>
      <c r="T826" s="25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7" t="s">
        <v>383</v>
      </c>
      <c r="AU826" s="257" t="s">
        <v>91</v>
      </c>
      <c r="AV826" s="14" t="s">
        <v>91</v>
      </c>
      <c r="AW826" s="14" t="s">
        <v>37</v>
      </c>
      <c r="AX826" s="14" t="s">
        <v>78</v>
      </c>
      <c r="AY826" s="257" t="s">
        <v>373</v>
      </c>
    </row>
    <row r="827" s="16" customFormat="1">
      <c r="A827" s="16"/>
      <c r="B827" s="269"/>
      <c r="C827" s="270"/>
      <c r="D827" s="238" t="s">
        <v>383</v>
      </c>
      <c r="E827" s="271" t="s">
        <v>19</v>
      </c>
      <c r="F827" s="272" t="s">
        <v>447</v>
      </c>
      <c r="G827" s="270"/>
      <c r="H827" s="273">
        <v>112.035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279" t="s">
        <v>383</v>
      </c>
      <c r="AU827" s="279" t="s">
        <v>91</v>
      </c>
      <c r="AV827" s="16" t="s">
        <v>98</v>
      </c>
      <c r="AW827" s="16" t="s">
        <v>37</v>
      </c>
      <c r="AX827" s="16" t="s">
        <v>78</v>
      </c>
      <c r="AY827" s="279" t="s">
        <v>373</v>
      </c>
    </row>
    <row r="828" s="13" customFormat="1">
      <c r="A828" s="13"/>
      <c r="B828" s="236"/>
      <c r="C828" s="237"/>
      <c r="D828" s="238" t="s">
        <v>383</v>
      </c>
      <c r="E828" s="239" t="s">
        <v>19</v>
      </c>
      <c r="F828" s="240" t="s">
        <v>692</v>
      </c>
      <c r="G828" s="237"/>
      <c r="H828" s="239" t="s">
        <v>19</v>
      </c>
      <c r="I828" s="241"/>
      <c r="J828" s="237"/>
      <c r="K828" s="237"/>
      <c r="L828" s="242"/>
      <c r="M828" s="243"/>
      <c r="N828" s="244"/>
      <c r="O828" s="244"/>
      <c r="P828" s="244"/>
      <c r="Q828" s="244"/>
      <c r="R828" s="244"/>
      <c r="S828" s="244"/>
      <c r="T828" s="24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6" t="s">
        <v>383</v>
      </c>
      <c r="AU828" s="246" t="s">
        <v>91</v>
      </c>
      <c r="AV828" s="13" t="s">
        <v>85</v>
      </c>
      <c r="AW828" s="13" t="s">
        <v>37</v>
      </c>
      <c r="AX828" s="13" t="s">
        <v>78</v>
      </c>
      <c r="AY828" s="246" t="s">
        <v>373</v>
      </c>
    </row>
    <row r="829" s="14" customFormat="1">
      <c r="A829" s="14"/>
      <c r="B829" s="247"/>
      <c r="C829" s="248"/>
      <c r="D829" s="238" t="s">
        <v>383</v>
      </c>
      <c r="E829" s="249" t="s">
        <v>19</v>
      </c>
      <c r="F829" s="250" t="s">
        <v>979</v>
      </c>
      <c r="G829" s="248"/>
      <c r="H829" s="251">
        <v>142.34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383</v>
      </c>
      <c r="AU829" s="257" t="s">
        <v>91</v>
      </c>
      <c r="AV829" s="14" t="s">
        <v>91</v>
      </c>
      <c r="AW829" s="14" t="s">
        <v>37</v>
      </c>
      <c r="AX829" s="14" t="s">
        <v>78</v>
      </c>
      <c r="AY829" s="257" t="s">
        <v>373</v>
      </c>
    </row>
    <row r="830" s="16" customFormat="1">
      <c r="A830" s="16"/>
      <c r="B830" s="269"/>
      <c r="C830" s="270"/>
      <c r="D830" s="238" t="s">
        <v>383</v>
      </c>
      <c r="E830" s="271" t="s">
        <v>19</v>
      </c>
      <c r="F830" s="272" t="s">
        <v>447</v>
      </c>
      <c r="G830" s="270"/>
      <c r="H830" s="273">
        <v>142.34</v>
      </c>
      <c r="I830" s="274"/>
      <c r="J830" s="270"/>
      <c r="K830" s="270"/>
      <c r="L830" s="275"/>
      <c r="M830" s="276"/>
      <c r="N830" s="277"/>
      <c r="O830" s="277"/>
      <c r="P830" s="277"/>
      <c r="Q830" s="277"/>
      <c r="R830" s="277"/>
      <c r="S830" s="277"/>
      <c r="T830" s="278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9" t="s">
        <v>383</v>
      </c>
      <c r="AU830" s="279" t="s">
        <v>91</v>
      </c>
      <c r="AV830" s="16" t="s">
        <v>98</v>
      </c>
      <c r="AW830" s="16" t="s">
        <v>37</v>
      </c>
      <c r="AX830" s="16" t="s">
        <v>78</v>
      </c>
      <c r="AY830" s="279" t="s">
        <v>373</v>
      </c>
    </row>
    <row r="831" s="13" customFormat="1">
      <c r="A831" s="13"/>
      <c r="B831" s="236"/>
      <c r="C831" s="237"/>
      <c r="D831" s="238" t="s">
        <v>383</v>
      </c>
      <c r="E831" s="239" t="s">
        <v>19</v>
      </c>
      <c r="F831" s="240" t="s">
        <v>693</v>
      </c>
      <c r="G831" s="237"/>
      <c r="H831" s="239" t="s">
        <v>19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6" t="s">
        <v>383</v>
      </c>
      <c r="AU831" s="246" t="s">
        <v>91</v>
      </c>
      <c r="AV831" s="13" t="s">
        <v>85</v>
      </c>
      <c r="AW831" s="13" t="s">
        <v>37</v>
      </c>
      <c r="AX831" s="13" t="s">
        <v>78</v>
      </c>
      <c r="AY831" s="246" t="s">
        <v>373</v>
      </c>
    </row>
    <row r="832" s="14" customFormat="1">
      <c r="A832" s="14"/>
      <c r="B832" s="247"/>
      <c r="C832" s="248"/>
      <c r="D832" s="238" t="s">
        <v>383</v>
      </c>
      <c r="E832" s="249" t="s">
        <v>19</v>
      </c>
      <c r="F832" s="250" t="s">
        <v>980</v>
      </c>
      <c r="G832" s="248"/>
      <c r="H832" s="251">
        <v>152.04499999999999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383</v>
      </c>
      <c r="AU832" s="257" t="s">
        <v>91</v>
      </c>
      <c r="AV832" s="14" t="s">
        <v>91</v>
      </c>
      <c r="AW832" s="14" t="s">
        <v>37</v>
      </c>
      <c r="AX832" s="14" t="s">
        <v>78</v>
      </c>
      <c r="AY832" s="257" t="s">
        <v>373</v>
      </c>
    </row>
    <row r="833" s="16" customFormat="1">
      <c r="A833" s="16"/>
      <c r="B833" s="269"/>
      <c r="C833" s="270"/>
      <c r="D833" s="238" t="s">
        <v>383</v>
      </c>
      <c r="E833" s="271" t="s">
        <v>19</v>
      </c>
      <c r="F833" s="272" t="s">
        <v>447</v>
      </c>
      <c r="G833" s="270"/>
      <c r="H833" s="273">
        <v>152.04499999999999</v>
      </c>
      <c r="I833" s="274"/>
      <c r="J833" s="270"/>
      <c r="K833" s="270"/>
      <c r="L833" s="275"/>
      <c r="M833" s="276"/>
      <c r="N833" s="277"/>
      <c r="O833" s="277"/>
      <c r="P833" s="277"/>
      <c r="Q833" s="277"/>
      <c r="R833" s="277"/>
      <c r="S833" s="277"/>
      <c r="T833" s="278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79" t="s">
        <v>383</v>
      </c>
      <c r="AU833" s="279" t="s">
        <v>91</v>
      </c>
      <c r="AV833" s="16" t="s">
        <v>98</v>
      </c>
      <c r="AW833" s="16" t="s">
        <v>37</v>
      </c>
      <c r="AX833" s="16" t="s">
        <v>78</v>
      </c>
      <c r="AY833" s="279" t="s">
        <v>373</v>
      </c>
    </row>
    <row r="834" s="13" customFormat="1">
      <c r="A834" s="13"/>
      <c r="B834" s="236"/>
      <c r="C834" s="237"/>
      <c r="D834" s="238" t="s">
        <v>383</v>
      </c>
      <c r="E834" s="239" t="s">
        <v>19</v>
      </c>
      <c r="F834" s="240" t="s">
        <v>694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383</v>
      </c>
      <c r="AU834" s="246" t="s">
        <v>91</v>
      </c>
      <c r="AV834" s="13" t="s">
        <v>85</v>
      </c>
      <c r="AW834" s="13" t="s">
        <v>37</v>
      </c>
      <c r="AX834" s="13" t="s">
        <v>78</v>
      </c>
      <c r="AY834" s="246" t="s">
        <v>373</v>
      </c>
    </row>
    <row r="835" s="14" customFormat="1">
      <c r="A835" s="14"/>
      <c r="B835" s="247"/>
      <c r="C835" s="248"/>
      <c r="D835" s="238" t="s">
        <v>383</v>
      </c>
      <c r="E835" s="249" t="s">
        <v>19</v>
      </c>
      <c r="F835" s="250" t="s">
        <v>981</v>
      </c>
      <c r="G835" s="248"/>
      <c r="H835" s="251">
        <v>156.97999999999999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383</v>
      </c>
      <c r="AU835" s="257" t="s">
        <v>91</v>
      </c>
      <c r="AV835" s="14" t="s">
        <v>91</v>
      </c>
      <c r="AW835" s="14" t="s">
        <v>37</v>
      </c>
      <c r="AX835" s="14" t="s">
        <v>78</v>
      </c>
      <c r="AY835" s="257" t="s">
        <v>373</v>
      </c>
    </row>
    <row r="836" s="16" customFormat="1">
      <c r="A836" s="16"/>
      <c r="B836" s="269"/>
      <c r="C836" s="270"/>
      <c r="D836" s="238" t="s">
        <v>383</v>
      </c>
      <c r="E836" s="271" t="s">
        <v>19</v>
      </c>
      <c r="F836" s="272" t="s">
        <v>447</v>
      </c>
      <c r="G836" s="270"/>
      <c r="H836" s="273">
        <v>156.97999999999999</v>
      </c>
      <c r="I836" s="274"/>
      <c r="J836" s="270"/>
      <c r="K836" s="270"/>
      <c r="L836" s="275"/>
      <c r="M836" s="276"/>
      <c r="N836" s="277"/>
      <c r="O836" s="277"/>
      <c r="P836" s="277"/>
      <c r="Q836" s="277"/>
      <c r="R836" s="277"/>
      <c r="S836" s="277"/>
      <c r="T836" s="278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9" t="s">
        <v>383</v>
      </c>
      <c r="AU836" s="279" t="s">
        <v>91</v>
      </c>
      <c r="AV836" s="16" t="s">
        <v>98</v>
      </c>
      <c r="AW836" s="16" t="s">
        <v>37</v>
      </c>
      <c r="AX836" s="16" t="s">
        <v>78</v>
      </c>
      <c r="AY836" s="279" t="s">
        <v>373</v>
      </c>
    </row>
    <row r="837" s="15" customFormat="1">
      <c r="A837" s="15"/>
      <c r="B837" s="258"/>
      <c r="C837" s="259"/>
      <c r="D837" s="238" t="s">
        <v>383</v>
      </c>
      <c r="E837" s="260" t="s">
        <v>19</v>
      </c>
      <c r="F837" s="261" t="s">
        <v>386</v>
      </c>
      <c r="G837" s="259"/>
      <c r="H837" s="262">
        <v>563.39999999999998</v>
      </c>
      <c r="I837" s="263"/>
      <c r="J837" s="259"/>
      <c r="K837" s="259"/>
      <c r="L837" s="264"/>
      <c r="M837" s="265"/>
      <c r="N837" s="266"/>
      <c r="O837" s="266"/>
      <c r="P837" s="266"/>
      <c r="Q837" s="266"/>
      <c r="R837" s="266"/>
      <c r="S837" s="266"/>
      <c r="T837" s="26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8" t="s">
        <v>383</v>
      </c>
      <c r="AU837" s="268" t="s">
        <v>91</v>
      </c>
      <c r="AV837" s="15" t="s">
        <v>379</v>
      </c>
      <c r="AW837" s="15" t="s">
        <v>37</v>
      </c>
      <c r="AX837" s="15" t="s">
        <v>85</v>
      </c>
      <c r="AY837" s="268" t="s">
        <v>373</v>
      </c>
    </row>
    <row r="838" s="2" customFormat="1" ht="16.5" customHeight="1">
      <c r="A838" s="41"/>
      <c r="B838" s="42"/>
      <c r="C838" s="218" t="s">
        <v>982</v>
      </c>
      <c r="D838" s="218" t="s">
        <v>375</v>
      </c>
      <c r="E838" s="219" t="s">
        <v>983</v>
      </c>
      <c r="F838" s="220" t="s">
        <v>984</v>
      </c>
      <c r="G838" s="221" t="s">
        <v>212</v>
      </c>
      <c r="H838" s="222">
        <v>23.571000000000002</v>
      </c>
      <c r="I838" s="223"/>
      <c r="J838" s="224">
        <f>ROUND(I838*H838,2)</f>
        <v>0</v>
      </c>
      <c r="K838" s="220" t="s">
        <v>378</v>
      </c>
      <c r="L838" s="47"/>
      <c r="M838" s="225" t="s">
        <v>19</v>
      </c>
      <c r="N838" s="226" t="s">
        <v>50</v>
      </c>
      <c r="O838" s="87"/>
      <c r="P838" s="227">
        <f>O838*H838</f>
        <v>0</v>
      </c>
      <c r="Q838" s="227">
        <v>2.6446800000000001</v>
      </c>
      <c r="R838" s="227">
        <f>Q838*H838</f>
        <v>62.337752280000011</v>
      </c>
      <c r="S838" s="227">
        <v>0</v>
      </c>
      <c r="T838" s="228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29" t="s">
        <v>379</v>
      </c>
      <c r="AT838" s="229" t="s">
        <v>375</v>
      </c>
      <c r="AU838" s="229" t="s">
        <v>91</v>
      </c>
      <c r="AY838" s="20" t="s">
        <v>373</v>
      </c>
      <c r="BE838" s="230">
        <f>IF(N838="základní",J838,0)</f>
        <v>0</v>
      </c>
      <c r="BF838" s="230">
        <f>IF(N838="snížená",J838,0)</f>
        <v>0</v>
      </c>
      <c r="BG838" s="230">
        <f>IF(N838="zákl. přenesená",J838,0)</f>
        <v>0</v>
      </c>
      <c r="BH838" s="230">
        <f>IF(N838="sníž. přenesená",J838,0)</f>
        <v>0</v>
      </c>
      <c r="BI838" s="230">
        <f>IF(N838="nulová",J838,0)</f>
        <v>0</v>
      </c>
      <c r="BJ838" s="20" t="s">
        <v>91</v>
      </c>
      <c r="BK838" s="230">
        <f>ROUND(I838*H838,2)</f>
        <v>0</v>
      </c>
      <c r="BL838" s="20" t="s">
        <v>379</v>
      </c>
      <c r="BM838" s="229" t="s">
        <v>985</v>
      </c>
    </row>
    <row r="839" s="2" customFormat="1">
      <c r="A839" s="41"/>
      <c r="B839" s="42"/>
      <c r="C839" s="43"/>
      <c r="D839" s="231" t="s">
        <v>381</v>
      </c>
      <c r="E839" s="43"/>
      <c r="F839" s="232" t="s">
        <v>986</v>
      </c>
      <c r="G839" s="43"/>
      <c r="H839" s="43"/>
      <c r="I839" s="233"/>
      <c r="J839" s="43"/>
      <c r="K839" s="43"/>
      <c r="L839" s="47"/>
      <c r="M839" s="234"/>
      <c r="N839" s="235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381</v>
      </c>
      <c r="AU839" s="20" t="s">
        <v>91</v>
      </c>
    </row>
    <row r="840" s="13" customFormat="1">
      <c r="A840" s="13"/>
      <c r="B840" s="236"/>
      <c r="C840" s="237"/>
      <c r="D840" s="238" t="s">
        <v>383</v>
      </c>
      <c r="E840" s="239" t="s">
        <v>19</v>
      </c>
      <c r="F840" s="240" t="s">
        <v>673</v>
      </c>
      <c r="G840" s="237"/>
      <c r="H840" s="239" t="s">
        <v>19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6" t="s">
        <v>383</v>
      </c>
      <c r="AU840" s="246" t="s">
        <v>91</v>
      </c>
      <c r="AV840" s="13" t="s">
        <v>85</v>
      </c>
      <c r="AW840" s="13" t="s">
        <v>37</v>
      </c>
      <c r="AX840" s="13" t="s">
        <v>78</v>
      </c>
      <c r="AY840" s="246" t="s">
        <v>373</v>
      </c>
    </row>
    <row r="841" s="14" customFormat="1">
      <c r="A841" s="14"/>
      <c r="B841" s="247"/>
      <c r="C841" s="248"/>
      <c r="D841" s="238" t="s">
        <v>383</v>
      </c>
      <c r="E841" s="249" t="s">
        <v>19</v>
      </c>
      <c r="F841" s="250" t="s">
        <v>987</v>
      </c>
      <c r="G841" s="248"/>
      <c r="H841" s="251">
        <v>0.748</v>
      </c>
      <c r="I841" s="252"/>
      <c r="J841" s="248"/>
      <c r="K841" s="248"/>
      <c r="L841" s="253"/>
      <c r="M841" s="254"/>
      <c r="N841" s="255"/>
      <c r="O841" s="255"/>
      <c r="P841" s="255"/>
      <c r="Q841" s="255"/>
      <c r="R841" s="255"/>
      <c r="S841" s="255"/>
      <c r="T841" s="25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7" t="s">
        <v>383</v>
      </c>
      <c r="AU841" s="257" t="s">
        <v>91</v>
      </c>
      <c r="AV841" s="14" t="s">
        <v>91</v>
      </c>
      <c r="AW841" s="14" t="s">
        <v>37</v>
      </c>
      <c r="AX841" s="14" t="s">
        <v>78</v>
      </c>
      <c r="AY841" s="257" t="s">
        <v>373</v>
      </c>
    </row>
    <row r="842" s="13" customFormat="1">
      <c r="A842" s="13"/>
      <c r="B842" s="236"/>
      <c r="C842" s="237"/>
      <c r="D842" s="238" t="s">
        <v>383</v>
      </c>
      <c r="E842" s="239" t="s">
        <v>19</v>
      </c>
      <c r="F842" s="240" t="s">
        <v>988</v>
      </c>
      <c r="G842" s="237"/>
      <c r="H842" s="239" t="s">
        <v>19</v>
      </c>
      <c r="I842" s="241"/>
      <c r="J842" s="237"/>
      <c r="K842" s="237"/>
      <c r="L842" s="242"/>
      <c r="M842" s="243"/>
      <c r="N842" s="244"/>
      <c r="O842" s="244"/>
      <c r="P842" s="244"/>
      <c r="Q842" s="244"/>
      <c r="R842" s="244"/>
      <c r="S842" s="244"/>
      <c r="T842" s="24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6" t="s">
        <v>383</v>
      </c>
      <c r="AU842" s="246" t="s">
        <v>91</v>
      </c>
      <c r="AV842" s="13" t="s">
        <v>85</v>
      </c>
      <c r="AW842" s="13" t="s">
        <v>37</v>
      </c>
      <c r="AX842" s="13" t="s">
        <v>78</v>
      </c>
      <c r="AY842" s="246" t="s">
        <v>373</v>
      </c>
    </row>
    <row r="843" s="14" customFormat="1">
      <c r="A843" s="14"/>
      <c r="B843" s="247"/>
      <c r="C843" s="248"/>
      <c r="D843" s="238" t="s">
        <v>383</v>
      </c>
      <c r="E843" s="249" t="s">
        <v>19</v>
      </c>
      <c r="F843" s="250" t="s">
        <v>989</v>
      </c>
      <c r="G843" s="248"/>
      <c r="H843" s="251">
        <v>5.0449999999999999</v>
      </c>
      <c r="I843" s="252"/>
      <c r="J843" s="248"/>
      <c r="K843" s="248"/>
      <c r="L843" s="253"/>
      <c r="M843" s="254"/>
      <c r="N843" s="255"/>
      <c r="O843" s="255"/>
      <c r="P843" s="255"/>
      <c r="Q843" s="255"/>
      <c r="R843" s="255"/>
      <c r="S843" s="255"/>
      <c r="T843" s="256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7" t="s">
        <v>383</v>
      </c>
      <c r="AU843" s="257" t="s">
        <v>91</v>
      </c>
      <c r="AV843" s="14" t="s">
        <v>91</v>
      </c>
      <c r="AW843" s="14" t="s">
        <v>37</v>
      </c>
      <c r="AX843" s="14" t="s">
        <v>78</v>
      </c>
      <c r="AY843" s="257" t="s">
        <v>373</v>
      </c>
    </row>
    <row r="844" s="14" customFormat="1">
      <c r="A844" s="14"/>
      <c r="B844" s="247"/>
      <c r="C844" s="248"/>
      <c r="D844" s="238" t="s">
        <v>383</v>
      </c>
      <c r="E844" s="249" t="s">
        <v>19</v>
      </c>
      <c r="F844" s="250" t="s">
        <v>990</v>
      </c>
      <c r="G844" s="248"/>
      <c r="H844" s="251">
        <v>0.14999999999999999</v>
      </c>
      <c r="I844" s="252"/>
      <c r="J844" s="248"/>
      <c r="K844" s="248"/>
      <c r="L844" s="253"/>
      <c r="M844" s="254"/>
      <c r="N844" s="255"/>
      <c r="O844" s="255"/>
      <c r="P844" s="255"/>
      <c r="Q844" s="255"/>
      <c r="R844" s="255"/>
      <c r="S844" s="255"/>
      <c r="T844" s="25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7" t="s">
        <v>383</v>
      </c>
      <c r="AU844" s="257" t="s">
        <v>91</v>
      </c>
      <c r="AV844" s="14" t="s">
        <v>91</v>
      </c>
      <c r="AW844" s="14" t="s">
        <v>37</v>
      </c>
      <c r="AX844" s="14" t="s">
        <v>78</v>
      </c>
      <c r="AY844" s="257" t="s">
        <v>373</v>
      </c>
    </row>
    <row r="845" s="13" customFormat="1">
      <c r="A845" s="13"/>
      <c r="B845" s="236"/>
      <c r="C845" s="237"/>
      <c r="D845" s="238" t="s">
        <v>383</v>
      </c>
      <c r="E845" s="239" t="s">
        <v>19</v>
      </c>
      <c r="F845" s="240" t="s">
        <v>991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383</v>
      </c>
      <c r="AU845" s="246" t="s">
        <v>91</v>
      </c>
      <c r="AV845" s="13" t="s">
        <v>85</v>
      </c>
      <c r="AW845" s="13" t="s">
        <v>37</v>
      </c>
      <c r="AX845" s="13" t="s">
        <v>78</v>
      </c>
      <c r="AY845" s="246" t="s">
        <v>373</v>
      </c>
    </row>
    <row r="846" s="14" customFormat="1">
      <c r="A846" s="14"/>
      <c r="B846" s="247"/>
      <c r="C846" s="248"/>
      <c r="D846" s="238" t="s">
        <v>383</v>
      </c>
      <c r="E846" s="249" t="s">
        <v>19</v>
      </c>
      <c r="F846" s="250" t="s">
        <v>989</v>
      </c>
      <c r="G846" s="248"/>
      <c r="H846" s="251">
        <v>5.0449999999999999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7" t="s">
        <v>383</v>
      </c>
      <c r="AU846" s="257" t="s">
        <v>91</v>
      </c>
      <c r="AV846" s="14" t="s">
        <v>91</v>
      </c>
      <c r="AW846" s="14" t="s">
        <v>37</v>
      </c>
      <c r="AX846" s="14" t="s">
        <v>78</v>
      </c>
      <c r="AY846" s="257" t="s">
        <v>373</v>
      </c>
    </row>
    <row r="847" s="13" customFormat="1">
      <c r="A847" s="13"/>
      <c r="B847" s="236"/>
      <c r="C847" s="237"/>
      <c r="D847" s="238" t="s">
        <v>383</v>
      </c>
      <c r="E847" s="239" t="s">
        <v>19</v>
      </c>
      <c r="F847" s="240" t="s">
        <v>992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383</v>
      </c>
      <c r="AU847" s="246" t="s">
        <v>91</v>
      </c>
      <c r="AV847" s="13" t="s">
        <v>85</v>
      </c>
      <c r="AW847" s="13" t="s">
        <v>37</v>
      </c>
      <c r="AX847" s="13" t="s">
        <v>78</v>
      </c>
      <c r="AY847" s="246" t="s">
        <v>373</v>
      </c>
    </row>
    <row r="848" s="14" customFormat="1">
      <c r="A848" s="14"/>
      <c r="B848" s="247"/>
      <c r="C848" s="248"/>
      <c r="D848" s="238" t="s">
        <v>383</v>
      </c>
      <c r="E848" s="249" t="s">
        <v>19</v>
      </c>
      <c r="F848" s="250" t="s">
        <v>989</v>
      </c>
      <c r="G848" s="248"/>
      <c r="H848" s="251">
        <v>5.0449999999999999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383</v>
      </c>
      <c r="AU848" s="257" t="s">
        <v>91</v>
      </c>
      <c r="AV848" s="14" t="s">
        <v>91</v>
      </c>
      <c r="AW848" s="14" t="s">
        <v>37</v>
      </c>
      <c r="AX848" s="14" t="s">
        <v>78</v>
      </c>
      <c r="AY848" s="257" t="s">
        <v>373</v>
      </c>
    </row>
    <row r="849" s="13" customFormat="1">
      <c r="A849" s="13"/>
      <c r="B849" s="236"/>
      <c r="C849" s="237"/>
      <c r="D849" s="238" t="s">
        <v>383</v>
      </c>
      <c r="E849" s="239" t="s">
        <v>19</v>
      </c>
      <c r="F849" s="240" t="s">
        <v>993</v>
      </c>
      <c r="G849" s="237"/>
      <c r="H849" s="239" t="s">
        <v>19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6" t="s">
        <v>383</v>
      </c>
      <c r="AU849" s="246" t="s">
        <v>91</v>
      </c>
      <c r="AV849" s="13" t="s">
        <v>85</v>
      </c>
      <c r="AW849" s="13" t="s">
        <v>37</v>
      </c>
      <c r="AX849" s="13" t="s">
        <v>78</v>
      </c>
      <c r="AY849" s="246" t="s">
        <v>373</v>
      </c>
    </row>
    <row r="850" s="14" customFormat="1">
      <c r="A850" s="14"/>
      <c r="B850" s="247"/>
      <c r="C850" s="248"/>
      <c r="D850" s="238" t="s">
        <v>383</v>
      </c>
      <c r="E850" s="249" t="s">
        <v>19</v>
      </c>
      <c r="F850" s="250" t="s">
        <v>989</v>
      </c>
      <c r="G850" s="248"/>
      <c r="H850" s="251">
        <v>5.0449999999999999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383</v>
      </c>
      <c r="AU850" s="257" t="s">
        <v>91</v>
      </c>
      <c r="AV850" s="14" t="s">
        <v>91</v>
      </c>
      <c r="AW850" s="14" t="s">
        <v>37</v>
      </c>
      <c r="AX850" s="14" t="s">
        <v>78</v>
      </c>
      <c r="AY850" s="257" t="s">
        <v>373</v>
      </c>
    </row>
    <row r="851" s="14" customFormat="1">
      <c r="A851" s="14"/>
      <c r="B851" s="247"/>
      <c r="C851" s="248"/>
      <c r="D851" s="238" t="s">
        <v>383</v>
      </c>
      <c r="E851" s="249" t="s">
        <v>19</v>
      </c>
      <c r="F851" s="250" t="s">
        <v>994</v>
      </c>
      <c r="G851" s="248"/>
      <c r="H851" s="251">
        <v>2.4929999999999999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383</v>
      </c>
      <c r="AU851" s="257" t="s">
        <v>91</v>
      </c>
      <c r="AV851" s="14" t="s">
        <v>91</v>
      </c>
      <c r="AW851" s="14" t="s">
        <v>37</v>
      </c>
      <c r="AX851" s="14" t="s">
        <v>78</v>
      </c>
      <c r="AY851" s="257" t="s">
        <v>373</v>
      </c>
    </row>
    <row r="852" s="15" customFormat="1">
      <c r="A852" s="15"/>
      <c r="B852" s="258"/>
      <c r="C852" s="259"/>
      <c r="D852" s="238" t="s">
        <v>383</v>
      </c>
      <c r="E852" s="260" t="s">
        <v>19</v>
      </c>
      <c r="F852" s="261" t="s">
        <v>386</v>
      </c>
      <c r="G852" s="259"/>
      <c r="H852" s="262">
        <v>23.571000000000002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383</v>
      </c>
      <c r="AU852" s="268" t="s">
        <v>91</v>
      </c>
      <c r="AV852" s="15" t="s">
        <v>379</v>
      </c>
      <c r="AW852" s="15" t="s">
        <v>37</v>
      </c>
      <c r="AX852" s="15" t="s">
        <v>85</v>
      </c>
      <c r="AY852" s="268" t="s">
        <v>373</v>
      </c>
    </row>
    <row r="853" s="12" customFormat="1" ht="22.8" customHeight="1">
      <c r="A853" s="12"/>
      <c r="B853" s="202"/>
      <c r="C853" s="203"/>
      <c r="D853" s="204" t="s">
        <v>77</v>
      </c>
      <c r="E853" s="216" t="s">
        <v>379</v>
      </c>
      <c r="F853" s="216" t="s">
        <v>995</v>
      </c>
      <c r="G853" s="203"/>
      <c r="H853" s="203"/>
      <c r="I853" s="206"/>
      <c r="J853" s="217">
        <f>BK853</f>
        <v>0</v>
      </c>
      <c r="K853" s="203"/>
      <c r="L853" s="208"/>
      <c r="M853" s="209"/>
      <c r="N853" s="210"/>
      <c r="O853" s="210"/>
      <c r="P853" s="211">
        <f>SUM(P854:P1217)</f>
        <v>0</v>
      </c>
      <c r="Q853" s="210"/>
      <c r="R853" s="211">
        <f>SUM(R854:R1217)</f>
        <v>1940.8655076099994</v>
      </c>
      <c r="S853" s="210"/>
      <c r="T853" s="212">
        <f>SUM(T854:T1217)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3" t="s">
        <v>85</v>
      </c>
      <c r="AT853" s="214" t="s">
        <v>77</v>
      </c>
      <c r="AU853" s="214" t="s">
        <v>85</v>
      </c>
      <c r="AY853" s="213" t="s">
        <v>373</v>
      </c>
      <c r="BK853" s="215">
        <f>SUM(BK854:BK1217)</f>
        <v>0</v>
      </c>
    </row>
    <row r="854" s="2" customFormat="1" ht="49.05" customHeight="1">
      <c r="A854" s="41"/>
      <c r="B854" s="42"/>
      <c r="C854" s="218" t="s">
        <v>996</v>
      </c>
      <c r="D854" s="218" t="s">
        <v>375</v>
      </c>
      <c r="E854" s="219" t="s">
        <v>997</v>
      </c>
      <c r="F854" s="220" t="s">
        <v>998</v>
      </c>
      <c r="G854" s="221" t="s">
        <v>595</v>
      </c>
      <c r="H854" s="222">
        <v>189</v>
      </c>
      <c r="I854" s="223"/>
      <c r="J854" s="224">
        <f>ROUND(I854*H854,2)</f>
        <v>0</v>
      </c>
      <c r="K854" s="220" t="s">
        <v>378</v>
      </c>
      <c r="L854" s="47"/>
      <c r="M854" s="225" t="s">
        <v>19</v>
      </c>
      <c r="N854" s="226" t="s">
        <v>50</v>
      </c>
      <c r="O854" s="87"/>
      <c r="P854" s="227">
        <f>O854*H854</f>
        <v>0</v>
      </c>
      <c r="Q854" s="227">
        <v>0.087720000000000006</v>
      </c>
      <c r="R854" s="227">
        <f>Q854*H854</f>
        <v>16.579080000000001</v>
      </c>
      <c r="S854" s="227">
        <v>0</v>
      </c>
      <c r="T854" s="228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9" t="s">
        <v>379</v>
      </c>
      <c r="AT854" s="229" t="s">
        <v>375</v>
      </c>
      <c r="AU854" s="229" t="s">
        <v>91</v>
      </c>
      <c r="AY854" s="20" t="s">
        <v>373</v>
      </c>
      <c r="BE854" s="230">
        <f>IF(N854="základní",J854,0)</f>
        <v>0</v>
      </c>
      <c r="BF854" s="230">
        <f>IF(N854="snížená",J854,0)</f>
        <v>0</v>
      </c>
      <c r="BG854" s="230">
        <f>IF(N854="zákl. přenesená",J854,0)</f>
        <v>0</v>
      </c>
      <c r="BH854" s="230">
        <f>IF(N854="sníž. přenesená",J854,0)</f>
        <v>0</v>
      </c>
      <c r="BI854" s="230">
        <f>IF(N854="nulová",J854,0)</f>
        <v>0</v>
      </c>
      <c r="BJ854" s="20" t="s">
        <v>91</v>
      </c>
      <c r="BK854" s="230">
        <f>ROUND(I854*H854,2)</f>
        <v>0</v>
      </c>
      <c r="BL854" s="20" t="s">
        <v>379</v>
      </c>
      <c r="BM854" s="229" t="s">
        <v>999</v>
      </c>
    </row>
    <row r="855" s="2" customFormat="1">
      <c r="A855" s="41"/>
      <c r="B855" s="42"/>
      <c r="C855" s="43"/>
      <c r="D855" s="231" t="s">
        <v>381</v>
      </c>
      <c r="E855" s="43"/>
      <c r="F855" s="232" t="s">
        <v>1000</v>
      </c>
      <c r="G855" s="43"/>
      <c r="H855" s="43"/>
      <c r="I855" s="233"/>
      <c r="J855" s="43"/>
      <c r="K855" s="43"/>
      <c r="L855" s="47"/>
      <c r="M855" s="234"/>
      <c r="N855" s="235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381</v>
      </c>
      <c r="AU855" s="20" t="s">
        <v>91</v>
      </c>
    </row>
    <row r="856" s="13" customFormat="1">
      <c r="A856" s="13"/>
      <c r="B856" s="236"/>
      <c r="C856" s="237"/>
      <c r="D856" s="238" t="s">
        <v>383</v>
      </c>
      <c r="E856" s="239" t="s">
        <v>19</v>
      </c>
      <c r="F856" s="240" t="s">
        <v>988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383</v>
      </c>
      <c r="AU856" s="246" t="s">
        <v>91</v>
      </c>
      <c r="AV856" s="13" t="s">
        <v>85</v>
      </c>
      <c r="AW856" s="13" t="s">
        <v>37</v>
      </c>
      <c r="AX856" s="13" t="s">
        <v>78</v>
      </c>
      <c r="AY856" s="246" t="s">
        <v>373</v>
      </c>
    </row>
    <row r="857" s="14" customFormat="1">
      <c r="A857" s="14"/>
      <c r="B857" s="247"/>
      <c r="C857" s="248"/>
      <c r="D857" s="238" t="s">
        <v>383</v>
      </c>
      <c r="E857" s="249" t="s">
        <v>19</v>
      </c>
      <c r="F857" s="250" t="s">
        <v>716</v>
      </c>
      <c r="G857" s="248"/>
      <c r="H857" s="251">
        <v>45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383</v>
      </c>
      <c r="AU857" s="257" t="s">
        <v>91</v>
      </c>
      <c r="AV857" s="14" t="s">
        <v>91</v>
      </c>
      <c r="AW857" s="14" t="s">
        <v>37</v>
      </c>
      <c r="AX857" s="14" t="s">
        <v>78</v>
      </c>
      <c r="AY857" s="257" t="s">
        <v>373</v>
      </c>
    </row>
    <row r="858" s="13" customFormat="1">
      <c r="A858" s="13"/>
      <c r="B858" s="236"/>
      <c r="C858" s="237"/>
      <c r="D858" s="238" t="s">
        <v>383</v>
      </c>
      <c r="E858" s="239" t="s">
        <v>19</v>
      </c>
      <c r="F858" s="240" t="s">
        <v>991</v>
      </c>
      <c r="G858" s="237"/>
      <c r="H858" s="239" t="s">
        <v>19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6" t="s">
        <v>383</v>
      </c>
      <c r="AU858" s="246" t="s">
        <v>91</v>
      </c>
      <c r="AV858" s="13" t="s">
        <v>85</v>
      </c>
      <c r="AW858" s="13" t="s">
        <v>37</v>
      </c>
      <c r="AX858" s="13" t="s">
        <v>78</v>
      </c>
      <c r="AY858" s="246" t="s">
        <v>373</v>
      </c>
    </row>
    <row r="859" s="14" customFormat="1">
      <c r="A859" s="14"/>
      <c r="B859" s="247"/>
      <c r="C859" s="248"/>
      <c r="D859" s="238" t="s">
        <v>383</v>
      </c>
      <c r="E859" s="249" t="s">
        <v>19</v>
      </c>
      <c r="F859" s="250" t="s">
        <v>684</v>
      </c>
      <c r="G859" s="248"/>
      <c r="H859" s="251">
        <v>42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383</v>
      </c>
      <c r="AU859" s="257" t="s">
        <v>91</v>
      </c>
      <c r="AV859" s="14" t="s">
        <v>91</v>
      </c>
      <c r="AW859" s="14" t="s">
        <v>37</v>
      </c>
      <c r="AX859" s="14" t="s">
        <v>78</v>
      </c>
      <c r="AY859" s="257" t="s">
        <v>373</v>
      </c>
    </row>
    <row r="860" s="13" customFormat="1">
      <c r="A860" s="13"/>
      <c r="B860" s="236"/>
      <c r="C860" s="237"/>
      <c r="D860" s="238" t="s">
        <v>383</v>
      </c>
      <c r="E860" s="239" t="s">
        <v>19</v>
      </c>
      <c r="F860" s="240" t="s">
        <v>992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383</v>
      </c>
      <c r="AU860" s="246" t="s">
        <v>91</v>
      </c>
      <c r="AV860" s="13" t="s">
        <v>85</v>
      </c>
      <c r="AW860" s="13" t="s">
        <v>37</v>
      </c>
      <c r="AX860" s="13" t="s">
        <v>78</v>
      </c>
      <c r="AY860" s="246" t="s">
        <v>373</v>
      </c>
    </row>
    <row r="861" s="14" customFormat="1">
      <c r="A861" s="14"/>
      <c r="B861" s="247"/>
      <c r="C861" s="248"/>
      <c r="D861" s="238" t="s">
        <v>383</v>
      </c>
      <c r="E861" s="249" t="s">
        <v>19</v>
      </c>
      <c r="F861" s="250" t="s">
        <v>684</v>
      </c>
      <c r="G861" s="248"/>
      <c r="H861" s="251">
        <v>42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383</v>
      </c>
      <c r="AU861" s="257" t="s">
        <v>91</v>
      </c>
      <c r="AV861" s="14" t="s">
        <v>91</v>
      </c>
      <c r="AW861" s="14" t="s">
        <v>37</v>
      </c>
      <c r="AX861" s="14" t="s">
        <v>78</v>
      </c>
      <c r="AY861" s="257" t="s">
        <v>373</v>
      </c>
    </row>
    <row r="862" s="13" customFormat="1">
      <c r="A862" s="13"/>
      <c r="B862" s="236"/>
      <c r="C862" s="237"/>
      <c r="D862" s="238" t="s">
        <v>383</v>
      </c>
      <c r="E862" s="239" t="s">
        <v>19</v>
      </c>
      <c r="F862" s="240" t="s">
        <v>993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383</v>
      </c>
      <c r="AU862" s="246" t="s">
        <v>91</v>
      </c>
      <c r="AV862" s="13" t="s">
        <v>85</v>
      </c>
      <c r="AW862" s="13" t="s">
        <v>37</v>
      </c>
      <c r="AX862" s="13" t="s">
        <v>78</v>
      </c>
      <c r="AY862" s="246" t="s">
        <v>373</v>
      </c>
    </row>
    <row r="863" s="14" customFormat="1">
      <c r="A863" s="14"/>
      <c r="B863" s="247"/>
      <c r="C863" s="248"/>
      <c r="D863" s="238" t="s">
        <v>383</v>
      </c>
      <c r="E863" s="249" t="s">
        <v>19</v>
      </c>
      <c r="F863" s="250" t="s">
        <v>823</v>
      </c>
      <c r="G863" s="248"/>
      <c r="H863" s="251">
        <v>60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383</v>
      </c>
      <c r="AU863" s="257" t="s">
        <v>91</v>
      </c>
      <c r="AV863" s="14" t="s">
        <v>91</v>
      </c>
      <c r="AW863" s="14" t="s">
        <v>37</v>
      </c>
      <c r="AX863" s="14" t="s">
        <v>78</v>
      </c>
      <c r="AY863" s="257" t="s">
        <v>373</v>
      </c>
    </row>
    <row r="864" s="15" customFormat="1">
      <c r="A864" s="15"/>
      <c r="B864" s="258"/>
      <c r="C864" s="259"/>
      <c r="D864" s="238" t="s">
        <v>383</v>
      </c>
      <c r="E864" s="260" t="s">
        <v>19</v>
      </c>
      <c r="F864" s="261" t="s">
        <v>386</v>
      </c>
      <c r="G864" s="259"/>
      <c r="H864" s="262">
        <v>189</v>
      </c>
      <c r="I864" s="263"/>
      <c r="J864" s="259"/>
      <c r="K864" s="259"/>
      <c r="L864" s="264"/>
      <c r="M864" s="265"/>
      <c r="N864" s="266"/>
      <c r="O864" s="266"/>
      <c r="P864" s="266"/>
      <c r="Q864" s="266"/>
      <c r="R864" s="266"/>
      <c r="S864" s="266"/>
      <c r="T864" s="26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8" t="s">
        <v>383</v>
      </c>
      <c r="AU864" s="268" t="s">
        <v>91</v>
      </c>
      <c r="AV864" s="15" t="s">
        <v>379</v>
      </c>
      <c r="AW864" s="15" t="s">
        <v>37</v>
      </c>
      <c r="AX864" s="15" t="s">
        <v>85</v>
      </c>
      <c r="AY864" s="268" t="s">
        <v>373</v>
      </c>
    </row>
    <row r="865" s="2" customFormat="1" ht="49.05" customHeight="1">
      <c r="A865" s="41"/>
      <c r="B865" s="42"/>
      <c r="C865" s="218" t="s">
        <v>1001</v>
      </c>
      <c r="D865" s="218" t="s">
        <v>375</v>
      </c>
      <c r="E865" s="219" t="s">
        <v>1002</v>
      </c>
      <c r="F865" s="220" t="s">
        <v>1003</v>
      </c>
      <c r="G865" s="221" t="s">
        <v>595</v>
      </c>
      <c r="H865" s="222">
        <v>284</v>
      </c>
      <c r="I865" s="223"/>
      <c r="J865" s="224">
        <f>ROUND(I865*H865,2)</f>
        <v>0</v>
      </c>
      <c r="K865" s="220" t="s">
        <v>378</v>
      </c>
      <c r="L865" s="47"/>
      <c r="M865" s="225" t="s">
        <v>19</v>
      </c>
      <c r="N865" s="226" t="s">
        <v>50</v>
      </c>
      <c r="O865" s="87"/>
      <c r="P865" s="227">
        <f>O865*H865</f>
        <v>0</v>
      </c>
      <c r="Q865" s="227">
        <v>0.12901000000000001</v>
      </c>
      <c r="R865" s="227">
        <f>Q865*H865</f>
        <v>36.638840000000002</v>
      </c>
      <c r="S865" s="227">
        <v>0</v>
      </c>
      <c r="T865" s="228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29" t="s">
        <v>379</v>
      </c>
      <c r="AT865" s="229" t="s">
        <v>375</v>
      </c>
      <c r="AU865" s="229" t="s">
        <v>91</v>
      </c>
      <c r="AY865" s="20" t="s">
        <v>373</v>
      </c>
      <c r="BE865" s="230">
        <f>IF(N865="základní",J865,0)</f>
        <v>0</v>
      </c>
      <c r="BF865" s="230">
        <f>IF(N865="snížená",J865,0)</f>
        <v>0</v>
      </c>
      <c r="BG865" s="230">
        <f>IF(N865="zákl. přenesená",J865,0)</f>
        <v>0</v>
      </c>
      <c r="BH865" s="230">
        <f>IF(N865="sníž. přenesená",J865,0)</f>
        <v>0</v>
      </c>
      <c r="BI865" s="230">
        <f>IF(N865="nulová",J865,0)</f>
        <v>0</v>
      </c>
      <c r="BJ865" s="20" t="s">
        <v>91</v>
      </c>
      <c r="BK865" s="230">
        <f>ROUND(I865*H865,2)</f>
        <v>0</v>
      </c>
      <c r="BL865" s="20" t="s">
        <v>379</v>
      </c>
      <c r="BM865" s="229" t="s">
        <v>1004</v>
      </c>
    </row>
    <row r="866" s="2" customFormat="1">
      <c r="A866" s="41"/>
      <c r="B866" s="42"/>
      <c r="C866" s="43"/>
      <c r="D866" s="231" t="s">
        <v>381</v>
      </c>
      <c r="E866" s="43"/>
      <c r="F866" s="232" t="s">
        <v>1005</v>
      </c>
      <c r="G866" s="43"/>
      <c r="H866" s="43"/>
      <c r="I866" s="233"/>
      <c r="J866" s="43"/>
      <c r="K866" s="43"/>
      <c r="L866" s="47"/>
      <c r="M866" s="234"/>
      <c r="N866" s="235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381</v>
      </c>
      <c r="AU866" s="20" t="s">
        <v>91</v>
      </c>
    </row>
    <row r="867" s="13" customFormat="1">
      <c r="A867" s="13"/>
      <c r="B867" s="236"/>
      <c r="C867" s="237"/>
      <c r="D867" s="238" t="s">
        <v>383</v>
      </c>
      <c r="E867" s="239" t="s">
        <v>19</v>
      </c>
      <c r="F867" s="240" t="s">
        <v>988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383</v>
      </c>
      <c r="AU867" s="246" t="s">
        <v>91</v>
      </c>
      <c r="AV867" s="13" t="s">
        <v>85</v>
      </c>
      <c r="AW867" s="13" t="s">
        <v>37</v>
      </c>
      <c r="AX867" s="13" t="s">
        <v>78</v>
      </c>
      <c r="AY867" s="246" t="s">
        <v>373</v>
      </c>
    </row>
    <row r="868" s="14" customFormat="1">
      <c r="A868" s="14"/>
      <c r="B868" s="247"/>
      <c r="C868" s="248"/>
      <c r="D868" s="238" t="s">
        <v>383</v>
      </c>
      <c r="E868" s="249" t="s">
        <v>19</v>
      </c>
      <c r="F868" s="250" t="s">
        <v>1006</v>
      </c>
      <c r="G868" s="248"/>
      <c r="H868" s="251">
        <v>71</v>
      </c>
      <c r="I868" s="252"/>
      <c r="J868" s="248"/>
      <c r="K868" s="248"/>
      <c r="L868" s="253"/>
      <c r="M868" s="254"/>
      <c r="N868" s="255"/>
      <c r="O868" s="255"/>
      <c r="P868" s="255"/>
      <c r="Q868" s="255"/>
      <c r="R868" s="255"/>
      <c r="S868" s="255"/>
      <c r="T868" s="25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7" t="s">
        <v>383</v>
      </c>
      <c r="AU868" s="257" t="s">
        <v>91</v>
      </c>
      <c r="AV868" s="14" t="s">
        <v>91</v>
      </c>
      <c r="AW868" s="14" t="s">
        <v>37</v>
      </c>
      <c r="AX868" s="14" t="s">
        <v>78</v>
      </c>
      <c r="AY868" s="257" t="s">
        <v>373</v>
      </c>
    </row>
    <row r="869" s="13" customFormat="1">
      <c r="A869" s="13"/>
      <c r="B869" s="236"/>
      <c r="C869" s="237"/>
      <c r="D869" s="238" t="s">
        <v>383</v>
      </c>
      <c r="E869" s="239" t="s">
        <v>19</v>
      </c>
      <c r="F869" s="240" t="s">
        <v>991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383</v>
      </c>
      <c r="AU869" s="246" t="s">
        <v>91</v>
      </c>
      <c r="AV869" s="13" t="s">
        <v>85</v>
      </c>
      <c r="AW869" s="13" t="s">
        <v>37</v>
      </c>
      <c r="AX869" s="13" t="s">
        <v>78</v>
      </c>
      <c r="AY869" s="246" t="s">
        <v>373</v>
      </c>
    </row>
    <row r="870" s="14" customFormat="1">
      <c r="A870" s="14"/>
      <c r="B870" s="247"/>
      <c r="C870" s="248"/>
      <c r="D870" s="238" t="s">
        <v>383</v>
      </c>
      <c r="E870" s="249" t="s">
        <v>19</v>
      </c>
      <c r="F870" s="250" t="s">
        <v>1007</v>
      </c>
      <c r="G870" s="248"/>
      <c r="H870" s="251">
        <v>73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383</v>
      </c>
      <c r="AU870" s="257" t="s">
        <v>91</v>
      </c>
      <c r="AV870" s="14" t="s">
        <v>91</v>
      </c>
      <c r="AW870" s="14" t="s">
        <v>37</v>
      </c>
      <c r="AX870" s="14" t="s">
        <v>78</v>
      </c>
      <c r="AY870" s="257" t="s">
        <v>373</v>
      </c>
    </row>
    <row r="871" s="13" customFormat="1">
      <c r="A871" s="13"/>
      <c r="B871" s="236"/>
      <c r="C871" s="237"/>
      <c r="D871" s="238" t="s">
        <v>383</v>
      </c>
      <c r="E871" s="239" t="s">
        <v>19</v>
      </c>
      <c r="F871" s="240" t="s">
        <v>992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383</v>
      </c>
      <c r="AU871" s="246" t="s">
        <v>91</v>
      </c>
      <c r="AV871" s="13" t="s">
        <v>85</v>
      </c>
      <c r="AW871" s="13" t="s">
        <v>37</v>
      </c>
      <c r="AX871" s="13" t="s">
        <v>78</v>
      </c>
      <c r="AY871" s="246" t="s">
        <v>373</v>
      </c>
    </row>
    <row r="872" s="14" customFormat="1">
      <c r="A872" s="14"/>
      <c r="B872" s="247"/>
      <c r="C872" s="248"/>
      <c r="D872" s="238" t="s">
        <v>383</v>
      </c>
      <c r="E872" s="249" t="s">
        <v>19</v>
      </c>
      <c r="F872" s="250" t="s">
        <v>1007</v>
      </c>
      <c r="G872" s="248"/>
      <c r="H872" s="251">
        <v>73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383</v>
      </c>
      <c r="AU872" s="257" t="s">
        <v>91</v>
      </c>
      <c r="AV872" s="14" t="s">
        <v>91</v>
      </c>
      <c r="AW872" s="14" t="s">
        <v>37</v>
      </c>
      <c r="AX872" s="14" t="s">
        <v>78</v>
      </c>
      <c r="AY872" s="257" t="s">
        <v>373</v>
      </c>
    </row>
    <row r="873" s="13" customFormat="1">
      <c r="A873" s="13"/>
      <c r="B873" s="236"/>
      <c r="C873" s="237"/>
      <c r="D873" s="238" t="s">
        <v>383</v>
      </c>
      <c r="E873" s="239" t="s">
        <v>19</v>
      </c>
      <c r="F873" s="240" t="s">
        <v>993</v>
      </c>
      <c r="G873" s="237"/>
      <c r="H873" s="239" t="s">
        <v>19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383</v>
      </c>
      <c r="AU873" s="246" t="s">
        <v>91</v>
      </c>
      <c r="AV873" s="13" t="s">
        <v>85</v>
      </c>
      <c r="AW873" s="13" t="s">
        <v>37</v>
      </c>
      <c r="AX873" s="13" t="s">
        <v>78</v>
      </c>
      <c r="AY873" s="246" t="s">
        <v>373</v>
      </c>
    </row>
    <row r="874" s="14" customFormat="1">
      <c r="A874" s="14"/>
      <c r="B874" s="247"/>
      <c r="C874" s="248"/>
      <c r="D874" s="238" t="s">
        <v>383</v>
      </c>
      <c r="E874" s="249" t="s">
        <v>19</v>
      </c>
      <c r="F874" s="250" t="s">
        <v>1008</v>
      </c>
      <c r="G874" s="248"/>
      <c r="H874" s="251">
        <v>67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383</v>
      </c>
      <c r="AU874" s="257" t="s">
        <v>91</v>
      </c>
      <c r="AV874" s="14" t="s">
        <v>91</v>
      </c>
      <c r="AW874" s="14" t="s">
        <v>37</v>
      </c>
      <c r="AX874" s="14" t="s">
        <v>78</v>
      </c>
      <c r="AY874" s="257" t="s">
        <v>373</v>
      </c>
    </row>
    <row r="875" s="15" customFormat="1">
      <c r="A875" s="15"/>
      <c r="B875" s="258"/>
      <c r="C875" s="259"/>
      <c r="D875" s="238" t="s">
        <v>383</v>
      </c>
      <c r="E875" s="260" t="s">
        <v>19</v>
      </c>
      <c r="F875" s="261" t="s">
        <v>386</v>
      </c>
      <c r="G875" s="259"/>
      <c r="H875" s="262">
        <v>284</v>
      </c>
      <c r="I875" s="263"/>
      <c r="J875" s="259"/>
      <c r="K875" s="259"/>
      <c r="L875" s="264"/>
      <c r="M875" s="265"/>
      <c r="N875" s="266"/>
      <c r="O875" s="266"/>
      <c r="P875" s="266"/>
      <c r="Q875" s="266"/>
      <c r="R875" s="266"/>
      <c r="S875" s="266"/>
      <c r="T875" s="26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8" t="s">
        <v>383</v>
      </c>
      <c r="AU875" s="268" t="s">
        <v>91</v>
      </c>
      <c r="AV875" s="15" t="s">
        <v>379</v>
      </c>
      <c r="AW875" s="15" t="s">
        <v>37</v>
      </c>
      <c r="AX875" s="15" t="s">
        <v>85</v>
      </c>
      <c r="AY875" s="268" t="s">
        <v>373</v>
      </c>
    </row>
    <row r="876" s="2" customFormat="1" ht="49.05" customHeight="1">
      <c r="A876" s="41"/>
      <c r="B876" s="42"/>
      <c r="C876" s="218" t="s">
        <v>1009</v>
      </c>
      <c r="D876" s="218" t="s">
        <v>375</v>
      </c>
      <c r="E876" s="219" t="s">
        <v>1010</v>
      </c>
      <c r="F876" s="220" t="s">
        <v>1011</v>
      </c>
      <c r="G876" s="221" t="s">
        <v>595</v>
      </c>
      <c r="H876" s="222">
        <v>12</v>
      </c>
      <c r="I876" s="223"/>
      <c r="J876" s="224">
        <f>ROUND(I876*H876,2)</f>
        <v>0</v>
      </c>
      <c r="K876" s="220" t="s">
        <v>378</v>
      </c>
      <c r="L876" s="47"/>
      <c r="M876" s="225" t="s">
        <v>19</v>
      </c>
      <c r="N876" s="226" t="s">
        <v>50</v>
      </c>
      <c r="O876" s="87"/>
      <c r="P876" s="227">
        <f>O876*H876</f>
        <v>0</v>
      </c>
      <c r="Q876" s="227">
        <v>0.18636</v>
      </c>
      <c r="R876" s="227">
        <f>Q876*H876</f>
        <v>2.2363200000000001</v>
      </c>
      <c r="S876" s="227">
        <v>0</v>
      </c>
      <c r="T876" s="228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9" t="s">
        <v>379</v>
      </c>
      <c r="AT876" s="229" t="s">
        <v>375</v>
      </c>
      <c r="AU876" s="229" t="s">
        <v>91</v>
      </c>
      <c r="AY876" s="20" t="s">
        <v>373</v>
      </c>
      <c r="BE876" s="230">
        <f>IF(N876="základní",J876,0)</f>
        <v>0</v>
      </c>
      <c r="BF876" s="230">
        <f>IF(N876="snížená",J876,0)</f>
        <v>0</v>
      </c>
      <c r="BG876" s="230">
        <f>IF(N876="zákl. přenesená",J876,0)</f>
        <v>0</v>
      </c>
      <c r="BH876" s="230">
        <f>IF(N876="sníž. přenesená",J876,0)</f>
        <v>0</v>
      </c>
      <c r="BI876" s="230">
        <f>IF(N876="nulová",J876,0)</f>
        <v>0</v>
      </c>
      <c r="BJ876" s="20" t="s">
        <v>91</v>
      </c>
      <c r="BK876" s="230">
        <f>ROUND(I876*H876,2)</f>
        <v>0</v>
      </c>
      <c r="BL876" s="20" t="s">
        <v>379</v>
      </c>
      <c r="BM876" s="229" t="s">
        <v>1012</v>
      </c>
    </row>
    <row r="877" s="2" customFormat="1">
      <c r="A877" s="41"/>
      <c r="B877" s="42"/>
      <c r="C877" s="43"/>
      <c r="D877" s="231" t="s">
        <v>381</v>
      </c>
      <c r="E877" s="43"/>
      <c r="F877" s="232" t="s">
        <v>1013</v>
      </c>
      <c r="G877" s="43"/>
      <c r="H877" s="43"/>
      <c r="I877" s="233"/>
      <c r="J877" s="43"/>
      <c r="K877" s="43"/>
      <c r="L877" s="47"/>
      <c r="M877" s="234"/>
      <c r="N877" s="235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381</v>
      </c>
      <c r="AU877" s="20" t="s">
        <v>91</v>
      </c>
    </row>
    <row r="878" s="13" customFormat="1">
      <c r="A878" s="13"/>
      <c r="B878" s="236"/>
      <c r="C878" s="237"/>
      <c r="D878" s="238" t="s">
        <v>383</v>
      </c>
      <c r="E878" s="239" t="s">
        <v>19</v>
      </c>
      <c r="F878" s="240" t="s">
        <v>988</v>
      </c>
      <c r="G878" s="237"/>
      <c r="H878" s="239" t="s">
        <v>19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6" t="s">
        <v>383</v>
      </c>
      <c r="AU878" s="246" t="s">
        <v>91</v>
      </c>
      <c r="AV878" s="13" t="s">
        <v>85</v>
      </c>
      <c r="AW878" s="13" t="s">
        <v>37</v>
      </c>
      <c r="AX878" s="13" t="s">
        <v>78</v>
      </c>
      <c r="AY878" s="246" t="s">
        <v>373</v>
      </c>
    </row>
    <row r="879" s="14" customFormat="1">
      <c r="A879" s="14"/>
      <c r="B879" s="247"/>
      <c r="C879" s="248"/>
      <c r="D879" s="238" t="s">
        <v>383</v>
      </c>
      <c r="E879" s="249" t="s">
        <v>19</v>
      </c>
      <c r="F879" s="250" t="s">
        <v>98</v>
      </c>
      <c r="G879" s="248"/>
      <c r="H879" s="251">
        <v>3</v>
      </c>
      <c r="I879" s="252"/>
      <c r="J879" s="248"/>
      <c r="K879" s="248"/>
      <c r="L879" s="253"/>
      <c r="M879" s="254"/>
      <c r="N879" s="255"/>
      <c r="O879" s="255"/>
      <c r="P879" s="255"/>
      <c r="Q879" s="255"/>
      <c r="R879" s="255"/>
      <c r="S879" s="255"/>
      <c r="T879" s="256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7" t="s">
        <v>383</v>
      </c>
      <c r="AU879" s="257" t="s">
        <v>91</v>
      </c>
      <c r="AV879" s="14" t="s">
        <v>91</v>
      </c>
      <c r="AW879" s="14" t="s">
        <v>37</v>
      </c>
      <c r="AX879" s="14" t="s">
        <v>78</v>
      </c>
      <c r="AY879" s="257" t="s">
        <v>373</v>
      </c>
    </row>
    <row r="880" s="13" customFormat="1">
      <c r="A880" s="13"/>
      <c r="B880" s="236"/>
      <c r="C880" s="237"/>
      <c r="D880" s="238" t="s">
        <v>383</v>
      </c>
      <c r="E880" s="239" t="s">
        <v>19</v>
      </c>
      <c r="F880" s="240" t="s">
        <v>991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383</v>
      </c>
      <c r="AU880" s="246" t="s">
        <v>91</v>
      </c>
      <c r="AV880" s="13" t="s">
        <v>85</v>
      </c>
      <c r="AW880" s="13" t="s">
        <v>37</v>
      </c>
      <c r="AX880" s="13" t="s">
        <v>78</v>
      </c>
      <c r="AY880" s="246" t="s">
        <v>373</v>
      </c>
    </row>
    <row r="881" s="14" customFormat="1">
      <c r="A881" s="14"/>
      <c r="B881" s="247"/>
      <c r="C881" s="248"/>
      <c r="D881" s="238" t="s">
        <v>383</v>
      </c>
      <c r="E881" s="249" t="s">
        <v>19</v>
      </c>
      <c r="F881" s="250" t="s">
        <v>98</v>
      </c>
      <c r="G881" s="248"/>
      <c r="H881" s="251">
        <v>3</v>
      </c>
      <c r="I881" s="252"/>
      <c r="J881" s="248"/>
      <c r="K881" s="248"/>
      <c r="L881" s="253"/>
      <c r="M881" s="254"/>
      <c r="N881" s="255"/>
      <c r="O881" s="255"/>
      <c r="P881" s="255"/>
      <c r="Q881" s="255"/>
      <c r="R881" s="255"/>
      <c r="S881" s="255"/>
      <c r="T881" s="25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7" t="s">
        <v>383</v>
      </c>
      <c r="AU881" s="257" t="s">
        <v>91</v>
      </c>
      <c r="AV881" s="14" t="s">
        <v>91</v>
      </c>
      <c r="AW881" s="14" t="s">
        <v>37</v>
      </c>
      <c r="AX881" s="14" t="s">
        <v>78</v>
      </c>
      <c r="AY881" s="257" t="s">
        <v>373</v>
      </c>
    </row>
    <row r="882" s="13" customFormat="1">
      <c r="A882" s="13"/>
      <c r="B882" s="236"/>
      <c r="C882" s="237"/>
      <c r="D882" s="238" t="s">
        <v>383</v>
      </c>
      <c r="E882" s="239" t="s">
        <v>19</v>
      </c>
      <c r="F882" s="240" t="s">
        <v>992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383</v>
      </c>
      <c r="AU882" s="246" t="s">
        <v>91</v>
      </c>
      <c r="AV882" s="13" t="s">
        <v>85</v>
      </c>
      <c r="AW882" s="13" t="s">
        <v>37</v>
      </c>
      <c r="AX882" s="13" t="s">
        <v>78</v>
      </c>
      <c r="AY882" s="246" t="s">
        <v>373</v>
      </c>
    </row>
    <row r="883" s="14" customFormat="1">
      <c r="A883" s="14"/>
      <c r="B883" s="247"/>
      <c r="C883" s="248"/>
      <c r="D883" s="238" t="s">
        <v>383</v>
      </c>
      <c r="E883" s="249" t="s">
        <v>19</v>
      </c>
      <c r="F883" s="250" t="s">
        <v>98</v>
      </c>
      <c r="G883" s="248"/>
      <c r="H883" s="251">
        <v>3</v>
      </c>
      <c r="I883" s="252"/>
      <c r="J883" s="248"/>
      <c r="K883" s="248"/>
      <c r="L883" s="253"/>
      <c r="M883" s="254"/>
      <c r="N883" s="255"/>
      <c r="O883" s="255"/>
      <c r="P883" s="255"/>
      <c r="Q883" s="255"/>
      <c r="R883" s="255"/>
      <c r="S883" s="255"/>
      <c r="T883" s="25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7" t="s">
        <v>383</v>
      </c>
      <c r="AU883" s="257" t="s">
        <v>91</v>
      </c>
      <c r="AV883" s="14" t="s">
        <v>91</v>
      </c>
      <c r="AW883" s="14" t="s">
        <v>37</v>
      </c>
      <c r="AX883" s="14" t="s">
        <v>78</v>
      </c>
      <c r="AY883" s="257" t="s">
        <v>373</v>
      </c>
    </row>
    <row r="884" s="13" customFormat="1">
      <c r="A884" s="13"/>
      <c r="B884" s="236"/>
      <c r="C884" s="237"/>
      <c r="D884" s="238" t="s">
        <v>383</v>
      </c>
      <c r="E884" s="239" t="s">
        <v>19</v>
      </c>
      <c r="F884" s="240" t="s">
        <v>993</v>
      </c>
      <c r="G884" s="237"/>
      <c r="H884" s="239" t="s">
        <v>19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6" t="s">
        <v>383</v>
      </c>
      <c r="AU884" s="246" t="s">
        <v>91</v>
      </c>
      <c r="AV884" s="13" t="s">
        <v>85</v>
      </c>
      <c r="AW884" s="13" t="s">
        <v>37</v>
      </c>
      <c r="AX884" s="13" t="s">
        <v>78</v>
      </c>
      <c r="AY884" s="246" t="s">
        <v>373</v>
      </c>
    </row>
    <row r="885" s="14" customFormat="1">
      <c r="A885" s="14"/>
      <c r="B885" s="247"/>
      <c r="C885" s="248"/>
      <c r="D885" s="238" t="s">
        <v>383</v>
      </c>
      <c r="E885" s="249" t="s">
        <v>19</v>
      </c>
      <c r="F885" s="250" t="s">
        <v>98</v>
      </c>
      <c r="G885" s="248"/>
      <c r="H885" s="251">
        <v>3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383</v>
      </c>
      <c r="AU885" s="257" t="s">
        <v>91</v>
      </c>
      <c r="AV885" s="14" t="s">
        <v>91</v>
      </c>
      <c r="AW885" s="14" t="s">
        <v>37</v>
      </c>
      <c r="AX885" s="14" t="s">
        <v>78</v>
      </c>
      <c r="AY885" s="257" t="s">
        <v>373</v>
      </c>
    </row>
    <row r="886" s="15" customFormat="1">
      <c r="A886" s="15"/>
      <c r="B886" s="258"/>
      <c r="C886" s="259"/>
      <c r="D886" s="238" t="s">
        <v>383</v>
      </c>
      <c r="E886" s="260" t="s">
        <v>19</v>
      </c>
      <c r="F886" s="261" t="s">
        <v>386</v>
      </c>
      <c r="G886" s="259"/>
      <c r="H886" s="262">
        <v>12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8" t="s">
        <v>383</v>
      </c>
      <c r="AU886" s="268" t="s">
        <v>91</v>
      </c>
      <c r="AV886" s="15" t="s">
        <v>379</v>
      </c>
      <c r="AW886" s="15" t="s">
        <v>37</v>
      </c>
      <c r="AX886" s="15" t="s">
        <v>85</v>
      </c>
      <c r="AY886" s="268" t="s">
        <v>373</v>
      </c>
    </row>
    <row r="887" s="2" customFormat="1" ht="21.75" customHeight="1">
      <c r="A887" s="41"/>
      <c r="B887" s="42"/>
      <c r="C887" s="280" t="s">
        <v>1014</v>
      </c>
      <c r="D887" s="280" t="s">
        <v>489</v>
      </c>
      <c r="E887" s="281" t="s">
        <v>1015</v>
      </c>
      <c r="F887" s="282" t="s">
        <v>1016</v>
      </c>
      <c r="G887" s="283" t="s">
        <v>153</v>
      </c>
      <c r="H887" s="284">
        <v>2614.1999999999998</v>
      </c>
      <c r="I887" s="285"/>
      <c r="J887" s="286">
        <f>ROUND(I887*H887,2)</f>
        <v>0</v>
      </c>
      <c r="K887" s="282" t="s">
        <v>19</v>
      </c>
      <c r="L887" s="287"/>
      <c r="M887" s="288" t="s">
        <v>19</v>
      </c>
      <c r="N887" s="289" t="s">
        <v>50</v>
      </c>
      <c r="O887" s="87"/>
      <c r="P887" s="227">
        <f>O887*H887</f>
        <v>0</v>
      </c>
      <c r="Q887" s="227">
        <v>0.34899999999999998</v>
      </c>
      <c r="R887" s="227">
        <f>Q887*H887</f>
        <v>912.35579999999993</v>
      </c>
      <c r="S887" s="227">
        <v>0</v>
      </c>
      <c r="T887" s="228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29" t="s">
        <v>422</v>
      </c>
      <c r="AT887" s="229" t="s">
        <v>489</v>
      </c>
      <c r="AU887" s="229" t="s">
        <v>91</v>
      </c>
      <c r="AY887" s="20" t="s">
        <v>373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20" t="s">
        <v>91</v>
      </c>
      <c r="BK887" s="230">
        <f>ROUND(I887*H887,2)</f>
        <v>0</v>
      </c>
      <c r="BL887" s="20" t="s">
        <v>379</v>
      </c>
      <c r="BM887" s="229" t="s">
        <v>1017</v>
      </c>
    </row>
    <row r="888" s="13" customFormat="1">
      <c r="A888" s="13"/>
      <c r="B888" s="236"/>
      <c r="C888" s="237"/>
      <c r="D888" s="238" t="s">
        <v>383</v>
      </c>
      <c r="E888" s="239" t="s">
        <v>19</v>
      </c>
      <c r="F888" s="240" t="s">
        <v>988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383</v>
      </c>
      <c r="AU888" s="246" t="s">
        <v>91</v>
      </c>
      <c r="AV888" s="13" t="s">
        <v>85</v>
      </c>
      <c r="AW888" s="13" t="s">
        <v>37</v>
      </c>
      <c r="AX888" s="13" t="s">
        <v>78</v>
      </c>
      <c r="AY888" s="246" t="s">
        <v>373</v>
      </c>
    </row>
    <row r="889" s="14" customFormat="1">
      <c r="A889" s="14"/>
      <c r="B889" s="247"/>
      <c r="C889" s="248"/>
      <c r="D889" s="238" t="s">
        <v>383</v>
      </c>
      <c r="E889" s="249" t="s">
        <v>19</v>
      </c>
      <c r="F889" s="250" t="s">
        <v>1018</v>
      </c>
      <c r="G889" s="248"/>
      <c r="H889" s="251">
        <v>643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7" t="s">
        <v>383</v>
      </c>
      <c r="AU889" s="257" t="s">
        <v>91</v>
      </c>
      <c r="AV889" s="14" t="s">
        <v>91</v>
      </c>
      <c r="AW889" s="14" t="s">
        <v>37</v>
      </c>
      <c r="AX889" s="14" t="s">
        <v>78</v>
      </c>
      <c r="AY889" s="257" t="s">
        <v>373</v>
      </c>
    </row>
    <row r="890" s="13" customFormat="1">
      <c r="A890" s="13"/>
      <c r="B890" s="236"/>
      <c r="C890" s="237"/>
      <c r="D890" s="238" t="s">
        <v>383</v>
      </c>
      <c r="E890" s="239" t="s">
        <v>19</v>
      </c>
      <c r="F890" s="240" t="s">
        <v>991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383</v>
      </c>
      <c r="AU890" s="246" t="s">
        <v>91</v>
      </c>
      <c r="AV890" s="13" t="s">
        <v>85</v>
      </c>
      <c r="AW890" s="13" t="s">
        <v>37</v>
      </c>
      <c r="AX890" s="13" t="s">
        <v>78</v>
      </c>
      <c r="AY890" s="246" t="s">
        <v>373</v>
      </c>
    </row>
    <row r="891" s="14" customFormat="1">
      <c r="A891" s="14"/>
      <c r="B891" s="247"/>
      <c r="C891" s="248"/>
      <c r="D891" s="238" t="s">
        <v>383</v>
      </c>
      <c r="E891" s="249" t="s">
        <v>19</v>
      </c>
      <c r="F891" s="250" t="s">
        <v>1019</v>
      </c>
      <c r="G891" s="248"/>
      <c r="H891" s="251">
        <v>644.70000000000005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383</v>
      </c>
      <c r="AU891" s="257" t="s">
        <v>91</v>
      </c>
      <c r="AV891" s="14" t="s">
        <v>91</v>
      </c>
      <c r="AW891" s="14" t="s">
        <v>37</v>
      </c>
      <c r="AX891" s="14" t="s">
        <v>78</v>
      </c>
      <c r="AY891" s="257" t="s">
        <v>373</v>
      </c>
    </row>
    <row r="892" s="13" customFormat="1">
      <c r="A892" s="13"/>
      <c r="B892" s="236"/>
      <c r="C892" s="237"/>
      <c r="D892" s="238" t="s">
        <v>383</v>
      </c>
      <c r="E892" s="239" t="s">
        <v>19</v>
      </c>
      <c r="F892" s="240" t="s">
        <v>992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383</v>
      </c>
      <c r="AU892" s="246" t="s">
        <v>91</v>
      </c>
      <c r="AV892" s="13" t="s">
        <v>85</v>
      </c>
      <c r="AW892" s="13" t="s">
        <v>37</v>
      </c>
      <c r="AX892" s="13" t="s">
        <v>78</v>
      </c>
      <c r="AY892" s="246" t="s">
        <v>373</v>
      </c>
    </row>
    <row r="893" s="14" customFormat="1">
      <c r="A893" s="14"/>
      <c r="B893" s="247"/>
      <c r="C893" s="248"/>
      <c r="D893" s="238" t="s">
        <v>383</v>
      </c>
      <c r="E893" s="249" t="s">
        <v>19</v>
      </c>
      <c r="F893" s="250" t="s">
        <v>1019</v>
      </c>
      <c r="G893" s="248"/>
      <c r="H893" s="251">
        <v>644.70000000000005</v>
      </c>
      <c r="I893" s="252"/>
      <c r="J893" s="248"/>
      <c r="K893" s="248"/>
      <c r="L893" s="253"/>
      <c r="M893" s="254"/>
      <c r="N893" s="255"/>
      <c r="O893" s="255"/>
      <c r="P893" s="255"/>
      <c r="Q893" s="255"/>
      <c r="R893" s="255"/>
      <c r="S893" s="255"/>
      <c r="T893" s="25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7" t="s">
        <v>383</v>
      </c>
      <c r="AU893" s="257" t="s">
        <v>91</v>
      </c>
      <c r="AV893" s="14" t="s">
        <v>91</v>
      </c>
      <c r="AW893" s="14" t="s">
        <v>37</v>
      </c>
      <c r="AX893" s="14" t="s">
        <v>78</v>
      </c>
      <c r="AY893" s="257" t="s">
        <v>373</v>
      </c>
    </row>
    <row r="894" s="13" customFormat="1">
      <c r="A894" s="13"/>
      <c r="B894" s="236"/>
      <c r="C894" s="237"/>
      <c r="D894" s="238" t="s">
        <v>383</v>
      </c>
      <c r="E894" s="239" t="s">
        <v>19</v>
      </c>
      <c r="F894" s="240" t="s">
        <v>993</v>
      </c>
      <c r="G894" s="237"/>
      <c r="H894" s="239" t="s">
        <v>19</v>
      </c>
      <c r="I894" s="241"/>
      <c r="J894" s="237"/>
      <c r="K894" s="237"/>
      <c r="L894" s="242"/>
      <c r="M894" s="243"/>
      <c r="N894" s="244"/>
      <c r="O894" s="244"/>
      <c r="P894" s="244"/>
      <c r="Q894" s="244"/>
      <c r="R894" s="244"/>
      <c r="S894" s="244"/>
      <c r="T894" s="24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6" t="s">
        <v>383</v>
      </c>
      <c r="AU894" s="246" t="s">
        <v>91</v>
      </c>
      <c r="AV894" s="13" t="s">
        <v>85</v>
      </c>
      <c r="AW894" s="13" t="s">
        <v>37</v>
      </c>
      <c r="AX894" s="13" t="s">
        <v>78</v>
      </c>
      <c r="AY894" s="246" t="s">
        <v>373</v>
      </c>
    </row>
    <row r="895" s="14" customFormat="1">
      <c r="A895" s="14"/>
      <c r="B895" s="247"/>
      <c r="C895" s="248"/>
      <c r="D895" s="238" t="s">
        <v>383</v>
      </c>
      <c r="E895" s="249" t="s">
        <v>19</v>
      </c>
      <c r="F895" s="250" t="s">
        <v>1020</v>
      </c>
      <c r="G895" s="248"/>
      <c r="H895" s="251">
        <v>681.79999999999995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383</v>
      </c>
      <c r="AU895" s="257" t="s">
        <v>91</v>
      </c>
      <c r="AV895" s="14" t="s">
        <v>91</v>
      </c>
      <c r="AW895" s="14" t="s">
        <v>37</v>
      </c>
      <c r="AX895" s="14" t="s">
        <v>78</v>
      </c>
      <c r="AY895" s="257" t="s">
        <v>373</v>
      </c>
    </row>
    <row r="896" s="15" customFormat="1">
      <c r="A896" s="15"/>
      <c r="B896" s="258"/>
      <c r="C896" s="259"/>
      <c r="D896" s="238" t="s">
        <v>383</v>
      </c>
      <c r="E896" s="260" t="s">
        <v>19</v>
      </c>
      <c r="F896" s="261" t="s">
        <v>386</v>
      </c>
      <c r="G896" s="259"/>
      <c r="H896" s="262">
        <v>2614.1999999999998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383</v>
      </c>
      <c r="AU896" s="268" t="s">
        <v>91</v>
      </c>
      <c r="AV896" s="15" t="s">
        <v>379</v>
      </c>
      <c r="AW896" s="15" t="s">
        <v>37</v>
      </c>
      <c r="AX896" s="15" t="s">
        <v>85</v>
      </c>
      <c r="AY896" s="268" t="s">
        <v>373</v>
      </c>
    </row>
    <row r="897" s="2" customFormat="1" ht="55.5" customHeight="1">
      <c r="A897" s="41"/>
      <c r="B897" s="42"/>
      <c r="C897" s="218" t="s">
        <v>1021</v>
      </c>
      <c r="D897" s="218" t="s">
        <v>375</v>
      </c>
      <c r="E897" s="219" t="s">
        <v>1022</v>
      </c>
      <c r="F897" s="220" t="s">
        <v>1023</v>
      </c>
      <c r="G897" s="221" t="s">
        <v>595</v>
      </c>
      <c r="H897" s="222">
        <v>16</v>
      </c>
      <c r="I897" s="223"/>
      <c r="J897" s="224">
        <f>ROUND(I897*H897,2)</f>
        <v>0</v>
      </c>
      <c r="K897" s="220" t="s">
        <v>378</v>
      </c>
      <c r="L897" s="47"/>
      <c r="M897" s="225" t="s">
        <v>19</v>
      </c>
      <c r="N897" s="226" t="s">
        <v>50</v>
      </c>
      <c r="O897" s="87"/>
      <c r="P897" s="227">
        <f>O897*H897</f>
        <v>0</v>
      </c>
      <c r="Q897" s="227">
        <v>0.14804999999999999</v>
      </c>
      <c r="R897" s="227">
        <f>Q897*H897</f>
        <v>2.3687999999999998</v>
      </c>
      <c r="S897" s="227">
        <v>0</v>
      </c>
      <c r="T897" s="228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9" t="s">
        <v>379</v>
      </c>
      <c r="AT897" s="229" t="s">
        <v>375</v>
      </c>
      <c r="AU897" s="229" t="s">
        <v>91</v>
      </c>
      <c r="AY897" s="20" t="s">
        <v>373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20" t="s">
        <v>91</v>
      </c>
      <c r="BK897" s="230">
        <f>ROUND(I897*H897,2)</f>
        <v>0</v>
      </c>
      <c r="BL897" s="20" t="s">
        <v>379</v>
      </c>
      <c r="BM897" s="229" t="s">
        <v>1024</v>
      </c>
    </row>
    <row r="898" s="2" customFormat="1">
      <c r="A898" s="41"/>
      <c r="B898" s="42"/>
      <c r="C898" s="43"/>
      <c r="D898" s="231" t="s">
        <v>381</v>
      </c>
      <c r="E898" s="43"/>
      <c r="F898" s="232" t="s">
        <v>1025</v>
      </c>
      <c r="G898" s="43"/>
      <c r="H898" s="43"/>
      <c r="I898" s="233"/>
      <c r="J898" s="43"/>
      <c r="K898" s="43"/>
      <c r="L898" s="47"/>
      <c r="M898" s="234"/>
      <c r="N898" s="235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381</v>
      </c>
      <c r="AU898" s="20" t="s">
        <v>91</v>
      </c>
    </row>
    <row r="899" s="13" customFormat="1">
      <c r="A899" s="13"/>
      <c r="B899" s="236"/>
      <c r="C899" s="237"/>
      <c r="D899" s="238" t="s">
        <v>383</v>
      </c>
      <c r="E899" s="239" t="s">
        <v>19</v>
      </c>
      <c r="F899" s="240" t="s">
        <v>988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383</v>
      </c>
      <c r="AU899" s="246" t="s">
        <v>91</v>
      </c>
      <c r="AV899" s="13" t="s">
        <v>85</v>
      </c>
      <c r="AW899" s="13" t="s">
        <v>37</v>
      </c>
      <c r="AX899" s="13" t="s">
        <v>78</v>
      </c>
      <c r="AY899" s="246" t="s">
        <v>373</v>
      </c>
    </row>
    <row r="900" s="14" customFormat="1">
      <c r="A900" s="14"/>
      <c r="B900" s="247"/>
      <c r="C900" s="248"/>
      <c r="D900" s="238" t="s">
        <v>383</v>
      </c>
      <c r="E900" s="249" t="s">
        <v>19</v>
      </c>
      <c r="F900" s="250" t="s">
        <v>1026</v>
      </c>
      <c r="G900" s="248"/>
      <c r="H900" s="251">
        <v>4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383</v>
      </c>
      <c r="AU900" s="257" t="s">
        <v>91</v>
      </c>
      <c r="AV900" s="14" t="s">
        <v>91</v>
      </c>
      <c r="AW900" s="14" t="s">
        <v>37</v>
      </c>
      <c r="AX900" s="14" t="s">
        <v>78</v>
      </c>
      <c r="AY900" s="257" t="s">
        <v>373</v>
      </c>
    </row>
    <row r="901" s="13" customFormat="1">
      <c r="A901" s="13"/>
      <c r="B901" s="236"/>
      <c r="C901" s="237"/>
      <c r="D901" s="238" t="s">
        <v>383</v>
      </c>
      <c r="E901" s="239" t="s">
        <v>19</v>
      </c>
      <c r="F901" s="240" t="s">
        <v>991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383</v>
      </c>
      <c r="AU901" s="246" t="s">
        <v>91</v>
      </c>
      <c r="AV901" s="13" t="s">
        <v>85</v>
      </c>
      <c r="AW901" s="13" t="s">
        <v>37</v>
      </c>
      <c r="AX901" s="13" t="s">
        <v>78</v>
      </c>
      <c r="AY901" s="246" t="s">
        <v>373</v>
      </c>
    </row>
    <row r="902" s="14" customFormat="1">
      <c r="A902" s="14"/>
      <c r="B902" s="247"/>
      <c r="C902" s="248"/>
      <c r="D902" s="238" t="s">
        <v>383</v>
      </c>
      <c r="E902" s="249" t="s">
        <v>19</v>
      </c>
      <c r="F902" s="250" t="s">
        <v>1026</v>
      </c>
      <c r="G902" s="248"/>
      <c r="H902" s="251">
        <v>4</v>
      </c>
      <c r="I902" s="252"/>
      <c r="J902" s="248"/>
      <c r="K902" s="248"/>
      <c r="L902" s="253"/>
      <c r="M902" s="254"/>
      <c r="N902" s="255"/>
      <c r="O902" s="255"/>
      <c r="P902" s="255"/>
      <c r="Q902" s="255"/>
      <c r="R902" s="255"/>
      <c r="S902" s="255"/>
      <c r="T902" s="25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7" t="s">
        <v>383</v>
      </c>
      <c r="AU902" s="257" t="s">
        <v>91</v>
      </c>
      <c r="AV902" s="14" t="s">
        <v>91</v>
      </c>
      <c r="AW902" s="14" t="s">
        <v>37</v>
      </c>
      <c r="AX902" s="14" t="s">
        <v>78</v>
      </c>
      <c r="AY902" s="257" t="s">
        <v>373</v>
      </c>
    </row>
    <row r="903" s="13" customFormat="1">
      <c r="A903" s="13"/>
      <c r="B903" s="236"/>
      <c r="C903" s="237"/>
      <c r="D903" s="238" t="s">
        <v>383</v>
      </c>
      <c r="E903" s="239" t="s">
        <v>19</v>
      </c>
      <c r="F903" s="240" t="s">
        <v>992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383</v>
      </c>
      <c r="AU903" s="246" t="s">
        <v>91</v>
      </c>
      <c r="AV903" s="13" t="s">
        <v>85</v>
      </c>
      <c r="AW903" s="13" t="s">
        <v>37</v>
      </c>
      <c r="AX903" s="13" t="s">
        <v>78</v>
      </c>
      <c r="AY903" s="246" t="s">
        <v>373</v>
      </c>
    </row>
    <row r="904" s="14" customFormat="1">
      <c r="A904" s="14"/>
      <c r="B904" s="247"/>
      <c r="C904" s="248"/>
      <c r="D904" s="238" t="s">
        <v>383</v>
      </c>
      <c r="E904" s="249" t="s">
        <v>19</v>
      </c>
      <c r="F904" s="250" t="s">
        <v>1026</v>
      </c>
      <c r="G904" s="248"/>
      <c r="H904" s="251">
        <v>4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7" t="s">
        <v>383</v>
      </c>
      <c r="AU904" s="257" t="s">
        <v>91</v>
      </c>
      <c r="AV904" s="14" t="s">
        <v>91</v>
      </c>
      <c r="AW904" s="14" t="s">
        <v>37</v>
      </c>
      <c r="AX904" s="14" t="s">
        <v>78</v>
      </c>
      <c r="AY904" s="257" t="s">
        <v>373</v>
      </c>
    </row>
    <row r="905" s="13" customFormat="1">
      <c r="A905" s="13"/>
      <c r="B905" s="236"/>
      <c r="C905" s="237"/>
      <c r="D905" s="238" t="s">
        <v>383</v>
      </c>
      <c r="E905" s="239" t="s">
        <v>19</v>
      </c>
      <c r="F905" s="240" t="s">
        <v>993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383</v>
      </c>
      <c r="AU905" s="246" t="s">
        <v>91</v>
      </c>
      <c r="AV905" s="13" t="s">
        <v>85</v>
      </c>
      <c r="AW905" s="13" t="s">
        <v>37</v>
      </c>
      <c r="AX905" s="13" t="s">
        <v>78</v>
      </c>
      <c r="AY905" s="246" t="s">
        <v>373</v>
      </c>
    </row>
    <row r="906" s="14" customFormat="1">
      <c r="A906" s="14"/>
      <c r="B906" s="247"/>
      <c r="C906" s="248"/>
      <c r="D906" s="238" t="s">
        <v>383</v>
      </c>
      <c r="E906" s="249" t="s">
        <v>19</v>
      </c>
      <c r="F906" s="250" t="s">
        <v>1026</v>
      </c>
      <c r="G906" s="248"/>
      <c r="H906" s="251">
        <v>4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383</v>
      </c>
      <c r="AU906" s="257" t="s">
        <v>91</v>
      </c>
      <c r="AV906" s="14" t="s">
        <v>91</v>
      </c>
      <c r="AW906" s="14" t="s">
        <v>37</v>
      </c>
      <c r="AX906" s="14" t="s">
        <v>78</v>
      </c>
      <c r="AY906" s="257" t="s">
        <v>373</v>
      </c>
    </row>
    <row r="907" s="15" customFormat="1">
      <c r="A907" s="15"/>
      <c r="B907" s="258"/>
      <c r="C907" s="259"/>
      <c r="D907" s="238" t="s">
        <v>383</v>
      </c>
      <c r="E907" s="260" t="s">
        <v>19</v>
      </c>
      <c r="F907" s="261" t="s">
        <v>386</v>
      </c>
      <c r="G907" s="259"/>
      <c r="H907" s="262">
        <v>16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383</v>
      </c>
      <c r="AU907" s="268" t="s">
        <v>91</v>
      </c>
      <c r="AV907" s="15" t="s">
        <v>379</v>
      </c>
      <c r="AW907" s="15" t="s">
        <v>37</v>
      </c>
      <c r="AX907" s="15" t="s">
        <v>85</v>
      </c>
      <c r="AY907" s="268" t="s">
        <v>373</v>
      </c>
    </row>
    <row r="908" s="2" customFormat="1" ht="16.5" customHeight="1">
      <c r="A908" s="41"/>
      <c r="B908" s="42"/>
      <c r="C908" s="280" t="s">
        <v>1027</v>
      </c>
      <c r="D908" s="280" t="s">
        <v>489</v>
      </c>
      <c r="E908" s="281" t="s">
        <v>1028</v>
      </c>
      <c r="F908" s="282" t="s">
        <v>1029</v>
      </c>
      <c r="G908" s="283" t="s">
        <v>153</v>
      </c>
      <c r="H908" s="284">
        <v>106.2</v>
      </c>
      <c r="I908" s="285"/>
      <c r="J908" s="286">
        <f>ROUND(I908*H908,2)</f>
        <v>0</v>
      </c>
      <c r="K908" s="282" t="s">
        <v>19</v>
      </c>
      <c r="L908" s="287"/>
      <c r="M908" s="288" t="s">
        <v>19</v>
      </c>
      <c r="N908" s="289" t="s">
        <v>50</v>
      </c>
      <c r="O908" s="87"/>
      <c r="P908" s="227">
        <f>O908*H908</f>
        <v>0</v>
      </c>
      <c r="Q908" s="227">
        <v>0.47999999999999998</v>
      </c>
      <c r="R908" s="227">
        <f>Q908*H908</f>
        <v>50.975999999999999</v>
      </c>
      <c r="S908" s="227">
        <v>0</v>
      </c>
      <c r="T908" s="228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9" t="s">
        <v>422</v>
      </c>
      <c r="AT908" s="229" t="s">
        <v>489</v>
      </c>
      <c r="AU908" s="229" t="s">
        <v>91</v>
      </c>
      <c r="AY908" s="20" t="s">
        <v>373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20" t="s">
        <v>91</v>
      </c>
      <c r="BK908" s="230">
        <f>ROUND(I908*H908,2)</f>
        <v>0</v>
      </c>
      <c r="BL908" s="20" t="s">
        <v>379</v>
      </c>
      <c r="BM908" s="229" t="s">
        <v>1030</v>
      </c>
    </row>
    <row r="909" s="13" customFormat="1">
      <c r="A909" s="13"/>
      <c r="B909" s="236"/>
      <c r="C909" s="237"/>
      <c r="D909" s="238" t="s">
        <v>383</v>
      </c>
      <c r="E909" s="239" t="s">
        <v>19</v>
      </c>
      <c r="F909" s="240" t="s">
        <v>988</v>
      </c>
      <c r="G909" s="237"/>
      <c r="H909" s="239" t="s">
        <v>19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6" t="s">
        <v>383</v>
      </c>
      <c r="AU909" s="246" t="s">
        <v>91</v>
      </c>
      <c r="AV909" s="13" t="s">
        <v>85</v>
      </c>
      <c r="AW909" s="13" t="s">
        <v>37</v>
      </c>
      <c r="AX909" s="13" t="s">
        <v>78</v>
      </c>
      <c r="AY909" s="246" t="s">
        <v>373</v>
      </c>
    </row>
    <row r="910" s="14" customFormat="1">
      <c r="A910" s="14"/>
      <c r="B910" s="247"/>
      <c r="C910" s="248"/>
      <c r="D910" s="238" t="s">
        <v>383</v>
      </c>
      <c r="E910" s="249" t="s">
        <v>19</v>
      </c>
      <c r="F910" s="250" t="s">
        <v>1031</v>
      </c>
      <c r="G910" s="248"/>
      <c r="H910" s="251">
        <v>26.550000000000001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7" t="s">
        <v>383</v>
      </c>
      <c r="AU910" s="257" t="s">
        <v>91</v>
      </c>
      <c r="AV910" s="14" t="s">
        <v>91</v>
      </c>
      <c r="AW910" s="14" t="s">
        <v>37</v>
      </c>
      <c r="AX910" s="14" t="s">
        <v>78</v>
      </c>
      <c r="AY910" s="257" t="s">
        <v>373</v>
      </c>
    </row>
    <row r="911" s="13" customFormat="1">
      <c r="A911" s="13"/>
      <c r="B911" s="236"/>
      <c r="C911" s="237"/>
      <c r="D911" s="238" t="s">
        <v>383</v>
      </c>
      <c r="E911" s="239" t="s">
        <v>19</v>
      </c>
      <c r="F911" s="240" t="s">
        <v>991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383</v>
      </c>
      <c r="AU911" s="246" t="s">
        <v>91</v>
      </c>
      <c r="AV911" s="13" t="s">
        <v>85</v>
      </c>
      <c r="AW911" s="13" t="s">
        <v>37</v>
      </c>
      <c r="AX911" s="13" t="s">
        <v>78</v>
      </c>
      <c r="AY911" s="246" t="s">
        <v>373</v>
      </c>
    </row>
    <row r="912" s="14" customFormat="1">
      <c r="A912" s="14"/>
      <c r="B912" s="247"/>
      <c r="C912" s="248"/>
      <c r="D912" s="238" t="s">
        <v>383</v>
      </c>
      <c r="E912" s="249" t="s">
        <v>19</v>
      </c>
      <c r="F912" s="250" t="s">
        <v>1031</v>
      </c>
      <c r="G912" s="248"/>
      <c r="H912" s="251">
        <v>26.550000000000001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7" t="s">
        <v>383</v>
      </c>
      <c r="AU912" s="257" t="s">
        <v>91</v>
      </c>
      <c r="AV912" s="14" t="s">
        <v>91</v>
      </c>
      <c r="AW912" s="14" t="s">
        <v>37</v>
      </c>
      <c r="AX912" s="14" t="s">
        <v>78</v>
      </c>
      <c r="AY912" s="257" t="s">
        <v>373</v>
      </c>
    </row>
    <row r="913" s="13" customFormat="1">
      <c r="A913" s="13"/>
      <c r="B913" s="236"/>
      <c r="C913" s="237"/>
      <c r="D913" s="238" t="s">
        <v>383</v>
      </c>
      <c r="E913" s="239" t="s">
        <v>19</v>
      </c>
      <c r="F913" s="240" t="s">
        <v>992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383</v>
      </c>
      <c r="AU913" s="246" t="s">
        <v>91</v>
      </c>
      <c r="AV913" s="13" t="s">
        <v>85</v>
      </c>
      <c r="AW913" s="13" t="s">
        <v>37</v>
      </c>
      <c r="AX913" s="13" t="s">
        <v>78</v>
      </c>
      <c r="AY913" s="246" t="s">
        <v>373</v>
      </c>
    </row>
    <row r="914" s="14" customFormat="1">
      <c r="A914" s="14"/>
      <c r="B914" s="247"/>
      <c r="C914" s="248"/>
      <c r="D914" s="238" t="s">
        <v>383</v>
      </c>
      <c r="E914" s="249" t="s">
        <v>19</v>
      </c>
      <c r="F914" s="250" t="s">
        <v>1031</v>
      </c>
      <c r="G914" s="248"/>
      <c r="H914" s="251">
        <v>26.550000000000001</v>
      </c>
      <c r="I914" s="252"/>
      <c r="J914" s="248"/>
      <c r="K914" s="248"/>
      <c r="L914" s="253"/>
      <c r="M914" s="254"/>
      <c r="N914" s="255"/>
      <c r="O914" s="255"/>
      <c r="P914" s="255"/>
      <c r="Q914" s="255"/>
      <c r="R914" s="255"/>
      <c r="S914" s="255"/>
      <c r="T914" s="25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7" t="s">
        <v>383</v>
      </c>
      <c r="AU914" s="257" t="s">
        <v>91</v>
      </c>
      <c r="AV914" s="14" t="s">
        <v>91</v>
      </c>
      <c r="AW914" s="14" t="s">
        <v>37</v>
      </c>
      <c r="AX914" s="14" t="s">
        <v>78</v>
      </c>
      <c r="AY914" s="257" t="s">
        <v>373</v>
      </c>
    </row>
    <row r="915" s="13" customFormat="1">
      <c r="A915" s="13"/>
      <c r="B915" s="236"/>
      <c r="C915" s="237"/>
      <c r="D915" s="238" t="s">
        <v>383</v>
      </c>
      <c r="E915" s="239" t="s">
        <v>19</v>
      </c>
      <c r="F915" s="240" t="s">
        <v>993</v>
      </c>
      <c r="G915" s="237"/>
      <c r="H915" s="239" t="s">
        <v>19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6" t="s">
        <v>383</v>
      </c>
      <c r="AU915" s="246" t="s">
        <v>91</v>
      </c>
      <c r="AV915" s="13" t="s">
        <v>85</v>
      </c>
      <c r="AW915" s="13" t="s">
        <v>37</v>
      </c>
      <c r="AX915" s="13" t="s">
        <v>78</v>
      </c>
      <c r="AY915" s="246" t="s">
        <v>373</v>
      </c>
    </row>
    <row r="916" s="14" customFormat="1">
      <c r="A916" s="14"/>
      <c r="B916" s="247"/>
      <c r="C916" s="248"/>
      <c r="D916" s="238" t="s">
        <v>383</v>
      </c>
      <c r="E916" s="249" t="s">
        <v>19</v>
      </c>
      <c r="F916" s="250" t="s">
        <v>1031</v>
      </c>
      <c r="G916" s="248"/>
      <c r="H916" s="251">
        <v>26.550000000000001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7" t="s">
        <v>383</v>
      </c>
      <c r="AU916" s="257" t="s">
        <v>91</v>
      </c>
      <c r="AV916" s="14" t="s">
        <v>91</v>
      </c>
      <c r="AW916" s="14" t="s">
        <v>37</v>
      </c>
      <c r="AX916" s="14" t="s">
        <v>78</v>
      </c>
      <c r="AY916" s="257" t="s">
        <v>373</v>
      </c>
    </row>
    <row r="917" s="15" customFormat="1">
      <c r="A917" s="15"/>
      <c r="B917" s="258"/>
      <c r="C917" s="259"/>
      <c r="D917" s="238" t="s">
        <v>383</v>
      </c>
      <c r="E917" s="260" t="s">
        <v>19</v>
      </c>
      <c r="F917" s="261" t="s">
        <v>386</v>
      </c>
      <c r="G917" s="259"/>
      <c r="H917" s="262">
        <v>106.2</v>
      </c>
      <c r="I917" s="263"/>
      <c r="J917" s="259"/>
      <c r="K917" s="259"/>
      <c r="L917" s="264"/>
      <c r="M917" s="265"/>
      <c r="N917" s="266"/>
      <c r="O917" s="266"/>
      <c r="P917" s="266"/>
      <c r="Q917" s="266"/>
      <c r="R917" s="266"/>
      <c r="S917" s="266"/>
      <c r="T917" s="267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8" t="s">
        <v>383</v>
      </c>
      <c r="AU917" s="268" t="s">
        <v>91</v>
      </c>
      <c r="AV917" s="15" t="s">
        <v>379</v>
      </c>
      <c r="AW917" s="15" t="s">
        <v>37</v>
      </c>
      <c r="AX917" s="15" t="s">
        <v>85</v>
      </c>
      <c r="AY917" s="268" t="s">
        <v>373</v>
      </c>
    </row>
    <row r="918" s="2" customFormat="1" ht="55.5" customHeight="1">
      <c r="A918" s="41"/>
      <c r="B918" s="42"/>
      <c r="C918" s="218" t="s">
        <v>1032</v>
      </c>
      <c r="D918" s="218" t="s">
        <v>375</v>
      </c>
      <c r="E918" s="219" t="s">
        <v>1033</v>
      </c>
      <c r="F918" s="220" t="s">
        <v>1034</v>
      </c>
      <c r="G918" s="221" t="s">
        <v>595</v>
      </c>
      <c r="H918" s="222">
        <v>25</v>
      </c>
      <c r="I918" s="223"/>
      <c r="J918" s="224">
        <f>ROUND(I918*H918,2)</f>
        <v>0</v>
      </c>
      <c r="K918" s="220" t="s">
        <v>378</v>
      </c>
      <c r="L918" s="47"/>
      <c r="M918" s="225" t="s">
        <v>19</v>
      </c>
      <c r="N918" s="226" t="s">
        <v>50</v>
      </c>
      <c r="O918" s="87"/>
      <c r="P918" s="227">
        <f>O918*H918</f>
        <v>0</v>
      </c>
      <c r="Q918" s="227">
        <v>0.17076</v>
      </c>
      <c r="R918" s="227">
        <f>Q918*H918</f>
        <v>4.2690000000000001</v>
      </c>
      <c r="S918" s="227">
        <v>0</v>
      </c>
      <c r="T918" s="228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9" t="s">
        <v>379</v>
      </c>
      <c r="AT918" s="229" t="s">
        <v>375</v>
      </c>
      <c r="AU918" s="229" t="s">
        <v>91</v>
      </c>
      <c r="AY918" s="20" t="s">
        <v>373</v>
      </c>
      <c r="BE918" s="230">
        <f>IF(N918="základní",J918,0)</f>
        <v>0</v>
      </c>
      <c r="BF918" s="230">
        <f>IF(N918="snížená",J918,0)</f>
        <v>0</v>
      </c>
      <c r="BG918" s="230">
        <f>IF(N918="zákl. přenesená",J918,0)</f>
        <v>0</v>
      </c>
      <c r="BH918" s="230">
        <f>IF(N918="sníž. přenesená",J918,0)</f>
        <v>0</v>
      </c>
      <c r="BI918" s="230">
        <f>IF(N918="nulová",J918,0)</f>
        <v>0</v>
      </c>
      <c r="BJ918" s="20" t="s">
        <v>91</v>
      </c>
      <c r="BK918" s="230">
        <f>ROUND(I918*H918,2)</f>
        <v>0</v>
      </c>
      <c r="BL918" s="20" t="s">
        <v>379</v>
      </c>
      <c r="BM918" s="229" t="s">
        <v>1035</v>
      </c>
    </row>
    <row r="919" s="2" customFormat="1">
      <c r="A919" s="41"/>
      <c r="B919" s="42"/>
      <c r="C919" s="43"/>
      <c r="D919" s="231" t="s">
        <v>381</v>
      </c>
      <c r="E919" s="43"/>
      <c r="F919" s="232" t="s">
        <v>1036</v>
      </c>
      <c r="G919" s="43"/>
      <c r="H919" s="43"/>
      <c r="I919" s="233"/>
      <c r="J919" s="43"/>
      <c r="K919" s="43"/>
      <c r="L919" s="47"/>
      <c r="M919" s="234"/>
      <c r="N919" s="235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381</v>
      </c>
      <c r="AU919" s="20" t="s">
        <v>91</v>
      </c>
    </row>
    <row r="920" s="13" customFormat="1">
      <c r="A920" s="13"/>
      <c r="B920" s="236"/>
      <c r="C920" s="237"/>
      <c r="D920" s="238" t="s">
        <v>383</v>
      </c>
      <c r="E920" s="239" t="s">
        <v>19</v>
      </c>
      <c r="F920" s="240" t="s">
        <v>988</v>
      </c>
      <c r="G920" s="237"/>
      <c r="H920" s="239" t="s">
        <v>19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6" t="s">
        <v>383</v>
      </c>
      <c r="AU920" s="246" t="s">
        <v>91</v>
      </c>
      <c r="AV920" s="13" t="s">
        <v>85</v>
      </c>
      <c r="AW920" s="13" t="s">
        <v>37</v>
      </c>
      <c r="AX920" s="13" t="s">
        <v>78</v>
      </c>
      <c r="AY920" s="246" t="s">
        <v>373</v>
      </c>
    </row>
    <row r="921" s="14" customFormat="1">
      <c r="A921" s="14"/>
      <c r="B921" s="247"/>
      <c r="C921" s="248"/>
      <c r="D921" s="238" t="s">
        <v>383</v>
      </c>
      <c r="E921" s="249" t="s">
        <v>19</v>
      </c>
      <c r="F921" s="250" t="s">
        <v>1037</v>
      </c>
      <c r="G921" s="248"/>
      <c r="H921" s="251">
        <v>6</v>
      </c>
      <c r="I921" s="252"/>
      <c r="J921" s="248"/>
      <c r="K921" s="248"/>
      <c r="L921" s="253"/>
      <c r="M921" s="254"/>
      <c r="N921" s="255"/>
      <c r="O921" s="255"/>
      <c r="P921" s="255"/>
      <c r="Q921" s="255"/>
      <c r="R921" s="255"/>
      <c r="S921" s="255"/>
      <c r="T921" s="25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7" t="s">
        <v>383</v>
      </c>
      <c r="AU921" s="257" t="s">
        <v>91</v>
      </c>
      <c r="AV921" s="14" t="s">
        <v>91</v>
      </c>
      <c r="AW921" s="14" t="s">
        <v>37</v>
      </c>
      <c r="AX921" s="14" t="s">
        <v>78</v>
      </c>
      <c r="AY921" s="257" t="s">
        <v>373</v>
      </c>
    </row>
    <row r="922" s="13" customFormat="1">
      <c r="A922" s="13"/>
      <c r="B922" s="236"/>
      <c r="C922" s="237"/>
      <c r="D922" s="238" t="s">
        <v>383</v>
      </c>
      <c r="E922" s="239" t="s">
        <v>19</v>
      </c>
      <c r="F922" s="240" t="s">
        <v>991</v>
      </c>
      <c r="G922" s="237"/>
      <c r="H922" s="239" t="s">
        <v>19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6" t="s">
        <v>383</v>
      </c>
      <c r="AU922" s="246" t="s">
        <v>91</v>
      </c>
      <c r="AV922" s="13" t="s">
        <v>85</v>
      </c>
      <c r="AW922" s="13" t="s">
        <v>37</v>
      </c>
      <c r="AX922" s="13" t="s">
        <v>78</v>
      </c>
      <c r="AY922" s="246" t="s">
        <v>373</v>
      </c>
    </row>
    <row r="923" s="14" customFormat="1">
      <c r="A923" s="14"/>
      <c r="B923" s="247"/>
      <c r="C923" s="248"/>
      <c r="D923" s="238" t="s">
        <v>383</v>
      </c>
      <c r="E923" s="249" t="s">
        <v>19</v>
      </c>
      <c r="F923" s="250" t="s">
        <v>1037</v>
      </c>
      <c r="G923" s="248"/>
      <c r="H923" s="251">
        <v>6</v>
      </c>
      <c r="I923" s="252"/>
      <c r="J923" s="248"/>
      <c r="K923" s="248"/>
      <c r="L923" s="253"/>
      <c r="M923" s="254"/>
      <c r="N923" s="255"/>
      <c r="O923" s="255"/>
      <c r="P923" s="255"/>
      <c r="Q923" s="255"/>
      <c r="R923" s="255"/>
      <c r="S923" s="255"/>
      <c r="T923" s="25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7" t="s">
        <v>383</v>
      </c>
      <c r="AU923" s="257" t="s">
        <v>91</v>
      </c>
      <c r="AV923" s="14" t="s">
        <v>91</v>
      </c>
      <c r="AW923" s="14" t="s">
        <v>37</v>
      </c>
      <c r="AX923" s="14" t="s">
        <v>78</v>
      </c>
      <c r="AY923" s="257" t="s">
        <v>373</v>
      </c>
    </row>
    <row r="924" s="13" customFormat="1">
      <c r="A924" s="13"/>
      <c r="B924" s="236"/>
      <c r="C924" s="237"/>
      <c r="D924" s="238" t="s">
        <v>383</v>
      </c>
      <c r="E924" s="239" t="s">
        <v>19</v>
      </c>
      <c r="F924" s="240" t="s">
        <v>992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383</v>
      </c>
      <c r="AU924" s="246" t="s">
        <v>91</v>
      </c>
      <c r="AV924" s="13" t="s">
        <v>85</v>
      </c>
      <c r="AW924" s="13" t="s">
        <v>37</v>
      </c>
      <c r="AX924" s="13" t="s">
        <v>78</v>
      </c>
      <c r="AY924" s="246" t="s">
        <v>373</v>
      </c>
    </row>
    <row r="925" s="14" customFormat="1">
      <c r="A925" s="14"/>
      <c r="B925" s="247"/>
      <c r="C925" s="248"/>
      <c r="D925" s="238" t="s">
        <v>383</v>
      </c>
      <c r="E925" s="249" t="s">
        <v>19</v>
      </c>
      <c r="F925" s="250" t="s">
        <v>1037</v>
      </c>
      <c r="G925" s="248"/>
      <c r="H925" s="251">
        <v>6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383</v>
      </c>
      <c r="AU925" s="257" t="s">
        <v>91</v>
      </c>
      <c r="AV925" s="14" t="s">
        <v>91</v>
      </c>
      <c r="AW925" s="14" t="s">
        <v>37</v>
      </c>
      <c r="AX925" s="14" t="s">
        <v>78</v>
      </c>
      <c r="AY925" s="257" t="s">
        <v>373</v>
      </c>
    </row>
    <row r="926" s="13" customFormat="1">
      <c r="A926" s="13"/>
      <c r="B926" s="236"/>
      <c r="C926" s="237"/>
      <c r="D926" s="238" t="s">
        <v>383</v>
      </c>
      <c r="E926" s="239" t="s">
        <v>19</v>
      </c>
      <c r="F926" s="240" t="s">
        <v>993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383</v>
      </c>
      <c r="AU926" s="246" t="s">
        <v>91</v>
      </c>
      <c r="AV926" s="13" t="s">
        <v>85</v>
      </c>
      <c r="AW926" s="13" t="s">
        <v>37</v>
      </c>
      <c r="AX926" s="13" t="s">
        <v>78</v>
      </c>
      <c r="AY926" s="246" t="s">
        <v>373</v>
      </c>
    </row>
    <row r="927" s="14" customFormat="1">
      <c r="A927" s="14"/>
      <c r="B927" s="247"/>
      <c r="C927" s="248"/>
      <c r="D927" s="238" t="s">
        <v>383</v>
      </c>
      <c r="E927" s="249" t="s">
        <v>19</v>
      </c>
      <c r="F927" s="250" t="s">
        <v>1038</v>
      </c>
      <c r="G927" s="248"/>
      <c r="H927" s="251">
        <v>7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7" t="s">
        <v>383</v>
      </c>
      <c r="AU927" s="257" t="s">
        <v>91</v>
      </c>
      <c r="AV927" s="14" t="s">
        <v>91</v>
      </c>
      <c r="AW927" s="14" t="s">
        <v>37</v>
      </c>
      <c r="AX927" s="14" t="s">
        <v>78</v>
      </c>
      <c r="AY927" s="257" t="s">
        <v>373</v>
      </c>
    </row>
    <row r="928" s="15" customFormat="1">
      <c r="A928" s="15"/>
      <c r="B928" s="258"/>
      <c r="C928" s="259"/>
      <c r="D928" s="238" t="s">
        <v>383</v>
      </c>
      <c r="E928" s="260" t="s">
        <v>19</v>
      </c>
      <c r="F928" s="261" t="s">
        <v>386</v>
      </c>
      <c r="G928" s="259"/>
      <c r="H928" s="262">
        <v>25</v>
      </c>
      <c r="I928" s="263"/>
      <c r="J928" s="259"/>
      <c r="K928" s="259"/>
      <c r="L928" s="264"/>
      <c r="M928" s="265"/>
      <c r="N928" s="266"/>
      <c r="O928" s="266"/>
      <c r="P928" s="266"/>
      <c r="Q928" s="266"/>
      <c r="R928" s="266"/>
      <c r="S928" s="266"/>
      <c r="T928" s="267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8" t="s">
        <v>383</v>
      </c>
      <c r="AU928" s="268" t="s">
        <v>91</v>
      </c>
      <c r="AV928" s="15" t="s">
        <v>379</v>
      </c>
      <c r="AW928" s="15" t="s">
        <v>37</v>
      </c>
      <c r="AX928" s="15" t="s">
        <v>85</v>
      </c>
      <c r="AY928" s="268" t="s">
        <v>373</v>
      </c>
    </row>
    <row r="929" s="2" customFormat="1" ht="16.5" customHeight="1">
      <c r="A929" s="41"/>
      <c r="B929" s="42"/>
      <c r="C929" s="280" t="s">
        <v>1039</v>
      </c>
      <c r="D929" s="280" t="s">
        <v>489</v>
      </c>
      <c r="E929" s="281" t="s">
        <v>1040</v>
      </c>
      <c r="F929" s="282" t="s">
        <v>1041</v>
      </c>
      <c r="G929" s="283" t="s">
        <v>153</v>
      </c>
      <c r="H929" s="284">
        <v>161.386</v>
      </c>
      <c r="I929" s="285"/>
      <c r="J929" s="286">
        <f>ROUND(I929*H929,2)</f>
        <v>0</v>
      </c>
      <c r="K929" s="282" t="s">
        <v>19</v>
      </c>
      <c r="L929" s="287"/>
      <c r="M929" s="288" t="s">
        <v>19</v>
      </c>
      <c r="N929" s="289" t="s">
        <v>50</v>
      </c>
      <c r="O929" s="87"/>
      <c r="P929" s="227">
        <f>O929*H929</f>
        <v>0</v>
      </c>
      <c r="Q929" s="227">
        <v>0.47999999999999998</v>
      </c>
      <c r="R929" s="227">
        <f>Q929*H929</f>
        <v>77.465279999999993</v>
      </c>
      <c r="S929" s="227">
        <v>0</v>
      </c>
      <c r="T929" s="228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9" t="s">
        <v>422</v>
      </c>
      <c r="AT929" s="229" t="s">
        <v>489</v>
      </c>
      <c r="AU929" s="229" t="s">
        <v>91</v>
      </c>
      <c r="AY929" s="20" t="s">
        <v>373</v>
      </c>
      <c r="BE929" s="230">
        <f>IF(N929="základní",J929,0)</f>
        <v>0</v>
      </c>
      <c r="BF929" s="230">
        <f>IF(N929="snížená",J929,0)</f>
        <v>0</v>
      </c>
      <c r="BG929" s="230">
        <f>IF(N929="zákl. přenesená",J929,0)</f>
        <v>0</v>
      </c>
      <c r="BH929" s="230">
        <f>IF(N929="sníž. přenesená",J929,0)</f>
        <v>0</v>
      </c>
      <c r="BI929" s="230">
        <f>IF(N929="nulová",J929,0)</f>
        <v>0</v>
      </c>
      <c r="BJ929" s="20" t="s">
        <v>91</v>
      </c>
      <c r="BK929" s="230">
        <f>ROUND(I929*H929,2)</f>
        <v>0</v>
      </c>
      <c r="BL929" s="20" t="s">
        <v>379</v>
      </c>
      <c r="BM929" s="229" t="s">
        <v>1042</v>
      </c>
    </row>
    <row r="930" s="13" customFormat="1">
      <c r="A930" s="13"/>
      <c r="B930" s="236"/>
      <c r="C930" s="237"/>
      <c r="D930" s="238" t="s">
        <v>383</v>
      </c>
      <c r="E930" s="239" t="s">
        <v>19</v>
      </c>
      <c r="F930" s="240" t="s">
        <v>988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383</v>
      </c>
      <c r="AU930" s="246" t="s">
        <v>91</v>
      </c>
      <c r="AV930" s="13" t="s">
        <v>85</v>
      </c>
      <c r="AW930" s="13" t="s">
        <v>37</v>
      </c>
      <c r="AX930" s="13" t="s">
        <v>78</v>
      </c>
      <c r="AY930" s="246" t="s">
        <v>373</v>
      </c>
    </row>
    <row r="931" s="14" customFormat="1">
      <c r="A931" s="14"/>
      <c r="B931" s="247"/>
      <c r="C931" s="248"/>
      <c r="D931" s="238" t="s">
        <v>383</v>
      </c>
      <c r="E931" s="249" t="s">
        <v>19</v>
      </c>
      <c r="F931" s="250" t="s">
        <v>1043</v>
      </c>
      <c r="G931" s="248"/>
      <c r="H931" s="251">
        <v>35.497</v>
      </c>
      <c r="I931" s="252"/>
      <c r="J931" s="248"/>
      <c r="K931" s="248"/>
      <c r="L931" s="253"/>
      <c r="M931" s="254"/>
      <c r="N931" s="255"/>
      <c r="O931" s="255"/>
      <c r="P931" s="255"/>
      <c r="Q931" s="255"/>
      <c r="R931" s="255"/>
      <c r="S931" s="255"/>
      <c r="T931" s="256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7" t="s">
        <v>383</v>
      </c>
      <c r="AU931" s="257" t="s">
        <v>91</v>
      </c>
      <c r="AV931" s="14" t="s">
        <v>91</v>
      </c>
      <c r="AW931" s="14" t="s">
        <v>37</v>
      </c>
      <c r="AX931" s="14" t="s">
        <v>78</v>
      </c>
      <c r="AY931" s="257" t="s">
        <v>373</v>
      </c>
    </row>
    <row r="932" s="13" customFormat="1">
      <c r="A932" s="13"/>
      <c r="B932" s="236"/>
      <c r="C932" s="237"/>
      <c r="D932" s="238" t="s">
        <v>383</v>
      </c>
      <c r="E932" s="239" t="s">
        <v>19</v>
      </c>
      <c r="F932" s="240" t="s">
        <v>991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383</v>
      </c>
      <c r="AU932" s="246" t="s">
        <v>91</v>
      </c>
      <c r="AV932" s="13" t="s">
        <v>85</v>
      </c>
      <c r="AW932" s="13" t="s">
        <v>37</v>
      </c>
      <c r="AX932" s="13" t="s">
        <v>78</v>
      </c>
      <c r="AY932" s="246" t="s">
        <v>373</v>
      </c>
    </row>
    <row r="933" s="14" customFormat="1">
      <c r="A933" s="14"/>
      <c r="B933" s="247"/>
      <c r="C933" s="248"/>
      <c r="D933" s="238" t="s">
        <v>383</v>
      </c>
      <c r="E933" s="249" t="s">
        <v>19</v>
      </c>
      <c r="F933" s="250" t="s">
        <v>1043</v>
      </c>
      <c r="G933" s="248"/>
      <c r="H933" s="251">
        <v>35.497</v>
      </c>
      <c r="I933" s="252"/>
      <c r="J933" s="248"/>
      <c r="K933" s="248"/>
      <c r="L933" s="253"/>
      <c r="M933" s="254"/>
      <c r="N933" s="255"/>
      <c r="O933" s="255"/>
      <c r="P933" s="255"/>
      <c r="Q933" s="255"/>
      <c r="R933" s="255"/>
      <c r="S933" s="255"/>
      <c r="T933" s="256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7" t="s">
        <v>383</v>
      </c>
      <c r="AU933" s="257" t="s">
        <v>91</v>
      </c>
      <c r="AV933" s="14" t="s">
        <v>91</v>
      </c>
      <c r="AW933" s="14" t="s">
        <v>37</v>
      </c>
      <c r="AX933" s="14" t="s">
        <v>78</v>
      </c>
      <c r="AY933" s="257" t="s">
        <v>373</v>
      </c>
    </row>
    <row r="934" s="13" customFormat="1">
      <c r="A934" s="13"/>
      <c r="B934" s="236"/>
      <c r="C934" s="237"/>
      <c r="D934" s="238" t="s">
        <v>383</v>
      </c>
      <c r="E934" s="239" t="s">
        <v>19</v>
      </c>
      <c r="F934" s="240" t="s">
        <v>992</v>
      </c>
      <c r="G934" s="237"/>
      <c r="H934" s="239" t="s">
        <v>19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6" t="s">
        <v>383</v>
      </c>
      <c r="AU934" s="246" t="s">
        <v>91</v>
      </c>
      <c r="AV934" s="13" t="s">
        <v>85</v>
      </c>
      <c r="AW934" s="13" t="s">
        <v>37</v>
      </c>
      <c r="AX934" s="13" t="s">
        <v>78</v>
      </c>
      <c r="AY934" s="246" t="s">
        <v>373</v>
      </c>
    </row>
    <row r="935" s="14" customFormat="1">
      <c r="A935" s="14"/>
      <c r="B935" s="247"/>
      <c r="C935" s="248"/>
      <c r="D935" s="238" t="s">
        <v>383</v>
      </c>
      <c r="E935" s="249" t="s">
        <v>19</v>
      </c>
      <c r="F935" s="250" t="s">
        <v>1043</v>
      </c>
      <c r="G935" s="248"/>
      <c r="H935" s="251">
        <v>35.497</v>
      </c>
      <c r="I935" s="252"/>
      <c r="J935" s="248"/>
      <c r="K935" s="248"/>
      <c r="L935" s="253"/>
      <c r="M935" s="254"/>
      <c r="N935" s="255"/>
      <c r="O935" s="255"/>
      <c r="P935" s="255"/>
      <c r="Q935" s="255"/>
      <c r="R935" s="255"/>
      <c r="S935" s="255"/>
      <c r="T935" s="25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7" t="s">
        <v>383</v>
      </c>
      <c r="AU935" s="257" t="s">
        <v>91</v>
      </c>
      <c r="AV935" s="14" t="s">
        <v>91</v>
      </c>
      <c r="AW935" s="14" t="s">
        <v>37</v>
      </c>
      <c r="AX935" s="14" t="s">
        <v>78</v>
      </c>
      <c r="AY935" s="257" t="s">
        <v>373</v>
      </c>
    </row>
    <row r="936" s="13" customFormat="1">
      <c r="A936" s="13"/>
      <c r="B936" s="236"/>
      <c r="C936" s="237"/>
      <c r="D936" s="238" t="s">
        <v>383</v>
      </c>
      <c r="E936" s="239" t="s">
        <v>19</v>
      </c>
      <c r="F936" s="240" t="s">
        <v>993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383</v>
      </c>
      <c r="AU936" s="246" t="s">
        <v>91</v>
      </c>
      <c r="AV936" s="13" t="s">
        <v>85</v>
      </c>
      <c r="AW936" s="13" t="s">
        <v>37</v>
      </c>
      <c r="AX936" s="13" t="s">
        <v>78</v>
      </c>
      <c r="AY936" s="246" t="s">
        <v>373</v>
      </c>
    </row>
    <row r="937" s="14" customFormat="1">
      <c r="A937" s="14"/>
      <c r="B937" s="247"/>
      <c r="C937" s="248"/>
      <c r="D937" s="238" t="s">
        <v>383</v>
      </c>
      <c r="E937" s="249" t="s">
        <v>19</v>
      </c>
      <c r="F937" s="250" t="s">
        <v>1044</v>
      </c>
      <c r="G937" s="248"/>
      <c r="H937" s="251">
        <v>54.895000000000003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7" t="s">
        <v>383</v>
      </c>
      <c r="AU937" s="257" t="s">
        <v>91</v>
      </c>
      <c r="AV937" s="14" t="s">
        <v>91</v>
      </c>
      <c r="AW937" s="14" t="s">
        <v>37</v>
      </c>
      <c r="AX937" s="14" t="s">
        <v>78</v>
      </c>
      <c r="AY937" s="257" t="s">
        <v>373</v>
      </c>
    </row>
    <row r="938" s="15" customFormat="1">
      <c r="A938" s="15"/>
      <c r="B938" s="258"/>
      <c r="C938" s="259"/>
      <c r="D938" s="238" t="s">
        <v>383</v>
      </c>
      <c r="E938" s="260" t="s">
        <v>19</v>
      </c>
      <c r="F938" s="261" t="s">
        <v>386</v>
      </c>
      <c r="G938" s="259"/>
      <c r="H938" s="262">
        <v>161.386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8" t="s">
        <v>383</v>
      </c>
      <c r="AU938" s="268" t="s">
        <v>91</v>
      </c>
      <c r="AV938" s="15" t="s">
        <v>379</v>
      </c>
      <c r="AW938" s="15" t="s">
        <v>37</v>
      </c>
      <c r="AX938" s="15" t="s">
        <v>85</v>
      </c>
      <c r="AY938" s="268" t="s">
        <v>373</v>
      </c>
    </row>
    <row r="939" s="2" customFormat="1" ht="16.5" customHeight="1">
      <c r="A939" s="41"/>
      <c r="B939" s="42"/>
      <c r="C939" s="280" t="s">
        <v>1045</v>
      </c>
      <c r="D939" s="280" t="s">
        <v>489</v>
      </c>
      <c r="E939" s="281" t="s">
        <v>1046</v>
      </c>
      <c r="F939" s="282" t="s">
        <v>1047</v>
      </c>
      <c r="G939" s="283" t="s">
        <v>153</v>
      </c>
      <c r="H939" s="284">
        <v>70.652000000000001</v>
      </c>
      <c r="I939" s="285"/>
      <c r="J939" s="286">
        <f>ROUND(I939*H939,2)</f>
        <v>0</v>
      </c>
      <c r="K939" s="282" t="s">
        <v>19</v>
      </c>
      <c r="L939" s="287"/>
      <c r="M939" s="288" t="s">
        <v>19</v>
      </c>
      <c r="N939" s="289" t="s">
        <v>50</v>
      </c>
      <c r="O939" s="87"/>
      <c r="P939" s="227">
        <f>O939*H939</f>
        <v>0</v>
      </c>
      <c r="Q939" s="227">
        <v>0.59999999999999998</v>
      </c>
      <c r="R939" s="227">
        <f>Q939*H939</f>
        <v>42.391199999999998</v>
      </c>
      <c r="S939" s="227">
        <v>0</v>
      </c>
      <c r="T939" s="228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9" t="s">
        <v>422</v>
      </c>
      <c r="AT939" s="229" t="s">
        <v>489</v>
      </c>
      <c r="AU939" s="229" t="s">
        <v>91</v>
      </c>
      <c r="AY939" s="20" t="s">
        <v>373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20" t="s">
        <v>91</v>
      </c>
      <c r="BK939" s="230">
        <f>ROUND(I939*H939,2)</f>
        <v>0</v>
      </c>
      <c r="BL939" s="20" t="s">
        <v>379</v>
      </c>
      <c r="BM939" s="229" t="s">
        <v>1048</v>
      </c>
    </row>
    <row r="940" s="13" customFormat="1">
      <c r="A940" s="13"/>
      <c r="B940" s="236"/>
      <c r="C940" s="237"/>
      <c r="D940" s="238" t="s">
        <v>383</v>
      </c>
      <c r="E940" s="239" t="s">
        <v>19</v>
      </c>
      <c r="F940" s="240" t="s">
        <v>988</v>
      </c>
      <c r="G940" s="237"/>
      <c r="H940" s="239" t="s">
        <v>19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6" t="s">
        <v>383</v>
      </c>
      <c r="AU940" s="246" t="s">
        <v>91</v>
      </c>
      <c r="AV940" s="13" t="s">
        <v>85</v>
      </c>
      <c r="AW940" s="13" t="s">
        <v>37</v>
      </c>
      <c r="AX940" s="13" t="s">
        <v>78</v>
      </c>
      <c r="AY940" s="246" t="s">
        <v>373</v>
      </c>
    </row>
    <row r="941" s="14" customFormat="1">
      <c r="A941" s="14"/>
      <c r="B941" s="247"/>
      <c r="C941" s="248"/>
      <c r="D941" s="238" t="s">
        <v>383</v>
      </c>
      <c r="E941" s="249" t="s">
        <v>19</v>
      </c>
      <c r="F941" s="250" t="s">
        <v>1049</v>
      </c>
      <c r="G941" s="248"/>
      <c r="H941" s="251">
        <v>21.326000000000001</v>
      </c>
      <c r="I941" s="252"/>
      <c r="J941" s="248"/>
      <c r="K941" s="248"/>
      <c r="L941" s="253"/>
      <c r="M941" s="254"/>
      <c r="N941" s="255"/>
      <c r="O941" s="255"/>
      <c r="P941" s="255"/>
      <c r="Q941" s="255"/>
      <c r="R941" s="255"/>
      <c r="S941" s="255"/>
      <c r="T941" s="25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7" t="s">
        <v>383</v>
      </c>
      <c r="AU941" s="257" t="s">
        <v>91</v>
      </c>
      <c r="AV941" s="14" t="s">
        <v>91</v>
      </c>
      <c r="AW941" s="14" t="s">
        <v>37</v>
      </c>
      <c r="AX941" s="14" t="s">
        <v>78</v>
      </c>
      <c r="AY941" s="257" t="s">
        <v>373</v>
      </c>
    </row>
    <row r="942" s="13" customFormat="1">
      <c r="A942" s="13"/>
      <c r="B942" s="236"/>
      <c r="C942" s="237"/>
      <c r="D942" s="238" t="s">
        <v>383</v>
      </c>
      <c r="E942" s="239" t="s">
        <v>19</v>
      </c>
      <c r="F942" s="240" t="s">
        <v>991</v>
      </c>
      <c r="G942" s="237"/>
      <c r="H942" s="239" t="s">
        <v>19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6" t="s">
        <v>383</v>
      </c>
      <c r="AU942" s="246" t="s">
        <v>91</v>
      </c>
      <c r="AV942" s="13" t="s">
        <v>85</v>
      </c>
      <c r="AW942" s="13" t="s">
        <v>37</v>
      </c>
      <c r="AX942" s="13" t="s">
        <v>78</v>
      </c>
      <c r="AY942" s="246" t="s">
        <v>373</v>
      </c>
    </row>
    <row r="943" s="14" customFormat="1">
      <c r="A943" s="14"/>
      <c r="B943" s="247"/>
      <c r="C943" s="248"/>
      <c r="D943" s="238" t="s">
        <v>383</v>
      </c>
      <c r="E943" s="249" t="s">
        <v>19</v>
      </c>
      <c r="F943" s="250" t="s">
        <v>1050</v>
      </c>
      <c r="G943" s="248"/>
      <c r="H943" s="251">
        <v>21.861000000000001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7" t="s">
        <v>383</v>
      </c>
      <c r="AU943" s="257" t="s">
        <v>91</v>
      </c>
      <c r="AV943" s="14" t="s">
        <v>91</v>
      </c>
      <c r="AW943" s="14" t="s">
        <v>37</v>
      </c>
      <c r="AX943" s="14" t="s">
        <v>78</v>
      </c>
      <c r="AY943" s="257" t="s">
        <v>373</v>
      </c>
    </row>
    <row r="944" s="13" customFormat="1">
      <c r="A944" s="13"/>
      <c r="B944" s="236"/>
      <c r="C944" s="237"/>
      <c r="D944" s="238" t="s">
        <v>383</v>
      </c>
      <c r="E944" s="239" t="s">
        <v>19</v>
      </c>
      <c r="F944" s="240" t="s">
        <v>992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383</v>
      </c>
      <c r="AU944" s="246" t="s">
        <v>91</v>
      </c>
      <c r="AV944" s="13" t="s">
        <v>85</v>
      </c>
      <c r="AW944" s="13" t="s">
        <v>37</v>
      </c>
      <c r="AX944" s="13" t="s">
        <v>78</v>
      </c>
      <c r="AY944" s="246" t="s">
        <v>373</v>
      </c>
    </row>
    <row r="945" s="14" customFormat="1">
      <c r="A945" s="14"/>
      <c r="B945" s="247"/>
      <c r="C945" s="248"/>
      <c r="D945" s="238" t="s">
        <v>383</v>
      </c>
      <c r="E945" s="249" t="s">
        <v>19</v>
      </c>
      <c r="F945" s="250" t="s">
        <v>1050</v>
      </c>
      <c r="G945" s="248"/>
      <c r="H945" s="251">
        <v>21.861000000000001</v>
      </c>
      <c r="I945" s="252"/>
      <c r="J945" s="248"/>
      <c r="K945" s="248"/>
      <c r="L945" s="253"/>
      <c r="M945" s="254"/>
      <c r="N945" s="255"/>
      <c r="O945" s="255"/>
      <c r="P945" s="255"/>
      <c r="Q945" s="255"/>
      <c r="R945" s="255"/>
      <c r="S945" s="255"/>
      <c r="T945" s="25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7" t="s">
        <v>383</v>
      </c>
      <c r="AU945" s="257" t="s">
        <v>91</v>
      </c>
      <c r="AV945" s="14" t="s">
        <v>91</v>
      </c>
      <c r="AW945" s="14" t="s">
        <v>37</v>
      </c>
      <c r="AX945" s="14" t="s">
        <v>78</v>
      </c>
      <c r="AY945" s="257" t="s">
        <v>373</v>
      </c>
    </row>
    <row r="946" s="13" customFormat="1">
      <c r="A946" s="13"/>
      <c r="B946" s="236"/>
      <c r="C946" s="237"/>
      <c r="D946" s="238" t="s">
        <v>383</v>
      </c>
      <c r="E946" s="239" t="s">
        <v>19</v>
      </c>
      <c r="F946" s="240" t="s">
        <v>993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383</v>
      </c>
      <c r="AU946" s="246" t="s">
        <v>91</v>
      </c>
      <c r="AV946" s="13" t="s">
        <v>85</v>
      </c>
      <c r="AW946" s="13" t="s">
        <v>37</v>
      </c>
      <c r="AX946" s="13" t="s">
        <v>78</v>
      </c>
      <c r="AY946" s="246" t="s">
        <v>373</v>
      </c>
    </row>
    <row r="947" s="14" customFormat="1">
      <c r="A947" s="14"/>
      <c r="B947" s="247"/>
      <c r="C947" s="248"/>
      <c r="D947" s="238" t="s">
        <v>383</v>
      </c>
      <c r="E947" s="249" t="s">
        <v>19</v>
      </c>
      <c r="F947" s="250" t="s">
        <v>1051</v>
      </c>
      <c r="G947" s="248"/>
      <c r="H947" s="251">
        <v>5.6040000000000001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383</v>
      </c>
      <c r="AU947" s="257" t="s">
        <v>91</v>
      </c>
      <c r="AV947" s="14" t="s">
        <v>91</v>
      </c>
      <c r="AW947" s="14" t="s">
        <v>37</v>
      </c>
      <c r="AX947" s="14" t="s">
        <v>78</v>
      </c>
      <c r="AY947" s="257" t="s">
        <v>373</v>
      </c>
    </row>
    <row r="948" s="15" customFormat="1">
      <c r="A948" s="15"/>
      <c r="B948" s="258"/>
      <c r="C948" s="259"/>
      <c r="D948" s="238" t="s">
        <v>383</v>
      </c>
      <c r="E948" s="260" t="s">
        <v>19</v>
      </c>
      <c r="F948" s="261" t="s">
        <v>386</v>
      </c>
      <c r="G948" s="259"/>
      <c r="H948" s="262">
        <v>70.652000000000001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383</v>
      </c>
      <c r="AU948" s="268" t="s">
        <v>91</v>
      </c>
      <c r="AV948" s="15" t="s">
        <v>379</v>
      </c>
      <c r="AW948" s="15" t="s">
        <v>37</v>
      </c>
      <c r="AX948" s="15" t="s">
        <v>85</v>
      </c>
      <c r="AY948" s="268" t="s">
        <v>373</v>
      </c>
    </row>
    <row r="949" s="2" customFormat="1" ht="37.8" customHeight="1">
      <c r="A949" s="41"/>
      <c r="B949" s="42"/>
      <c r="C949" s="218" t="s">
        <v>1052</v>
      </c>
      <c r="D949" s="218" t="s">
        <v>375</v>
      </c>
      <c r="E949" s="219" t="s">
        <v>1053</v>
      </c>
      <c r="F949" s="220" t="s">
        <v>1054</v>
      </c>
      <c r="G949" s="221" t="s">
        <v>595</v>
      </c>
      <c r="H949" s="222">
        <v>43</v>
      </c>
      <c r="I949" s="223"/>
      <c r="J949" s="224">
        <f>ROUND(I949*H949,2)</f>
        <v>0</v>
      </c>
      <c r="K949" s="220" t="s">
        <v>378</v>
      </c>
      <c r="L949" s="47"/>
      <c r="M949" s="225" t="s">
        <v>19</v>
      </c>
      <c r="N949" s="226" t="s">
        <v>50</v>
      </c>
      <c r="O949" s="87"/>
      <c r="P949" s="227">
        <f>O949*H949</f>
        <v>0</v>
      </c>
      <c r="Q949" s="227">
        <v>0.12938</v>
      </c>
      <c r="R949" s="227">
        <f>Q949*H949</f>
        <v>5.5633400000000002</v>
      </c>
      <c r="S949" s="227">
        <v>0</v>
      </c>
      <c r="T949" s="228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9" t="s">
        <v>379</v>
      </c>
      <c r="AT949" s="229" t="s">
        <v>375</v>
      </c>
      <c r="AU949" s="229" t="s">
        <v>91</v>
      </c>
      <c r="AY949" s="20" t="s">
        <v>373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20" t="s">
        <v>91</v>
      </c>
      <c r="BK949" s="230">
        <f>ROUND(I949*H949,2)</f>
        <v>0</v>
      </c>
      <c r="BL949" s="20" t="s">
        <v>379</v>
      </c>
      <c r="BM949" s="229" t="s">
        <v>1055</v>
      </c>
    </row>
    <row r="950" s="2" customFormat="1">
      <c r="A950" s="41"/>
      <c r="B950" s="42"/>
      <c r="C950" s="43"/>
      <c r="D950" s="231" t="s">
        <v>381</v>
      </c>
      <c r="E950" s="43"/>
      <c r="F950" s="232" t="s">
        <v>1056</v>
      </c>
      <c r="G950" s="43"/>
      <c r="H950" s="43"/>
      <c r="I950" s="233"/>
      <c r="J950" s="43"/>
      <c r="K950" s="43"/>
      <c r="L950" s="47"/>
      <c r="M950" s="234"/>
      <c r="N950" s="235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381</v>
      </c>
      <c r="AU950" s="20" t="s">
        <v>91</v>
      </c>
    </row>
    <row r="951" s="13" customFormat="1">
      <c r="A951" s="13"/>
      <c r="B951" s="236"/>
      <c r="C951" s="237"/>
      <c r="D951" s="238" t="s">
        <v>383</v>
      </c>
      <c r="E951" s="239" t="s">
        <v>19</v>
      </c>
      <c r="F951" s="240" t="s">
        <v>988</v>
      </c>
      <c r="G951" s="237"/>
      <c r="H951" s="239" t="s">
        <v>19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6" t="s">
        <v>383</v>
      </c>
      <c r="AU951" s="246" t="s">
        <v>91</v>
      </c>
      <c r="AV951" s="13" t="s">
        <v>85</v>
      </c>
      <c r="AW951" s="13" t="s">
        <v>37</v>
      </c>
      <c r="AX951" s="13" t="s">
        <v>78</v>
      </c>
      <c r="AY951" s="246" t="s">
        <v>373</v>
      </c>
    </row>
    <row r="952" s="14" customFormat="1">
      <c r="A952" s="14"/>
      <c r="B952" s="247"/>
      <c r="C952" s="248"/>
      <c r="D952" s="238" t="s">
        <v>383</v>
      </c>
      <c r="E952" s="249" t="s">
        <v>19</v>
      </c>
      <c r="F952" s="250" t="s">
        <v>1057</v>
      </c>
      <c r="G952" s="248"/>
      <c r="H952" s="251">
        <v>13</v>
      </c>
      <c r="I952" s="252"/>
      <c r="J952" s="248"/>
      <c r="K952" s="248"/>
      <c r="L952" s="253"/>
      <c r="M952" s="254"/>
      <c r="N952" s="255"/>
      <c r="O952" s="255"/>
      <c r="P952" s="255"/>
      <c r="Q952" s="255"/>
      <c r="R952" s="255"/>
      <c r="S952" s="255"/>
      <c r="T952" s="256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7" t="s">
        <v>383</v>
      </c>
      <c r="AU952" s="257" t="s">
        <v>91</v>
      </c>
      <c r="AV952" s="14" t="s">
        <v>91</v>
      </c>
      <c r="AW952" s="14" t="s">
        <v>37</v>
      </c>
      <c r="AX952" s="14" t="s">
        <v>78</v>
      </c>
      <c r="AY952" s="257" t="s">
        <v>373</v>
      </c>
    </row>
    <row r="953" s="13" customFormat="1">
      <c r="A953" s="13"/>
      <c r="B953" s="236"/>
      <c r="C953" s="237"/>
      <c r="D953" s="238" t="s">
        <v>383</v>
      </c>
      <c r="E953" s="239" t="s">
        <v>19</v>
      </c>
      <c r="F953" s="240" t="s">
        <v>991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383</v>
      </c>
      <c r="AU953" s="246" t="s">
        <v>91</v>
      </c>
      <c r="AV953" s="13" t="s">
        <v>85</v>
      </c>
      <c r="AW953" s="13" t="s">
        <v>37</v>
      </c>
      <c r="AX953" s="13" t="s">
        <v>78</v>
      </c>
      <c r="AY953" s="246" t="s">
        <v>373</v>
      </c>
    </row>
    <row r="954" s="14" customFormat="1">
      <c r="A954" s="14"/>
      <c r="B954" s="247"/>
      <c r="C954" s="248"/>
      <c r="D954" s="238" t="s">
        <v>383</v>
      </c>
      <c r="E954" s="249" t="s">
        <v>19</v>
      </c>
      <c r="F954" s="250" t="s">
        <v>1058</v>
      </c>
      <c r="G954" s="248"/>
      <c r="H954" s="251">
        <v>10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383</v>
      </c>
      <c r="AU954" s="257" t="s">
        <v>91</v>
      </c>
      <c r="AV954" s="14" t="s">
        <v>91</v>
      </c>
      <c r="AW954" s="14" t="s">
        <v>37</v>
      </c>
      <c r="AX954" s="14" t="s">
        <v>78</v>
      </c>
      <c r="AY954" s="257" t="s">
        <v>373</v>
      </c>
    </row>
    <row r="955" s="13" customFormat="1">
      <c r="A955" s="13"/>
      <c r="B955" s="236"/>
      <c r="C955" s="237"/>
      <c r="D955" s="238" t="s">
        <v>383</v>
      </c>
      <c r="E955" s="239" t="s">
        <v>19</v>
      </c>
      <c r="F955" s="240" t="s">
        <v>992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383</v>
      </c>
      <c r="AU955" s="246" t="s">
        <v>91</v>
      </c>
      <c r="AV955" s="13" t="s">
        <v>85</v>
      </c>
      <c r="AW955" s="13" t="s">
        <v>37</v>
      </c>
      <c r="AX955" s="13" t="s">
        <v>78</v>
      </c>
      <c r="AY955" s="246" t="s">
        <v>373</v>
      </c>
    </row>
    <row r="956" s="14" customFormat="1">
      <c r="A956" s="14"/>
      <c r="B956" s="247"/>
      <c r="C956" s="248"/>
      <c r="D956" s="238" t="s">
        <v>383</v>
      </c>
      <c r="E956" s="249" t="s">
        <v>19</v>
      </c>
      <c r="F956" s="250" t="s">
        <v>1058</v>
      </c>
      <c r="G956" s="248"/>
      <c r="H956" s="251">
        <v>10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7" t="s">
        <v>383</v>
      </c>
      <c r="AU956" s="257" t="s">
        <v>91</v>
      </c>
      <c r="AV956" s="14" t="s">
        <v>91</v>
      </c>
      <c r="AW956" s="14" t="s">
        <v>37</v>
      </c>
      <c r="AX956" s="14" t="s">
        <v>78</v>
      </c>
      <c r="AY956" s="257" t="s">
        <v>373</v>
      </c>
    </row>
    <row r="957" s="13" customFormat="1">
      <c r="A957" s="13"/>
      <c r="B957" s="236"/>
      <c r="C957" s="237"/>
      <c r="D957" s="238" t="s">
        <v>383</v>
      </c>
      <c r="E957" s="239" t="s">
        <v>19</v>
      </c>
      <c r="F957" s="240" t="s">
        <v>993</v>
      </c>
      <c r="G957" s="237"/>
      <c r="H957" s="239" t="s">
        <v>19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6" t="s">
        <v>383</v>
      </c>
      <c r="AU957" s="246" t="s">
        <v>91</v>
      </c>
      <c r="AV957" s="13" t="s">
        <v>85</v>
      </c>
      <c r="AW957" s="13" t="s">
        <v>37</v>
      </c>
      <c r="AX957" s="13" t="s">
        <v>78</v>
      </c>
      <c r="AY957" s="246" t="s">
        <v>373</v>
      </c>
    </row>
    <row r="958" s="14" customFormat="1">
      <c r="A958" s="14"/>
      <c r="B958" s="247"/>
      <c r="C958" s="248"/>
      <c r="D958" s="238" t="s">
        <v>383</v>
      </c>
      <c r="E958" s="249" t="s">
        <v>19</v>
      </c>
      <c r="F958" s="250" t="s">
        <v>1058</v>
      </c>
      <c r="G958" s="248"/>
      <c r="H958" s="251">
        <v>10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7" t="s">
        <v>383</v>
      </c>
      <c r="AU958" s="257" t="s">
        <v>91</v>
      </c>
      <c r="AV958" s="14" t="s">
        <v>91</v>
      </c>
      <c r="AW958" s="14" t="s">
        <v>37</v>
      </c>
      <c r="AX958" s="14" t="s">
        <v>78</v>
      </c>
      <c r="AY958" s="257" t="s">
        <v>373</v>
      </c>
    </row>
    <row r="959" s="15" customFormat="1">
      <c r="A959" s="15"/>
      <c r="B959" s="258"/>
      <c r="C959" s="259"/>
      <c r="D959" s="238" t="s">
        <v>383</v>
      </c>
      <c r="E959" s="260" t="s">
        <v>19</v>
      </c>
      <c r="F959" s="261" t="s">
        <v>386</v>
      </c>
      <c r="G959" s="259"/>
      <c r="H959" s="262">
        <v>43</v>
      </c>
      <c r="I959" s="263"/>
      <c r="J959" s="259"/>
      <c r="K959" s="259"/>
      <c r="L959" s="264"/>
      <c r="M959" s="265"/>
      <c r="N959" s="266"/>
      <c r="O959" s="266"/>
      <c r="P959" s="266"/>
      <c r="Q959" s="266"/>
      <c r="R959" s="266"/>
      <c r="S959" s="266"/>
      <c r="T959" s="267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8" t="s">
        <v>383</v>
      </c>
      <c r="AU959" s="268" t="s">
        <v>91</v>
      </c>
      <c r="AV959" s="15" t="s">
        <v>379</v>
      </c>
      <c r="AW959" s="15" t="s">
        <v>37</v>
      </c>
      <c r="AX959" s="15" t="s">
        <v>85</v>
      </c>
      <c r="AY959" s="268" t="s">
        <v>373</v>
      </c>
    </row>
    <row r="960" s="2" customFormat="1" ht="44.25" customHeight="1">
      <c r="A960" s="41"/>
      <c r="B960" s="42"/>
      <c r="C960" s="280" t="s">
        <v>1059</v>
      </c>
      <c r="D960" s="280" t="s">
        <v>489</v>
      </c>
      <c r="E960" s="281" t="s">
        <v>1060</v>
      </c>
      <c r="F960" s="282" t="s">
        <v>1061</v>
      </c>
      <c r="G960" s="283" t="s">
        <v>153</v>
      </c>
      <c r="H960" s="284">
        <v>397.05200000000002</v>
      </c>
      <c r="I960" s="285"/>
      <c r="J960" s="286">
        <f>ROUND(I960*H960,2)</f>
        <v>0</v>
      </c>
      <c r="K960" s="282" t="s">
        <v>19</v>
      </c>
      <c r="L960" s="287"/>
      <c r="M960" s="288" t="s">
        <v>19</v>
      </c>
      <c r="N960" s="289" t="s">
        <v>50</v>
      </c>
      <c r="O960" s="87"/>
      <c r="P960" s="227">
        <f>O960*H960</f>
        <v>0</v>
      </c>
      <c r="Q960" s="227">
        <v>0.63</v>
      </c>
      <c r="R960" s="227">
        <f>Q960*H960</f>
        <v>250.14276000000001</v>
      </c>
      <c r="S960" s="227">
        <v>0</v>
      </c>
      <c r="T960" s="228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9" t="s">
        <v>422</v>
      </c>
      <c r="AT960" s="229" t="s">
        <v>489</v>
      </c>
      <c r="AU960" s="229" t="s">
        <v>91</v>
      </c>
      <c r="AY960" s="20" t="s">
        <v>373</v>
      </c>
      <c r="BE960" s="230">
        <f>IF(N960="základní",J960,0)</f>
        <v>0</v>
      </c>
      <c r="BF960" s="230">
        <f>IF(N960="snížená",J960,0)</f>
        <v>0</v>
      </c>
      <c r="BG960" s="230">
        <f>IF(N960="zákl. přenesená",J960,0)</f>
        <v>0</v>
      </c>
      <c r="BH960" s="230">
        <f>IF(N960="sníž. přenesená",J960,0)</f>
        <v>0</v>
      </c>
      <c r="BI960" s="230">
        <f>IF(N960="nulová",J960,0)</f>
        <v>0</v>
      </c>
      <c r="BJ960" s="20" t="s">
        <v>91</v>
      </c>
      <c r="BK960" s="230">
        <f>ROUND(I960*H960,2)</f>
        <v>0</v>
      </c>
      <c r="BL960" s="20" t="s">
        <v>379</v>
      </c>
      <c r="BM960" s="229" t="s">
        <v>1062</v>
      </c>
    </row>
    <row r="961" s="13" customFormat="1">
      <c r="A961" s="13"/>
      <c r="B961" s="236"/>
      <c r="C961" s="237"/>
      <c r="D961" s="238" t="s">
        <v>383</v>
      </c>
      <c r="E961" s="239" t="s">
        <v>19</v>
      </c>
      <c r="F961" s="240" t="s">
        <v>988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383</v>
      </c>
      <c r="AU961" s="246" t="s">
        <v>91</v>
      </c>
      <c r="AV961" s="13" t="s">
        <v>85</v>
      </c>
      <c r="AW961" s="13" t="s">
        <v>37</v>
      </c>
      <c r="AX961" s="13" t="s">
        <v>78</v>
      </c>
      <c r="AY961" s="246" t="s">
        <v>373</v>
      </c>
    </row>
    <row r="962" s="14" customFormat="1">
      <c r="A962" s="14"/>
      <c r="B962" s="247"/>
      <c r="C962" s="248"/>
      <c r="D962" s="238" t="s">
        <v>383</v>
      </c>
      <c r="E962" s="249" t="s">
        <v>19</v>
      </c>
      <c r="F962" s="250" t="s">
        <v>1063</v>
      </c>
      <c r="G962" s="248"/>
      <c r="H962" s="251">
        <v>18.875</v>
      </c>
      <c r="I962" s="252"/>
      <c r="J962" s="248"/>
      <c r="K962" s="248"/>
      <c r="L962" s="253"/>
      <c r="M962" s="254"/>
      <c r="N962" s="255"/>
      <c r="O962" s="255"/>
      <c r="P962" s="255"/>
      <c r="Q962" s="255"/>
      <c r="R962" s="255"/>
      <c r="S962" s="255"/>
      <c r="T962" s="256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7" t="s">
        <v>383</v>
      </c>
      <c r="AU962" s="257" t="s">
        <v>91</v>
      </c>
      <c r="AV962" s="14" t="s">
        <v>91</v>
      </c>
      <c r="AW962" s="14" t="s">
        <v>37</v>
      </c>
      <c r="AX962" s="14" t="s">
        <v>78</v>
      </c>
      <c r="AY962" s="257" t="s">
        <v>373</v>
      </c>
    </row>
    <row r="963" s="14" customFormat="1">
      <c r="A963" s="14"/>
      <c r="B963" s="247"/>
      <c r="C963" s="248"/>
      <c r="D963" s="238" t="s">
        <v>383</v>
      </c>
      <c r="E963" s="249" t="s">
        <v>19</v>
      </c>
      <c r="F963" s="250" t="s">
        <v>1064</v>
      </c>
      <c r="G963" s="248"/>
      <c r="H963" s="251">
        <v>9.7710000000000008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383</v>
      </c>
      <c r="AU963" s="257" t="s">
        <v>91</v>
      </c>
      <c r="AV963" s="14" t="s">
        <v>91</v>
      </c>
      <c r="AW963" s="14" t="s">
        <v>37</v>
      </c>
      <c r="AX963" s="14" t="s">
        <v>78</v>
      </c>
      <c r="AY963" s="257" t="s">
        <v>373</v>
      </c>
    </row>
    <row r="964" s="14" customFormat="1">
      <c r="A964" s="14"/>
      <c r="B964" s="247"/>
      <c r="C964" s="248"/>
      <c r="D964" s="238" t="s">
        <v>383</v>
      </c>
      <c r="E964" s="249" t="s">
        <v>19</v>
      </c>
      <c r="F964" s="250" t="s">
        <v>1065</v>
      </c>
      <c r="G964" s="248"/>
      <c r="H964" s="251">
        <v>83.584999999999994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383</v>
      </c>
      <c r="AU964" s="257" t="s">
        <v>91</v>
      </c>
      <c r="AV964" s="14" t="s">
        <v>91</v>
      </c>
      <c r="AW964" s="14" t="s">
        <v>37</v>
      </c>
      <c r="AX964" s="14" t="s">
        <v>78</v>
      </c>
      <c r="AY964" s="257" t="s">
        <v>373</v>
      </c>
    </row>
    <row r="965" s="14" customFormat="1">
      <c r="A965" s="14"/>
      <c r="B965" s="247"/>
      <c r="C965" s="248"/>
      <c r="D965" s="238" t="s">
        <v>383</v>
      </c>
      <c r="E965" s="249" t="s">
        <v>19</v>
      </c>
      <c r="F965" s="250" t="s">
        <v>1066</v>
      </c>
      <c r="G965" s="248"/>
      <c r="H965" s="251">
        <v>5.3019999999999996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383</v>
      </c>
      <c r="AU965" s="257" t="s">
        <v>91</v>
      </c>
      <c r="AV965" s="14" t="s">
        <v>91</v>
      </c>
      <c r="AW965" s="14" t="s">
        <v>37</v>
      </c>
      <c r="AX965" s="14" t="s">
        <v>78</v>
      </c>
      <c r="AY965" s="257" t="s">
        <v>373</v>
      </c>
    </row>
    <row r="966" s="16" customFormat="1">
      <c r="A966" s="16"/>
      <c r="B966" s="269"/>
      <c r="C966" s="270"/>
      <c r="D966" s="238" t="s">
        <v>383</v>
      </c>
      <c r="E966" s="271" t="s">
        <v>19</v>
      </c>
      <c r="F966" s="272" t="s">
        <v>447</v>
      </c>
      <c r="G966" s="270"/>
      <c r="H966" s="273">
        <v>117.533</v>
      </c>
      <c r="I966" s="274"/>
      <c r="J966" s="270"/>
      <c r="K966" s="270"/>
      <c r="L966" s="275"/>
      <c r="M966" s="276"/>
      <c r="N966" s="277"/>
      <c r="O966" s="277"/>
      <c r="P966" s="277"/>
      <c r="Q966" s="277"/>
      <c r="R966" s="277"/>
      <c r="S966" s="277"/>
      <c r="T966" s="278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9" t="s">
        <v>383</v>
      </c>
      <c r="AU966" s="279" t="s">
        <v>91</v>
      </c>
      <c r="AV966" s="16" t="s">
        <v>98</v>
      </c>
      <c r="AW966" s="16" t="s">
        <v>37</v>
      </c>
      <c r="AX966" s="16" t="s">
        <v>78</v>
      </c>
      <c r="AY966" s="279" t="s">
        <v>373</v>
      </c>
    </row>
    <row r="967" s="13" customFormat="1">
      <c r="A967" s="13"/>
      <c r="B967" s="236"/>
      <c r="C967" s="237"/>
      <c r="D967" s="238" t="s">
        <v>383</v>
      </c>
      <c r="E967" s="239" t="s">
        <v>19</v>
      </c>
      <c r="F967" s="240" t="s">
        <v>991</v>
      </c>
      <c r="G967" s="237"/>
      <c r="H967" s="239" t="s">
        <v>19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6" t="s">
        <v>383</v>
      </c>
      <c r="AU967" s="246" t="s">
        <v>91</v>
      </c>
      <c r="AV967" s="13" t="s">
        <v>85</v>
      </c>
      <c r="AW967" s="13" t="s">
        <v>37</v>
      </c>
      <c r="AX967" s="13" t="s">
        <v>78</v>
      </c>
      <c r="AY967" s="246" t="s">
        <v>373</v>
      </c>
    </row>
    <row r="968" s="14" customFormat="1">
      <c r="A968" s="14"/>
      <c r="B968" s="247"/>
      <c r="C968" s="248"/>
      <c r="D968" s="238" t="s">
        <v>383</v>
      </c>
      <c r="E968" s="249" t="s">
        <v>19</v>
      </c>
      <c r="F968" s="250" t="s">
        <v>1063</v>
      </c>
      <c r="G968" s="248"/>
      <c r="H968" s="251">
        <v>18.875</v>
      </c>
      <c r="I968" s="252"/>
      <c r="J968" s="248"/>
      <c r="K968" s="248"/>
      <c r="L968" s="253"/>
      <c r="M968" s="254"/>
      <c r="N968" s="255"/>
      <c r="O968" s="255"/>
      <c r="P968" s="255"/>
      <c r="Q968" s="255"/>
      <c r="R968" s="255"/>
      <c r="S968" s="255"/>
      <c r="T968" s="256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7" t="s">
        <v>383</v>
      </c>
      <c r="AU968" s="257" t="s">
        <v>91</v>
      </c>
      <c r="AV968" s="14" t="s">
        <v>91</v>
      </c>
      <c r="AW968" s="14" t="s">
        <v>37</v>
      </c>
      <c r="AX968" s="14" t="s">
        <v>78</v>
      </c>
      <c r="AY968" s="257" t="s">
        <v>373</v>
      </c>
    </row>
    <row r="969" s="14" customFormat="1">
      <c r="A969" s="14"/>
      <c r="B969" s="247"/>
      <c r="C969" s="248"/>
      <c r="D969" s="238" t="s">
        <v>383</v>
      </c>
      <c r="E969" s="249" t="s">
        <v>19</v>
      </c>
      <c r="F969" s="250" t="s">
        <v>1067</v>
      </c>
      <c r="G969" s="248"/>
      <c r="H969" s="251">
        <v>74.298000000000002</v>
      </c>
      <c r="I969" s="252"/>
      <c r="J969" s="248"/>
      <c r="K969" s="248"/>
      <c r="L969" s="253"/>
      <c r="M969" s="254"/>
      <c r="N969" s="255"/>
      <c r="O969" s="255"/>
      <c r="P969" s="255"/>
      <c r="Q969" s="255"/>
      <c r="R969" s="255"/>
      <c r="S969" s="255"/>
      <c r="T969" s="256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7" t="s">
        <v>383</v>
      </c>
      <c r="AU969" s="257" t="s">
        <v>91</v>
      </c>
      <c r="AV969" s="14" t="s">
        <v>91</v>
      </c>
      <c r="AW969" s="14" t="s">
        <v>37</v>
      </c>
      <c r="AX969" s="14" t="s">
        <v>78</v>
      </c>
      <c r="AY969" s="257" t="s">
        <v>373</v>
      </c>
    </row>
    <row r="970" s="16" customFormat="1">
      <c r="A970" s="16"/>
      <c r="B970" s="269"/>
      <c r="C970" s="270"/>
      <c r="D970" s="238" t="s">
        <v>383</v>
      </c>
      <c r="E970" s="271" t="s">
        <v>19</v>
      </c>
      <c r="F970" s="272" t="s">
        <v>447</v>
      </c>
      <c r="G970" s="270"/>
      <c r="H970" s="273">
        <v>93.173000000000002</v>
      </c>
      <c r="I970" s="274"/>
      <c r="J970" s="270"/>
      <c r="K970" s="270"/>
      <c r="L970" s="275"/>
      <c r="M970" s="276"/>
      <c r="N970" s="277"/>
      <c r="O970" s="277"/>
      <c r="P970" s="277"/>
      <c r="Q970" s="277"/>
      <c r="R970" s="277"/>
      <c r="S970" s="277"/>
      <c r="T970" s="278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79" t="s">
        <v>383</v>
      </c>
      <c r="AU970" s="279" t="s">
        <v>91</v>
      </c>
      <c r="AV970" s="16" t="s">
        <v>98</v>
      </c>
      <c r="AW970" s="16" t="s">
        <v>37</v>
      </c>
      <c r="AX970" s="16" t="s">
        <v>78</v>
      </c>
      <c r="AY970" s="279" t="s">
        <v>373</v>
      </c>
    </row>
    <row r="971" s="13" customFormat="1">
      <c r="A971" s="13"/>
      <c r="B971" s="236"/>
      <c r="C971" s="237"/>
      <c r="D971" s="238" t="s">
        <v>383</v>
      </c>
      <c r="E971" s="239" t="s">
        <v>19</v>
      </c>
      <c r="F971" s="240" t="s">
        <v>992</v>
      </c>
      <c r="G971" s="237"/>
      <c r="H971" s="239" t="s">
        <v>19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6" t="s">
        <v>383</v>
      </c>
      <c r="AU971" s="246" t="s">
        <v>91</v>
      </c>
      <c r="AV971" s="13" t="s">
        <v>85</v>
      </c>
      <c r="AW971" s="13" t="s">
        <v>37</v>
      </c>
      <c r="AX971" s="13" t="s">
        <v>78</v>
      </c>
      <c r="AY971" s="246" t="s">
        <v>373</v>
      </c>
    </row>
    <row r="972" s="14" customFormat="1">
      <c r="A972" s="14"/>
      <c r="B972" s="247"/>
      <c r="C972" s="248"/>
      <c r="D972" s="238" t="s">
        <v>383</v>
      </c>
      <c r="E972" s="249" t="s">
        <v>19</v>
      </c>
      <c r="F972" s="250" t="s">
        <v>1063</v>
      </c>
      <c r="G972" s="248"/>
      <c r="H972" s="251">
        <v>18.875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383</v>
      </c>
      <c r="AU972" s="257" t="s">
        <v>91</v>
      </c>
      <c r="AV972" s="14" t="s">
        <v>91</v>
      </c>
      <c r="AW972" s="14" t="s">
        <v>37</v>
      </c>
      <c r="AX972" s="14" t="s">
        <v>78</v>
      </c>
      <c r="AY972" s="257" t="s">
        <v>373</v>
      </c>
    </row>
    <row r="973" s="14" customFormat="1">
      <c r="A973" s="14"/>
      <c r="B973" s="247"/>
      <c r="C973" s="248"/>
      <c r="D973" s="238" t="s">
        <v>383</v>
      </c>
      <c r="E973" s="249" t="s">
        <v>19</v>
      </c>
      <c r="F973" s="250" t="s">
        <v>1067</v>
      </c>
      <c r="G973" s="248"/>
      <c r="H973" s="251">
        <v>74.298000000000002</v>
      </c>
      <c r="I973" s="252"/>
      <c r="J973" s="248"/>
      <c r="K973" s="248"/>
      <c r="L973" s="253"/>
      <c r="M973" s="254"/>
      <c r="N973" s="255"/>
      <c r="O973" s="255"/>
      <c r="P973" s="255"/>
      <c r="Q973" s="255"/>
      <c r="R973" s="255"/>
      <c r="S973" s="255"/>
      <c r="T973" s="256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7" t="s">
        <v>383</v>
      </c>
      <c r="AU973" s="257" t="s">
        <v>91</v>
      </c>
      <c r="AV973" s="14" t="s">
        <v>91</v>
      </c>
      <c r="AW973" s="14" t="s">
        <v>37</v>
      </c>
      <c r="AX973" s="14" t="s">
        <v>78</v>
      </c>
      <c r="AY973" s="257" t="s">
        <v>373</v>
      </c>
    </row>
    <row r="974" s="16" customFormat="1">
      <c r="A974" s="16"/>
      <c r="B974" s="269"/>
      <c r="C974" s="270"/>
      <c r="D974" s="238" t="s">
        <v>383</v>
      </c>
      <c r="E974" s="271" t="s">
        <v>19</v>
      </c>
      <c r="F974" s="272" t="s">
        <v>447</v>
      </c>
      <c r="G974" s="270"/>
      <c r="H974" s="273">
        <v>93.173000000000002</v>
      </c>
      <c r="I974" s="274"/>
      <c r="J974" s="270"/>
      <c r="K974" s="270"/>
      <c r="L974" s="275"/>
      <c r="M974" s="276"/>
      <c r="N974" s="277"/>
      <c r="O974" s="277"/>
      <c r="P974" s="277"/>
      <c r="Q974" s="277"/>
      <c r="R974" s="277"/>
      <c r="S974" s="277"/>
      <c r="T974" s="278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9" t="s">
        <v>383</v>
      </c>
      <c r="AU974" s="279" t="s">
        <v>91</v>
      </c>
      <c r="AV974" s="16" t="s">
        <v>98</v>
      </c>
      <c r="AW974" s="16" t="s">
        <v>37</v>
      </c>
      <c r="AX974" s="16" t="s">
        <v>78</v>
      </c>
      <c r="AY974" s="279" t="s">
        <v>373</v>
      </c>
    </row>
    <row r="975" s="13" customFormat="1">
      <c r="A975" s="13"/>
      <c r="B975" s="236"/>
      <c r="C975" s="237"/>
      <c r="D975" s="238" t="s">
        <v>383</v>
      </c>
      <c r="E975" s="239" t="s">
        <v>19</v>
      </c>
      <c r="F975" s="240" t="s">
        <v>993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383</v>
      </c>
      <c r="AU975" s="246" t="s">
        <v>91</v>
      </c>
      <c r="AV975" s="13" t="s">
        <v>85</v>
      </c>
      <c r="AW975" s="13" t="s">
        <v>37</v>
      </c>
      <c r="AX975" s="13" t="s">
        <v>78</v>
      </c>
      <c r="AY975" s="246" t="s">
        <v>373</v>
      </c>
    </row>
    <row r="976" s="14" customFormat="1">
      <c r="A976" s="14"/>
      <c r="B976" s="247"/>
      <c r="C976" s="248"/>
      <c r="D976" s="238" t="s">
        <v>383</v>
      </c>
      <c r="E976" s="249" t="s">
        <v>19</v>
      </c>
      <c r="F976" s="250" t="s">
        <v>1063</v>
      </c>
      <c r="G976" s="248"/>
      <c r="H976" s="251">
        <v>18.875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383</v>
      </c>
      <c r="AU976" s="257" t="s">
        <v>91</v>
      </c>
      <c r="AV976" s="14" t="s">
        <v>91</v>
      </c>
      <c r="AW976" s="14" t="s">
        <v>37</v>
      </c>
      <c r="AX976" s="14" t="s">
        <v>78</v>
      </c>
      <c r="AY976" s="257" t="s">
        <v>373</v>
      </c>
    </row>
    <row r="977" s="14" customFormat="1">
      <c r="A977" s="14"/>
      <c r="B977" s="247"/>
      <c r="C977" s="248"/>
      <c r="D977" s="238" t="s">
        <v>383</v>
      </c>
      <c r="E977" s="249" t="s">
        <v>19</v>
      </c>
      <c r="F977" s="250" t="s">
        <v>1067</v>
      </c>
      <c r="G977" s="248"/>
      <c r="H977" s="251">
        <v>74.298000000000002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383</v>
      </c>
      <c r="AU977" s="257" t="s">
        <v>91</v>
      </c>
      <c r="AV977" s="14" t="s">
        <v>91</v>
      </c>
      <c r="AW977" s="14" t="s">
        <v>37</v>
      </c>
      <c r="AX977" s="14" t="s">
        <v>78</v>
      </c>
      <c r="AY977" s="257" t="s">
        <v>373</v>
      </c>
    </row>
    <row r="978" s="16" customFormat="1">
      <c r="A978" s="16"/>
      <c r="B978" s="269"/>
      <c r="C978" s="270"/>
      <c r="D978" s="238" t="s">
        <v>383</v>
      </c>
      <c r="E978" s="271" t="s">
        <v>19</v>
      </c>
      <c r="F978" s="272" t="s">
        <v>447</v>
      </c>
      <c r="G978" s="270"/>
      <c r="H978" s="273">
        <v>93.173000000000002</v>
      </c>
      <c r="I978" s="274"/>
      <c r="J978" s="270"/>
      <c r="K978" s="270"/>
      <c r="L978" s="275"/>
      <c r="M978" s="276"/>
      <c r="N978" s="277"/>
      <c r="O978" s="277"/>
      <c r="P978" s="277"/>
      <c r="Q978" s="277"/>
      <c r="R978" s="277"/>
      <c r="S978" s="277"/>
      <c r="T978" s="278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79" t="s">
        <v>383</v>
      </c>
      <c r="AU978" s="279" t="s">
        <v>91</v>
      </c>
      <c r="AV978" s="16" t="s">
        <v>98</v>
      </c>
      <c r="AW978" s="16" t="s">
        <v>37</v>
      </c>
      <c r="AX978" s="16" t="s">
        <v>78</v>
      </c>
      <c r="AY978" s="279" t="s">
        <v>373</v>
      </c>
    </row>
    <row r="979" s="15" customFormat="1">
      <c r="A979" s="15"/>
      <c r="B979" s="258"/>
      <c r="C979" s="259"/>
      <c r="D979" s="238" t="s">
        <v>383</v>
      </c>
      <c r="E979" s="260" t="s">
        <v>19</v>
      </c>
      <c r="F979" s="261" t="s">
        <v>386</v>
      </c>
      <c r="G979" s="259"/>
      <c r="H979" s="262">
        <v>397.05200000000002</v>
      </c>
      <c r="I979" s="263"/>
      <c r="J979" s="259"/>
      <c r="K979" s="259"/>
      <c r="L979" s="264"/>
      <c r="M979" s="265"/>
      <c r="N979" s="266"/>
      <c r="O979" s="266"/>
      <c r="P979" s="266"/>
      <c r="Q979" s="266"/>
      <c r="R979" s="266"/>
      <c r="S979" s="266"/>
      <c r="T979" s="267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8" t="s">
        <v>383</v>
      </c>
      <c r="AU979" s="268" t="s">
        <v>91</v>
      </c>
      <c r="AV979" s="15" t="s">
        <v>379</v>
      </c>
      <c r="AW979" s="15" t="s">
        <v>37</v>
      </c>
      <c r="AX979" s="15" t="s">
        <v>85</v>
      </c>
      <c r="AY979" s="268" t="s">
        <v>373</v>
      </c>
    </row>
    <row r="980" s="2" customFormat="1" ht="24.15" customHeight="1">
      <c r="A980" s="41"/>
      <c r="B980" s="42"/>
      <c r="C980" s="218" t="s">
        <v>1068</v>
      </c>
      <c r="D980" s="218" t="s">
        <v>375</v>
      </c>
      <c r="E980" s="219" t="s">
        <v>1069</v>
      </c>
      <c r="F980" s="220" t="s">
        <v>1070</v>
      </c>
      <c r="G980" s="221" t="s">
        <v>212</v>
      </c>
      <c r="H980" s="222">
        <v>59.795000000000002</v>
      </c>
      <c r="I980" s="223"/>
      <c r="J980" s="224">
        <f>ROUND(I980*H980,2)</f>
        <v>0</v>
      </c>
      <c r="K980" s="220" t="s">
        <v>19</v>
      </c>
      <c r="L980" s="47"/>
      <c r="M980" s="225" t="s">
        <v>19</v>
      </c>
      <c r="N980" s="226" t="s">
        <v>50</v>
      </c>
      <c r="O980" s="87"/>
      <c r="P980" s="227">
        <f>O980*H980</f>
        <v>0</v>
      </c>
      <c r="Q980" s="227">
        <v>2.6446800000000001</v>
      </c>
      <c r="R980" s="227">
        <f>Q980*H980</f>
        <v>158.1386406</v>
      </c>
      <c r="S980" s="227">
        <v>0</v>
      </c>
      <c r="T980" s="228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9" t="s">
        <v>379</v>
      </c>
      <c r="AT980" s="229" t="s">
        <v>375</v>
      </c>
      <c r="AU980" s="229" t="s">
        <v>91</v>
      </c>
      <c r="AY980" s="20" t="s">
        <v>373</v>
      </c>
      <c r="BE980" s="230">
        <f>IF(N980="základní",J980,0)</f>
        <v>0</v>
      </c>
      <c r="BF980" s="230">
        <f>IF(N980="snížená",J980,0)</f>
        <v>0</v>
      </c>
      <c r="BG980" s="230">
        <f>IF(N980="zákl. přenesená",J980,0)</f>
        <v>0</v>
      </c>
      <c r="BH980" s="230">
        <f>IF(N980="sníž. přenesená",J980,0)</f>
        <v>0</v>
      </c>
      <c r="BI980" s="230">
        <f>IF(N980="nulová",J980,0)</f>
        <v>0</v>
      </c>
      <c r="BJ980" s="20" t="s">
        <v>91</v>
      </c>
      <c r="BK980" s="230">
        <f>ROUND(I980*H980,2)</f>
        <v>0</v>
      </c>
      <c r="BL980" s="20" t="s">
        <v>379</v>
      </c>
      <c r="BM980" s="229" t="s">
        <v>1071</v>
      </c>
    </row>
    <row r="981" s="13" customFormat="1">
      <c r="A981" s="13"/>
      <c r="B981" s="236"/>
      <c r="C981" s="237"/>
      <c r="D981" s="238" t="s">
        <v>383</v>
      </c>
      <c r="E981" s="239" t="s">
        <v>19</v>
      </c>
      <c r="F981" s="240" t="s">
        <v>988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383</v>
      </c>
      <c r="AU981" s="246" t="s">
        <v>91</v>
      </c>
      <c r="AV981" s="13" t="s">
        <v>85</v>
      </c>
      <c r="AW981" s="13" t="s">
        <v>37</v>
      </c>
      <c r="AX981" s="13" t="s">
        <v>78</v>
      </c>
      <c r="AY981" s="246" t="s">
        <v>373</v>
      </c>
    </row>
    <row r="982" s="13" customFormat="1">
      <c r="A982" s="13"/>
      <c r="B982" s="236"/>
      <c r="C982" s="237"/>
      <c r="D982" s="238" t="s">
        <v>383</v>
      </c>
      <c r="E982" s="239" t="s">
        <v>19</v>
      </c>
      <c r="F982" s="240" t="s">
        <v>1072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383</v>
      </c>
      <c r="AU982" s="246" t="s">
        <v>91</v>
      </c>
      <c r="AV982" s="13" t="s">
        <v>85</v>
      </c>
      <c r="AW982" s="13" t="s">
        <v>37</v>
      </c>
      <c r="AX982" s="13" t="s">
        <v>78</v>
      </c>
      <c r="AY982" s="246" t="s">
        <v>373</v>
      </c>
    </row>
    <row r="983" s="14" customFormat="1">
      <c r="A983" s="14"/>
      <c r="B983" s="247"/>
      <c r="C983" s="248"/>
      <c r="D983" s="238" t="s">
        <v>383</v>
      </c>
      <c r="E983" s="249" t="s">
        <v>19</v>
      </c>
      <c r="F983" s="250" t="s">
        <v>1073</v>
      </c>
      <c r="G983" s="248"/>
      <c r="H983" s="251">
        <v>16.5</v>
      </c>
      <c r="I983" s="252"/>
      <c r="J983" s="248"/>
      <c r="K983" s="248"/>
      <c r="L983" s="253"/>
      <c r="M983" s="254"/>
      <c r="N983" s="255"/>
      <c r="O983" s="255"/>
      <c r="P983" s="255"/>
      <c r="Q983" s="255"/>
      <c r="R983" s="255"/>
      <c r="S983" s="255"/>
      <c r="T983" s="256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7" t="s">
        <v>383</v>
      </c>
      <c r="AU983" s="257" t="s">
        <v>91</v>
      </c>
      <c r="AV983" s="14" t="s">
        <v>91</v>
      </c>
      <c r="AW983" s="14" t="s">
        <v>37</v>
      </c>
      <c r="AX983" s="14" t="s">
        <v>78</v>
      </c>
      <c r="AY983" s="257" t="s">
        <v>373</v>
      </c>
    </row>
    <row r="984" s="13" customFormat="1">
      <c r="A984" s="13"/>
      <c r="B984" s="236"/>
      <c r="C984" s="237"/>
      <c r="D984" s="238" t="s">
        <v>383</v>
      </c>
      <c r="E984" s="239" t="s">
        <v>19</v>
      </c>
      <c r="F984" s="240" t="s">
        <v>991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383</v>
      </c>
      <c r="AU984" s="246" t="s">
        <v>91</v>
      </c>
      <c r="AV984" s="13" t="s">
        <v>85</v>
      </c>
      <c r="AW984" s="13" t="s">
        <v>37</v>
      </c>
      <c r="AX984" s="13" t="s">
        <v>78</v>
      </c>
      <c r="AY984" s="246" t="s">
        <v>373</v>
      </c>
    </row>
    <row r="985" s="14" customFormat="1">
      <c r="A985" s="14"/>
      <c r="B985" s="247"/>
      <c r="C985" s="248"/>
      <c r="D985" s="238" t="s">
        <v>383</v>
      </c>
      <c r="E985" s="249" t="s">
        <v>19</v>
      </c>
      <c r="F985" s="250" t="s">
        <v>989</v>
      </c>
      <c r="G985" s="248"/>
      <c r="H985" s="251">
        <v>5.0449999999999999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383</v>
      </c>
      <c r="AU985" s="257" t="s">
        <v>91</v>
      </c>
      <c r="AV985" s="14" t="s">
        <v>91</v>
      </c>
      <c r="AW985" s="14" t="s">
        <v>37</v>
      </c>
      <c r="AX985" s="14" t="s">
        <v>78</v>
      </c>
      <c r="AY985" s="257" t="s">
        <v>373</v>
      </c>
    </row>
    <row r="986" s="13" customFormat="1">
      <c r="A986" s="13"/>
      <c r="B986" s="236"/>
      <c r="C986" s="237"/>
      <c r="D986" s="238" t="s">
        <v>383</v>
      </c>
      <c r="E986" s="239" t="s">
        <v>19</v>
      </c>
      <c r="F986" s="240" t="s">
        <v>1072</v>
      </c>
      <c r="G986" s="237"/>
      <c r="H986" s="239" t="s">
        <v>19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6" t="s">
        <v>383</v>
      </c>
      <c r="AU986" s="246" t="s">
        <v>91</v>
      </c>
      <c r="AV986" s="13" t="s">
        <v>85</v>
      </c>
      <c r="AW986" s="13" t="s">
        <v>37</v>
      </c>
      <c r="AX986" s="13" t="s">
        <v>78</v>
      </c>
      <c r="AY986" s="246" t="s">
        <v>373</v>
      </c>
    </row>
    <row r="987" s="14" customFormat="1">
      <c r="A987" s="14"/>
      <c r="B987" s="247"/>
      <c r="C987" s="248"/>
      <c r="D987" s="238" t="s">
        <v>383</v>
      </c>
      <c r="E987" s="249" t="s">
        <v>19</v>
      </c>
      <c r="F987" s="250" t="s">
        <v>1074</v>
      </c>
      <c r="G987" s="248"/>
      <c r="H987" s="251">
        <v>12.75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383</v>
      </c>
      <c r="AU987" s="257" t="s">
        <v>91</v>
      </c>
      <c r="AV987" s="14" t="s">
        <v>91</v>
      </c>
      <c r="AW987" s="14" t="s">
        <v>37</v>
      </c>
      <c r="AX987" s="14" t="s">
        <v>78</v>
      </c>
      <c r="AY987" s="257" t="s">
        <v>373</v>
      </c>
    </row>
    <row r="988" s="13" customFormat="1">
      <c r="A988" s="13"/>
      <c r="B988" s="236"/>
      <c r="C988" s="237"/>
      <c r="D988" s="238" t="s">
        <v>383</v>
      </c>
      <c r="E988" s="239" t="s">
        <v>19</v>
      </c>
      <c r="F988" s="240" t="s">
        <v>992</v>
      </c>
      <c r="G988" s="237"/>
      <c r="H988" s="239" t="s">
        <v>19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6" t="s">
        <v>383</v>
      </c>
      <c r="AU988" s="246" t="s">
        <v>91</v>
      </c>
      <c r="AV988" s="13" t="s">
        <v>85</v>
      </c>
      <c r="AW988" s="13" t="s">
        <v>37</v>
      </c>
      <c r="AX988" s="13" t="s">
        <v>78</v>
      </c>
      <c r="AY988" s="246" t="s">
        <v>373</v>
      </c>
    </row>
    <row r="989" s="13" customFormat="1">
      <c r="A989" s="13"/>
      <c r="B989" s="236"/>
      <c r="C989" s="237"/>
      <c r="D989" s="238" t="s">
        <v>383</v>
      </c>
      <c r="E989" s="239" t="s">
        <v>19</v>
      </c>
      <c r="F989" s="240" t="s">
        <v>1072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383</v>
      </c>
      <c r="AU989" s="246" t="s">
        <v>91</v>
      </c>
      <c r="AV989" s="13" t="s">
        <v>85</v>
      </c>
      <c r="AW989" s="13" t="s">
        <v>37</v>
      </c>
      <c r="AX989" s="13" t="s">
        <v>78</v>
      </c>
      <c r="AY989" s="246" t="s">
        <v>373</v>
      </c>
    </row>
    <row r="990" s="14" customFormat="1">
      <c r="A990" s="14"/>
      <c r="B990" s="247"/>
      <c r="C990" s="248"/>
      <c r="D990" s="238" t="s">
        <v>383</v>
      </c>
      <c r="E990" s="249" t="s">
        <v>19</v>
      </c>
      <c r="F990" s="250" t="s">
        <v>1074</v>
      </c>
      <c r="G990" s="248"/>
      <c r="H990" s="251">
        <v>12.75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383</v>
      </c>
      <c r="AU990" s="257" t="s">
        <v>91</v>
      </c>
      <c r="AV990" s="14" t="s">
        <v>91</v>
      </c>
      <c r="AW990" s="14" t="s">
        <v>37</v>
      </c>
      <c r="AX990" s="14" t="s">
        <v>78</v>
      </c>
      <c r="AY990" s="257" t="s">
        <v>373</v>
      </c>
    </row>
    <row r="991" s="13" customFormat="1">
      <c r="A991" s="13"/>
      <c r="B991" s="236"/>
      <c r="C991" s="237"/>
      <c r="D991" s="238" t="s">
        <v>383</v>
      </c>
      <c r="E991" s="239" t="s">
        <v>19</v>
      </c>
      <c r="F991" s="240" t="s">
        <v>993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383</v>
      </c>
      <c r="AU991" s="246" t="s">
        <v>91</v>
      </c>
      <c r="AV991" s="13" t="s">
        <v>85</v>
      </c>
      <c r="AW991" s="13" t="s">
        <v>37</v>
      </c>
      <c r="AX991" s="13" t="s">
        <v>78</v>
      </c>
      <c r="AY991" s="246" t="s">
        <v>373</v>
      </c>
    </row>
    <row r="992" s="13" customFormat="1">
      <c r="A992" s="13"/>
      <c r="B992" s="236"/>
      <c r="C992" s="237"/>
      <c r="D992" s="238" t="s">
        <v>383</v>
      </c>
      <c r="E992" s="239" t="s">
        <v>19</v>
      </c>
      <c r="F992" s="240" t="s">
        <v>1072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383</v>
      </c>
      <c r="AU992" s="246" t="s">
        <v>91</v>
      </c>
      <c r="AV992" s="13" t="s">
        <v>85</v>
      </c>
      <c r="AW992" s="13" t="s">
        <v>37</v>
      </c>
      <c r="AX992" s="13" t="s">
        <v>78</v>
      </c>
      <c r="AY992" s="246" t="s">
        <v>373</v>
      </c>
    </row>
    <row r="993" s="14" customFormat="1">
      <c r="A993" s="14"/>
      <c r="B993" s="247"/>
      <c r="C993" s="248"/>
      <c r="D993" s="238" t="s">
        <v>383</v>
      </c>
      <c r="E993" s="249" t="s">
        <v>19</v>
      </c>
      <c r="F993" s="250" t="s">
        <v>1074</v>
      </c>
      <c r="G993" s="248"/>
      <c r="H993" s="251">
        <v>12.75</v>
      </c>
      <c r="I993" s="252"/>
      <c r="J993" s="248"/>
      <c r="K993" s="248"/>
      <c r="L993" s="253"/>
      <c r="M993" s="254"/>
      <c r="N993" s="255"/>
      <c r="O993" s="255"/>
      <c r="P993" s="255"/>
      <c r="Q993" s="255"/>
      <c r="R993" s="255"/>
      <c r="S993" s="255"/>
      <c r="T993" s="25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7" t="s">
        <v>383</v>
      </c>
      <c r="AU993" s="257" t="s">
        <v>91</v>
      </c>
      <c r="AV993" s="14" t="s">
        <v>91</v>
      </c>
      <c r="AW993" s="14" t="s">
        <v>37</v>
      </c>
      <c r="AX993" s="14" t="s">
        <v>78</v>
      </c>
      <c r="AY993" s="257" t="s">
        <v>373</v>
      </c>
    </row>
    <row r="994" s="15" customFormat="1">
      <c r="A994" s="15"/>
      <c r="B994" s="258"/>
      <c r="C994" s="259"/>
      <c r="D994" s="238" t="s">
        <v>383</v>
      </c>
      <c r="E994" s="260" t="s">
        <v>19</v>
      </c>
      <c r="F994" s="261" t="s">
        <v>386</v>
      </c>
      <c r="G994" s="259"/>
      <c r="H994" s="262">
        <v>59.795000000000002</v>
      </c>
      <c r="I994" s="263"/>
      <c r="J994" s="259"/>
      <c r="K994" s="259"/>
      <c r="L994" s="264"/>
      <c r="M994" s="265"/>
      <c r="N994" s="266"/>
      <c r="O994" s="266"/>
      <c r="P994" s="266"/>
      <c r="Q994" s="266"/>
      <c r="R994" s="266"/>
      <c r="S994" s="266"/>
      <c r="T994" s="267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8" t="s">
        <v>383</v>
      </c>
      <c r="AU994" s="268" t="s">
        <v>91</v>
      </c>
      <c r="AV994" s="15" t="s">
        <v>379</v>
      </c>
      <c r="AW994" s="15" t="s">
        <v>37</v>
      </c>
      <c r="AX994" s="15" t="s">
        <v>85</v>
      </c>
      <c r="AY994" s="268" t="s">
        <v>373</v>
      </c>
    </row>
    <row r="995" s="2" customFormat="1" ht="78" customHeight="1">
      <c r="A995" s="41"/>
      <c r="B995" s="42"/>
      <c r="C995" s="218" t="s">
        <v>1075</v>
      </c>
      <c r="D995" s="218" t="s">
        <v>375</v>
      </c>
      <c r="E995" s="219" t="s">
        <v>1076</v>
      </c>
      <c r="F995" s="220" t="s">
        <v>1077</v>
      </c>
      <c r="G995" s="221" t="s">
        <v>463</v>
      </c>
      <c r="H995" s="222">
        <v>17.332000000000001</v>
      </c>
      <c r="I995" s="223"/>
      <c r="J995" s="224">
        <f>ROUND(I995*H995,2)</f>
        <v>0</v>
      </c>
      <c r="K995" s="220" t="s">
        <v>378</v>
      </c>
      <c r="L995" s="47"/>
      <c r="M995" s="225" t="s">
        <v>19</v>
      </c>
      <c r="N995" s="226" t="s">
        <v>50</v>
      </c>
      <c r="O995" s="87"/>
      <c r="P995" s="227">
        <f>O995*H995</f>
        <v>0</v>
      </c>
      <c r="Q995" s="227">
        <v>1.05555</v>
      </c>
      <c r="R995" s="227">
        <f>Q995*H995</f>
        <v>18.294792600000001</v>
      </c>
      <c r="S995" s="227">
        <v>0</v>
      </c>
      <c r="T995" s="228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9" t="s">
        <v>379</v>
      </c>
      <c r="AT995" s="229" t="s">
        <v>375</v>
      </c>
      <c r="AU995" s="229" t="s">
        <v>91</v>
      </c>
      <c r="AY995" s="20" t="s">
        <v>373</v>
      </c>
      <c r="BE995" s="230">
        <f>IF(N995="základní",J995,0)</f>
        <v>0</v>
      </c>
      <c r="BF995" s="230">
        <f>IF(N995="snížená",J995,0)</f>
        <v>0</v>
      </c>
      <c r="BG995" s="230">
        <f>IF(N995="zákl. přenesená",J995,0)</f>
        <v>0</v>
      </c>
      <c r="BH995" s="230">
        <f>IF(N995="sníž. přenesená",J995,0)</f>
        <v>0</v>
      </c>
      <c r="BI995" s="230">
        <f>IF(N995="nulová",J995,0)</f>
        <v>0</v>
      </c>
      <c r="BJ995" s="20" t="s">
        <v>91</v>
      </c>
      <c r="BK995" s="230">
        <f>ROUND(I995*H995,2)</f>
        <v>0</v>
      </c>
      <c r="BL995" s="20" t="s">
        <v>379</v>
      </c>
      <c r="BM995" s="229" t="s">
        <v>1078</v>
      </c>
    </row>
    <row r="996" s="2" customFormat="1">
      <c r="A996" s="41"/>
      <c r="B996" s="42"/>
      <c r="C996" s="43"/>
      <c r="D996" s="231" t="s">
        <v>381</v>
      </c>
      <c r="E996" s="43"/>
      <c r="F996" s="232" t="s">
        <v>1079</v>
      </c>
      <c r="G996" s="43"/>
      <c r="H996" s="43"/>
      <c r="I996" s="233"/>
      <c r="J996" s="43"/>
      <c r="K996" s="43"/>
      <c r="L996" s="47"/>
      <c r="M996" s="234"/>
      <c r="N996" s="235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381</v>
      </c>
      <c r="AU996" s="20" t="s">
        <v>91</v>
      </c>
    </row>
    <row r="997" s="13" customFormat="1">
      <c r="A997" s="13"/>
      <c r="B997" s="236"/>
      <c r="C997" s="237"/>
      <c r="D997" s="238" t="s">
        <v>383</v>
      </c>
      <c r="E997" s="239" t="s">
        <v>19</v>
      </c>
      <c r="F997" s="240" t="s">
        <v>1080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383</v>
      </c>
      <c r="AU997" s="246" t="s">
        <v>91</v>
      </c>
      <c r="AV997" s="13" t="s">
        <v>85</v>
      </c>
      <c r="AW997" s="13" t="s">
        <v>37</v>
      </c>
      <c r="AX997" s="13" t="s">
        <v>78</v>
      </c>
      <c r="AY997" s="246" t="s">
        <v>373</v>
      </c>
    </row>
    <row r="998" s="14" customFormat="1">
      <c r="A998" s="14"/>
      <c r="B998" s="247"/>
      <c r="C998" s="248"/>
      <c r="D998" s="238" t="s">
        <v>383</v>
      </c>
      <c r="E998" s="249" t="s">
        <v>19</v>
      </c>
      <c r="F998" s="250" t="s">
        <v>1081</v>
      </c>
      <c r="G998" s="248"/>
      <c r="H998" s="251">
        <v>2.6040000000000001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383</v>
      </c>
      <c r="AU998" s="257" t="s">
        <v>91</v>
      </c>
      <c r="AV998" s="14" t="s">
        <v>91</v>
      </c>
      <c r="AW998" s="14" t="s">
        <v>37</v>
      </c>
      <c r="AX998" s="14" t="s">
        <v>78</v>
      </c>
      <c r="AY998" s="257" t="s">
        <v>373</v>
      </c>
    </row>
    <row r="999" s="14" customFormat="1">
      <c r="A999" s="14"/>
      <c r="B999" s="247"/>
      <c r="C999" s="248"/>
      <c r="D999" s="238" t="s">
        <v>383</v>
      </c>
      <c r="E999" s="249" t="s">
        <v>19</v>
      </c>
      <c r="F999" s="250" t="s">
        <v>1082</v>
      </c>
      <c r="G999" s="248"/>
      <c r="H999" s="251">
        <v>2.8460000000000001</v>
      </c>
      <c r="I999" s="252"/>
      <c r="J999" s="248"/>
      <c r="K999" s="248"/>
      <c r="L999" s="253"/>
      <c r="M999" s="254"/>
      <c r="N999" s="255"/>
      <c r="O999" s="255"/>
      <c r="P999" s="255"/>
      <c r="Q999" s="255"/>
      <c r="R999" s="255"/>
      <c r="S999" s="255"/>
      <c r="T999" s="25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7" t="s">
        <v>383</v>
      </c>
      <c r="AU999" s="257" t="s">
        <v>91</v>
      </c>
      <c r="AV999" s="14" t="s">
        <v>91</v>
      </c>
      <c r="AW999" s="14" t="s">
        <v>37</v>
      </c>
      <c r="AX999" s="14" t="s">
        <v>78</v>
      </c>
      <c r="AY999" s="257" t="s">
        <v>373</v>
      </c>
    </row>
    <row r="1000" s="14" customFormat="1">
      <c r="A1000" s="14"/>
      <c r="B1000" s="247"/>
      <c r="C1000" s="248"/>
      <c r="D1000" s="238" t="s">
        <v>383</v>
      </c>
      <c r="E1000" s="249" t="s">
        <v>19</v>
      </c>
      <c r="F1000" s="250" t="s">
        <v>1083</v>
      </c>
      <c r="G1000" s="248"/>
      <c r="H1000" s="251">
        <v>11.882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383</v>
      </c>
      <c r="AU1000" s="257" t="s">
        <v>91</v>
      </c>
      <c r="AV1000" s="14" t="s">
        <v>91</v>
      </c>
      <c r="AW1000" s="14" t="s">
        <v>37</v>
      </c>
      <c r="AX1000" s="14" t="s">
        <v>78</v>
      </c>
      <c r="AY1000" s="257" t="s">
        <v>373</v>
      </c>
    </row>
    <row r="1001" s="15" customFormat="1">
      <c r="A1001" s="15"/>
      <c r="B1001" s="258"/>
      <c r="C1001" s="259"/>
      <c r="D1001" s="238" t="s">
        <v>383</v>
      </c>
      <c r="E1001" s="260" t="s">
        <v>19</v>
      </c>
      <c r="F1001" s="261" t="s">
        <v>386</v>
      </c>
      <c r="G1001" s="259"/>
      <c r="H1001" s="262">
        <v>17.332000000000001</v>
      </c>
      <c r="I1001" s="263"/>
      <c r="J1001" s="259"/>
      <c r="K1001" s="259"/>
      <c r="L1001" s="264"/>
      <c r="M1001" s="265"/>
      <c r="N1001" s="266"/>
      <c r="O1001" s="266"/>
      <c r="P1001" s="266"/>
      <c r="Q1001" s="266"/>
      <c r="R1001" s="266"/>
      <c r="S1001" s="266"/>
      <c r="T1001" s="267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8" t="s">
        <v>383</v>
      </c>
      <c r="AU1001" s="268" t="s">
        <v>91</v>
      </c>
      <c r="AV1001" s="15" t="s">
        <v>379</v>
      </c>
      <c r="AW1001" s="15" t="s">
        <v>37</v>
      </c>
      <c r="AX1001" s="15" t="s">
        <v>85</v>
      </c>
      <c r="AY1001" s="268" t="s">
        <v>373</v>
      </c>
    </row>
    <row r="1002" s="2" customFormat="1" ht="55.5" customHeight="1">
      <c r="A1002" s="41"/>
      <c r="B1002" s="42"/>
      <c r="C1002" s="218" t="s">
        <v>1084</v>
      </c>
      <c r="D1002" s="218" t="s">
        <v>375</v>
      </c>
      <c r="E1002" s="219" t="s">
        <v>1085</v>
      </c>
      <c r="F1002" s="220" t="s">
        <v>1086</v>
      </c>
      <c r="G1002" s="221" t="s">
        <v>212</v>
      </c>
      <c r="H1002" s="222">
        <v>5.5039999999999996</v>
      </c>
      <c r="I1002" s="223"/>
      <c r="J1002" s="224">
        <f>ROUND(I1002*H1002,2)</f>
        <v>0</v>
      </c>
      <c r="K1002" s="220" t="s">
        <v>378</v>
      </c>
      <c r="L1002" s="47"/>
      <c r="M1002" s="225" t="s">
        <v>19</v>
      </c>
      <c r="N1002" s="226" t="s">
        <v>50</v>
      </c>
      <c r="O1002" s="87"/>
      <c r="P1002" s="227">
        <f>O1002*H1002</f>
        <v>0</v>
      </c>
      <c r="Q1002" s="227">
        <v>2.5019399999999998</v>
      </c>
      <c r="R1002" s="227">
        <f>Q1002*H1002</f>
        <v>13.770677759999998</v>
      </c>
      <c r="S1002" s="227">
        <v>0</v>
      </c>
      <c r="T1002" s="228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9" t="s">
        <v>379</v>
      </c>
      <c r="AT1002" s="229" t="s">
        <v>375</v>
      </c>
      <c r="AU1002" s="229" t="s">
        <v>91</v>
      </c>
      <c r="AY1002" s="20" t="s">
        <v>373</v>
      </c>
      <c r="BE1002" s="230">
        <f>IF(N1002="základní",J1002,0)</f>
        <v>0</v>
      </c>
      <c r="BF1002" s="230">
        <f>IF(N1002="snížená",J1002,0)</f>
        <v>0</v>
      </c>
      <c r="BG1002" s="230">
        <f>IF(N1002="zákl. přenesená",J1002,0)</f>
        <v>0</v>
      </c>
      <c r="BH1002" s="230">
        <f>IF(N1002="sníž. přenesená",J1002,0)</f>
        <v>0</v>
      </c>
      <c r="BI1002" s="230">
        <f>IF(N1002="nulová",J1002,0)</f>
        <v>0</v>
      </c>
      <c r="BJ1002" s="20" t="s">
        <v>91</v>
      </c>
      <c r="BK1002" s="230">
        <f>ROUND(I1002*H1002,2)</f>
        <v>0</v>
      </c>
      <c r="BL1002" s="20" t="s">
        <v>379</v>
      </c>
      <c r="BM1002" s="229" t="s">
        <v>1087</v>
      </c>
    </row>
    <row r="1003" s="2" customFormat="1">
      <c r="A1003" s="41"/>
      <c r="B1003" s="42"/>
      <c r="C1003" s="43"/>
      <c r="D1003" s="231" t="s">
        <v>381</v>
      </c>
      <c r="E1003" s="43"/>
      <c r="F1003" s="232" t="s">
        <v>1088</v>
      </c>
      <c r="G1003" s="43"/>
      <c r="H1003" s="43"/>
      <c r="I1003" s="233"/>
      <c r="J1003" s="43"/>
      <c r="K1003" s="43"/>
      <c r="L1003" s="47"/>
      <c r="M1003" s="234"/>
      <c r="N1003" s="235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381</v>
      </c>
      <c r="AU1003" s="20" t="s">
        <v>91</v>
      </c>
    </row>
    <row r="1004" s="13" customFormat="1">
      <c r="A1004" s="13"/>
      <c r="B1004" s="236"/>
      <c r="C1004" s="237"/>
      <c r="D1004" s="238" t="s">
        <v>383</v>
      </c>
      <c r="E1004" s="239" t="s">
        <v>19</v>
      </c>
      <c r="F1004" s="240" t="s">
        <v>828</v>
      </c>
      <c r="G1004" s="237"/>
      <c r="H1004" s="239" t="s">
        <v>19</v>
      </c>
      <c r="I1004" s="241"/>
      <c r="J1004" s="237"/>
      <c r="K1004" s="237"/>
      <c r="L1004" s="242"/>
      <c r="M1004" s="243"/>
      <c r="N1004" s="244"/>
      <c r="O1004" s="244"/>
      <c r="P1004" s="244"/>
      <c r="Q1004" s="244"/>
      <c r="R1004" s="244"/>
      <c r="S1004" s="244"/>
      <c r="T1004" s="24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6" t="s">
        <v>383</v>
      </c>
      <c r="AU1004" s="246" t="s">
        <v>91</v>
      </c>
      <c r="AV1004" s="13" t="s">
        <v>85</v>
      </c>
      <c r="AW1004" s="13" t="s">
        <v>37</v>
      </c>
      <c r="AX1004" s="13" t="s">
        <v>78</v>
      </c>
      <c r="AY1004" s="246" t="s">
        <v>373</v>
      </c>
    </row>
    <row r="1005" s="13" customFormat="1">
      <c r="A1005" s="13"/>
      <c r="B1005" s="236"/>
      <c r="C1005" s="237"/>
      <c r="D1005" s="238" t="s">
        <v>383</v>
      </c>
      <c r="E1005" s="239" t="s">
        <v>19</v>
      </c>
      <c r="F1005" s="240" t="s">
        <v>938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383</v>
      </c>
      <c r="AU1005" s="246" t="s">
        <v>91</v>
      </c>
      <c r="AV1005" s="13" t="s">
        <v>85</v>
      </c>
      <c r="AW1005" s="13" t="s">
        <v>37</v>
      </c>
      <c r="AX1005" s="13" t="s">
        <v>78</v>
      </c>
      <c r="AY1005" s="246" t="s">
        <v>373</v>
      </c>
    </row>
    <row r="1006" s="13" customFormat="1">
      <c r="A1006" s="13"/>
      <c r="B1006" s="236"/>
      <c r="C1006" s="237"/>
      <c r="D1006" s="238" t="s">
        <v>383</v>
      </c>
      <c r="E1006" s="239" t="s">
        <v>19</v>
      </c>
      <c r="F1006" s="240" t="s">
        <v>829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383</v>
      </c>
      <c r="AU1006" s="246" t="s">
        <v>91</v>
      </c>
      <c r="AV1006" s="13" t="s">
        <v>85</v>
      </c>
      <c r="AW1006" s="13" t="s">
        <v>37</v>
      </c>
      <c r="AX1006" s="13" t="s">
        <v>78</v>
      </c>
      <c r="AY1006" s="246" t="s">
        <v>373</v>
      </c>
    </row>
    <row r="1007" s="14" customFormat="1">
      <c r="A1007" s="14"/>
      <c r="B1007" s="247"/>
      <c r="C1007" s="248"/>
      <c r="D1007" s="238" t="s">
        <v>383</v>
      </c>
      <c r="E1007" s="249" t="s">
        <v>19</v>
      </c>
      <c r="F1007" s="250" t="s">
        <v>1089</v>
      </c>
      <c r="G1007" s="248"/>
      <c r="H1007" s="251">
        <v>1.3759999999999999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383</v>
      </c>
      <c r="AU1007" s="257" t="s">
        <v>91</v>
      </c>
      <c r="AV1007" s="14" t="s">
        <v>91</v>
      </c>
      <c r="AW1007" s="14" t="s">
        <v>37</v>
      </c>
      <c r="AX1007" s="14" t="s">
        <v>78</v>
      </c>
      <c r="AY1007" s="257" t="s">
        <v>373</v>
      </c>
    </row>
    <row r="1008" s="13" customFormat="1">
      <c r="A1008" s="13"/>
      <c r="B1008" s="236"/>
      <c r="C1008" s="237"/>
      <c r="D1008" s="238" t="s">
        <v>383</v>
      </c>
      <c r="E1008" s="239" t="s">
        <v>19</v>
      </c>
      <c r="F1008" s="240" t="s">
        <v>839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383</v>
      </c>
      <c r="AU1008" s="246" t="s">
        <v>91</v>
      </c>
      <c r="AV1008" s="13" t="s">
        <v>85</v>
      </c>
      <c r="AW1008" s="13" t="s">
        <v>37</v>
      </c>
      <c r="AX1008" s="13" t="s">
        <v>78</v>
      </c>
      <c r="AY1008" s="246" t="s">
        <v>373</v>
      </c>
    </row>
    <row r="1009" s="14" customFormat="1">
      <c r="A1009" s="14"/>
      <c r="B1009" s="247"/>
      <c r="C1009" s="248"/>
      <c r="D1009" s="238" t="s">
        <v>383</v>
      </c>
      <c r="E1009" s="249" t="s">
        <v>19</v>
      </c>
      <c r="F1009" s="250" t="s">
        <v>1089</v>
      </c>
      <c r="G1009" s="248"/>
      <c r="H1009" s="251">
        <v>1.3759999999999999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383</v>
      </c>
      <c r="AU1009" s="257" t="s">
        <v>91</v>
      </c>
      <c r="AV1009" s="14" t="s">
        <v>91</v>
      </c>
      <c r="AW1009" s="14" t="s">
        <v>37</v>
      </c>
      <c r="AX1009" s="14" t="s">
        <v>78</v>
      </c>
      <c r="AY1009" s="257" t="s">
        <v>373</v>
      </c>
    </row>
    <row r="1010" s="13" customFormat="1">
      <c r="A1010" s="13"/>
      <c r="B1010" s="236"/>
      <c r="C1010" s="237"/>
      <c r="D1010" s="238" t="s">
        <v>383</v>
      </c>
      <c r="E1010" s="239" t="s">
        <v>19</v>
      </c>
      <c r="F1010" s="240" t="s">
        <v>852</v>
      </c>
      <c r="G1010" s="237"/>
      <c r="H1010" s="239" t="s">
        <v>19</v>
      </c>
      <c r="I1010" s="241"/>
      <c r="J1010" s="237"/>
      <c r="K1010" s="237"/>
      <c r="L1010" s="242"/>
      <c r="M1010" s="243"/>
      <c r="N1010" s="244"/>
      <c r="O1010" s="244"/>
      <c r="P1010" s="244"/>
      <c r="Q1010" s="244"/>
      <c r="R1010" s="244"/>
      <c r="S1010" s="244"/>
      <c r="T1010" s="245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6" t="s">
        <v>383</v>
      </c>
      <c r="AU1010" s="246" t="s">
        <v>91</v>
      </c>
      <c r="AV1010" s="13" t="s">
        <v>85</v>
      </c>
      <c r="AW1010" s="13" t="s">
        <v>37</v>
      </c>
      <c r="AX1010" s="13" t="s">
        <v>78</v>
      </c>
      <c r="AY1010" s="246" t="s">
        <v>373</v>
      </c>
    </row>
    <row r="1011" s="14" customFormat="1">
      <c r="A1011" s="14"/>
      <c r="B1011" s="247"/>
      <c r="C1011" s="248"/>
      <c r="D1011" s="238" t="s">
        <v>383</v>
      </c>
      <c r="E1011" s="249" t="s">
        <v>19</v>
      </c>
      <c r="F1011" s="250" t="s">
        <v>1089</v>
      </c>
      <c r="G1011" s="248"/>
      <c r="H1011" s="251">
        <v>1.3759999999999999</v>
      </c>
      <c r="I1011" s="252"/>
      <c r="J1011" s="248"/>
      <c r="K1011" s="248"/>
      <c r="L1011" s="253"/>
      <c r="M1011" s="254"/>
      <c r="N1011" s="255"/>
      <c r="O1011" s="255"/>
      <c r="P1011" s="255"/>
      <c r="Q1011" s="255"/>
      <c r="R1011" s="255"/>
      <c r="S1011" s="255"/>
      <c r="T1011" s="25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7" t="s">
        <v>383</v>
      </c>
      <c r="AU1011" s="257" t="s">
        <v>91</v>
      </c>
      <c r="AV1011" s="14" t="s">
        <v>91</v>
      </c>
      <c r="AW1011" s="14" t="s">
        <v>37</v>
      </c>
      <c r="AX1011" s="14" t="s">
        <v>78</v>
      </c>
      <c r="AY1011" s="257" t="s">
        <v>373</v>
      </c>
    </row>
    <row r="1012" s="13" customFormat="1">
      <c r="A1012" s="13"/>
      <c r="B1012" s="236"/>
      <c r="C1012" s="237"/>
      <c r="D1012" s="238" t="s">
        <v>383</v>
      </c>
      <c r="E1012" s="239" t="s">
        <v>19</v>
      </c>
      <c r="F1012" s="240" t="s">
        <v>865</v>
      </c>
      <c r="G1012" s="237"/>
      <c r="H1012" s="239" t="s">
        <v>19</v>
      </c>
      <c r="I1012" s="241"/>
      <c r="J1012" s="237"/>
      <c r="K1012" s="237"/>
      <c r="L1012" s="242"/>
      <c r="M1012" s="243"/>
      <c r="N1012" s="244"/>
      <c r="O1012" s="244"/>
      <c r="P1012" s="244"/>
      <c r="Q1012" s="244"/>
      <c r="R1012" s="244"/>
      <c r="S1012" s="244"/>
      <c r="T1012" s="24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6" t="s">
        <v>383</v>
      </c>
      <c r="AU1012" s="246" t="s">
        <v>91</v>
      </c>
      <c r="AV1012" s="13" t="s">
        <v>85</v>
      </c>
      <c r="AW1012" s="13" t="s">
        <v>37</v>
      </c>
      <c r="AX1012" s="13" t="s">
        <v>78</v>
      </c>
      <c r="AY1012" s="246" t="s">
        <v>373</v>
      </c>
    </row>
    <row r="1013" s="14" customFormat="1">
      <c r="A1013" s="14"/>
      <c r="B1013" s="247"/>
      <c r="C1013" s="248"/>
      <c r="D1013" s="238" t="s">
        <v>383</v>
      </c>
      <c r="E1013" s="249" t="s">
        <v>19</v>
      </c>
      <c r="F1013" s="250" t="s">
        <v>1089</v>
      </c>
      <c r="G1013" s="248"/>
      <c r="H1013" s="251">
        <v>1.3759999999999999</v>
      </c>
      <c r="I1013" s="252"/>
      <c r="J1013" s="248"/>
      <c r="K1013" s="248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7" t="s">
        <v>383</v>
      </c>
      <c r="AU1013" s="257" t="s">
        <v>91</v>
      </c>
      <c r="AV1013" s="14" t="s">
        <v>91</v>
      </c>
      <c r="AW1013" s="14" t="s">
        <v>37</v>
      </c>
      <c r="AX1013" s="14" t="s">
        <v>78</v>
      </c>
      <c r="AY1013" s="257" t="s">
        <v>373</v>
      </c>
    </row>
    <row r="1014" s="15" customFormat="1">
      <c r="A1014" s="15"/>
      <c r="B1014" s="258"/>
      <c r="C1014" s="259"/>
      <c r="D1014" s="238" t="s">
        <v>383</v>
      </c>
      <c r="E1014" s="260" t="s">
        <v>19</v>
      </c>
      <c r="F1014" s="261" t="s">
        <v>386</v>
      </c>
      <c r="G1014" s="259"/>
      <c r="H1014" s="262">
        <v>5.5039999999999996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383</v>
      </c>
      <c r="AU1014" s="268" t="s">
        <v>91</v>
      </c>
      <c r="AV1014" s="15" t="s">
        <v>379</v>
      </c>
      <c r="AW1014" s="15" t="s">
        <v>37</v>
      </c>
      <c r="AX1014" s="15" t="s">
        <v>85</v>
      </c>
      <c r="AY1014" s="268" t="s">
        <v>373</v>
      </c>
    </row>
    <row r="1015" s="2" customFormat="1" ht="37.8" customHeight="1">
      <c r="A1015" s="41"/>
      <c r="B1015" s="42"/>
      <c r="C1015" s="218" t="s">
        <v>1090</v>
      </c>
      <c r="D1015" s="218" t="s">
        <v>375</v>
      </c>
      <c r="E1015" s="219" t="s">
        <v>1091</v>
      </c>
      <c r="F1015" s="220" t="s">
        <v>1092</v>
      </c>
      <c r="G1015" s="221" t="s">
        <v>153</v>
      </c>
      <c r="H1015" s="222">
        <v>55.055999999999997</v>
      </c>
      <c r="I1015" s="223"/>
      <c r="J1015" s="224">
        <f>ROUND(I1015*H1015,2)</f>
        <v>0</v>
      </c>
      <c r="K1015" s="220" t="s">
        <v>378</v>
      </c>
      <c r="L1015" s="47"/>
      <c r="M1015" s="225" t="s">
        <v>19</v>
      </c>
      <c r="N1015" s="226" t="s">
        <v>50</v>
      </c>
      <c r="O1015" s="87"/>
      <c r="P1015" s="227">
        <f>O1015*H1015</f>
        <v>0</v>
      </c>
      <c r="Q1015" s="227">
        <v>0.0046499999999999996</v>
      </c>
      <c r="R1015" s="227">
        <f>Q1015*H1015</f>
        <v>0.25601039999999997</v>
      </c>
      <c r="S1015" s="227">
        <v>0</v>
      </c>
      <c r="T1015" s="228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9" t="s">
        <v>379</v>
      </c>
      <c r="AT1015" s="229" t="s">
        <v>375</v>
      </c>
      <c r="AU1015" s="229" t="s">
        <v>91</v>
      </c>
      <c r="AY1015" s="20" t="s">
        <v>373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20" t="s">
        <v>91</v>
      </c>
      <c r="BK1015" s="230">
        <f>ROUND(I1015*H1015,2)</f>
        <v>0</v>
      </c>
      <c r="BL1015" s="20" t="s">
        <v>379</v>
      </c>
      <c r="BM1015" s="229" t="s">
        <v>1093</v>
      </c>
    </row>
    <row r="1016" s="2" customFormat="1">
      <c r="A1016" s="41"/>
      <c r="B1016" s="42"/>
      <c r="C1016" s="43"/>
      <c r="D1016" s="231" t="s">
        <v>381</v>
      </c>
      <c r="E1016" s="43"/>
      <c r="F1016" s="232" t="s">
        <v>1094</v>
      </c>
      <c r="G1016" s="43"/>
      <c r="H1016" s="43"/>
      <c r="I1016" s="233"/>
      <c r="J1016" s="43"/>
      <c r="K1016" s="43"/>
      <c r="L1016" s="47"/>
      <c r="M1016" s="234"/>
      <c r="N1016" s="235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381</v>
      </c>
      <c r="AU1016" s="20" t="s">
        <v>91</v>
      </c>
    </row>
    <row r="1017" s="13" customFormat="1">
      <c r="A1017" s="13"/>
      <c r="B1017" s="236"/>
      <c r="C1017" s="237"/>
      <c r="D1017" s="238" t="s">
        <v>383</v>
      </c>
      <c r="E1017" s="239" t="s">
        <v>19</v>
      </c>
      <c r="F1017" s="240" t="s">
        <v>828</v>
      </c>
      <c r="G1017" s="237"/>
      <c r="H1017" s="239" t="s">
        <v>19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6" t="s">
        <v>383</v>
      </c>
      <c r="AU1017" s="246" t="s">
        <v>91</v>
      </c>
      <c r="AV1017" s="13" t="s">
        <v>85</v>
      </c>
      <c r="AW1017" s="13" t="s">
        <v>37</v>
      </c>
      <c r="AX1017" s="13" t="s">
        <v>78</v>
      </c>
      <c r="AY1017" s="246" t="s">
        <v>373</v>
      </c>
    </row>
    <row r="1018" s="13" customFormat="1">
      <c r="A1018" s="13"/>
      <c r="B1018" s="236"/>
      <c r="C1018" s="237"/>
      <c r="D1018" s="238" t="s">
        <v>383</v>
      </c>
      <c r="E1018" s="239" t="s">
        <v>19</v>
      </c>
      <c r="F1018" s="240" t="s">
        <v>938</v>
      </c>
      <c r="G1018" s="237"/>
      <c r="H1018" s="239" t="s">
        <v>19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6" t="s">
        <v>383</v>
      </c>
      <c r="AU1018" s="246" t="s">
        <v>91</v>
      </c>
      <c r="AV1018" s="13" t="s">
        <v>85</v>
      </c>
      <c r="AW1018" s="13" t="s">
        <v>37</v>
      </c>
      <c r="AX1018" s="13" t="s">
        <v>78</v>
      </c>
      <c r="AY1018" s="246" t="s">
        <v>373</v>
      </c>
    </row>
    <row r="1019" s="13" customFormat="1">
      <c r="A1019" s="13"/>
      <c r="B1019" s="236"/>
      <c r="C1019" s="237"/>
      <c r="D1019" s="238" t="s">
        <v>383</v>
      </c>
      <c r="E1019" s="239" t="s">
        <v>19</v>
      </c>
      <c r="F1019" s="240" t="s">
        <v>829</v>
      </c>
      <c r="G1019" s="237"/>
      <c r="H1019" s="239" t="s">
        <v>19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6" t="s">
        <v>383</v>
      </c>
      <c r="AU1019" s="246" t="s">
        <v>91</v>
      </c>
      <c r="AV1019" s="13" t="s">
        <v>85</v>
      </c>
      <c r="AW1019" s="13" t="s">
        <v>37</v>
      </c>
      <c r="AX1019" s="13" t="s">
        <v>78</v>
      </c>
      <c r="AY1019" s="246" t="s">
        <v>373</v>
      </c>
    </row>
    <row r="1020" s="14" customFormat="1">
      <c r="A1020" s="14"/>
      <c r="B1020" s="247"/>
      <c r="C1020" s="248"/>
      <c r="D1020" s="238" t="s">
        <v>383</v>
      </c>
      <c r="E1020" s="249" t="s">
        <v>19</v>
      </c>
      <c r="F1020" s="250" t="s">
        <v>1095</v>
      </c>
      <c r="G1020" s="248"/>
      <c r="H1020" s="251">
        <v>13.763999999999999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7" t="s">
        <v>383</v>
      </c>
      <c r="AU1020" s="257" t="s">
        <v>91</v>
      </c>
      <c r="AV1020" s="14" t="s">
        <v>91</v>
      </c>
      <c r="AW1020" s="14" t="s">
        <v>37</v>
      </c>
      <c r="AX1020" s="14" t="s">
        <v>78</v>
      </c>
      <c r="AY1020" s="257" t="s">
        <v>373</v>
      </c>
    </row>
    <row r="1021" s="13" customFormat="1">
      <c r="A1021" s="13"/>
      <c r="B1021" s="236"/>
      <c r="C1021" s="237"/>
      <c r="D1021" s="238" t="s">
        <v>383</v>
      </c>
      <c r="E1021" s="239" t="s">
        <v>19</v>
      </c>
      <c r="F1021" s="240" t="s">
        <v>839</v>
      </c>
      <c r="G1021" s="237"/>
      <c r="H1021" s="239" t="s">
        <v>19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6" t="s">
        <v>383</v>
      </c>
      <c r="AU1021" s="246" t="s">
        <v>91</v>
      </c>
      <c r="AV1021" s="13" t="s">
        <v>85</v>
      </c>
      <c r="AW1021" s="13" t="s">
        <v>37</v>
      </c>
      <c r="AX1021" s="13" t="s">
        <v>78</v>
      </c>
      <c r="AY1021" s="246" t="s">
        <v>373</v>
      </c>
    </row>
    <row r="1022" s="14" customFormat="1">
      <c r="A1022" s="14"/>
      <c r="B1022" s="247"/>
      <c r="C1022" s="248"/>
      <c r="D1022" s="238" t="s">
        <v>383</v>
      </c>
      <c r="E1022" s="249" t="s">
        <v>19</v>
      </c>
      <c r="F1022" s="250" t="s">
        <v>1095</v>
      </c>
      <c r="G1022" s="248"/>
      <c r="H1022" s="251">
        <v>13.763999999999999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383</v>
      </c>
      <c r="AU1022" s="257" t="s">
        <v>91</v>
      </c>
      <c r="AV1022" s="14" t="s">
        <v>91</v>
      </c>
      <c r="AW1022" s="14" t="s">
        <v>37</v>
      </c>
      <c r="AX1022" s="14" t="s">
        <v>78</v>
      </c>
      <c r="AY1022" s="257" t="s">
        <v>373</v>
      </c>
    </row>
    <row r="1023" s="13" customFormat="1">
      <c r="A1023" s="13"/>
      <c r="B1023" s="236"/>
      <c r="C1023" s="237"/>
      <c r="D1023" s="238" t="s">
        <v>383</v>
      </c>
      <c r="E1023" s="239" t="s">
        <v>19</v>
      </c>
      <c r="F1023" s="240" t="s">
        <v>852</v>
      </c>
      <c r="G1023" s="237"/>
      <c r="H1023" s="239" t="s">
        <v>19</v>
      </c>
      <c r="I1023" s="241"/>
      <c r="J1023" s="237"/>
      <c r="K1023" s="237"/>
      <c r="L1023" s="242"/>
      <c r="M1023" s="243"/>
      <c r="N1023" s="244"/>
      <c r="O1023" s="244"/>
      <c r="P1023" s="244"/>
      <c r="Q1023" s="244"/>
      <c r="R1023" s="244"/>
      <c r="S1023" s="244"/>
      <c r="T1023" s="24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6" t="s">
        <v>383</v>
      </c>
      <c r="AU1023" s="246" t="s">
        <v>91</v>
      </c>
      <c r="AV1023" s="13" t="s">
        <v>85</v>
      </c>
      <c r="AW1023" s="13" t="s">
        <v>37</v>
      </c>
      <c r="AX1023" s="13" t="s">
        <v>78</v>
      </c>
      <c r="AY1023" s="246" t="s">
        <v>373</v>
      </c>
    </row>
    <row r="1024" s="14" customFormat="1">
      <c r="A1024" s="14"/>
      <c r="B1024" s="247"/>
      <c r="C1024" s="248"/>
      <c r="D1024" s="238" t="s">
        <v>383</v>
      </c>
      <c r="E1024" s="249" t="s">
        <v>19</v>
      </c>
      <c r="F1024" s="250" t="s">
        <v>1095</v>
      </c>
      <c r="G1024" s="248"/>
      <c r="H1024" s="251">
        <v>13.763999999999999</v>
      </c>
      <c r="I1024" s="252"/>
      <c r="J1024" s="248"/>
      <c r="K1024" s="248"/>
      <c r="L1024" s="253"/>
      <c r="M1024" s="254"/>
      <c r="N1024" s="255"/>
      <c r="O1024" s="255"/>
      <c r="P1024" s="255"/>
      <c r="Q1024" s="255"/>
      <c r="R1024" s="255"/>
      <c r="S1024" s="255"/>
      <c r="T1024" s="25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7" t="s">
        <v>383</v>
      </c>
      <c r="AU1024" s="257" t="s">
        <v>91</v>
      </c>
      <c r="AV1024" s="14" t="s">
        <v>91</v>
      </c>
      <c r="AW1024" s="14" t="s">
        <v>37</v>
      </c>
      <c r="AX1024" s="14" t="s">
        <v>78</v>
      </c>
      <c r="AY1024" s="257" t="s">
        <v>373</v>
      </c>
    </row>
    <row r="1025" s="13" customFormat="1">
      <c r="A1025" s="13"/>
      <c r="B1025" s="236"/>
      <c r="C1025" s="237"/>
      <c r="D1025" s="238" t="s">
        <v>383</v>
      </c>
      <c r="E1025" s="239" t="s">
        <v>19</v>
      </c>
      <c r="F1025" s="240" t="s">
        <v>865</v>
      </c>
      <c r="G1025" s="237"/>
      <c r="H1025" s="239" t="s">
        <v>19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6" t="s">
        <v>383</v>
      </c>
      <c r="AU1025" s="246" t="s">
        <v>91</v>
      </c>
      <c r="AV1025" s="13" t="s">
        <v>85</v>
      </c>
      <c r="AW1025" s="13" t="s">
        <v>37</v>
      </c>
      <c r="AX1025" s="13" t="s">
        <v>78</v>
      </c>
      <c r="AY1025" s="246" t="s">
        <v>373</v>
      </c>
    </row>
    <row r="1026" s="14" customFormat="1">
      <c r="A1026" s="14"/>
      <c r="B1026" s="247"/>
      <c r="C1026" s="248"/>
      <c r="D1026" s="238" t="s">
        <v>383</v>
      </c>
      <c r="E1026" s="249" t="s">
        <v>19</v>
      </c>
      <c r="F1026" s="250" t="s">
        <v>1095</v>
      </c>
      <c r="G1026" s="248"/>
      <c r="H1026" s="251">
        <v>13.763999999999999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383</v>
      </c>
      <c r="AU1026" s="257" t="s">
        <v>91</v>
      </c>
      <c r="AV1026" s="14" t="s">
        <v>91</v>
      </c>
      <c r="AW1026" s="14" t="s">
        <v>37</v>
      </c>
      <c r="AX1026" s="14" t="s">
        <v>78</v>
      </c>
      <c r="AY1026" s="257" t="s">
        <v>373</v>
      </c>
    </row>
    <row r="1027" s="15" customFormat="1">
      <c r="A1027" s="15"/>
      <c r="B1027" s="258"/>
      <c r="C1027" s="259"/>
      <c r="D1027" s="238" t="s">
        <v>383</v>
      </c>
      <c r="E1027" s="260" t="s">
        <v>162</v>
      </c>
      <c r="F1027" s="261" t="s">
        <v>386</v>
      </c>
      <c r="G1027" s="259"/>
      <c r="H1027" s="262">
        <v>55.055999999999997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383</v>
      </c>
      <c r="AU1027" s="268" t="s">
        <v>91</v>
      </c>
      <c r="AV1027" s="15" t="s">
        <v>379</v>
      </c>
      <c r="AW1027" s="15" t="s">
        <v>37</v>
      </c>
      <c r="AX1027" s="15" t="s">
        <v>85</v>
      </c>
      <c r="AY1027" s="268" t="s">
        <v>373</v>
      </c>
    </row>
    <row r="1028" s="2" customFormat="1" ht="37.8" customHeight="1">
      <c r="A1028" s="41"/>
      <c r="B1028" s="42"/>
      <c r="C1028" s="218" t="s">
        <v>1096</v>
      </c>
      <c r="D1028" s="218" t="s">
        <v>375</v>
      </c>
      <c r="E1028" s="219" t="s">
        <v>1097</v>
      </c>
      <c r="F1028" s="220" t="s">
        <v>1098</v>
      </c>
      <c r="G1028" s="221" t="s">
        <v>153</v>
      </c>
      <c r="H1028" s="222">
        <v>55.055999999999997</v>
      </c>
      <c r="I1028" s="223"/>
      <c r="J1028" s="224">
        <f>ROUND(I1028*H1028,2)</f>
        <v>0</v>
      </c>
      <c r="K1028" s="220" t="s">
        <v>378</v>
      </c>
      <c r="L1028" s="47"/>
      <c r="M1028" s="225" t="s">
        <v>19</v>
      </c>
      <c r="N1028" s="226" t="s">
        <v>50</v>
      </c>
      <c r="O1028" s="87"/>
      <c r="P1028" s="227">
        <f>O1028*H1028</f>
        <v>0</v>
      </c>
      <c r="Q1028" s="227">
        <v>0</v>
      </c>
      <c r="R1028" s="227">
        <f>Q1028*H1028</f>
        <v>0</v>
      </c>
      <c r="S1028" s="227">
        <v>0</v>
      </c>
      <c r="T1028" s="228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9" t="s">
        <v>379</v>
      </c>
      <c r="AT1028" s="229" t="s">
        <v>375</v>
      </c>
      <c r="AU1028" s="229" t="s">
        <v>91</v>
      </c>
      <c r="AY1028" s="20" t="s">
        <v>373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20" t="s">
        <v>91</v>
      </c>
      <c r="BK1028" s="230">
        <f>ROUND(I1028*H1028,2)</f>
        <v>0</v>
      </c>
      <c r="BL1028" s="20" t="s">
        <v>379</v>
      </c>
      <c r="BM1028" s="229" t="s">
        <v>1099</v>
      </c>
    </row>
    <row r="1029" s="2" customFormat="1">
      <c r="A1029" s="41"/>
      <c r="B1029" s="42"/>
      <c r="C1029" s="43"/>
      <c r="D1029" s="231" t="s">
        <v>381</v>
      </c>
      <c r="E1029" s="43"/>
      <c r="F1029" s="232" t="s">
        <v>1100</v>
      </c>
      <c r="G1029" s="43"/>
      <c r="H1029" s="43"/>
      <c r="I1029" s="233"/>
      <c r="J1029" s="43"/>
      <c r="K1029" s="43"/>
      <c r="L1029" s="47"/>
      <c r="M1029" s="234"/>
      <c r="N1029" s="235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381</v>
      </c>
      <c r="AU1029" s="20" t="s">
        <v>91</v>
      </c>
    </row>
    <row r="1030" s="14" customFormat="1">
      <c r="A1030" s="14"/>
      <c r="B1030" s="247"/>
      <c r="C1030" s="248"/>
      <c r="D1030" s="238" t="s">
        <v>383</v>
      </c>
      <c r="E1030" s="249" t="s">
        <v>19</v>
      </c>
      <c r="F1030" s="250" t="s">
        <v>162</v>
      </c>
      <c r="G1030" s="248"/>
      <c r="H1030" s="251">
        <v>55.055999999999997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7" t="s">
        <v>383</v>
      </c>
      <c r="AU1030" s="257" t="s">
        <v>91</v>
      </c>
      <c r="AV1030" s="14" t="s">
        <v>91</v>
      </c>
      <c r="AW1030" s="14" t="s">
        <v>37</v>
      </c>
      <c r="AX1030" s="14" t="s">
        <v>78</v>
      </c>
      <c r="AY1030" s="257" t="s">
        <v>373</v>
      </c>
    </row>
    <row r="1031" s="15" customFormat="1">
      <c r="A1031" s="15"/>
      <c r="B1031" s="258"/>
      <c r="C1031" s="259"/>
      <c r="D1031" s="238" t="s">
        <v>383</v>
      </c>
      <c r="E1031" s="260" t="s">
        <v>19</v>
      </c>
      <c r="F1031" s="261" t="s">
        <v>386</v>
      </c>
      <c r="G1031" s="259"/>
      <c r="H1031" s="262">
        <v>55.055999999999997</v>
      </c>
      <c r="I1031" s="263"/>
      <c r="J1031" s="259"/>
      <c r="K1031" s="259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8" t="s">
        <v>383</v>
      </c>
      <c r="AU1031" s="268" t="s">
        <v>91</v>
      </c>
      <c r="AV1031" s="15" t="s">
        <v>379</v>
      </c>
      <c r="AW1031" s="15" t="s">
        <v>37</v>
      </c>
      <c r="AX1031" s="15" t="s">
        <v>85</v>
      </c>
      <c r="AY1031" s="268" t="s">
        <v>373</v>
      </c>
    </row>
    <row r="1032" s="2" customFormat="1" ht="37.8" customHeight="1">
      <c r="A1032" s="41"/>
      <c r="B1032" s="42"/>
      <c r="C1032" s="218" t="s">
        <v>1101</v>
      </c>
      <c r="D1032" s="218" t="s">
        <v>375</v>
      </c>
      <c r="E1032" s="219" t="s">
        <v>1102</v>
      </c>
      <c r="F1032" s="220" t="s">
        <v>1103</v>
      </c>
      <c r="G1032" s="221" t="s">
        <v>153</v>
      </c>
      <c r="H1032" s="222">
        <v>13.763999999999999</v>
      </c>
      <c r="I1032" s="223"/>
      <c r="J1032" s="224">
        <f>ROUND(I1032*H1032,2)</f>
        <v>0</v>
      </c>
      <c r="K1032" s="220" t="s">
        <v>378</v>
      </c>
      <c r="L1032" s="47"/>
      <c r="M1032" s="225" t="s">
        <v>19</v>
      </c>
      <c r="N1032" s="226" t="s">
        <v>50</v>
      </c>
      <c r="O1032" s="87"/>
      <c r="P1032" s="227">
        <f>O1032*H1032</f>
        <v>0</v>
      </c>
      <c r="Q1032" s="227">
        <v>0.0017600000000000001</v>
      </c>
      <c r="R1032" s="227">
        <f>Q1032*H1032</f>
        <v>0.024224639999999999</v>
      </c>
      <c r="S1032" s="227">
        <v>0</v>
      </c>
      <c r="T1032" s="228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9" t="s">
        <v>379</v>
      </c>
      <c r="AT1032" s="229" t="s">
        <v>375</v>
      </c>
      <c r="AU1032" s="229" t="s">
        <v>91</v>
      </c>
      <c r="AY1032" s="20" t="s">
        <v>373</v>
      </c>
      <c r="BE1032" s="230">
        <f>IF(N1032="základní",J1032,0)</f>
        <v>0</v>
      </c>
      <c r="BF1032" s="230">
        <f>IF(N1032="snížená",J1032,0)</f>
        <v>0</v>
      </c>
      <c r="BG1032" s="230">
        <f>IF(N1032="zákl. přenesená",J1032,0)</f>
        <v>0</v>
      </c>
      <c r="BH1032" s="230">
        <f>IF(N1032="sníž. přenesená",J1032,0)</f>
        <v>0</v>
      </c>
      <c r="BI1032" s="230">
        <f>IF(N1032="nulová",J1032,0)</f>
        <v>0</v>
      </c>
      <c r="BJ1032" s="20" t="s">
        <v>91</v>
      </c>
      <c r="BK1032" s="230">
        <f>ROUND(I1032*H1032,2)</f>
        <v>0</v>
      </c>
      <c r="BL1032" s="20" t="s">
        <v>379</v>
      </c>
      <c r="BM1032" s="229" t="s">
        <v>1104</v>
      </c>
    </row>
    <row r="1033" s="2" customFormat="1">
      <c r="A1033" s="41"/>
      <c r="B1033" s="42"/>
      <c r="C1033" s="43"/>
      <c r="D1033" s="231" t="s">
        <v>381</v>
      </c>
      <c r="E1033" s="43"/>
      <c r="F1033" s="232" t="s">
        <v>1105</v>
      </c>
      <c r="G1033" s="43"/>
      <c r="H1033" s="43"/>
      <c r="I1033" s="233"/>
      <c r="J1033" s="43"/>
      <c r="K1033" s="43"/>
      <c r="L1033" s="47"/>
      <c r="M1033" s="234"/>
      <c r="N1033" s="235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381</v>
      </c>
      <c r="AU1033" s="20" t="s">
        <v>91</v>
      </c>
    </row>
    <row r="1034" s="13" customFormat="1">
      <c r="A1034" s="13"/>
      <c r="B1034" s="236"/>
      <c r="C1034" s="237"/>
      <c r="D1034" s="238" t="s">
        <v>383</v>
      </c>
      <c r="E1034" s="239" t="s">
        <v>19</v>
      </c>
      <c r="F1034" s="240" t="s">
        <v>828</v>
      </c>
      <c r="G1034" s="237"/>
      <c r="H1034" s="239" t="s">
        <v>19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6" t="s">
        <v>383</v>
      </c>
      <c r="AU1034" s="246" t="s">
        <v>91</v>
      </c>
      <c r="AV1034" s="13" t="s">
        <v>85</v>
      </c>
      <c r="AW1034" s="13" t="s">
        <v>37</v>
      </c>
      <c r="AX1034" s="13" t="s">
        <v>78</v>
      </c>
      <c r="AY1034" s="246" t="s">
        <v>373</v>
      </c>
    </row>
    <row r="1035" s="13" customFormat="1">
      <c r="A1035" s="13"/>
      <c r="B1035" s="236"/>
      <c r="C1035" s="237"/>
      <c r="D1035" s="238" t="s">
        <v>383</v>
      </c>
      <c r="E1035" s="239" t="s">
        <v>19</v>
      </c>
      <c r="F1035" s="240" t="s">
        <v>938</v>
      </c>
      <c r="G1035" s="237"/>
      <c r="H1035" s="239" t="s">
        <v>19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6" t="s">
        <v>383</v>
      </c>
      <c r="AU1035" s="246" t="s">
        <v>91</v>
      </c>
      <c r="AV1035" s="13" t="s">
        <v>85</v>
      </c>
      <c r="AW1035" s="13" t="s">
        <v>37</v>
      </c>
      <c r="AX1035" s="13" t="s">
        <v>78</v>
      </c>
      <c r="AY1035" s="246" t="s">
        <v>373</v>
      </c>
    </row>
    <row r="1036" s="13" customFormat="1">
      <c r="A1036" s="13"/>
      <c r="B1036" s="236"/>
      <c r="C1036" s="237"/>
      <c r="D1036" s="238" t="s">
        <v>383</v>
      </c>
      <c r="E1036" s="239" t="s">
        <v>19</v>
      </c>
      <c r="F1036" s="240" t="s">
        <v>829</v>
      </c>
      <c r="G1036" s="237"/>
      <c r="H1036" s="239" t="s">
        <v>19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6" t="s">
        <v>383</v>
      </c>
      <c r="AU1036" s="246" t="s">
        <v>91</v>
      </c>
      <c r="AV1036" s="13" t="s">
        <v>85</v>
      </c>
      <c r="AW1036" s="13" t="s">
        <v>37</v>
      </c>
      <c r="AX1036" s="13" t="s">
        <v>78</v>
      </c>
      <c r="AY1036" s="246" t="s">
        <v>373</v>
      </c>
    </row>
    <row r="1037" s="14" customFormat="1">
      <c r="A1037" s="14"/>
      <c r="B1037" s="247"/>
      <c r="C1037" s="248"/>
      <c r="D1037" s="238" t="s">
        <v>383</v>
      </c>
      <c r="E1037" s="249" t="s">
        <v>19</v>
      </c>
      <c r="F1037" s="250" t="s">
        <v>1106</v>
      </c>
      <c r="G1037" s="248"/>
      <c r="H1037" s="251">
        <v>3.4409999999999998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7" t="s">
        <v>383</v>
      </c>
      <c r="AU1037" s="257" t="s">
        <v>91</v>
      </c>
      <c r="AV1037" s="14" t="s">
        <v>91</v>
      </c>
      <c r="AW1037" s="14" t="s">
        <v>37</v>
      </c>
      <c r="AX1037" s="14" t="s">
        <v>78</v>
      </c>
      <c r="AY1037" s="257" t="s">
        <v>373</v>
      </c>
    </row>
    <row r="1038" s="13" customFormat="1">
      <c r="A1038" s="13"/>
      <c r="B1038" s="236"/>
      <c r="C1038" s="237"/>
      <c r="D1038" s="238" t="s">
        <v>383</v>
      </c>
      <c r="E1038" s="239" t="s">
        <v>19</v>
      </c>
      <c r="F1038" s="240" t="s">
        <v>839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383</v>
      </c>
      <c r="AU1038" s="246" t="s">
        <v>91</v>
      </c>
      <c r="AV1038" s="13" t="s">
        <v>85</v>
      </c>
      <c r="AW1038" s="13" t="s">
        <v>37</v>
      </c>
      <c r="AX1038" s="13" t="s">
        <v>78</v>
      </c>
      <c r="AY1038" s="246" t="s">
        <v>373</v>
      </c>
    </row>
    <row r="1039" s="14" customFormat="1">
      <c r="A1039" s="14"/>
      <c r="B1039" s="247"/>
      <c r="C1039" s="248"/>
      <c r="D1039" s="238" t="s">
        <v>383</v>
      </c>
      <c r="E1039" s="249" t="s">
        <v>19</v>
      </c>
      <c r="F1039" s="250" t="s">
        <v>1106</v>
      </c>
      <c r="G1039" s="248"/>
      <c r="H1039" s="251">
        <v>3.4409999999999998</v>
      </c>
      <c r="I1039" s="252"/>
      <c r="J1039" s="248"/>
      <c r="K1039" s="248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7" t="s">
        <v>383</v>
      </c>
      <c r="AU1039" s="257" t="s">
        <v>91</v>
      </c>
      <c r="AV1039" s="14" t="s">
        <v>91</v>
      </c>
      <c r="AW1039" s="14" t="s">
        <v>37</v>
      </c>
      <c r="AX1039" s="14" t="s">
        <v>78</v>
      </c>
      <c r="AY1039" s="257" t="s">
        <v>373</v>
      </c>
    </row>
    <row r="1040" s="13" customFormat="1">
      <c r="A1040" s="13"/>
      <c r="B1040" s="236"/>
      <c r="C1040" s="237"/>
      <c r="D1040" s="238" t="s">
        <v>383</v>
      </c>
      <c r="E1040" s="239" t="s">
        <v>19</v>
      </c>
      <c r="F1040" s="240" t="s">
        <v>852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383</v>
      </c>
      <c r="AU1040" s="246" t="s">
        <v>91</v>
      </c>
      <c r="AV1040" s="13" t="s">
        <v>85</v>
      </c>
      <c r="AW1040" s="13" t="s">
        <v>37</v>
      </c>
      <c r="AX1040" s="13" t="s">
        <v>78</v>
      </c>
      <c r="AY1040" s="246" t="s">
        <v>373</v>
      </c>
    </row>
    <row r="1041" s="14" customFormat="1">
      <c r="A1041" s="14"/>
      <c r="B1041" s="247"/>
      <c r="C1041" s="248"/>
      <c r="D1041" s="238" t="s">
        <v>383</v>
      </c>
      <c r="E1041" s="249" t="s">
        <v>19</v>
      </c>
      <c r="F1041" s="250" t="s">
        <v>1106</v>
      </c>
      <c r="G1041" s="248"/>
      <c r="H1041" s="251">
        <v>3.4409999999999998</v>
      </c>
      <c r="I1041" s="252"/>
      <c r="J1041" s="248"/>
      <c r="K1041" s="248"/>
      <c r="L1041" s="253"/>
      <c r="M1041" s="254"/>
      <c r="N1041" s="255"/>
      <c r="O1041" s="255"/>
      <c r="P1041" s="255"/>
      <c r="Q1041" s="255"/>
      <c r="R1041" s="255"/>
      <c r="S1041" s="255"/>
      <c r="T1041" s="25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7" t="s">
        <v>383</v>
      </c>
      <c r="AU1041" s="257" t="s">
        <v>91</v>
      </c>
      <c r="AV1041" s="14" t="s">
        <v>91</v>
      </c>
      <c r="AW1041" s="14" t="s">
        <v>37</v>
      </c>
      <c r="AX1041" s="14" t="s">
        <v>78</v>
      </c>
      <c r="AY1041" s="257" t="s">
        <v>373</v>
      </c>
    </row>
    <row r="1042" s="13" customFormat="1">
      <c r="A1042" s="13"/>
      <c r="B1042" s="236"/>
      <c r="C1042" s="237"/>
      <c r="D1042" s="238" t="s">
        <v>383</v>
      </c>
      <c r="E1042" s="239" t="s">
        <v>19</v>
      </c>
      <c r="F1042" s="240" t="s">
        <v>865</v>
      </c>
      <c r="G1042" s="237"/>
      <c r="H1042" s="239" t="s">
        <v>19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6" t="s">
        <v>383</v>
      </c>
      <c r="AU1042" s="246" t="s">
        <v>91</v>
      </c>
      <c r="AV1042" s="13" t="s">
        <v>85</v>
      </c>
      <c r="AW1042" s="13" t="s">
        <v>37</v>
      </c>
      <c r="AX1042" s="13" t="s">
        <v>78</v>
      </c>
      <c r="AY1042" s="246" t="s">
        <v>373</v>
      </c>
    </row>
    <row r="1043" s="14" customFormat="1">
      <c r="A1043" s="14"/>
      <c r="B1043" s="247"/>
      <c r="C1043" s="248"/>
      <c r="D1043" s="238" t="s">
        <v>383</v>
      </c>
      <c r="E1043" s="249" t="s">
        <v>19</v>
      </c>
      <c r="F1043" s="250" t="s">
        <v>1106</v>
      </c>
      <c r="G1043" s="248"/>
      <c r="H1043" s="251">
        <v>3.4409999999999998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7" t="s">
        <v>383</v>
      </c>
      <c r="AU1043" s="257" t="s">
        <v>91</v>
      </c>
      <c r="AV1043" s="14" t="s">
        <v>91</v>
      </c>
      <c r="AW1043" s="14" t="s">
        <v>37</v>
      </c>
      <c r="AX1043" s="14" t="s">
        <v>78</v>
      </c>
      <c r="AY1043" s="257" t="s">
        <v>373</v>
      </c>
    </row>
    <row r="1044" s="15" customFormat="1">
      <c r="A1044" s="15"/>
      <c r="B1044" s="258"/>
      <c r="C1044" s="259"/>
      <c r="D1044" s="238" t="s">
        <v>383</v>
      </c>
      <c r="E1044" s="260" t="s">
        <v>19</v>
      </c>
      <c r="F1044" s="261" t="s">
        <v>386</v>
      </c>
      <c r="G1044" s="259"/>
      <c r="H1044" s="262">
        <v>13.763999999999999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8" t="s">
        <v>383</v>
      </c>
      <c r="AU1044" s="268" t="s">
        <v>91</v>
      </c>
      <c r="AV1044" s="15" t="s">
        <v>379</v>
      </c>
      <c r="AW1044" s="15" t="s">
        <v>37</v>
      </c>
      <c r="AX1044" s="15" t="s">
        <v>85</v>
      </c>
      <c r="AY1044" s="268" t="s">
        <v>373</v>
      </c>
    </row>
    <row r="1045" s="2" customFormat="1" ht="24.15" customHeight="1">
      <c r="A1045" s="41"/>
      <c r="B1045" s="42"/>
      <c r="C1045" s="218" t="s">
        <v>1107</v>
      </c>
      <c r="D1045" s="218" t="s">
        <v>375</v>
      </c>
      <c r="E1045" s="219" t="s">
        <v>1108</v>
      </c>
      <c r="F1045" s="220" t="s">
        <v>1109</v>
      </c>
      <c r="G1045" s="221" t="s">
        <v>463</v>
      </c>
      <c r="H1045" s="222">
        <v>0.41599999999999998</v>
      </c>
      <c r="I1045" s="223"/>
      <c r="J1045" s="224">
        <f>ROUND(I1045*H1045,2)</f>
        <v>0</v>
      </c>
      <c r="K1045" s="220" t="s">
        <v>378</v>
      </c>
      <c r="L1045" s="47"/>
      <c r="M1045" s="225" t="s">
        <v>19</v>
      </c>
      <c r="N1045" s="226" t="s">
        <v>50</v>
      </c>
      <c r="O1045" s="87"/>
      <c r="P1045" s="227">
        <f>O1045*H1045</f>
        <v>0</v>
      </c>
      <c r="Q1045" s="227">
        <v>0.0085500000000000003</v>
      </c>
      <c r="R1045" s="227">
        <f>Q1045*H1045</f>
        <v>0.0035568000000000002</v>
      </c>
      <c r="S1045" s="227">
        <v>0</v>
      </c>
      <c r="T1045" s="228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9" t="s">
        <v>379</v>
      </c>
      <c r="AT1045" s="229" t="s">
        <v>375</v>
      </c>
      <c r="AU1045" s="229" t="s">
        <v>91</v>
      </c>
      <c r="AY1045" s="20" t="s">
        <v>373</v>
      </c>
      <c r="BE1045" s="230">
        <f>IF(N1045="základní",J1045,0)</f>
        <v>0</v>
      </c>
      <c r="BF1045" s="230">
        <f>IF(N1045="snížená",J1045,0)</f>
        <v>0</v>
      </c>
      <c r="BG1045" s="230">
        <f>IF(N1045="zákl. přenesená",J1045,0)</f>
        <v>0</v>
      </c>
      <c r="BH1045" s="230">
        <f>IF(N1045="sníž. přenesená",J1045,0)</f>
        <v>0</v>
      </c>
      <c r="BI1045" s="230">
        <f>IF(N1045="nulová",J1045,0)</f>
        <v>0</v>
      </c>
      <c r="BJ1045" s="20" t="s">
        <v>91</v>
      </c>
      <c r="BK1045" s="230">
        <f>ROUND(I1045*H1045,2)</f>
        <v>0</v>
      </c>
      <c r="BL1045" s="20" t="s">
        <v>379</v>
      </c>
      <c r="BM1045" s="229" t="s">
        <v>1110</v>
      </c>
    </row>
    <row r="1046" s="2" customFormat="1">
      <c r="A1046" s="41"/>
      <c r="B1046" s="42"/>
      <c r="C1046" s="43"/>
      <c r="D1046" s="231" t="s">
        <v>381</v>
      </c>
      <c r="E1046" s="43"/>
      <c r="F1046" s="232" t="s">
        <v>1111</v>
      </c>
      <c r="G1046" s="43"/>
      <c r="H1046" s="43"/>
      <c r="I1046" s="233"/>
      <c r="J1046" s="43"/>
      <c r="K1046" s="43"/>
      <c r="L1046" s="47"/>
      <c r="M1046" s="234"/>
      <c r="N1046" s="235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381</v>
      </c>
      <c r="AU1046" s="20" t="s">
        <v>91</v>
      </c>
    </row>
    <row r="1047" s="13" customFormat="1">
      <c r="A1047" s="13"/>
      <c r="B1047" s="236"/>
      <c r="C1047" s="237"/>
      <c r="D1047" s="238" t="s">
        <v>383</v>
      </c>
      <c r="E1047" s="239" t="s">
        <v>19</v>
      </c>
      <c r="F1047" s="240" t="s">
        <v>993</v>
      </c>
      <c r="G1047" s="237"/>
      <c r="H1047" s="239" t="s">
        <v>19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6" t="s">
        <v>383</v>
      </c>
      <c r="AU1047" s="246" t="s">
        <v>91</v>
      </c>
      <c r="AV1047" s="13" t="s">
        <v>85</v>
      </c>
      <c r="AW1047" s="13" t="s">
        <v>37</v>
      </c>
      <c r="AX1047" s="13" t="s">
        <v>78</v>
      </c>
      <c r="AY1047" s="246" t="s">
        <v>373</v>
      </c>
    </row>
    <row r="1048" s="14" customFormat="1">
      <c r="A1048" s="14"/>
      <c r="B1048" s="247"/>
      <c r="C1048" s="248"/>
      <c r="D1048" s="238" t="s">
        <v>383</v>
      </c>
      <c r="E1048" s="249" t="s">
        <v>19</v>
      </c>
      <c r="F1048" s="250" t="s">
        <v>1112</v>
      </c>
      <c r="G1048" s="248"/>
      <c r="H1048" s="251">
        <v>0.34200000000000003</v>
      </c>
      <c r="I1048" s="252"/>
      <c r="J1048" s="248"/>
      <c r="K1048" s="248"/>
      <c r="L1048" s="253"/>
      <c r="M1048" s="254"/>
      <c r="N1048" s="255"/>
      <c r="O1048" s="255"/>
      <c r="P1048" s="255"/>
      <c r="Q1048" s="255"/>
      <c r="R1048" s="255"/>
      <c r="S1048" s="255"/>
      <c r="T1048" s="256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7" t="s">
        <v>383</v>
      </c>
      <c r="AU1048" s="257" t="s">
        <v>91</v>
      </c>
      <c r="AV1048" s="14" t="s">
        <v>91</v>
      </c>
      <c r="AW1048" s="14" t="s">
        <v>37</v>
      </c>
      <c r="AX1048" s="14" t="s">
        <v>78</v>
      </c>
      <c r="AY1048" s="257" t="s">
        <v>373</v>
      </c>
    </row>
    <row r="1049" s="14" customFormat="1">
      <c r="A1049" s="14"/>
      <c r="B1049" s="247"/>
      <c r="C1049" s="248"/>
      <c r="D1049" s="238" t="s">
        <v>383</v>
      </c>
      <c r="E1049" s="249" t="s">
        <v>19</v>
      </c>
      <c r="F1049" s="250" t="s">
        <v>1113</v>
      </c>
      <c r="G1049" s="248"/>
      <c r="H1049" s="251">
        <v>0.073999999999999996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7" t="s">
        <v>383</v>
      </c>
      <c r="AU1049" s="257" t="s">
        <v>91</v>
      </c>
      <c r="AV1049" s="14" t="s">
        <v>91</v>
      </c>
      <c r="AW1049" s="14" t="s">
        <v>37</v>
      </c>
      <c r="AX1049" s="14" t="s">
        <v>78</v>
      </c>
      <c r="AY1049" s="257" t="s">
        <v>373</v>
      </c>
    </row>
    <row r="1050" s="15" customFormat="1">
      <c r="A1050" s="15"/>
      <c r="B1050" s="258"/>
      <c r="C1050" s="259"/>
      <c r="D1050" s="238" t="s">
        <v>383</v>
      </c>
      <c r="E1050" s="260" t="s">
        <v>19</v>
      </c>
      <c r="F1050" s="261" t="s">
        <v>386</v>
      </c>
      <c r="G1050" s="259"/>
      <c r="H1050" s="262">
        <v>0.41599999999999998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8" t="s">
        <v>383</v>
      </c>
      <c r="AU1050" s="268" t="s">
        <v>91</v>
      </c>
      <c r="AV1050" s="15" t="s">
        <v>379</v>
      </c>
      <c r="AW1050" s="15" t="s">
        <v>37</v>
      </c>
      <c r="AX1050" s="15" t="s">
        <v>85</v>
      </c>
      <c r="AY1050" s="268" t="s">
        <v>373</v>
      </c>
    </row>
    <row r="1051" s="2" customFormat="1" ht="21.75" customHeight="1">
      <c r="A1051" s="41"/>
      <c r="B1051" s="42"/>
      <c r="C1051" s="280" t="s">
        <v>1114</v>
      </c>
      <c r="D1051" s="280" t="s">
        <v>489</v>
      </c>
      <c r="E1051" s="281" t="s">
        <v>1115</v>
      </c>
      <c r="F1051" s="282" t="s">
        <v>1116</v>
      </c>
      <c r="G1051" s="283" t="s">
        <v>463</v>
      </c>
      <c r="H1051" s="284">
        <v>0.35899999999999999</v>
      </c>
      <c r="I1051" s="285"/>
      <c r="J1051" s="286">
        <f>ROUND(I1051*H1051,2)</f>
        <v>0</v>
      </c>
      <c r="K1051" s="282" t="s">
        <v>378</v>
      </c>
      <c r="L1051" s="287"/>
      <c r="M1051" s="288" t="s">
        <v>19</v>
      </c>
      <c r="N1051" s="289" t="s">
        <v>50</v>
      </c>
      <c r="O1051" s="87"/>
      <c r="P1051" s="227">
        <f>O1051*H1051</f>
        <v>0</v>
      </c>
      <c r="Q1051" s="227">
        <v>1</v>
      </c>
      <c r="R1051" s="227">
        <f>Q1051*H1051</f>
        <v>0.35899999999999999</v>
      </c>
      <c r="S1051" s="227">
        <v>0</v>
      </c>
      <c r="T1051" s="228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9" t="s">
        <v>422</v>
      </c>
      <c r="AT1051" s="229" t="s">
        <v>489</v>
      </c>
      <c r="AU1051" s="229" t="s">
        <v>91</v>
      </c>
      <c r="AY1051" s="20" t="s">
        <v>373</v>
      </c>
      <c r="BE1051" s="230">
        <f>IF(N1051="základní",J1051,0)</f>
        <v>0</v>
      </c>
      <c r="BF1051" s="230">
        <f>IF(N1051="snížená",J1051,0)</f>
        <v>0</v>
      </c>
      <c r="BG1051" s="230">
        <f>IF(N1051="zákl. přenesená",J1051,0)</f>
        <v>0</v>
      </c>
      <c r="BH1051" s="230">
        <f>IF(N1051="sníž. přenesená",J1051,0)</f>
        <v>0</v>
      </c>
      <c r="BI1051" s="230">
        <f>IF(N1051="nulová",J1051,0)</f>
        <v>0</v>
      </c>
      <c r="BJ1051" s="20" t="s">
        <v>91</v>
      </c>
      <c r="BK1051" s="230">
        <f>ROUND(I1051*H1051,2)</f>
        <v>0</v>
      </c>
      <c r="BL1051" s="20" t="s">
        <v>379</v>
      </c>
      <c r="BM1051" s="229" t="s">
        <v>1117</v>
      </c>
    </row>
    <row r="1052" s="13" customFormat="1">
      <c r="A1052" s="13"/>
      <c r="B1052" s="236"/>
      <c r="C1052" s="237"/>
      <c r="D1052" s="238" t="s">
        <v>383</v>
      </c>
      <c r="E1052" s="239" t="s">
        <v>19</v>
      </c>
      <c r="F1052" s="240" t="s">
        <v>993</v>
      </c>
      <c r="G1052" s="237"/>
      <c r="H1052" s="239" t="s">
        <v>19</v>
      </c>
      <c r="I1052" s="241"/>
      <c r="J1052" s="237"/>
      <c r="K1052" s="237"/>
      <c r="L1052" s="242"/>
      <c r="M1052" s="243"/>
      <c r="N1052" s="244"/>
      <c r="O1052" s="244"/>
      <c r="P1052" s="244"/>
      <c r="Q1052" s="244"/>
      <c r="R1052" s="244"/>
      <c r="S1052" s="244"/>
      <c r="T1052" s="24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6" t="s">
        <v>383</v>
      </c>
      <c r="AU1052" s="246" t="s">
        <v>91</v>
      </c>
      <c r="AV1052" s="13" t="s">
        <v>85</v>
      </c>
      <c r="AW1052" s="13" t="s">
        <v>37</v>
      </c>
      <c r="AX1052" s="13" t="s">
        <v>78</v>
      </c>
      <c r="AY1052" s="246" t="s">
        <v>373</v>
      </c>
    </row>
    <row r="1053" s="14" customFormat="1">
      <c r="A1053" s="14"/>
      <c r="B1053" s="247"/>
      <c r="C1053" s="248"/>
      <c r="D1053" s="238" t="s">
        <v>383</v>
      </c>
      <c r="E1053" s="249" t="s">
        <v>19</v>
      </c>
      <c r="F1053" s="250" t="s">
        <v>1118</v>
      </c>
      <c r="G1053" s="248"/>
      <c r="H1053" s="251">
        <v>0.35899999999999999</v>
      </c>
      <c r="I1053" s="252"/>
      <c r="J1053" s="248"/>
      <c r="K1053" s="248"/>
      <c r="L1053" s="253"/>
      <c r="M1053" s="254"/>
      <c r="N1053" s="255"/>
      <c r="O1053" s="255"/>
      <c r="P1053" s="255"/>
      <c r="Q1053" s="255"/>
      <c r="R1053" s="255"/>
      <c r="S1053" s="255"/>
      <c r="T1053" s="25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7" t="s">
        <v>383</v>
      </c>
      <c r="AU1053" s="257" t="s">
        <v>91</v>
      </c>
      <c r="AV1053" s="14" t="s">
        <v>91</v>
      </c>
      <c r="AW1053" s="14" t="s">
        <v>37</v>
      </c>
      <c r="AX1053" s="14" t="s">
        <v>78</v>
      </c>
      <c r="AY1053" s="257" t="s">
        <v>373</v>
      </c>
    </row>
    <row r="1054" s="15" customFormat="1">
      <c r="A1054" s="15"/>
      <c r="B1054" s="258"/>
      <c r="C1054" s="259"/>
      <c r="D1054" s="238" t="s">
        <v>383</v>
      </c>
      <c r="E1054" s="260" t="s">
        <v>19</v>
      </c>
      <c r="F1054" s="261" t="s">
        <v>386</v>
      </c>
      <c r="G1054" s="259"/>
      <c r="H1054" s="262">
        <v>0.35899999999999999</v>
      </c>
      <c r="I1054" s="263"/>
      <c r="J1054" s="259"/>
      <c r="K1054" s="259"/>
      <c r="L1054" s="264"/>
      <c r="M1054" s="265"/>
      <c r="N1054" s="266"/>
      <c r="O1054" s="266"/>
      <c r="P1054" s="266"/>
      <c r="Q1054" s="266"/>
      <c r="R1054" s="266"/>
      <c r="S1054" s="266"/>
      <c r="T1054" s="267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8" t="s">
        <v>383</v>
      </c>
      <c r="AU1054" s="268" t="s">
        <v>91</v>
      </c>
      <c r="AV1054" s="15" t="s">
        <v>379</v>
      </c>
      <c r="AW1054" s="15" t="s">
        <v>37</v>
      </c>
      <c r="AX1054" s="15" t="s">
        <v>85</v>
      </c>
      <c r="AY1054" s="268" t="s">
        <v>373</v>
      </c>
    </row>
    <row r="1055" s="2" customFormat="1" ht="21.75" customHeight="1">
      <c r="A1055" s="41"/>
      <c r="B1055" s="42"/>
      <c r="C1055" s="280" t="s">
        <v>1119</v>
      </c>
      <c r="D1055" s="280" t="s">
        <v>489</v>
      </c>
      <c r="E1055" s="281" t="s">
        <v>1120</v>
      </c>
      <c r="F1055" s="282" t="s">
        <v>1121</v>
      </c>
      <c r="G1055" s="283" t="s">
        <v>463</v>
      </c>
      <c r="H1055" s="284">
        <v>0.078</v>
      </c>
      <c r="I1055" s="285"/>
      <c r="J1055" s="286">
        <f>ROUND(I1055*H1055,2)</f>
        <v>0</v>
      </c>
      <c r="K1055" s="282" t="s">
        <v>19</v>
      </c>
      <c r="L1055" s="287"/>
      <c r="M1055" s="288" t="s">
        <v>19</v>
      </c>
      <c r="N1055" s="289" t="s">
        <v>50</v>
      </c>
      <c r="O1055" s="87"/>
      <c r="P1055" s="227">
        <f>O1055*H1055</f>
        <v>0</v>
      </c>
      <c r="Q1055" s="227">
        <v>1</v>
      </c>
      <c r="R1055" s="227">
        <f>Q1055*H1055</f>
        <v>0.078</v>
      </c>
      <c r="S1055" s="227">
        <v>0</v>
      </c>
      <c r="T1055" s="228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9" t="s">
        <v>422</v>
      </c>
      <c r="AT1055" s="229" t="s">
        <v>489</v>
      </c>
      <c r="AU1055" s="229" t="s">
        <v>91</v>
      </c>
      <c r="AY1055" s="20" t="s">
        <v>373</v>
      </c>
      <c r="BE1055" s="230">
        <f>IF(N1055="základní",J1055,0)</f>
        <v>0</v>
      </c>
      <c r="BF1055" s="230">
        <f>IF(N1055="snížená",J1055,0)</f>
        <v>0</v>
      </c>
      <c r="BG1055" s="230">
        <f>IF(N1055="zákl. přenesená",J1055,0)</f>
        <v>0</v>
      </c>
      <c r="BH1055" s="230">
        <f>IF(N1055="sníž. přenesená",J1055,0)</f>
        <v>0</v>
      </c>
      <c r="BI1055" s="230">
        <f>IF(N1055="nulová",J1055,0)</f>
        <v>0</v>
      </c>
      <c r="BJ1055" s="20" t="s">
        <v>91</v>
      </c>
      <c r="BK1055" s="230">
        <f>ROUND(I1055*H1055,2)</f>
        <v>0</v>
      </c>
      <c r="BL1055" s="20" t="s">
        <v>379</v>
      </c>
      <c r="BM1055" s="229" t="s">
        <v>1122</v>
      </c>
    </row>
    <row r="1056" s="13" customFormat="1">
      <c r="A1056" s="13"/>
      <c r="B1056" s="236"/>
      <c r="C1056" s="237"/>
      <c r="D1056" s="238" t="s">
        <v>383</v>
      </c>
      <c r="E1056" s="239" t="s">
        <v>19</v>
      </c>
      <c r="F1056" s="240" t="s">
        <v>993</v>
      </c>
      <c r="G1056" s="237"/>
      <c r="H1056" s="239" t="s">
        <v>19</v>
      </c>
      <c r="I1056" s="241"/>
      <c r="J1056" s="237"/>
      <c r="K1056" s="237"/>
      <c r="L1056" s="242"/>
      <c r="M1056" s="243"/>
      <c r="N1056" s="244"/>
      <c r="O1056" s="244"/>
      <c r="P1056" s="244"/>
      <c r="Q1056" s="244"/>
      <c r="R1056" s="244"/>
      <c r="S1056" s="244"/>
      <c r="T1056" s="24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6" t="s">
        <v>383</v>
      </c>
      <c r="AU1056" s="246" t="s">
        <v>91</v>
      </c>
      <c r="AV1056" s="13" t="s">
        <v>85</v>
      </c>
      <c r="AW1056" s="13" t="s">
        <v>37</v>
      </c>
      <c r="AX1056" s="13" t="s">
        <v>78</v>
      </c>
      <c r="AY1056" s="246" t="s">
        <v>373</v>
      </c>
    </row>
    <row r="1057" s="14" customFormat="1">
      <c r="A1057" s="14"/>
      <c r="B1057" s="247"/>
      <c r="C1057" s="248"/>
      <c r="D1057" s="238" t="s">
        <v>383</v>
      </c>
      <c r="E1057" s="249" t="s">
        <v>19</v>
      </c>
      <c r="F1057" s="250" t="s">
        <v>1123</v>
      </c>
      <c r="G1057" s="248"/>
      <c r="H1057" s="251">
        <v>0.078</v>
      </c>
      <c r="I1057" s="252"/>
      <c r="J1057" s="248"/>
      <c r="K1057" s="248"/>
      <c r="L1057" s="253"/>
      <c r="M1057" s="254"/>
      <c r="N1057" s="255"/>
      <c r="O1057" s="255"/>
      <c r="P1057" s="255"/>
      <c r="Q1057" s="255"/>
      <c r="R1057" s="255"/>
      <c r="S1057" s="255"/>
      <c r="T1057" s="25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7" t="s">
        <v>383</v>
      </c>
      <c r="AU1057" s="257" t="s">
        <v>91</v>
      </c>
      <c r="AV1057" s="14" t="s">
        <v>91</v>
      </c>
      <c r="AW1057" s="14" t="s">
        <v>37</v>
      </c>
      <c r="AX1057" s="14" t="s">
        <v>78</v>
      </c>
      <c r="AY1057" s="257" t="s">
        <v>373</v>
      </c>
    </row>
    <row r="1058" s="15" customFormat="1">
      <c r="A1058" s="15"/>
      <c r="B1058" s="258"/>
      <c r="C1058" s="259"/>
      <c r="D1058" s="238" t="s">
        <v>383</v>
      </c>
      <c r="E1058" s="260" t="s">
        <v>19</v>
      </c>
      <c r="F1058" s="261" t="s">
        <v>386</v>
      </c>
      <c r="G1058" s="259"/>
      <c r="H1058" s="262">
        <v>0.078</v>
      </c>
      <c r="I1058" s="263"/>
      <c r="J1058" s="259"/>
      <c r="K1058" s="259"/>
      <c r="L1058" s="264"/>
      <c r="M1058" s="265"/>
      <c r="N1058" s="266"/>
      <c r="O1058" s="266"/>
      <c r="P1058" s="266"/>
      <c r="Q1058" s="266"/>
      <c r="R1058" s="266"/>
      <c r="S1058" s="266"/>
      <c r="T1058" s="267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8" t="s">
        <v>383</v>
      </c>
      <c r="AU1058" s="268" t="s">
        <v>91</v>
      </c>
      <c r="AV1058" s="15" t="s">
        <v>379</v>
      </c>
      <c r="AW1058" s="15" t="s">
        <v>37</v>
      </c>
      <c r="AX1058" s="15" t="s">
        <v>85</v>
      </c>
      <c r="AY1058" s="268" t="s">
        <v>373</v>
      </c>
    </row>
    <row r="1059" s="2" customFormat="1" ht="24.15" customHeight="1">
      <c r="A1059" s="41"/>
      <c r="B1059" s="42"/>
      <c r="C1059" s="218" t="s">
        <v>1124</v>
      </c>
      <c r="D1059" s="218" t="s">
        <v>375</v>
      </c>
      <c r="E1059" s="219" t="s">
        <v>1125</v>
      </c>
      <c r="F1059" s="220" t="s">
        <v>1126</v>
      </c>
      <c r="G1059" s="221" t="s">
        <v>212</v>
      </c>
      <c r="H1059" s="222">
        <v>111.735</v>
      </c>
      <c r="I1059" s="223"/>
      <c r="J1059" s="224">
        <f>ROUND(I1059*H1059,2)</f>
        <v>0</v>
      </c>
      <c r="K1059" s="220" t="s">
        <v>378</v>
      </c>
      <c r="L1059" s="47"/>
      <c r="M1059" s="225" t="s">
        <v>19</v>
      </c>
      <c r="N1059" s="226" t="s">
        <v>50</v>
      </c>
      <c r="O1059" s="87"/>
      <c r="P1059" s="227">
        <f>O1059*H1059</f>
        <v>0</v>
      </c>
      <c r="Q1059" s="227">
        <v>2.5019800000000001</v>
      </c>
      <c r="R1059" s="227">
        <f>Q1059*H1059</f>
        <v>279.55873530000002</v>
      </c>
      <c r="S1059" s="227">
        <v>0</v>
      </c>
      <c r="T1059" s="228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9" t="s">
        <v>379</v>
      </c>
      <c r="AT1059" s="229" t="s">
        <v>375</v>
      </c>
      <c r="AU1059" s="229" t="s">
        <v>91</v>
      </c>
      <c r="AY1059" s="20" t="s">
        <v>373</v>
      </c>
      <c r="BE1059" s="230">
        <f>IF(N1059="základní",J1059,0)</f>
        <v>0</v>
      </c>
      <c r="BF1059" s="230">
        <f>IF(N1059="snížená",J1059,0)</f>
        <v>0</v>
      </c>
      <c r="BG1059" s="230">
        <f>IF(N1059="zákl. přenesená",J1059,0)</f>
        <v>0</v>
      </c>
      <c r="BH1059" s="230">
        <f>IF(N1059="sníž. přenesená",J1059,0)</f>
        <v>0</v>
      </c>
      <c r="BI1059" s="230">
        <f>IF(N1059="nulová",J1059,0)</f>
        <v>0</v>
      </c>
      <c r="BJ1059" s="20" t="s">
        <v>91</v>
      </c>
      <c r="BK1059" s="230">
        <f>ROUND(I1059*H1059,2)</f>
        <v>0</v>
      </c>
      <c r="BL1059" s="20" t="s">
        <v>379</v>
      </c>
      <c r="BM1059" s="229" t="s">
        <v>1127</v>
      </c>
    </row>
    <row r="1060" s="2" customFormat="1">
      <c r="A1060" s="41"/>
      <c r="B1060" s="42"/>
      <c r="C1060" s="43"/>
      <c r="D1060" s="231" t="s">
        <v>381</v>
      </c>
      <c r="E1060" s="43"/>
      <c r="F1060" s="232" t="s">
        <v>1128</v>
      </c>
      <c r="G1060" s="43"/>
      <c r="H1060" s="43"/>
      <c r="I1060" s="233"/>
      <c r="J1060" s="43"/>
      <c r="K1060" s="43"/>
      <c r="L1060" s="47"/>
      <c r="M1060" s="234"/>
      <c r="N1060" s="235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381</v>
      </c>
      <c r="AU1060" s="20" t="s">
        <v>91</v>
      </c>
    </row>
    <row r="1061" s="13" customFormat="1">
      <c r="A1061" s="13"/>
      <c r="B1061" s="236"/>
      <c r="C1061" s="237"/>
      <c r="D1061" s="238" t="s">
        <v>383</v>
      </c>
      <c r="E1061" s="239" t="s">
        <v>19</v>
      </c>
      <c r="F1061" s="240" t="s">
        <v>828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383</v>
      </c>
      <c r="AU1061" s="246" t="s">
        <v>91</v>
      </c>
      <c r="AV1061" s="13" t="s">
        <v>85</v>
      </c>
      <c r="AW1061" s="13" t="s">
        <v>37</v>
      </c>
      <c r="AX1061" s="13" t="s">
        <v>78</v>
      </c>
      <c r="AY1061" s="246" t="s">
        <v>373</v>
      </c>
    </row>
    <row r="1062" s="13" customFormat="1">
      <c r="A1062" s="13"/>
      <c r="B1062" s="236"/>
      <c r="C1062" s="237"/>
      <c r="D1062" s="238" t="s">
        <v>383</v>
      </c>
      <c r="E1062" s="239" t="s">
        <v>19</v>
      </c>
      <c r="F1062" s="240" t="s">
        <v>938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383</v>
      </c>
      <c r="AU1062" s="246" t="s">
        <v>91</v>
      </c>
      <c r="AV1062" s="13" t="s">
        <v>85</v>
      </c>
      <c r="AW1062" s="13" t="s">
        <v>37</v>
      </c>
      <c r="AX1062" s="13" t="s">
        <v>78</v>
      </c>
      <c r="AY1062" s="246" t="s">
        <v>373</v>
      </c>
    </row>
    <row r="1063" s="13" customFormat="1">
      <c r="A1063" s="13"/>
      <c r="B1063" s="236"/>
      <c r="C1063" s="237"/>
      <c r="D1063" s="238" t="s">
        <v>383</v>
      </c>
      <c r="E1063" s="239" t="s">
        <v>19</v>
      </c>
      <c r="F1063" s="240" t="s">
        <v>829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383</v>
      </c>
      <c r="AU1063" s="246" t="s">
        <v>91</v>
      </c>
      <c r="AV1063" s="13" t="s">
        <v>85</v>
      </c>
      <c r="AW1063" s="13" t="s">
        <v>37</v>
      </c>
      <c r="AX1063" s="13" t="s">
        <v>78</v>
      </c>
      <c r="AY1063" s="246" t="s">
        <v>373</v>
      </c>
    </row>
    <row r="1064" s="14" customFormat="1">
      <c r="A1064" s="14"/>
      <c r="B1064" s="247"/>
      <c r="C1064" s="248"/>
      <c r="D1064" s="238" t="s">
        <v>383</v>
      </c>
      <c r="E1064" s="249" t="s">
        <v>19</v>
      </c>
      <c r="F1064" s="250" t="s">
        <v>1129</v>
      </c>
      <c r="G1064" s="248"/>
      <c r="H1064" s="251">
        <v>3.274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383</v>
      </c>
      <c r="AU1064" s="257" t="s">
        <v>91</v>
      </c>
      <c r="AV1064" s="14" t="s">
        <v>91</v>
      </c>
      <c r="AW1064" s="14" t="s">
        <v>37</v>
      </c>
      <c r="AX1064" s="14" t="s">
        <v>78</v>
      </c>
      <c r="AY1064" s="257" t="s">
        <v>373</v>
      </c>
    </row>
    <row r="1065" s="14" customFormat="1">
      <c r="A1065" s="14"/>
      <c r="B1065" s="247"/>
      <c r="C1065" s="248"/>
      <c r="D1065" s="238" t="s">
        <v>383</v>
      </c>
      <c r="E1065" s="249" t="s">
        <v>19</v>
      </c>
      <c r="F1065" s="250" t="s">
        <v>1130</v>
      </c>
      <c r="G1065" s="248"/>
      <c r="H1065" s="251">
        <v>9.048</v>
      </c>
      <c r="I1065" s="252"/>
      <c r="J1065" s="248"/>
      <c r="K1065" s="248"/>
      <c r="L1065" s="253"/>
      <c r="M1065" s="254"/>
      <c r="N1065" s="255"/>
      <c r="O1065" s="255"/>
      <c r="P1065" s="255"/>
      <c r="Q1065" s="255"/>
      <c r="R1065" s="255"/>
      <c r="S1065" s="255"/>
      <c r="T1065" s="25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7" t="s">
        <v>383</v>
      </c>
      <c r="AU1065" s="257" t="s">
        <v>91</v>
      </c>
      <c r="AV1065" s="14" t="s">
        <v>91</v>
      </c>
      <c r="AW1065" s="14" t="s">
        <v>37</v>
      </c>
      <c r="AX1065" s="14" t="s">
        <v>78</v>
      </c>
      <c r="AY1065" s="257" t="s">
        <v>373</v>
      </c>
    </row>
    <row r="1066" s="14" customFormat="1">
      <c r="A1066" s="14"/>
      <c r="B1066" s="247"/>
      <c r="C1066" s="248"/>
      <c r="D1066" s="238" t="s">
        <v>383</v>
      </c>
      <c r="E1066" s="249" t="s">
        <v>19</v>
      </c>
      <c r="F1066" s="250" t="s">
        <v>1131</v>
      </c>
      <c r="G1066" s="248"/>
      <c r="H1066" s="251">
        <v>0.40999999999999998</v>
      </c>
      <c r="I1066" s="252"/>
      <c r="J1066" s="248"/>
      <c r="K1066" s="248"/>
      <c r="L1066" s="253"/>
      <c r="M1066" s="254"/>
      <c r="N1066" s="255"/>
      <c r="O1066" s="255"/>
      <c r="P1066" s="255"/>
      <c r="Q1066" s="255"/>
      <c r="R1066" s="255"/>
      <c r="S1066" s="255"/>
      <c r="T1066" s="25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7" t="s">
        <v>383</v>
      </c>
      <c r="AU1066" s="257" t="s">
        <v>91</v>
      </c>
      <c r="AV1066" s="14" t="s">
        <v>91</v>
      </c>
      <c r="AW1066" s="14" t="s">
        <v>37</v>
      </c>
      <c r="AX1066" s="14" t="s">
        <v>78</v>
      </c>
      <c r="AY1066" s="257" t="s">
        <v>373</v>
      </c>
    </row>
    <row r="1067" s="14" customFormat="1">
      <c r="A1067" s="14"/>
      <c r="B1067" s="247"/>
      <c r="C1067" s="248"/>
      <c r="D1067" s="238" t="s">
        <v>383</v>
      </c>
      <c r="E1067" s="249" t="s">
        <v>19</v>
      </c>
      <c r="F1067" s="250" t="s">
        <v>1132</v>
      </c>
      <c r="G1067" s="248"/>
      <c r="H1067" s="251">
        <v>0.86599999999999999</v>
      </c>
      <c r="I1067" s="252"/>
      <c r="J1067" s="248"/>
      <c r="K1067" s="248"/>
      <c r="L1067" s="253"/>
      <c r="M1067" s="254"/>
      <c r="N1067" s="255"/>
      <c r="O1067" s="255"/>
      <c r="P1067" s="255"/>
      <c r="Q1067" s="255"/>
      <c r="R1067" s="255"/>
      <c r="S1067" s="255"/>
      <c r="T1067" s="256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7" t="s">
        <v>383</v>
      </c>
      <c r="AU1067" s="257" t="s">
        <v>91</v>
      </c>
      <c r="AV1067" s="14" t="s">
        <v>91</v>
      </c>
      <c r="AW1067" s="14" t="s">
        <v>37</v>
      </c>
      <c r="AX1067" s="14" t="s">
        <v>78</v>
      </c>
      <c r="AY1067" s="257" t="s">
        <v>373</v>
      </c>
    </row>
    <row r="1068" s="14" customFormat="1">
      <c r="A1068" s="14"/>
      <c r="B1068" s="247"/>
      <c r="C1068" s="248"/>
      <c r="D1068" s="238" t="s">
        <v>383</v>
      </c>
      <c r="E1068" s="249" t="s">
        <v>19</v>
      </c>
      <c r="F1068" s="250" t="s">
        <v>1133</v>
      </c>
      <c r="G1068" s="248"/>
      <c r="H1068" s="251">
        <v>0.82099999999999995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383</v>
      </c>
      <c r="AU1068" s="257" t="s">
        <v>91</v>
      </c>
      <c r="AV1068" s="14" t="s">
        <v>91</v>
      </c>
      <c r="AW1068" s="14" t="s">
        <v>37</v>
      </c>
      <c r="AX1068" s="14" t="s">
        <v>78</v>
      </c>
      <c r="AY1068" s="257" t="s">
        <v>373</v>
      </c>
    </row>
    <row r="1069" s="14" customFormat="1">
      <c r="A1069" s="14"/>
      <c r="B1069" s="247"/>
      <c r="C1069" s="248"/>
      <c r="D1069" s="238" t="s">
        <v>383</v>
      </c>
      <c r="E1069" s="249" t="s">
        <v>19</v>
      </c>
      <c r="F1069" s="250" t="s">
        <v>1134</v>
      </c>
      <c r="G1069" s="248"/>
      <c r="H1069" s="251">
        <v>0.057000000000000002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383</v>
      </c>
      <c r="AU1069" s="257" t="s">
        <v>91</v>
      </c>
      <c r="AV1069" s="14" t="s">
        <v>91</v>
      </c>
      <c r="AW1069" s="14" t="s">
        <v>37</v>
      </c>
      <c r="AX1069" s="14" t="s">
        <v>78</v>
      </c>
      <c r="AY1069" s="257" t="s">
        <v>373</v>
      </c>
    </row>
    <row r="1070" s="14" customFormat="1">
      <c r="A1070" s="14"/>
      <c r="B1070" s="247"/>
      <c r="C1070" s="248"/>
      <c r="D1070" s="238" t="s">
        <v>383</v>
      </c>
      <c r="E1070" s="249" t="s">
        <v>19</v>
      </c>
      <c r="F1070" s="250" t="s">
        <v>1135</v>
      </c>
      <c r="G1070" s="248"/>
      <c r="H1070" s="251">
        <v>5.9660000000000002</v>
      </c>
      <c r="I1070" s="252"/>
      <c r="J1070" s="248"/>
      <c r="K1070" s="248"/>
      <c r="L1070" s="253"/>
      <c r="M1070" s="254"/>
      <c r="N1070" s="255"/>
      <c r="O1070" s="255"/>
      <c r="P1070" s="255"/>
      <c r="Q1070" s="255"/>
      <c r="R1070" s="255"/>
      <c r="S1070" s="255"/>
      <c r="T1070" s="25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7" t="s">
        <v>383</v>
      </c>
      <c r="AU1070" s="257" t="s">
        <v>91</v>
      </c>
      <c r="AV1070" s="14" t="s">
        <v>91</v>
      </c>
      <c r="AW1070" s="14" t="s">
        <v>37</v>
      </c>
      <c r="AX1070" s="14" t="s">
        <v>78</v>
      </c>
      <c r="AY1070" s="257" t="s">
        <v>373</v>
      </c>
    </row>
    <row r="1071" s="14" customFormat="1">
      <c r="A1071" s="14"/>
      <c r="B1071" s="247"/>
      <c r="C1071" s="248"/>
      <c r="D1071" s="238" t="s">
        <v>383</v>
      </c>
      <c r="E1071" s="249" t="s">
        <v>19</v>
      </c>
      <c r="F1071" s="250" t="s">
        <v>1136</v>
      </c>
      <c r="G1071" s="248"/>
      <c r="H1071" s="251">
        <v>0.34599999999999997</v>
      </c>
      <c r="I1071" s="252"/>
      <c r="J1071" s="248"/>
      <c r="K1071" s="248"/>
      <c r="L1071" s="253"/>
      <c r="M1071" s="254"/>
      <c r="N1071" s="255"/>
      <c r="O1071" s="255"/>
      <c r="P1071" s="255"/>
      <c r="Q1071" s="255"/>
      <c r="R1071" s="255"/>
      <c r="S1071" s="255"/>
      <c r="T1071" s="25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7" t="s">
        <v>383</v>
      </c>
      <c r="AU1071" s="257" t="s">
        <v>91</v>
      </c>
      <c r="AV1071" s="14" t="s">
        <v>91</v>
      </c>
      <c r="AW1071" s="14" t="s">
        <v>37</v>
      </c>
      <c r="AX1071" s="14" t="s">
        <v>78</v>
      </c>
      <c r="AY1071" s="257" t="s">
        <v>373</v>
      </c>
    </row>
    <row r="1072" s="14" customFormat="1">
      <c r="A1072" s="14"/>
      <c r="B1072" s="247"/>
      <c r="C1072" s="248"/>
      <c r="D1072" s="238" t="s">
        <v>383</v>
      </c>
      <c r="E1072" s="249" t="s">
        <v>19</v>
      </c>
      <c r="F1072" s="250" t="s">
        <v>1137</v>
      </c>
      <c r="G1072" s="248"/>
      <c r="H1072" s="251">
        <v>4.298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383</v>
      </c>
      <c r="AU1072" s="257" t="s">
        <v>91</v>
      </c>
      <c r="AV1072" s="14" t="s">
        <v>91</v>
      </c>
      <c r="AW1072" s="14" t="s">
        <v>37</v>
      </c>
      <c r="AX1072" s="14" t="s">
        <v>78</v>
      </c>
      <c r="AY1072" s="257" t="s">
        <v>373</v>
      </c>
    </row>
    <row r="1073" s="14" customFormat="1">
      <c r="A1073" s="14"/>
      <c r="B1073" s="247"/>
      <c r="C1073" s="248"/>
      <c r="D1073" s="238" t="s">
        <v>383</v>
      </c>
      <c r="E1073" s="249" t="s">
        <v>19</v>
      </c>
      <c r="F1073" s="250" t="s">
        <v>1138</v>
      </c>
      <c r="G1073" s="248"/>
      <c r="H1073" s="251">
        <v>0.30499999999999999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383</v>
      </c>
      <c r="AU1073" s="257" t="s">
        <v>91</v>
      </c>
      <c r="AV1073" s="14" t="s">
        <v>91</v>
      </c>
      <c r="AW1073" s="14" t="s">
        <v>37</v>
      </c>
      <c r="AX1073" s="14" t="s">
        <v>78</v>
      </c>
      <c r="AY1073" s="257" t="s">
        <v>373</v>
      </c>
    </row>
    <row r="1074" s="14" customFormat="1">
      <c r="A1074" s="14"/>
      <c r="B1074" s="247"/>
      <c r="C1074" s="248"/>
      <c r="D1074" s="238" t="s">
        <v>383</v>
      </c>
      <c r="E1074" s="249" t="s">
        <v>19</v>
      </c>
      <c r="F1074" s="250" t="s">
        <v>1139</v>
      </c>
      <c r="G1074" s="248"/>
      <c r="H1074" s="251">
        <v>5.0469999999999997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7" t="s">
        <v>383</v>
      </c>
      <c r="AU1074" s="257" t="s">
        <v>91</v>
      </c>
      <c r="AV1074" s="14" t="s">
        <v>91</v>
      </c>
      <c r="AW1074" s="14" t="s">
        <v>37</v>
      </c>
      <c r="AX1074" s="14" t="s">
        <v>78</v>
      </c>
      <c r="AY1074" s="257" t="s">
        <v>373</v>
      </c>
    </row>
    <row r="1075" s="14" customFormat="1">
      <c r="A1075" s="14"/>
      <c r="B1075" s="247"/>
      <c r="C1075" s="248"/>
      <c r="D1075" s="238" t="s">
        <v>383</v>
      </c>
      <c r="E1075" s="249" t="s">
        <v>19</v>
      </c>
      <c r="F1075" s="250" t="s">
        <v>1140</v>
      </c>
      <c r="G1075" s="248"/>
      <c r="H1075" s="251">
        <v>0.51600000000000001</v>
      </c>
      <c r="I1075" s="252"/>
      <c r="J1075" s="248"/>
      <c r="K1075" s="248"/>
      <c r="L1075" s="253"/>
      <c r="M1075" s="254"/>
      <c r="N1075" s="255"/>
      <c r="O1075" s="255"/>
      <c r="P1075" s="255"/>
      <c r="Q1075" s="255"/>
      <c r="R1075" s="255"/>
      <c r="S1075" s="255"/>
      <c r="T1075" s="25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7" t="s">
        <v>383</v>
      </c>
      <c r="AU1075" s="257" t="s">
        <v>91</v>
      </c>
      <c r="AV1075" s="14" t="s">
        <v>91</v>
      </c>
      <c r="AW1075" s="14" t="s">
        <v>37</v>
      </c>
      <c r="AX1075" s="14" t="s">
        <v>78</v>
      </c>
      <c r="AY1075" s="257" t="s">
        <v>373</v>
      </c>
    </row>
    <row r="1076" s="16" customFormat="1">
      <c r="A1076" s="16"/>
      <c r="B1076" s="269"/>
      <c r="C1076" s="270"/>
      <c r="D1076" s="238" t="s">
        <v>383</v>
      </c>
      <c r="E1076" s="271" t="s">
        <v>19</v>
      </c>
      <c r="F1076" s="272" t="s">
        <v>447</v>
      </c>
      <c r="G1076" s="270"/>
      <c r="H1076" s="273">
        <v>30.954000000000001</v>
      </c>
      <c r="I1076" s="274"/>
      <c r="J1076" s="270"/>
      <c r="K1076" s="270"/>
      <c r="L1076" s="275"/>
      <c r="M1076" s="276"/>
      <c r="N1076" s="277"/>
      <c r="O1076" s="277"/>
      <c r="P1076" s="277"/>
      <c r="Q1076" s="277"/>
      <c r="R1076" s="277"/>
      <c r="S1076" s="277"/>
      <c r="T1076" s="278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9" t="s">
        <v>383</v>
      </c>
      <c r="AU1076" s="279" t="s">
        <v>91</v>
      </c>
      <c r="AV1076" s="16" t="s">
        <v>98</v>
      </c>
      <c r="AW1076" s="16" t="s">
        <v>37</v>
      </c>
      <c r="AX1076" s="16" t="s">
        <v>78</v>
      </c>
      <c r="AY1076" s="279" t="s">
        <v>373</v>
      </c>
    </row>
    <row r="1077" s="13" customFormat="1">
      <c r="A1077" s="13"/>
      <c r="B1077" s="236"/>
      <c r="C1077" s="237"/>
      <c r="D1077" s="238" t="s">
        <v>383</v>
      </c>
      <c r="E1077" s="239" t="s">
        <v>19</v>
      </c>
      <c r="F1077" s="240" t="s">
        <v>839</v>
      </c>
      <c r="G1077" s="237"/>
      <c r="H1077" s="239" t="s">
        <v>19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6" t="s">
        <v>383</v>
      </c>
      <c r="AU1077" s="246" t="s">
        <v>91</v>
      </c>
      <c r="AV1077" s="13" t="s">
        <v>85</v>
      </c>
      <c r="AW1077" s="13" t="s">
        <v>37</v>
      </c>
      <c r="AX1077" s="13" t="s">
        <v>78</v>
      </c>
      <c r="AY1077" s="246" t="s">
        <v>373</v>
      </c>
    </row>
    <row r="1078" s="14" customFormat="1">
      <c r="A1078" s="14"/>
      <c r="B1078" s="247"/>
      <c r="C1078" s="248"/>
      <c r="D1078" s="238" t="s">
        <v>383</v>
      </c>
      <c r="E1078" s="249" t="s">
        <v>19</v>
      </c>
      <c r="F1078" s="250" t="s">
        <v>1141</v>
      </c>
      <c r="G1078" s="248"/>
      <c r="H1078" s="251">
        <v>3.105</v>
      </c>
      <c r="I1078" s="252"/>
      <c r="J1078" s="248"/>
      <c r="K1078" s="248"/>
      <c r="L1078" s="253"/>
      <c r="M1078" s="254"/>
      <c r="N1078" s="255"/>
      <c r="O1078" s="255"/>
      <c r="P1078" s="255"/>
      <c r="Q1078" s="255"/>
      <c r="R1078" s="255"/>
      <c r="S1078" s="255"/>
      <c r="T1078" s="256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7" t="s">
        <v>383</v>
      </c>
      <c r="AU1078" s="257" t="s">
        <v>91</v>
      </c>
      <c r="AV1078" s="14" t="s">
        <v>91</v>
      </c>
      <c r="AW1078" s="14" t="s">
        <v>37</v>
      </c>
      <c r="AX1078" s="14" t="s">
        <v>78</v>
      </c>
      <c r="AY1078" s="257" t="s">
        <v>373</v>
      </c>
    </row>
    <row r="1079" s="14" customFormat="1">
      <c r="A1079" s="14"/>
      <c r="B1079" s="247"/>
      <c r="C1079" s="248"/>
      <c r="D1079" s="238" t="s">
        <v>383</v>
      </c>
      <c r="E1079" s="249" t="s">
        <v>19</v>
      </c>
      <c r="F1079" s="250" t="s">
        <v>1142</v>
      </c>
      <c r="G1079" s="248"/>
      <c r="H1079" s="251">
        <v>6.5629999999999997</v>
      </c>
      <c r="I1079" s="252"/>
      <c r="J1079" s="248"/>
      <c r="K1079" s="248"/>
      <c r="L1079" s="253"/>
      <c r="M1079" s="254"/>
      <c r="N1079" s="255"/>
      <c r="O1079" s="255"/>
      <c r="P1079" s="255"/>
      <c r="Q1079" s="255"/>
      <c r="R1079" s="255"/>
      <c r="S1079" s="255"/>
      <c r="T1079" s="25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7" t="s">
        <v>383</v>
      </c>
      <c r="AU1079" s="257" t="s">
        <v>91</v>
      </c>
      <c r="AV1079" s="14" t="s">
        <v>91</v>
      </c>
      <c r="AW1079" s="14" t="s">
        <v>37</v>
      </c>
      <c r="AX1079" s="14" t="s">
        <v>78</v>
      </c>
      <c r="AY1079" s="257" t="s">
        <v>373</v>
      </c>
    </row>
    <row r="1080" s="14" customFormat="1">
      <c r="A1080" s="14"/>
      <c r="B1080" s="247"/>
      <c r="C1080" s="248"/>
      <c r="D1080" s="238" t="s">
        <v>383</v>
      </c>
      <c r="E1080" s="249" t="s">
        <v>19</v>
      </c>
      <c r="F1080" s="250" t="s">
        <v>1143</v>
      </c>
      <c r="G1080" s="248"/>
      <c r="H1080" s="251">
        <v>0.38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7" t="s">
        <v>383</v>
      </c>
      <c r="AU1080" s="257" t="s">
        <v>91</v>
      </c>
      <c r="AV1080" s="14" t="s">
        <v>91</v>
      </c>
      <c r="AW1080" s="14" t="s">
        <v>37</v>
      </c>
      <c r="AX1080" s="14" t="s">
        <v>78</v>
      </c>
      <c r="AY1080" s="257" t="s">
        <v>373</v>
      </c>
    </row>
    <row r="1081" s="14" customFormat="1">
      <c r="A1081" s="14"/>
      <c r="B1081" s="247"/>
      <c r="C1081" s="248"/>
      <c r="D1081" s="238" t="s">
        <v>383</v>
      </c>
      <c r="E1081" s="249" t="s">
        <v>19</v>
      </c>
      <c r="F1081" s="250" t="s">
        <v>1144</v>
      </c>
      <c r="G1081" s="248"/>
      <c r="H1081" s="251">
        <v>0.81000000000000005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383</v>
      </c>
      <c r="AU1081" s="257" t="s">
        <v>91</v>
      </c>
      <c r="AV1081" s="14" t="s">
        <v>91</v>
      </c>
      <c r="AW1081" s="14" t="s">
        <v>37</v>
      </c>
      <c r="AX1081" s="14" t="s">
        <v>78</v>
      </c>
      <c r="AY1081" s="257" t="s">
        <v>373</v>
      </c>
    </row>
    <row r="1082" s="14" customFormat="1">
      <c r="A1082" s="14"/>
      <c r="B1082" s="247"/>
      <c r="C1082" s="248"/>
      <c r="D1082" s="238" t="s">
        <v>383</v>
      </c>
      <c r="E1082" s="249" t="s">
        <v>19</v>
      </c>
      <c r="F1082" s="250" t="s">
        <v>1145</v>
      </c>
      <c r="G1082" s="248"/>
      <c r="H1082" s="251">
        <v>0.76000000000000001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7" t="s">
        <v>383</v>
      </c>
      <c r="AU1082" s="257" t="s">
        <v>91</v>
      </c>
      <c r="AV1082" s="14" t="s">
        <v>91</v>
      </c>
      <c r="AW1082" s="14" t="s">
        <v>37</v>
      </c>
      <c r="AX1082" s="14" t="s">
        <v>78</v>
      </c>
      <c r="AY1082" s="257" t="s">
        <v>373</v>
      </c>
    </row>
    <row r="1083" s="14" customFormat="1">
      <c r="A1083" s="14"/>
      <c r="B1083" s="247"/>
      <c r="C1083" s="248"/>
      <c r="D1083" s="238" t="s">
        <v>383</v>
      </c>
      <c r="E1083" s="249" t="s">
        <v>19</v>
      </c>
      <c r="F1083" s="250" t="s">
        <v>1146</v>
      </c>
      <c r="G1083" s="248"/>
      <c r="H1083" s="251">
        <v>0.051999999999999998</v>
      </c>
      <c r="I1083" s="252"/>
      <c r="J1083" s="248"/>
      <c r="K1083" s="248"/>
      <c r="L1083" s="253"/>
      <c r="M1083" s="254"/>
      <c r="N1083" s="255"/>
      <c r="O1083" s="255"/>
      <c r="P1083" s="255"/>
      <c r="Q1083" s="255"/>
      <c r="R1083" s="255"/>
      <c r="S1083" s="255"/>
      <c r="T1083" s="256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7" t="s">
        <v>383</v>
      </c>
      <c r="AU1083" s="257" t="s">
        <v>91</v>
      </c>
      <c r="AV1083" s="14" t="s">
        <v>91</v>
      </c>
      <c r="AW1083" s="14" t="s">
        <v>37</v>
      </c>
      <c r="AX1083" s="14" t="s">
        <v>78</v>
      </c>
      <c r="AY1083" s="257" t="s">
        <v>373</v>
      </c>
    </row>
    <row r="1084" s="14" customFormat="1">
      <c r="A1084" s="14"/>
      <c r="B1084" s="247"/>
      <c r="C1084" s="248"/>
      <c r="D1084" s="238" t="s">
        <v>383</v>
      </c>
      <c r="E1084" s="249" t="s">
        <v>19</v>
      </c>
      <c r="F1084" s="250" t="s">
        <v>1147</v>
      </c>
      <c r="G1084" s="248"/>
      <c r="H1084" s="251">
        <v>5.6580000000000004</v>
      </c>
      <c r="I1084" s="252"/>
      <c r="J1084" s="248"/>
      <c r="K1084" s="248"/>
      <c r="L1084" s="253"/>
      <c r="M1084" s="254"/>
      <c r="N1084" s="255"/>
      <c r="O1084" s="255"/>
      <c r="P1084" s="255"/>
      <c r="Q1084" s="255"/>
      <c r="R1084" s="255"/>
      <c r="S1084" s="255"/>
      <c r="T1084" s="25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7" t="s">
        <v>383</v>
      </c>
      <c r="AU1084" s="257" t="s">
        <v>91</v>
      </c>
      <c r="AV1084" s="14" t="s">
        <v>91</v>
      </c>
      <c r="AW1084" s="14" t="s">
        <v>37</v>
      </c>
      <c r="AX1084" s="14" t="s">
        <v>78</v>
      </c>
      <c r="AY1084" s="257" t="s">
        <v>373</v>
      </c>
    </row>
    <row r="1085" s="14" customFormat="1">
      <c r="A1085" s="14"/>
      <c r="B1085" s="247"/>
      <c r="C1085" s="248"/>
      <c r="D1085" s="238" t="s">
        <v>383</v>
      </c>
      <c r="E1085" s="249" t="s">
        <v>19</v>
      </c>
      <c r="F1085" s="250" t="s">
        <v>1148</v>
      </c>
      <c r="G1085" s="248"/>
      <c r="H1085" s="251">
        <v>0.32600000000000001</v>
      </c>
      <c r="I1085" s="252"/>
      <c r="J1085" s="248"/>
      <c r="K1085" s="248"/>
      <c r="L1085" s="253"/>
      <c r="M1085" s="254"/>
      <c r="N1085" s="255"/>
      <c r="O1085" s="255"/>
      <c r="P1085" s="255"/>
      <c r="Q1085" s="255"/>
      <c r="R1085" s="255"/>
      <c r="S1085" s="255"/>
      <c r="T1085" s="256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7" t="s">
        <v>383</v>
      </c>
      <c r="AU1085" s="257" t="s">
        <v>91</v>
      </c>
      <c r="AV1085" s="14" t="s">
        <v>91</v>
      </c>
      <c r="AW1085" s="14" t="s">
        <v>37</v>
      </c>
      <c r="AX1085" s="14" t="s">
        <v>78</v>
      </c>
      <c r="AY1085" s="257" t="s">
        <v>373</v>
      </c>
    </row>
    <row r="1086" s="14" customFormat="1">
      <c r="A1086" s="14"/>
      <c r="B1086" s="247"/>
      <c r="C1086" s="248"/>
      <c r="D1086" s="238" t="s">
        <v>383</v>
      </c>
      <c r="E1086" s="249" t="s">
        <v>19</v>
      </c>
      <c r="F1086" s="250" t="s">
        <v>1149</v>
      </c>
      <c r="G1086" s="248"/>
      <c r="H1086" s="251">
        <v>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7" t="s">
        <v>383</v>
      </c>
      <c r="AU1086" s="257" t="s">
        <v>91</v>
      </c>
      <c r="AV1086" s="14" t="s">
        <v>91</v>
      </c>
      <c r="AW1086" s="14" t="s">
        <v>37</v>
      </c>
      <c r="AX1086" s="14" t="s">
        <v>78</v>
      </c>
      <c r="AY1086" s="257" t="s">
        <v>373</v>
      </c>
    </row>
    <row r="1087" s="14" customFormat="1">
      <c r="A1087" s="14"/>
      <c r="B1087" s="247"/>
      <c r="C1087" s="248"/>
      <c r="D1087" s="238" t="s">
        <v>383</v>
      </c>
      <c r="E1087" s="249" t="s">
        <v>19</v>
      </c>
      <c r="F1087" s="250" t="s">
        <v>1150</v>
      </c>
      <c r="G1087" s="248"/>
      <c r="H1087" s="251">
        <v>0.28499999999999998</v>
      </c>
      <c r="I1087" s="252"/>
      <c r="J1087" s="248"/>
      <c r="K1087" s="248"/>
      <c r="L1087" s="253"/>
      <c r="M1087" s="254"/>
      <c r="N1087" s="255"/>
      <c r="O1087" s="255"/>
      <c r="P1087" s="255"/>
      <c r="Q1087" s="255"/>
      <c r="R1087" s="255"/>
      <c r="S1087" s="255"/>
      <c r="T1087" s="256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7" t="s">
        <v>383</v>
      </c>
      <c r="AU1087" s="257" t="s">
        <v>91</v>
      </c>
      <c r="AV1087" s="14" t="s">
        <v>91</v>
      </c>
      <c r="AW1087" s="14" t="s">
        <v>37</v>
      </c>
      <c r="AX1087" s="14" t="s">
        <v>78</v>
      </c>
      <c r="AY1087" s="257" t="s">
        <v>373</v>
      </c>
    </row>
    <row r="1088" s="14" customFormat="1">
      <c r="A1088" s="14"/>
      <c r="B1088" s="247"/>
      <c r="C1088" s="248"/>
      <c r="D1088" s="238" t="s">
        <v>383</v>
      </c>
      <c r="E1088" s="249" t="s">
        <v>19</v>
      </c>
      <c r="F1088" s="250" t="s">
        <v>1151</v>
      </c>
      <c r="G1088" s="248"/>
      <c r="H1088" s="251">
        <v>4.7199999999999998</v>
      </c>
      <c r="I1088" s="252"/>
      <c r="J1088" s="248"/>
      <c r="K1088" s="248"/>
      <c r="L1088" s="253"/>
      <c r="M1088" s="254"/>
      <c r="N1088" s="255"/>
      <c r="O1088" s="255"/>
      <c r="P1088" s="255"/>
      <c r="Q1088" s="255"/>
      <c r="R1088" s="255"/>
      <c r="S1088" s="255"/>
      <c r="T1088" s="256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7" t="s">
        <v>383</v>
      </c>
      <c r="AU1088" s="257" t="s">
        <v>91</v>
      </c>
      <c r="AV1088" s="14" t="s">
        <v>91</v>
      </c>
      <c r="AW1088" s="14" t="s">
        <v>37</v>
      </c>
      <c r="AX1088" s="14" t="s">
        <v>78</v>
      </c>
      <c r="AY1088" s="257" t="s">
        <v>373</v>
      </c>
    </row>
    <row r="1089" s="16" customFormat="1">
      <c r="A1089" s="16"/>
      <c r="B1089" s="269"/>
      <c r="C1089" s="270"/>
      <c r="D1089" s="238" t="s">
        <v>383</v>
      </c>
      <c r="E1089" s="271" t="s">
        <v>19</v>
      </c>
      <c r="F1089" s="272" t="s">
        <v>447</v>
      </c>
      <c r="G1089" s="270"/>
      <c r="H1089" s="273">
        <v>26.658999999999999</v>
      </c>
      <c r="I1089" s="274"/>
      <c r="J1089" s="270"/>
      <c r="K1089" s="270"/>
      <c r="L1089" s="275"/>
      <c r="M1089" s="276"/>
      <c r="N1089" s="277"/>
      <c r="O1089" s="277"/>
      <c r="P1089" s="277"/>
      <c r="Q1089" s="277"/>
      <c r="R1089" s="277"/>
      <c r="S1089" s="277"/>
      <c r="T1089" s="278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T1089" s="279" t="s">
        <v>383</v>
      </c>
      <c r="AU1089" s="279" t="s">
        <v>91</v>
      </c>
      <c r="AV1089" s="16" t="s">
        <v>98</v>
      </c>
      <c r="AW1089" s="16" t="s">
        <v>37</v>
      </c>
      <c r="AX1089" s="16" t="s">
        <v>78</v>
      </c>
      <c r="AY1089" s="279" t="s">
        <v>373</v>
      </c>
    </row>
    <row r="1090" s="13" customFormat="1">
      <c r="A1090" s="13"/>
      <c r="B1090" s="236"/>
      <c r="C1090" s="237"/>
      <c r="D1090" s="238" t="s">
        <v>383</v>
      </c>
      <c r="E1090" s="239" t="s">
        <v>19</v>
      </c>
      <c r="F1090" s="240" t="s">
        <v>852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383</v>
      </c>
      <c r="AU1090" s="246" t="s">
        <v>91</v>
      </c>
      <c r="AV1090" s="13" t="s">
        <v>85</v>
      </c>
      <c r="AW1090" s="13" t="s">
        <v>37</v>
      </c>
      <c r="AX1090" s="13" t="s">
        <v>78</v>
      </c>
      <c r="AY1090" s="246" t="s">
        <v>373</v>
      </c>
    </row>
    <row r="1091" s="14" customFormat="1">
      <c r="A1091" s="14"/>
      <c r="B1091" s="247"/>
      <c r="C1091" s="248"/>
      <c r="D1091" s="238" t="s">
        <v>383</v>
      </c>
      <c r="E1091" s="249" t="s">
        <v>19</v>
      </c>
      <c r="F1091" s="250" t="s">
        <v>1141</v>
      </c>
      <c r="G1091" s="248"/>
      <c r="H1091" s="251">
        <v>3.105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383</v>
      </c>
      <c r="AU1091" s="257" t="s">
        <v>91</v>
      </c>
      <c r="AV1091" s="14" t="s">
        <v>91</v>
      </c>
      <c r="AW1091" s="14" t="s">
        <v>37</v>
      </c>
      <c r="AX1091" s="14" t="s">
        <v>78</v>
      </c>
      <c r="AY1091" s="257" t="s">
        <v>373</v>
      </c>
    </row>
    <row r="1092" s="14" customFormat="1">
      <c r="A1092" s="14"/>
      <c r="B1092" s="247"/>
      <c r="C1092" s="248"/>
      <c r="D1092" s="238" t="s">
        <v>383</v>
      </c>
      <c r="E1092" s="249" t="s">
        <v>19</v>
      </c>
      <c r="F1092" s="250" t="s">
        <v>1142</v>
      </c>
      <c r="G1092" s="248"/>
      <c r="H1092" s="251">
        <v>6.5629999999999997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7" t="s">
        <v>383</v>
      </c>
      <c r="AU1092" s="257" t="s">
        <v>91</v>
      </c>
      <c r="AV1092" s="14" t="s">
        <v>91</v>
      </c>
      <c r="AW1092" s="14" t="s">
        <v>37</v>
      </c>
      <c r="AX1092" s="14" t="s">
        <v>78</v>
      </c>
      <c r="AY1092" s="257" t="s">
        <v>373</v>
      </c>
    </row>
    <row r="1093" s="14" customFormat="1">
      <c r="A1093" s="14"/>
      <c r="B1093" s="247"/>
      <c r="C1093" s="248"/>
      <c r="D1093" s="238" t="s">
        <v>383</v>
      </c>
      <c r="E1093" s="249" t="s">
        <v>19</v>
      </c>
      <c r="F1093" s="250" t="s">
        <v>1143</v>
      </c>
      <c r="G1093" s="248"/>
      <c r="H1093" s="251">
        <v>0.38</v>
      </c>
      <c r="I1093" s="252"/>
      <c r="J1093" s="248"/>
      <c r="K1093" s="248"/>
      <c r="L1093" s="253"/>
      <c r="M1093" s="254"/>
      <c r="N1093" s="255"/>
      <c r="O1093" s="255"/>
      <c r="P1093" s="255"/>
      <c r="Q1093" s="255"/>
      <c r="R1093" s="255"/>
      <c r="S1093" s="255"/>
      <c r="T1093" s="25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7" t="s">
        <v>383</v>
      </c>
      <c r="AU1093" s="257" t="s">
        <v>91</v>
      </c>
      <c r="AV1093" s="14" t="s">
        <v>91</v>
      </c>
      <c r="AW1093" s="14" t="s">
        <v>37</v>
      </c>
      <c r="AX1093" s="14" t="s">
        <v>78</v>
      </c>
      <c r="AY1093" s="257" t="s">
        <v>373</v>
      </c>
    </row>
    <row r="1094" s="14" customFormat="1">
      <c r="A1094" s="14"/>
      <c r="B1094" s="247"/>
      <c r="C1094" s="248"/>
      <c r="D1094" s="238" t="s">
        <v>383</v>
      </c>
      <c r="E1094" s="249" t="s">
        <v>19</v>
      </c>
      <c r="F1094" s="250" t="s">
        <v>1144</v>
      </c>
      <c r="G1094" s="248"/>
      <c r="H1094" s="251">
        <v>0.81000000000000005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383</v>
      </c>
      <c r="AU1094" s="257" t="s">
        <v>91</v>
      </c>
      <c r="AV1094" s="14" t="s">
        <v>91</v>
      </c>
      <c r="AW1094" s="14" t="s">
        <v>37</v>
      </c>
      <c r="AX1094" s="14" t="s">
        <v>78</v>
      </c>
      <c r="AY1094" s="257" t="s">
        <v>373</v>
      </c>
    </row>
    <row r="1095" s="14" customFormat="1">
      <c r="A1095" s="14"/>
      <c r="B1095" s="247"/>
      <c r="C1095" s="248"/>
      <c r="D1095" s="238" t="s">
        <v>383</v>
      </c>
      <c r="E1095" s="249" t="s">
        <v>19</v>
      </c>
      <c r="F1095" s="250" t="s">
        <v>1145</v>
      </c>
      <c r="G1095" s="248"/>
      <c r="H1095" s="251">
        <v>0.76000000000000001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383</v>
      </c>
      <c r="AU1095" s="257" t="s">
        <v>91</v>
      </c>
      <c r="AV1095" s="14" t="s">
        <v>91</v>
      </c>
      <c r="AW1095" s="14" t="s">
        <v>37</v>
      </c>
      <c r="AX1095" s="14" t="s">
        <v>78</v>
      </c>
      <c r="AY1095" s="257" t="s">
        <v>373</v>
      </c>
    </row>
    <row r="1096" s="14" customFormat="1">
      <c r="A1096" s="14"/>
      <c r="B1096" s="247"/>
      <c r="C1096" s="248"/>
      <c r="D1096" s="238" t="s">
        <v>383</v>
      </c>
      <c r="E1096" s="249" t="s">
        <v>19</v>
      </c>
      <c r="F1096" s="250" t="s">
        <v>1146</v>
      </c>
      <c r="G1096" s="248"/>
      <c r="H1096" s="251">
        <v>0.051999999999999998</v>
      </c>
      <c r="I1096" s="252"/>
      <c r="J1096" s="248"/>
      <c r="K1096" s="248"/>
      <c r="L1096" s="253"/>
      <c r="M1096" s="254"/>
      <c r="N1096" s="255"/>
      <c r="O1096" s="255"/>
      <c r="P1096" s="255"/>
      <c r="Q1096" s="255"/>
      <c r="R1096" s="255"/>
      <c r="S1096" s="255"/>
      <c r="T1096" s="256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7" t="s">
        <v>383</v>
      </c>
      <c r="AU1096" s="257" t="s">
        <v>91</v>
      </c>
      <c r="AV1096" s="14" t="s">
        <v>91</v>
      </c>
      <c r="AW1096" s="14" t="s">
        <v>37</v>
      </c>
      <c r="AX1096" s="14" t="s">
        <v>78</v>
      </c>
      <c r="AY1096" s="257" t="s">
        <v>373</v>
      </c>
    </row>
    <row r="1097" s="14" customFormat="1">
      <c r="A1097" s="14"/>
      <c r="B1097" s="247"/>
      <c r="C1097" s="248"/>
      <c r="D1097" s="238" t="s">
        <v>383</v>
      </c>
      <c r="E1097" s="249" t="s">
        <v>19</v>
      </c>
      <c r="F1097" s="250" t="s">
        <v>1147</v>
      </c>
      <c r="G1097" s="248"/>
      <c r="H1097" s="251">
        <v>5.6580000000000004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7" t="s">
        <v>383</v>
      </c>
      <c r="AU1097" s="257" t="s">
        <v>91</v>
      </c>
      <c r="AV1097" s="14" t="s">
        <v>91</v>
      </c>
      <c r="AW1097" s="14" t="s">
        <v>37</v>
      </c>
      <c r="AX1097" s="14" t="s">
        <v>78</v>
      </c>
      <c r="AY1097" s="257" t="s">
        <v>373</v>
      </c>
    </row>
    <row r="1098" s="14" customFormat="1">
      <c r="A1098" s="14"/>
      <c r="B1098" s="247"/>
      <c r="C1098" s="248"/>
      <c r="D1098" s="238" t="s">
        <v>383</v>
      </c>
      <c r="E1098" s="249" t="s">
        <v>19</v>
      </c>
      <c r="F1098" s="250" t="s">
        <v>1148</v>
      </c>
      <c r="G1098" s="248"/>
      <c r="H1098" s="251">
        <v>0.32600000000000001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383</v>
      </c>
      <c r="AU1098" s="257" t="s">
        <v>91</v>
      </c>
      <c r="AV1098" s="14" t="s">
        <v>91</v>
      </c>
      <c r="AW1098" s="14" t="s">
        <v>37</v>
      </c>
      <c r="AX1098" s="14" t="s">
        <v>78</v>
      </c>
      <c r="AY1098" s="257" t="s">
        <v>373</v>
      </c>
    </row>
    <row r="1099" s="14" customFormat="1">
      <c r="A1099" s="14"/>
      <c r="B1099" s="247"/>
      <c r="C1099" s="248"/>
      <c r="D1099" s="238" t="s">
        <v>383</v>
      </c>
      <c r="E1099" s="249" t="s">
        <v>19</v>
      </c>
      <c r="F1099" s="250" t="s">
        <v>1149</v>
      </c>
      <c r="G1099" s="248"/>
      <c r="H1099" s="251">
        <v>4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383</v>
      </c>
      <c r="AU1099" s="257" t="s">
        <v>91</v>
      </c>
      <c r="AV1099" s="14" t="s">
        <v>91</v>
      </c>
      <c r="AW1099" s="14" t="s">
        <v>37</v>
      </c>
      <c r="AX1099" s="14" t="s">
        <v>78</v>
      </c>
      <c r="AY1099" s="257" t="s">
        <v>373</v>
      </c>
    </row>
    <row r="1100" s="14" customFormat="1">
      <c r="A1100" s="14"/>
      <c r="B1100" s="247"/>
      <c r="C1100" s="248"/>
      <c r="D1100" s="238" t="s">
        <v>383</v>
      </c>
      <c r="E1100" s="249" t="s">
        <v>19</v>
      </c>
      <c r="F1100" s="250" t="s">
        <v>1150</v>
      </c>
      <c r="G1100" s="248"/>
      <c r="H1100" s="251">
        <v>0.28499999999999998</v>
      </c>
      <c r="I1100" s="252"/>
      <c r="J1100" s="248"/>
      <c r="K1100" s="248"/>
      <c r="L1100" s="253"/>
      <c r="M1100" s="254"/>
      <c r="N1100" s="255"/>
      <c r="O1100" s="255"/>
      <c r="P1100" s="255"/>
      <c r="Q1100" s="255"/>
      <c r="R1100" s="255"/>
      <c r="S1100" s="255"/>
      <c r="T1100" s="25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7" t="s">
        <v>383</v>
      </c>
      <c r="AU1100" s="257" t="s">
        <v>91</v>
      </c>
      <c r="AV1100" s="14" t="s">
        <v>91</v>
      </c>
      <c r="AW1100" s="14" t="s">
        <v>37</v>
      </c>
      <c r="AX1100" s="14" t="s">
        <v>78</v>
      </c>
      <c r="AY1100" s="257" t="s">
        <v>373</v>
      </c>
    </row>
    <row r="1101" s="14" customFormat="1">
      <c r="A1101" s="14"/>
      <c r="B1101" s="247"/>
      <c r="C1101" s="248"/>
      <c r="D1101" s="238" t="s">
        <v>383</v>
      </c>
      <c r="E1101" s="249" t="s">
        <v>19</v>
      </c>
      <c r="F1101" s="250" t="s">
        <v>1151</v>
      </c>
      <c r="G1101" s="248"/>
      <c r="H1101" s="251">
        <v>4.7199999999999998</v>
      </c>
      <c r="I1101" s="252"/>
      <c r="J1101" s="248"/>
      <c r="K1101" s="248"/>
      <c r="L1101" s="253"/>
      <c r="M1101" s="254"/>
      <c r="N1101" s="255"/>
      <c r="O1101" s="255"/>
      <c r="P1101" s="255"/>
      <c r="Q1101" s="255"/>
      <c r="R1101" s="255"/>
      <c r="S1101" s="255"/>
      <c r="T1101" s="256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7" t="s">
        <v>383</v>
      </c>
      <c r="AU1101" s="257" t="s">
        <v>91</v>
      </c>
      <c r="AV1101" s="14" t="s">
        <v>91</v>
      </c>
      <c r="AW1101" s="14" t="s">
        <v>37</v>
      </c>
      <c r="AX1101" s="14" t="s">
        <v>78</v>
      </c>
      <c r="AY1101" s="257" t="s">
        <v>373</v>
      </c>
    </row>
    <row r="1102" s="16" customFormat="1">
      <c r="A1102" s="16"/>
      <c r="B1102" s="269"/>
      <c r="C1102" s="270"/>
      <c r="D1102" s="238" t="s">
        <v>383</v>
      </c>
      <c r="E1102" s="271" t="s">
        <v>19</v>
      </c>
      <c r="F1102" s="272" t="s">
        <v>447</v>
      </c>
      <c r="G1102" s="270"/>
      <c r="H1102" s="273">
        <v>26.658999999999999</v>
      </c>
      <c r="I1102" s="274"/>
      <c r="J1102" s="270"/>
      <c r="K1102" s="270"/>
      <c r="L1102" s="275"/>
      <c r="M1102" s="276"/>
      <c r="N1102" s="277"/>
      <c r="O1102" s="277"/>
      <c r="P1102" s="277"/>
      <c r="Q1102" s="277"/>
      <c r="R1102" s="277"/>
      <c r="S1102" s="277"/>
      <c r="T1102" s="278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9" t="s">
        <v>383</v>
      </c>
      <c r="AU1102" s="279" t="s">
        <v>91</v>
      </c>
      <c r="AV1102" s="16" t="s">
        <v>98</v>
      </c>
      <c r="AW1102" s="16" t="s">
        <v>37</v>
      </c>
      <c r="AX1102" s="16" t="s">
        <v>78</v>
      </c>
      <c r="AY1102" s="279" t="s">
        <v>373</v>
      </c>
    </row>
    <row r="1103" s="13" customFormat="1">
      <c r="A1103" s="13"/>
      <c r="B1103" s="236"/>
      <c r="C1103" s="237"/>
      <c r="D1103" s="238" t="s">
        <v>383</v>
      </c>
      <c r="E1103" s="239" t="s">
        <v>19</v>
      </c>
      <c r="F1103" s="240" t="s">
        <v>865</v>
      </c>
      <c r="G1103" s="237"/>
      <c r="H1103" s="239" t="s">
        <v>19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6" t="s">
        <v>383</v>
      </c>
      <c r="AU1103" s="246" t="s">
        <v>91</v>
      </c>
      <c r="AV1103" s="13" t="s">
        <v>85</v>
      </c>
      <c r="AW1103" s="13" t="s">
        <v>37</v>
      </c>
      <c r="AX1103" s="13" t="s">
        <v>78</v>
      </c>
      <c r="AY1103" s="246" t="s">
        <v>373</v>
      </c>
    </row>
    <row r="1104" s="14" customFormat="1">
      <c r="A1104" s="14"/>
      <c r="B1104" s="247"/>
      <c r="C1104" s="248"/>
      <c r="D1104" s="238" t="s">
        <v>383</v>
      </c>
      <c r="E1104" s="249" t="s">
        <v>19</v>
      </c>
      <c r="F1104" s="250" t="s">
        <v>1152</v>
      </c>
      <c r="G1104" s="248"/>
      <c r="H1104" s="251">
        <v>2.9700000000000002</v>
      </c>
      <c r="I1104" s="252"/>
      <c r="J1104" s="248"/>
      <c r="K1104" s="248"/>
      <c r="L1104" s="253"/>
      <c r="M1104" s="254"/>
      <c r="N1104" s="255"/>
      <c r="O1104" s="255"/>
      <c r="P1104" s="255"/>
      <c r="Q1104" s="255"/>
      <c r="R1104" s="255"/>
      <c r="S1104" s="255"/>
      <c r="T1104" s="256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7" t="s">
        <v>383</v>
      </c>
      <c r="AU1104" s="257" t="s">
        <v>91</v>
      </c>
      <c r="AV1104" s="14" t="s">
        <v>91</v>
      </c>
      <c r="AW1104" s="14" t="s">
        <v>37</v>
      </c>
      <c r="AX1104" s="14" t="s">
        <v>78</v>
      </c>
      <c r="AY1104" s="257" t="s">
        <v>373</v>
      </c>
    </row>
    <row r="1105" s="14" customFormat="1">
      <c r="A1105" s="14"/>
      <c r="B1105" s="247"/>
      <c r="C1105" s="248"/>
      <c r="D1105" s="238" t="s">
        <v>383</v>
      </c>
      <c r="E1105" s="249" t="s">
        <v>19</v>
      </c>
      <c r="F1105" s="250" t="s">
        <v>1153</v>
      </c>
      <c r="G1105" s="248"/>
      <c r="H1105" s="251">
        <v>5.9379999999999997</v>
      </c>
      <c r="I1105" s="252"/>
      <c r="J1105" s="248"/>
      <c r="K1105" s="248"/>
      <c r="L1105" s="253"/>
      <c r="M1105" s="254"/>
      <c r="N1105" s="255"/>
      <c r="O1105" s="255"/>
      <c r="P1105" s="255"/>
      <c r="Q1105" s="255"/>
      <c r="R1105" s="255"/>
      <c r="S1105" s="255"/>
      <c r="T1105" s="256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7" t="s">
        <v>383</v>
      </c>
      <c r="AU1105" s="257" t="s">
        <v>91</v>
      </c>
      <c r="AV1105" s="14" t="s">
        <v>91</v>
      </c>
      <c r="AW1105" s="14" t="s">
        <v>37</v>
      </c>
      <c r="AX1105" s="14" t="s">
        <v>78</v>
      </c>
      <c r="AY1105" s="257" t="s">
        <v>373</v>
      </c>
    </row>
    <row r="1106" s="14" customFormat="1">
      <c r="A1106" s="14"/>
      <c r="B1106" s="247"/>
      <c r="C1106" s="248"/>
      <c r="D1106" s="238" t="s">
        <v>383</v>
      </c>
      <c r="E1106" s="249" t="s">
        <v>19</v>
      </c>
      <c r="F1106" s="250" t="s">
        <v>1154</v>
      </c>
      <c r="G1106" s="248"/>
      <c r="H1106" s="251">
        <v>0.35499999999999998</v>
      </c>
      <c r="I1106" s="252"/>
      <c r="J1106" s="248"/>
      <c r="K1106" s="248"/>
      <c r="L1106" s="253"/>
      <c r="M1106" s="254"/>
      <c r="N1106" s="255"/>
      <c r="O1106" s="255"/>
      <c r="P1106" s="255"/>
      <c r="Q1106" s="255"/>
      <c r="R1106" s="255"/>
      <c r="S1106" s="255"/>
      <c r="T1106" s="25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7" t="s">
        <v>383</v>
      </c>
      <c r="AU1106" s="257" t="s">
        <v>91</v>
      </c>
      <c r="AV1106" s="14" t="s">
        <v>91</v>
      </c>
      <c r="AW1106" s="14" t="s">
        <v>37</v>
      </c>
      <c r="AX1106" s="14" t="s">
        <v>78</v>
      </c>
      <c r="AY1106" s="257" t="s">
        <v>373</v>
      </c>
    </row>
    <row r="1107" s="14" customFormat="1">
      <c r="A1107" s="14"/>
      <c r="B1107" s="247"/>
      <c r="C1107" s="248"/>
      <c r="D1107" s="238" t="s">
        <v>383</v>
      </c>
      <c r="E1107" s="249" t="s">
        <v>19</v>
      </c>
      <c r="F1107" s="250" t="s">
        <v>1155</v>
      </c>
      <c r="G1107" s="248"/>
      <c r="H1107" s="251">
        <v>0.76500000000000001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7" t="s">
        <v>383</v>
      </c>
      <c r="AU1107" s="257" t="s">
        <v>91</v>
      </c>
      <c r="AV1107" s="14" t="s">
        <v>91</v>
      </c>
      <c r="AW1107" s="14" t="s">
        <v>37</v>
      </c>
      <c r="AX1107" s="14" t="s">
        <v>78</v>
      </c>
      <c r="AY1107" s="257" t="s">
        <v>373</v>
      </c>
    </row>
    <row r="1108" s="14" customFormat="1">
      <c r="A1108" s="14"/>
      <c r="B1108" s="247"/>
      <c r="C1108" s="248"/>
      <c r="D1108" s="238" t="s">
        <v>383</v>
      </c>
      <c r="E1108" s="249" t="s">
        <v>19</v>
      </c>
      <c r="F1108" s="250" t="s">
        <v>1156</v>
      </c>
      <c r="G1108" s="248"/>
      <c r="H1108" s="251">
        <v>0.71099999999999997</v>
      </c>
      <c r="I1108" s="252"/>
      <c r="J1108" s="248"/>
      <c r="K1108" s="248"/>
      <c r="L1108" s="253"/>
      <c r="M1108" s="254"/>
      <c r="N1108" s="255"/>
      <c r="O1108" s="255"/>
      <c r="P1108" s="255"/>
      <c r="Q1108" s="255"/>
      <c r="R1108" s="255"/>
      <c r="S1108" s="255"/>
      <c r="T1108" s="256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7" t="s">
        <v>383</v>
      </c>
      <c r="AU1108" s="257" t="s">
        <v>91</v>
      </c>
      <c r="AV1108" s="14" t="s">
        <v>91</v>
      </c>
      <c r="AW1108" s="14" t="s">
        <v>37</v>
      </c>
      <c r="AX1108" s="14" t="s">
        <v>78</v>
      </c>
      <c r="AY1108" s="257" t="s">
        <v>373</v>
      </c>
    </row>
    <row r="1109" s="14" customFormat="1">
      <c r="A1109" s="14"/>
      <c r="B1109" s="247"/>
      <c r="C1109" s="248"/>
      <c r="D1109" s="238" t="s">
        <v>383</v>
      </c>
      <c r="E1109" s="249" t="s">
        <v>19</v>
      </c>
      <c r="F1109" s="250" t="s">
        <v>1157</v>
      </c>
      <c r="G1109" s="248"/>
      <c r="H1109" s="251">
        <v>0.048000000000000001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383</v>
      </c>
      <c r="AU1109" s="257" t="s">
        <v>91</v>
      </c>
      <c r="AV1109" s="14" t="s">
        <v>91</v>
      </c>
      <c r="AW1109" s="14" t="s">
        <v>37</v>
      </c>
      <c r="AX1109" s="14" t="s">
        <v>78</v>
      </c>
      <c r="AY1109" s="257" t="s">
        <v>373</v>
      </c>
    </row>
    <row r="1110" s="14" customFormat="1">
      <c r="A1110" s="14"/>
      <c r="B1110" s="247"/>
      <c r="C1110" s="248"/>
      <c r="D1110" s="238" t="s">
        <v>383</v>
      </c>
      <c r="E1110" s="249" t="s">
        <v>19</v>
      </c>
      <c r="F1110" s="250" t="s">
        <v>1158</v>
      </c>
      <c r="G1110" s="248"/>
      <c r="H1110" s="251">
        <v>0.27600000000000002</v>
      </c>
      <c r="I1110" s="252"/>
      <c r="J1110" s="248"/>
      <c r="K1110" s="248"/>
      <c r="L1110" s="253"/>
      <c r="M1110" s="254"/>
      <c r="N1110" s="255"/>
      <c r="O1110" s="255"/>
      <c r="P1110" s="255"/>
      <c r="Q1110" s="255"/>
      <c r="R1110" s="255"/>
      <c r="S1110" s="255"/>
      <c r="T1110" s="256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7" t="s">
        <v>383</v>
      </c>
      <c r="AU1110" s="257" t="s">
        <v>91</v>
      </c>
      <c r="AV1110" s="14" t="s">
        <v>91</v>
      </c>
      <c r="AW1110" s="14" t="s">
        <v>37</v>
      </c>
      <c r="AX1110" s="14" t="s">
        <v>78</v>
      </c>
      <c r="AY1110" s="257" t="s">
        <v>373</v>
      </c>
    </row>
    <row r="1111" s="14" customFormat="1">
      <c r="A1111" s="14"/>
      <c r="B1111" s="247"/>
      <c r="C1111" s="248"/>
      <c r="D1111" s="238" t="s">
        <v>383</v>
      </c>
      <c r="E1111" s="249" t="s">
        <v>19</v>
      </c>
      <c r="F1111" s="250" t="s">
        <v>1159</v>
      </c>
      <c r="G1111" s="248"/>
      <c r="H1111" s="251">
        <v>5.4119999999999999</v>
      </c>
      <c r="I1111" s="252"/>
      <c r="J1111" s="248"/>
      <c r="K1111" s="248"/>
      <c r="L1111" s="253"/>
      <c r="M1111" s="254"/>
      <c r="N1111" s="255"/>
      <c r="O1111" s="255"/>
      <c r="P1111" s="255"/>
      <c r="Q1111" s="255"/>
      <c r="R1111" s="255"/>
      <c r="S1111" s="255"/>
      <c r="T1111" s="25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7" t="s">
        <v>383</v>
      </c>
      <c r="AU1111" s="257" t="s">
        <v>91</v>
      </c>
      <c r="AV1111" s="14" t="s">
        <v>91</v>
      </c>
      <c r="AW1111" s="14" t="s">
        <v>37</v>
      </c>
      <c r="AX1111" s="14" t="s">
        <v>78</v>
      </c>
      <c r="AY1111" s="257" t="s">
        <v>373</v>
      </c>
    </row>
    <row r="1112" s="14" customFormat="1">
      <c r="A1112" s="14"/>
      <c r="B1112" s="247"/>
      <c r="C1112" s="248"/>
      <c r="D1112" s="238" t="s">
        <v>383</v>
      </c>
      <c r="E1112" s="249" t="s">
        <v>19</v>
      </c>
      <c r="F1112" s="250" t="s">
        <v>1160</v>
      </c>
      <c r="G1112" s="248"/>
      <c r="H1112" s="251">
        <v>0.311</v>
      </c>
      <c r="I1112" s="252"/>
      <c r="J1112" s="248"/>
      <c r="K1112" s="248"/>
      <c r="L1112" s="253"/>
      <c r="M1112" s="254"/>
      <c r="N1112" s="255"/>
      <c r="O1112" s="255"/>
      <c r="P1112" s="255"/>
      <c r="Q1112" s="255"/>
      <c r="R1112" s="255"/>
      <c r="S1112" s="255"/>
      <c r="T1112" s="256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7" t="s">
        <v>383</v>
      </c>
      <c r="AU1112" s="257" t="s">
        <v>91</v>
      </c>
      <c r="AV1112" s="14" t="s">
        <v>91</v>
      </c>
      <c r="AW1112" s="14" t="s">
        <v>37</v>
      </c>
      <c r="AX1112" s="14" t="s">
        <v>78</v>
      </c>
      <c r="AY1112" s="257" t="s">
        <v>373</v>
      </c>
    </row>
    <row r="1113" s="14" customFormat="1">
      <c r="A1113" s="14"/>
      <c r="B1113" s="247"/>
      <c r="C1113" s="248"/>
      <c r="D1113" s="238" t="s">
        <v>383</v>
      </c>
      <c r="E1113" s="249" t="s">
        <v>19</v>
      </c>
      <c r="F1113" s="250" t="s">
        <v>1161</v>
      </c>
      <c r="G1113" s="248"/>
      <c r="H1113" s="251">
        <v>3.7610000000000001</v>
      </c>
      <c r="I1113" s="252"/>
      <c r="J1113" s="248"/>
      <c r="K1113" s="248"/>
      <c r="L1113" s="253"/>
      <c r="M1113" s="254"/>
      <c r="N1113" s="255"/>
      <c r="O1113" s="255"/>
      <c r="P1113" s="255"/>
      <c r="Q1113" s="255"/>
      <c r="R1113" s="255"/>
      <c r="S1113" s="255"/>
      <c r="T1113" s="25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7" t="s">
        <v>383</v>
      </c>
      <c r="AU1113" s="257" t="s">
        <v>91</v>
      </c>
      <c r="AV1113" s="14" t="s">
        <v>91</v>
      </c>
      <c r="AW1113" s="14" t="s">
        <v>37</v>
      </c>
      <c r="AX1113" s="14" t="s">
        <v>78</v>
      </c>
      <c r="AY1113" s="257" t="s">
        <v>373</v>
      </c>
    </row>
    <row r="1114" s="14" customFormat="1">
      <c r="A1114" s="14"/>
      <c r="B1114" s="247"/>
      <c r="C1114" s="248"/>
      <c r="D1114" s="238" t="s">
        <v>383</v>
      </c>
      <c r="E1114" s="249" t="s">
        <v>19</v>
      </c>
      <c r="F1114" s="250" t="s">
        <v>1162</v>
      </c>
      <c r="G1114" s="248"/>
      <c r="H1114" s="251">
        <v>0.26900000000000002</v>
      </c>
      <c r="I1114" s="252"/>
      <c r="J1114" s="248"/>
      <c r="K1114" s="248"/>
      <c r="L1114" s="253"/>
      <c r="M1114" s="254"/>
      <c r="N1114" s="255"/>
      <c r="O1114" s="255"/>
      <c r="P1114" s="255"/>
      <c r="Q1114" s="255"/>
      <c r="R1114" s="255"/>
      <c r="S1114" s="255"/>
      <c r="T1114" s="256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7" t="s">
        <v>383</v>
      </c>
      <c r="AU1114" s="257" t="s">
        <v>91</v>
      </c>
      <c r="AV1114" s="14" t="s">
        <v>91</v>
      </c>
      <c r="AW1114" s="14" t="s">
        <v>37</v>
      </c>
      <c r="AX1114" s="14" t="s">
        <v>78</v>
      </c>
      <c r="AY1114" s="257" t="s">
        <v>373</v>
      </c>
    </row>
    <row r="1115" s="14" customFormat="1">
      <c r="A1115" s="14"/>
      <c r="B1115" s="247"/>
      <c r="C1115" s="248"/>
      <c r="D1115" s="238" t="s">
        <v>383</v>
      </c>
      <c r="E1115" s="249" t="s">
        <v>19</v>
      </c>
      <c r="F1115" s="250" t="s">
        <v>1163</v>
      </c>
      <c r="G1115" s="248"/>
      <c r="H1115" s="251">
        <v>4.4569999999999999</v>
      </c>
      <c r="I1115" s="252"/>
      <c r="J1115" s="248"/>
      <c r="K1115" s="248"/>
      <c r="L1115" s="253"/>
      <c r="M1115" s="254"/>
      <c r="N1115" s="255"/>
      <c r="O1115" s="255"/>
      <c r="P1115" s="255"/>
      <c r="Q1115" s="255"/>
      <c r="R1115" s="255"/>
      <c r="S1115" s="255"/>
      <c r="T1115" s="25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7" t="s">
        <v>383</v>
      </c>
      <c r="AU1115" s="257" t="s">
        <v>91</v>
      </c>
      <c r="AV1115" s="14" t="s">
        <v>91</v>
      </c>
      <c r="AW1115" s="14" t="s">
        <v>37</v>
      </c>
      <c r="AX1115" s="14" t="s">
        <v>78</v>
      </c>
      <c r="AY1115" s="257" t="s">
        <v>373</v>
      </c>
    </row>
    <row r="1116" s="16" customFormat="1">
      <c r="A1116" s="16"/>
      <c r="B1116" s="269"/>
      <c r="C1116" s="270"/>
      <c r="D1116" s="238" t="s">
        <v>383</v>
      </c>
      <c r="E1116" s="271" t="s">
        <v>19</v>
      </c>
      <c r="F1116" s="272" t="s">
        <v>447</v>
      </c>
      <c r="G1116" s="270"/>
      <c r="H1116" s="273">
        <v>25.273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79" t="s">
        <v>383</v>
      </c>
      <c r="AU1116" s="279" t="s">
        <v>91</v>
      </c>
      <c r="AV1116" s="16" t="s">
        <v>98</v>
      </c>
      <c r="AW1116" s="16" t="s">
        <v>37</v>
      </c>
      <c r="AX1116" s="16" t="s">
        <v>78</v>
      </c>
      <c r="AY1116" s="279" t="s">
        <v>373</v>
      </c>
    </row>
    <row r="1117" s="14" customFormat="1">
      <c r="A1117" s="14"/>
      <c r="B1117" s="247"/>
      <c r="C1117" s="248"/>
      <c r="D1117" s="238" t="s">
        <v>383</v>
      </c>
      <c r="E1117" s="249" t="s">
        <v>19</v>
      </c>
      <c r="F1117" s="250" t="s">
        <v>1164</v>
      </c>
      <c r="G1117" s="248"/>
      <c r="H1117" s="251">
        <v>2.1899999999999999</v>
      </c>
      <c r="I1117" s="252"/>
      <c r="J1117" s="248"/>
      <c r="K1117" s="248"/>
      <c r="L1117" s="253"/>
      <c r="M1117" s="254"/>
      <c r="N1117" s="255"/>
      <c r="O1117" s="255"/>
      <c r="P1117" s="255"/>
      <c r="Q1117" s="255"/>
      <c r="R1117" s="255"/>
      <c r="S1117" s="255"/>
      <c r="T1117" s="256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7" t="s">
        <v>383</v>
      </c>
      <c r="AU1117" s="257" t="s">
        <v>91</v>
      </c>
      <c r="AV1117" s="14" t="s">
        <v>91</v>
      </c>
      <c r="AW1117" s="14" t="s">
        <v>37</v>
      </c>
      <c r="AX1117" s="14" t="s">
        <v>78</v>
      </c>
      <c r="AY1117" s="257" t="s">
        <v>373</v>
      </c>
    </row>
    <row r="1118" s="16" customFormat="1">
      <c r="A1118" s="16"/>
      <c r="B1118" s="269"/>
      <c r="C1118" s="270"/>
      <c r="D1118" s="238" t="s">
        <v>383</v>
      </c>
      <c r="E1118" s="271" t="s">
        <v>19</v>
      </c>
      <c r="F1118" s="272" t="s">
        <v>447</v>
      </c>
      <c r="G1118" s="270"/>
      <c r="H1118" s="273">
        <v>2.1899999999999999</v>
      </c>
      <c r="I1118" s="274"/>
      <c r="J1118" s="270"/>
      <c r="K1118" s="270"/>
      <c r="L1118" s="275"/>
      <c r="M1118" s="276"/>
      <c r="N1118" s="277"/>
      <c r="O1118" s="277"/>
      <c r="P1118" s="277"/>
      <c r="Q1118" s="277"/>
      <c r="R1118" s="277"/>
      <c r="S1118" s="277"/>
      <c r="T1118" s="278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79" t="s">
        <v>383</v>
      </c>
      <c r="AU1118" s="279" t="s">
        <v>91</v>
      </c>
      <c r="AV1118" s="16" t="s">
        <v>98</v>
      </c>
      <c r="AW1118" s="16" t="s">
        <v>37</v>
      </c>
      <c r="AX1118" s="16" t="s">
        <v>78</v>
      </c>
      <c r="AY1118" s="279" t="s">
        <v>373</v>
      </c>
    </row>
    <row r="1119" s="15" customFormat="1">
      <c r="A1119" s="15"/>
      <c r="B1119" s="258"/>
      <c r="C1119" s="259"/>
      <c r="D1119" s="238" t="s">
        <v>383</v>
      </c>
      <c r="E1119" s="260" t="s">
        <v>19</v>
      </c>
      <c r="F1119" s="261" t="s">
        <v>386</v>
      </c>
      <c r="G1119" s="259"/>
      <c r="H1119" s="262">
        <v>111.735</v>
      </c>
      <c r="I1119" s="263"/>
      <c r="J1119" s="259"/>
      <c r="K1119" s="259"/>
      <c r="L1119" s="264"/>
      <c r="M1119" s="265"/>
      <c r="N1119" s="266"/>
      <c r="O1119" s="266"/>
      <c r="P1119" s="266"/>
      <c r="Q1119" s="266"/>
      <c r="R1119" s="266"/>
      <c r="S1119" s="266"/>
      <c r="T1119" s="267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8" t="s">
        <v>383</v>
      </c>
      <c r="AU1119" s="268" t="s">
        <v>91</v>
      </c>
      <c r="AV1119" s="15" t="s">
        <v>379</v>
      </c>
      <c r="AW1119" s="15" t="s">
        <v>37</v>
      </c>
      <c r="AX1119" s="15" t="s">
        <v>85</v>
      </c>
      <c r="AY1119" s="268" t="s">
        <v>373</v>
      </c>
    </row>
    <row r="1120" s="2" customFormat="1" ht="24.15" customHeight="1">
      <c r="A1120" s="41"/>
      <c r="B1120" s="42"/>
      <c r="C1120" s="218" t="s">
        <v>1165</v>
      </c>
      <c r="D1120" s="218" t="s">
        <v>375</v>
      </c>
      <c r="E1120" s="219" t="s">
        <v>1166</v>
      </c>
      <c r="F1120" s="220" t="s">
        <v>1167</v>
      </c>
      <c r="G1120" s="221" t="s">
        <v>153</v>
      </c>
      <c r="H1120" s="222">
        <v>859.803</v>
      </c>
      <c r="I1120" s="223"/>
      <c r="J1120" s="224">
        <f>ROUND(I1120*H1120,2)</f>
        <v>0</v>
      </c>
      <c r="K1120" s="220" t="s">
        <v>378</v>
      </c>
      <c r="L1120" s="47"/>
      <c r="M1120" s="225" t="s">
        <v>19</v>
      </c>
      <c r="N1120" s="226" t="s">
        <v>50</v>
      </c>
      <c r="O1120" s="87"/>
      <c r="P1120" s="227">
        <f>O1120*H1120</f>
        <v>0</v>
      </c>
      <c r="Q1120" s="227">
        <v>0.011169999999999999</v>
      </c>
      <c r="R1120" s="227">
        <f>Q1120*H1120</f>
        <v>9.6039995099999995</v>
      </c>
      <c r="S1120" s="227">
        <v>0</v>
      </c>
      <c r="T1120" s="228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9" t="s">
        <v>379</v>
      </c>
      <c r="AT1120" s="229" t="s">
        <v>375</v>
      </c>
      <c r="AU1120" s="229" t="s">
        <v>91</v>
      </c>
      <c r="AY1120" s="20" t="s">
        <v>373</v>
      </c>
      <c r="BE1120" s="230">
        <f>IF(N1120="základní",J1120,0)</f>
        <v>0</v>
      </c>
      <c r="BF1120" s="230">
        <f>IF(N1120="snížená",J1120,0)</f>
        <v>0</v>
      </c>
      <c r="BG1120" s="230">
        <f>IF(N1120="zákl. přenesená",J1120,0)</f>
        <v>0</v>
      </c>
      <c r="BH1120" s="230">
        <f>IF(N1120="sníž. přenesená",J1120,0)</f>
        <v>0</v>
      </c>
      <c r="BI1120" s="230">
        <f>IF(N1120="nulová",J1120,0)</f>
        <v>0</v>
      </c>
      <c r="BJ1120" s="20" t="s">
        <v>91</v>
      </c>
      <c r="BK1120" s="230">
        <f>ROUND(I1120*H1120,2)</f>
        <v>0</v>
      </c>
      <c r="BL1120" s="20" t="s">
        <v>379</v>
      </c>
      <c r="BM1120" s="229" t="s">
        <v>1168</v>
      </c>
    </row>
    <row r="1121" s="2" customFormat="1">
      <c r="A1121" s="41"/>
      <c r="B1121" s="42"/>
      <c r="C1121" s="43"/>
      <c r="D1121" s="231" t="s">
        <v>381</v>
      </c>
      <c r="E1121" s="43"/>
      <c r="F1121" s="232" t="s">
        <v>1169</v>
      </c>
      <c r="G1121" s="43"/>
      <c r="H1121" s="43"/>
      <c r="I1121" s="233"/>
      <c r="J1121" s="43"/>
      <c r="K1121" s="43"/>
      <c r="L1121" s="47"/>
      <c r="M1121" s="234"/>
      <c r="N1121" s="235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381</v>
      </c>
      <c r="AU1121" s="20" t="s">
        <v>91</v>
      </c>
    </row>
    <row r="1122" s="13" customFormat="1">
      <c r="A1122" s="13"/>
      <c r="B1122" s="236"/>
      <c r="C1122" s="237"/>
      <c r="D1122" s="238" t="s">
        <v>383</v>
      </c>
      <c r="E1122" s="239" t="s">
        <v>19</v>
      </c>
      <c r="F1122" s="240" t="s">
        <v>828</v>
      </c>
      <c r="G1122" s="237"/>
      <c r="H1122" s="239" t="s">
        <v>19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6" t="s">
        <v>383</v>
      </c>
      <c r="AU1122" s="246" t="s">
        <v>91</v>
      </c>
      <c r="AV1122" s="13" t="s">
        <v>85</v>
      </c>
      <c r="AW1122" s="13" t="s">
        <v>37</v>
      </c>
      <c r="AX1122" s="13" t="s">
        <v>78</v>
      </c>
      <c r="AY1122" s="246" t="s">
        <v>373</v>
      </c>
    </row>
    <row r="1123" s="13" customFormat="1">
      <c r="A1123" s="13"/>
      <c r="B1123" s="236"/>
      <c r="C1123" s="237"/>
      <c r="D1123" s="238" t="s">
        <v>383</v>
      </c>
      <c r="E1123" s="239" t="s">
        <v>19</v>
      </c>
      <c r="F1123" s="240" t="s">
        <v>938</v>
      </c>
      <c r="G1123" s="237"/>
      <c r="H1123" s="239" t="s">
        <v>19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6" t="s">
        <v>383</v>
      </c>
      <c r="AU1123" s="246" t="s">
        <v>91</v>
      </c>
      <c r="AV1123" s="13" t="s">
        <v>85</v>
      </c>
      <c r="AW1123" s="13" t="s">
        <v>37</v>
      </c>
      <c r="AX1123" s="13" t="s">
        <v>78</v>
      </c>
      <c r="AY1123" s="246" t="s">
        <v>373</v>
      </c>
    </row>
    <row r="1124" s="13" customFormat="1">
      <c r="A1124" s="13"/>
      <c r="B1124" s="236"/>
      <c r="C1124" s="237"/>
      <c r="D1124" s="238" t="s">
        <v>383</v>
      </c>
      <c r="E1124" s="239" t="s">
        <v>19</v>
      </c>
      <c r="F1124" s="240" t="s">
        <v>829</v>
      </c>
      <c r="G1124" s="237"/>
      <c r="H1124" s="239" t="s">
        <v>19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6" t="s">
        <v>383</v>
      </c>
      <c r="AU1124" s="246" t="s">
        <v>91</v>
      </c>
      <c r="AV1124" s="13" t="s">
        <v>85</v>
      </c>
      <c r="AW1124" s="13" t="s">
        <v>37</v>
      </c>
      <c r="AX1124" s="13" t="s">
        <v>78</v>
      </c>
      <c r="AY1124" s="246" t="s">
        <v>373</v>
      </c>
    </row>
    <row r="1125" s="14" customFormat="1">
      <c r="A1125" s="14"/>
      <c r="B1125" s="247"/>
      <c r="C1125" s="248"/>
      <c r="D1125" s="238" t="s">
        <v>383</v>
      </c>
      <c r="E1125" s="249" t="s">
        <v>19</v>
      </c>
      <c r="F1125" s="250" t="s">
        <v>1170</v>
      </c>
      <c r="G1125" s="248"/>
      <c r="H1125" s="251">
        <v>26.190000000000001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7" t="s">
        <v>383</v>
      </c>
      <c r="AU1125" s="257" t="s">
        <v>91</v>
      </c>
      <c r="AV1125" s="14" t="s">
        <v>91</v>
      </c>
      <c r="AW1125" s="14" t="s">
        <v>37</v>
      </c>
      <c r="AX1125" s="14" t="s">
        <v>78</v>
      </c>
      <c r="AY1125" s="257" t="s">
        <v>373</v>
      </c>
    </row>
    <row r="1126" s="14" customFormat="1">
      <c r="A1126" s="14"/>
      <c r="B1126" s="247"/>
      <c r="C1126" s="248"/>
      <c r="D1126" s="238" t="s">
        <v>383</v>
      </c>
      <c r="E1126" s="249" t="s">
        <v>19</v>
      </c>
      <c r="F1126" s="250" t="s">
        <v>1171</v>
      </c>
      <c r="G1126" s="248"/>
      <c r="H1126" s="251">
        <v>72.379999999999995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383</v>
      </c>
      <c r="AU1126" s="257" t="s">
        <v>91</v>
      </c>
      <c r="AV1126" s="14" t="s">
        <v>91</v>
      </c>
      <c r="AW1126" s="14" t="s">
        <v>37</v>
      </c>
      <c r="AX1126" s="14" t="s">
        <v>78</v>
      </c>
      <c r="AY1126" s="257" t="s">
        <v>373</v>
      </c>
    </row>
    <row r="1127" s="14" customFormat="1">
      <c r="A1127" s="14"/>
      <c r="B1127" s="247"/>
      <c r="C1127" s="248"/>
      <c r="D1127" s="238" t="s">
        <v>383</v>
      </c>
      <c r="E1127" s="249" t="s">
        <v>19</v>
      </c>
      <c r="F1127" s="250" t="s">
        <v>1172</v>
      </c>
      <c r="G1127" s="248"/>
      <c r="H1127" s="251">
        <v>4.7530000000000001</v>
      </c>
      <c r="I1127" s="252"/>
      <c r="J1127" s="248"/>
      <c r="K1127" s="248"/>
      <c r="L1127" s="253"/>
      <c r="M1127" s="254"/>
      <c r="N1127" s="255"/>
      <c r="O1127" s="255"/>
      <c r="P1127" s="255"/>
      <c r="Q1127" s="255"/>
      <c r="R1127" s="255"/>
      <c r="S1127" s="255"/>
      <c r="T1127" s="256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7" t="s">
        <v>383</v>
      </c>
      <c r="AU1127" s="257" t="s">
        <v>91</v>
      </c>
      <c r="AV1127" s="14" t="s">
        <v>91</v>
      </c>
      <c r="AW1127" s="14" t="s">
        <v>37</v>
      </c>
      <c r="AX1127" s="14" t="s">
        <v>78</v>
      </c>
      <c r="AY1127" s="257" t="s">
        <v>373</v>
      </c>
    </row>
    <row r="1128" s="14" customFormat="1">
      <c r="A1128" s="14"/>
      <c r="B1128" s="247"/>
      <c r="C1128" s="248"/>
      <c r="D1128" s="238" t="s">
        <v>383</v>
      </c>
      <c r="E1128" s="249" t="s">
        <v>19</v>
      </c>
      <c r="F1128" s="250" t="s">
        <v>1173</v>
      </c>
      <c r="G1128" s="248"/>
      <c r="H1128" s="251">
        <v>8.7300000000000004</v>
      </c>
      <c r="I1128" s="252"/>
      <c r="J1128" s="248"/>
      <c r="K1128" s="248"/>
      <c r="L1128" s="253"/>
      <c r="M1128" s="254"/>
      <c r="N1128" s="255"/>
      <c r="O1128" s="255"/>
      <c r="P1128" s="255"/>
      <c r="Q1128" s="255"/>
      <c r="R1128" s="255"/>
      <c r="S1128" s="255"/>
      <c r="T1128" s="25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7" t="s">
        <v>383</v>
      </c>
      <c r="AU1128" s="257" t="s">
        <v>91</v>
      </c>
      <c r="AV1128" s="14" t="s">
        <v>91</v>
      </c>
      <c r="AW1128" s="14" t="s">
        <v>37</v>
      </c>
      <c r="AX1128" s="14" t="s">
        <v>78</v>
      </c>
      <c r="AY1128" s="257" t="s">
        <v>373</v>
      </c>
    </row>
    <row r="1129" s="14" customFormat="1">
      <c r="A1129" s="14"/>
      <c r="B1129" s="247"/>
      <c r="C1129" s="248"/>
      <c r="D1129" s="238" t="s">
        <v>383</v>
      </c>
      <c r="E1129" s="249" t="s">
        <v>19</v>
      </c>
      <c r="F1129" s="250" t="s">
        <v>1174</v>
      </c>
      <c r="G1129" s="248"/>
      <c r="H1129" s="251">
        <v>9.5060000000000002</v>
      </c>
      <c r="I1129" s="252"/>
      <c r="J1129" s="248"/>
      <c r="K1129" s="248"/>
      <c r="L1129" s="253"/>
      <c r="M1129" s="254"/>
      <c r="N1129" s="255"/>
      <c r="O1129" s="255"/>
      <c r="P1129" s="255"/>
      <c r="Q1129" s="255"/>
      <c r="R1129" s="255"/>
      <c r="S1129" s="255"/>
      <c r="T1129" s="25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7" t="s">
        <v>383</v>
      </c>
      <c r="AU1129" s="257" t="s">
        <v>91</v>
      </c>
      <c r="AV1129" s="14" t="s">
        <v>91</v>
      </c>
      <c r="AW1129" s="14" t="s">
        <v>37</v>
      </c>
      <c r="AX1129" s="14" t="s">
        <v>78</v>
      </c>
      <c r="AY1129" s="257" t="s">
        <v>373</v>
      </c>
    </row>
    <row r="1130" s="14" customFormat="1">
      <c r="A1130" s="14"/>
      <c r="B1130" s="247"/>
      <c r="C1130" s="248"/>
      <c r="D1130" s="238" t="s">
        <v>383</v>
      </c>
      <c r="E1130" s="249" t="s">
        <v>19</v>
      </c>
      <c r="F1130" s="250" t="s">
        <v>1175</v>
      </c>
      <c r="G1130" s="248"/>
      <c r="H1130" s="251">
        <v>0.77600000000000002</v>
      </c>
      <c r="I1130" s="252"/>
      <c r="J1130" s="248"/>
      <c r="K1130" s="248"/>
      <c r="L1130" s="253"/>
      <c r="M1130" s="254"/>
      <c r="N1130" s="255"/>
      <c r="O1130" s="255"/>
      <c r="P1130" s="255"/>
      <c r="Q1130" s="255"/>
      <c r="R1130" s="255"/>
      <c r="S1130" s="255"/>
      <c r="T1130" s="25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7" t="s">
        <v>383</v>
      </c>
      <c r="AU1130" s="257" t="s">
        <v>91</v>
      </c>
      <c r="AV1130" s="14" t="s">
        <v>91</v>
      </c>
      <c r="AW1130" s="14" t="s">
        <v>37</v>
      </c>
      <c r="AX1130" s="14" t="s">
        <v>78</v>
      </c>
      <c r="AY1130" s="257" t="s">
        <v>373</v>
      </c>
    </row>
    <row r="1131" s="14" customFormat="1">
      <c r="A1131" s="14"/>
      <c r="B1131" s="247"/>
      <c r="C1131" s="248"/>
      <c r="D1131" s="238" t="s">
        <v>383</v>
      </c>
      <c r="E1131" s="249" t="s">
        <v>19</v>
      </c>
      <c r="F1131" s="250" t="s">
        <v>1176</v>
      </c>
      <c r="G1131" s="248"/>
      <c r="H1131" s="251">
        <v>39.770000000000003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7" t="s">
        <v>383</v>
      </c>
      <c r="AU1131" s="257" t="s">
        <v>91</v>
      </c>
      <c r="AV1131" s="14" t="s">
        <v>91</v>
      </c>
      <c r="AW1131" s="14" t="s">
        <v>37</v>
      </c>
      <c r="AX1131" s="14" t="s">
        <v>78</v>
      </c>
      <c r="AY1131" s="257" t="s">
        <v>373</v>
      </c>
    </row>
    <row r="1132" s="14" customFormat="1">
      <c r="A1132" s="14"/>
      <c r="B1132" s="247"/>
      <c r="C1132" s="248"/>
      <c r="D1132" s="238" t="s">
        <v>383</v>
      </c>
      <c r="E1132" s="249" t="s">
        <v>19</v>
      </c>
      <c r="F1132" s="250" t="s">
        <v>1177</v>
      </c>
      <c r="G1132" s="248"/>
      <c r="H1132" s="251">
        <v>2.5219999999999998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383</v>
      </c>
      <c r="AU1132" s="257" t="s">
        <v>91</v>
      </c>
      <c r="AV1132" s="14" t="s">
        <v>91</v>
      </c>
      <c r="AW1132" s="14" t="s">
        <v>37</v>
      </c>
      <c r="AX1132" s="14" t="s">
        <v>78</v>
      </c>
      <c r="AY1132" s="257" t="s">
        <v>373</v>
      </c>
    </row>
    <row r="1133" s="14" customFormat="1">
      <c r="A1133" s="14"/>
      <c r="B1133" s="247"/>
      <c r="C1133" s="248"/>
      <c r="D1133" s="238" t="s">
        <v>383</v>
      </c>
      <c r="E1133" s="249" t="s">
        <v>19</v>
      </c>
      <c r="F1133" s="250" t="s">
        <v>1178</v>
      </c>
      <c r="G1133" s="248"/>
      <c r="H1133" s="251">
        <v>38.606000000000002</v>
      </c>
      <c r="I1133" s="252"/>
      <c r="J1133" s="248"/>
      <c r="K1133" s="248"/>
      <c r="L1133" s="253"/>
      <c r="M1133" s="254"/>
      <c r="N1133" s="255"/>
      <c r="O1133" s="255"/>
      <c r="P1133" s="255"/>
      <c r="Q1133" s="255"/>
      <c r="R1133" s="255"/>
      <c r="S1133" s="255"/>
      <c r="T1133" s="25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7" t="s">
        <v>383</v>
      </c>
      <c r="AU1133" s="257" t="s">
        <v>91</v>
      </c>
      <c r="AV1133" s="14" t="s">
        <v>91</v>
      </c>
      <c r="AW1133" s="14" t="s">
        <v>37</v>
      </c>
      <c r="AX1133" s="14" t="s">
        <v>78</v>
      </c>
      <c r="AY1133" s="257" t="s">
        <v>373</v>
      </c>
    </row>
    <row r="1134" s="14" customFormat="1">
      <c r="A1134" s="14"/>
      <c r="B1134" s="247"/>
      <c r="C1134" s="248"/>
      <c r="D1134" s="238" t="s">
        <v>383</v>
      </c>
      <c r="E1134" s="249" t="s">
        <v>19</v>
      </c>
      <c r="F1134" s="250" t="s">
        <v>1179</v>
      </c>
      <c r="G1134" s="248"/>
      <c r="H1134" s="251">
        <v>2.6190000000000002</v>
      </c>
      <c r="I1134" s="252"/>
      <c r="J1134" s="248"/>
      <c r="K1134" s="248"/>
      <c r="L1134" s="253"/>
      <c r="M1134" s="254"/>
      <c r="N1134" s="255"/>
      <c r="O1134" s="255"/>
      <c r="P1134" s="255"/>
      <c r="Q1134" s="255"/>
      <c r="R1134" s="255"/>
      <c r="S1134" s="255"/>
      <c r="T1134" s="256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7" t="s">
        <v>383</v>
      </c>
      <c r="AU1134" s="257" t="s">
        <v>91</v>
      </c>
      <c r="AV1134" s="14" t="s">
        <v>91</v>
      </c>
      <c r="AW1134" s="14" t="s">
        <v>37</v>
      </c>
      <c r="AX1134" s="14" t="s">
        <v>78</v>
      </c>
      <c r="AY1134" s="257" t="s">
        <v>373</v>
      </c>
    </row>
    <row r="1135" s="14" customFormat="1">
      <c r="A1135" s="14"/>
      <c r="B1135" s="247"/>
      <c r="C1135" s="248"/>
      <c r="D1135" s="238" t="s">
        <v>383</v>
      </c>
      <c r="E1135" s="249" t="s">
        <v>19</v>
      </c>
      <c r="F1135" s="250" t="s">
        <v>1180</v>
      </c>
      <c r="G1135" s="248"/>
      <c r="H1135" s="251">
        <v>42.389000000000003</v>
      </c>
      <c r="I1135" s="252"/>
      <c r="J1135" s="248"/>
      <c r="K1135" s="248"/>
      <c r="L1135" s="253"/>
      <c r="M1135" s="254"/>
      <c r="N1135" s="255"/>
      <c r="O1135" s="255"/>
      <c r="P1135" s="255"/>
      <c r="Q1135" s="255"/>
      <c r="R1135" s="255"/>
      <c r="S1135" s="255"/>
      <c r="T1135" s="256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7" t="s">
        <v>383</v>
      </c>
      <c r="AU1135" s="257" t="s">
        <v>91</v>
      </c>
      <c r="AV1135" s="14" t="s">
        <v>91</v>
      </c>
      <c r="AW1135" s="14" t="s">
        <v>37</v>
      </c>
      <c r="AX1135" s="14" t="s">
        <v>78</v>
      </c>
      <c r="AY1135" s="257" t="s">
        <v>373</v>
      </c>
    </row>
    <row r="1136" s="14" customFormat="1">
      <c r="A1136" s="14"/>
      <c r="B1136" s="247"/>
      <c r="C1136" s="248"/>
      <c r="D1136" s="238" t="s">
        <v>383</v>
      </c>
      <c r="E1136" s="249" t="s">
        <v>19</v>
      </c>
      <c r="F1136" s="250" t="s">
        <v>1181</v>
      </c>
      <c r="G1136" s="248"/>
      <c r="H1136" s="251">
        <v>3.4399999999999999</v>
      </c>
      <c r="I1136" s="252"/>
      <c r="J1136" s="248"/>
      <c r="K1136" s="248"/>
      <c r="L1136" s="253"/>
      <c r="M1136" s="254"/>
      <c r="N1136" s="255"/>
      <c r="O1136" s="255"/>
      <c r="P1136" s="255"/>
      <c r="Q1136" s="255"/>
      <c r="R1136" s="255"/>
      <c r="S1136" s="255"/>
      <c r="T1136" s="256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7" t="s">
        <v>383</v>
      </c>
      <c r="AU1136" s="257" t="s">
        <v>91</v>
      </c>
      <c r="AV1136" s="14" t="s">
        <v>91</v>
      </c>
      <c r="AW1136" s="14" t="s">
        <v>37</v>
      </c>
      <c r="AX1136" s="14" t="s">
        <v>78</v>
      </c>
      <c r="AY1136" s="257" t="s">
        <v>373</v>
      </c>
    </row>
    <row r="1137" s="16" customFormat="1">
      <c r="A1137" s="16"/>
      <c r="B1137" s="269"/>
      <c r="C1137" s="270"/>
      <c r="D1137" s="238" t="s">
        <v>383</v>
      </c>
      <c r="E1137" s="271" t="s">
        <v>19</v>
      </c>
      <c r="F1137" s="272" t="s">
        <v>447</v>
      </c>
      <c r="G1137" s="270"/>
      <c r="H1137" s="273">
        <v>251.68100000000001</v>
      </c>
      <c r="I1137" s="274"/>
      <c r="J1137" s="270"/>
      <c r="K1137" s="270"/>
      <c r="L1137" s="275"/>
      <c r="M1137" s="276"/>
      <c r="N1137" s="277"/>
      <c r="O1137" s="277"/>
      <c r="P1137" s="277"/>
      <c r="Q1137" s="277"/>
      <c r="R1137" s="277"/>
      <c r="S1137" s="277"/>
      <c r="T1137" s="278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T1137" s="279" t="s">
        <v>383</v>
      </c>
      <c r="AU1137" s="279" t="s">
        <v>91</v>
      </c>
      <c r="AV1137" s="16" t="s">
        <v>98</v>
      </c>
      <c r="AW1137" s="16" t="s">
        <v>37</v>
      </c>
      <c r="AX1137" s="16" t="s">
        <v>78</v>
      </c>
      <c r="AY1137" s="279" t="s">
        <v>373</v>
      </c>
    </row>
    <row r="1138" s="13" customFormat="1">
      <c r="A1138" s="13"/>
      <c r="B1138" s="236"/>
      <c r="C1138" s="237"/>
      <c r="D1138" s="238" t="s">
        <v>383</v>
      </c>
      <c r="E1138" s="239" t="s">
        <v>19</v>
      </c>
      <c r="F1138" s="240" t="s">
        <v>839</v>
      </c>
      <c r="G1138" s="237"/>
      <c r="H1138" s="239" t="s">
        <v>19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6" t="s">
        <v>383</v>
      </c>
      <c r="AU1138" s="246" t="s">
        <v>91</v>
      </c>
      <c r="AV1138" s="13" t="s">
        <v>85</v>
      </c>
      <c r="AW1138" s="13" t="s">
        <v>37</v>
      </c>
      <c r="AX1138" s="13" t="s">
        <v>78</v>
      </c>
      <c r="AY1138" s="246" t="s">
        <v>373</v>
      </c>
    </row>
    <row r="1139" s="14" customFormat="1">
      <c r="A1139" s="14"/>
      <c r="B1139" s="247"/>
      <c r="C1139" s="248"/>
      <c r="D1139" s="238" t="s">
        <v>383</v>
      </c>
      <c r="E1139" s="249" t="s">
        <v>19</v>
      </c>
      <c r="F1139" s="250" t="s">
        <v>1182</v>
      </c>
      <c r="G1139" s="248"/>
      <c r="H1139" s="251">
        <v>24.84</v>
      </c>
      <c r="I1139" s="252"/>
      <c r="J1139" s="248"/>
      <c r="K1139" s="248"/>
      <c r="L1139" s="253"/>
      <c r="M1139" s="254"/>
      <c r="N1139" s="255"/>
      <c r="O1139" s="255"/>
      <c r="P1139" s="255"/>
      <c r="Q1139" s="255"/>
      <c r="R1139" s="255"/>
      <c r="S1139" s="255"/>
      <c r="T1139" s="256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7" t="s">
        <v>383</v>
      </c>
      <c r="AU1139" s="257" t="s">
        <v>91</v>
      </c>
      <c r="AV1139" s="14" t="s">
        <v>91</v>
      </c>
      <c r="AW1139" s="14" t="s">
        <v>37</v>
      </c>
      <c r="AX1139" s="14" t="s">
        <v>78</v>
      </c>
      <c r="AY1139" s="257" t="s">
        <v>373</v>
      </c>
    </row>
    <row r="1140" s="14" customFormat="1">
      <c r="A1140" s="14"/>
      <c r="B1140" s="247"/>
      <c r="C1140" s="248"/>
      <c r="D1140" s="238" t="s">
        <v>383</v>
      </c>
      <c r="E1140" s="249" t="s">
        <v>19</v>
      </c>
      <c r="F1140" s="250" t="s">
        <v>1183</v>
      </c>
      <c r="G1140" s="248"/>
      <c r="H1140" s="251">
        <v>52.5</v>
      </c>
      <c r="I1140" s="252"/>
      <c r="J1140" s="248"/>
      <c r="K1140" s="248"/>
      <c r="L1140" s="253"/>
      <c r="M1140" s="254"/>
      <c r="N1140" s="255"/>
      <c r="O1140" s="255"/>
      <c r="P1140" s="255"/>
      <c r="Q1140" s="255"/>
      <c r="R1140" s="255"/>
      <c r="S1140" s="255"/>
      <c r="T1140" s="256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7" t="s">
        <v>383</v>
      </c>
      <c r="AU1140" s="257" t="s">
        <v>91</v>
      </c>
      <c r="AV1140" s="14" t="s">
        <v>91</v>
      </c>
      <c r="AW1140" s="14" t="s">
        <v>37</v>
      </c>
      <c r="AX1140" s="14" t="s">
        <v>78</v>
      </c>
      <c r="AY1140" s="257" t="s">
        <v>373</v>
      </c>
    </row>
    <row r="1141" s="14" customFormat="1">
      <c r="A1141" s="14"/>
      <c r="B1141" s="247"/>
      <c r="C1141" s="248"/>
      <c r="D1141" s="238" t="s">
        <v>383</v>
      </c>
      <c r="E1141" s="249" t="s">
        <v>19</v>
      </c>
      <c r="F1141" s="250" t="s">
        <v>1184</v>
      </c>
      <c r="G1141" s="248"/>
      <c r="H1141" s="251">
        <v>4.508</v>
      </c>
      <c r="I1141" s="252"/>
      <c r="J1141" s="248"/>
      <c r="K1141" s="248"/>
      <c r="L1141" s="253"/>
      <c r="M1141" s="254"/>
      <c r="N1141" s="255"/>
      <c r="O1141" s="255"/>
      <c r="P1141" s="255"/>
      <c r="Q1141" s="255"/>
      <c r="R1141" s="255"/>
      <c r="S1141" s="255"/>
      <c r="T1141" s="256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7" t="s">
        <v>383</v>
      </c>
      <c r="AU1141" s="257" t="s">
        <v>91</v>
      </c>
      <c r="AV1141" s="14" t="s">
        <v>91</v>
      </c>
      <c r="AW1141" s="14" t="s">
        <v>37</v>
      </c>
      <c r="AX1141" s="14" t="s">
        <v>78</v>
      </c>
      <c r="AY1141" s="257" t="s">
        <v>373</v>
      </c>
    </row>
    <row r="1142" s="14" customFormat="1">
      <c r="A1142" s="14"/>
      <c r="B1142" s="247"/>
      <c r="C1142" s="248"/>
      <c r="D1142" s="238" t="s">
        <v>383</v>
      </c>
      <c r="E1142" s="249" t="s">
        <v>19</v>
      </c>
      <c r="F1142" s="250" t="s">
        <v>1185</v>
      </c>
      <c r="G1142" s="248"/>
      <c r="H1142" s="251">
        <v>8.2799999999999994</v>
      </c>
      <c r="I1142" s="252"/>
      <c r="J1142" s="248"/>
      <c r="K1142" s="248"/>
      <c r="L1142" s="253"/>
      <c r="M1142" s="254"/>
      <c r="N1142" s="255"/>
      <c r="O1142" s="255"/>
      <c r="P1142" s="255"/>
      <c r="Q1142" s="255"/>
      <c r="R1142" s="255"/>
      <c r="S1142" s="255"/>
      <c r="T1142" s="256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7" t="s">
        <v>383</v>
      </c>
      <c r="AU1142" s="257" t="s">
        <v>91</v>
      </c>
      <c r="AV1142" s="14" t="s">
        <v>91</v>
      </c>
      <c r="AW1142" s="14" t="s">
        <v>37</v>
      </c>
      <c r="AX1142" s="14" t="s">
        <v>78</v>
      </c>
      <c r="AY1142" s="257" t="s">
        <v>373</v>
      </c>
    </row>
    <row r="1143" s="14" customFormat="1">
      <c r="A1143" s="14"/>
      <c r="B1143" s="247"/>
      <c r="C1143" s="248"/>
      <c r="D1143" s="238" t="s">
        <v>383</v>
      </c>
      <c r="E1143" s="249" t="s">
        <v>19</v>
      </c>
      <c r="F1143" s="250" t="s">
        <v>1186</v>
      </c>
      <c r="G1143" s="248"/>
      <c r="H1143" s="251">
        <v>9.016</v>
      </c>
      <c r="I1143" s="252"/>
      <c r="J1143" s="248"/>
      <c r="K1143" s="248"/>
      <c r="L1143" s="253"/>
      <c r="M1143" s="254"/>
      <c r="N1143" s="255"/>
      <c r="O1143" s="255"/>
      <c r="P1143" s="255"/>
      <c r="Q1143" s="255"/>
      <c r="R1143" s="255"/>
      <c r="S1143" s="255"/>
      <c r="T1143" s="256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7" t="s">
        <v>383</v>
      </c>
      <c r="AU1143" s="257" t="s">
        <v>91</v>
      </c>
      <c r="AV1143" s="14" t="s">
        <v>91</v>
      </c>
      <c r="AW1143" s="14" t="s">
        <v>37</v>
      </c>
      <c r="AX1143" s="14" t="s">
        <v>78</v>
      </c>
      <c r="AY1143" s="257" t="s">
        <v>373</v>
      </c>
    </row>
    <row r="1144" s="14" customFormat="1">
      <c r="A1144" s="14"/>
      <c r="B1144" s="247"/>
      <c r="C1144" s="248"/>
      <c r="D1144" s="238" t="s">
        <v>383</v>
      </c>
      <c r="E1144" s="249" t="s">
        <v>19</v>
      </c>
      <c r="F1144" s="250" t="s">
        <v>1187</v>
      </c>
      <c r="G1144" s="248"/>
      <c r="H1144" s="251">
        <v>0.73599999999999999</v>
      </c>
      <c r="I1144" s="252"/>
      <c r="J1144" s="248"/>
      <c r="K1144" s="248"/>
      <c r="L1144" s="253"/>
      <c r="M1144" s="254"/>
      <c r="N1144" s="255"/>
      <c r="O1144" s="255"/>
      <c r="P1144" s="255"/>
      <c r="Q1144" s="255"/>
      <c r="R1144" s="255"/>
      <c r="S1144" s="255"/>
      <c r="T1144" s="256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7" t="s">
        <v>383</v>
      </c>
      <c r="AU1144" s="257" t="s">
        <v>91</v>
      </c>
      <c r="AV1144" s="14" t="s">
        <v>91</v>
      </c>
      <c r="AW1144" s="14" t="s">
        <v>37</v>
      </c>
      <c r="AX1144" s="14" t="s">
        <v>78</v>
      </c>
      <c r="AY1144" s="257" t="s">
        <v>373</v>
      </c>
    </row>
    <row r="1145" s="14" customFormat="1">
      <c r="A1145" s="14"/>
      <c r="B1145" s="247"/>
      <c r="C1145" s="248"/>
      <c r="D1145" s="238" t="s">
        <v>383</v>
      </c>
      <c r="E1145" s="249" t="s">
        <v>19</v>
      </c>
      <c r="F1145" s="250" t="s">
        <v>1188</v>
      </c>
      <c r="G1145" s="248"/>
      <c r="H1145" s="251">
        <v>37.719999999999999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7" t="s">
        <v>383</v>
      </c>
      <c r="AU1145" s="257" t="s">
        <v>91</v>
      </c>
      <c r="AV1145" s="14" t="s">
        <v>91</v>
      </c>
      <c r="AW1145" s="14" t="s">
        <v>37</v>
      </c>
      <c r="AX1145" s="14" t="s">
        <v>78</v>
      </c>
      <c r="AY1145" s="257" t="s">
        <v>373</v>
      </c>
    </row>
    <row r="1146" s="14" customFormat="1">
      <c r="A1146" s="14"/>
      <c r="B1146" s="247"/>
      <c r="C1146" s="248"/>
      <c r="D1146" s="238" t="s">
        <v>383</v>
      </c>
      <c r="E1146" s="249" t="s">
        <v>19</v>
      </c>
      <c r="F1146" s="250" t="s">
        <v>1189</v>
      </c>
      <c r="G1146" s="248"/>
      <c r="H1146" s="251">
        <v>2.3919999999999999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383</v>
      </c>
      <c r="AU1146" s="257" t="s">
        <v>91</v>
      </c>
      <c r="AV1146" s="14" t="s">
        <v>91</v>
      </c>
      <c r="AW1146" s="14" t="s">
        <v>37</v>
      </c>
      <c r="AX1146" s="14" t="s">
        <v>78</v>
      </c>
      <c r="AY1146" s="257" t="s">
        <v>373</v>
      </c>
    </row>
    <row r="1147" s="14" customFormat="1">
      <c r="A1147" s="14"/>
      <c r="B1147" s="247"/>
      <c r="C1147" s="248"/>
      <c r="D1147" s="238" t="s">
        <v>383</v>
      </c>
      <c r="E1147" s="249" t="s">
        <v>19</v>
      </c>
      <c r="F1147" s="250" t="s">
        <v>1190</v>
      </c>
      <c r="G1147" s="248"/>
      <c r="H1147" s="251">
        <v>36.616</v>
      </c>
      <c r="I1147" s="252"/>
      <c r="J1147" s="248"/>
      <c r="K1147" s="248"/>
      <c r="L1147" s="253"/>
      <c r="M1147" s="254"/>
      <c r="N1147" s="255"/>
      <c r="O1147" s="255"/>
      <c r="P1147" s="255"/>
      <c r="Q1147" s="255"/>
      <c r="R1147" s="255"/>
      <c r="S1147" s="255"/>
      <c r="T1147" s="256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7" t="s">
        <v>383</v>
      </c>
      <c r="AU1147" s="257" t="s">
        <v>91</v>
      </c>
      <c r="AV1147" s="14" t="s">
        <v>91</v>
      </c>
      <c r="AW1147" s="14" t="s">
        <v>37</v>
      </c>
      <c r="AX1147" s="14" t="s">
        <v>78</v>
      </c>
      <c r="AY1147" s="257" t="s">
        <v>373</v>
      </c>
    </row>
    <row r="1148" s="14" customFormat="1">
      <c r="A1148" s="14"/>
      <c r="B1148" s="247"/>
      <c r="C1148" s="248"/>
      <c r="D1148" s="238" t="s">
        <v>383</v>
      </c>
      <c r="E1148" s="249" t="s">
        <v>19</v>
      </c>
      <c r="F1148" s="250" t="s">
        <v>1191</v>
      </c>
      <c r="G1148" s="248"/>
      <c r="H1148" s="251">
        <v>2.484</v>
      </c>
      <c r="I1148" s="252"/>
      <c r="J1148" s="248"/>
      <c r="K1148" s="248"/>
      <c r="L1148" s="253"/>
      <c r="M1148" s="254"/>
      <c r="N1148" s="255"/>
      <c r="O1148" s="255"/>
      <c r="P1148" s="255"/>
      <c r="Q1148" s="255"/>
      <c r="R1148" s="255"/>
      <c r="S1148" s="255"/>
      <c r="T1148" s="256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7" t="s">
        <v>383</v>
      </c>
      <c r="AU1148" s="257" t="s">
        <v>91</v>
      </c>
      <c r="AV1148" s="14" t="s">
        <v>91</v>
      </c>
      <c r="AW1148" s="14" t="s">
        <v>37</v>
      </c>
      <c r="AX1148" s="14" t="s">
        <v>78</v>
      </c>
      <c r="AY1148" s="257" t="s">
        <v>373</v>
      </c>
    </row>
    <row r="1149" s="14" customFormat="1">
      <c r="A1149" s="14"/>
      <c r="B1149" s="247"/>
      <c r="C1149" s="248"/>
      <c r="D1149" s="238" t="s">
        <v>383</v>
      </c>
      <c r="E1149" s="249" t="s">
        <v>19</v>
      </c>
      <c r="F1149" s="250" t="s">
        <v>1192</v>
      </c>
      <c r="G1149" s="248"/>
      <c r="H1149" s="251">
        <v>40.204000000000001</v>
      </c>
      <c r="I1149" s="252"/>
      <c r="J1149" s="248"/>
      <c r="K1149" s="248"/>
      <c r="L1149" s="253"/>
      <c r="M1149" s="254"/>
      <c r="N1149" s="255"/>
      <c r="O1149" s="255"/>
      <c r="P1149" s="255"/>
      <c r="Q1149" s="255"/>
      <c r="R1149" s="255"/>
      <c r="S1149" s="255"/>
      <c r="T1149" s="256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7" t="s">
        <v>383</v>
      </c>
      <c r="AU1149" s="257" t="s">
        <v>91</v>
      </c>
      <c r="AV1149" s="14" t="s">
        <v>91</v>
      </c>
      <c r="AW1149" s="14" t="s">
        <v>37</v>
      </c>
      <c r="AX1149" s="14" t="s">
        <v>78</v>
      </c>
      <c r="AY1149" s="257" t="s">
        <v>373</v>
      </c>
    </row>
    <row r="1150" s="16" customFormat="1">
      <c r="A1150" s="16"/>
      <c r="B1150" s="269"/>
      <c r="C1150" s="270"/>
      <c r="D1150" s="238" t="s">
        <v>383</v>
      </c>
      <c r="E1150" s="271" t="s">
        <v>19</v>
      </c>
      <c r="F1150" s="272" t="s">
        <v>447</v>
      </c>
      <c r="G1150" s="270"/>
      <c r="H1150" s="273">
        <v>219.29599999999999</v>
      </c>
      <c r="I1150" s="274"/>
      <c r="J1150" s="270"/>
      <c r="K1150" s="270"/>
      <c r="L1150" s="275"/>
      <c r="M1150" s="276"/>
      <c r="N1150" s="277"/>
      <c r="O1150" s="277"/>
      <c r="P1150" s="277"/>
      <c r="Q1150" s="277"/>
      <c r="R1150" s="277"/>
      <c r="S1150" s="277"/>
      <c r="T1150" s="278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79" t="s">
        <v>383</v>
      </c>
      <c r="AU1150" s="279" t="s">
        <v>91</v>
      </c>
      <c r="AV1150" s="16" t="s">
        <v>98</v>
      </c>
      <c r="AW1150" s="16" t="s">
        <v>37</v>
      </c>
      <c r="AX1150" s="16" t="s">
        <v>78</v>
      </c>
      <c r="AY1150" s="279" t="s">
        <v>373</v>
      </c>
    </row>
    <row r="1151" s="13" customFormat="1">
      <c r="A1151" s="13"/>
      <c r="B1151" s="236"/>
      <c r="C1151" s="237"/>
      <c r="D1151" s="238" t="s">
        <v>383</v>
      </c>
      <c r="E1151" s="239" t="s">
        <v>19</v>
      </c>
      <c r="F1151" s="240" t="s">
        <v>852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383</v>
      </c>
      <c r="AU1151" s="246" t="s">
        <v>91</v>
      </c>
      <c r="AV1151" s="13" t="s">
        <v>85</v>
      </c>
      <c r="AW1151" s="13" t="s">
        <v>37</v>
      </c>
      <c r="AX1151" s="13" t="s">
        <v>78</v>
      </c>
      <c r="AY1151" s="246" t="s">
        <v>373</v>
      </c>
    </row>
    <row r="1152" s="14" customFormat="1">
      <c r="A1152" s="14"/>
      <c r="B1152" s="247"/>
      <c r="C1152" s="248"/>
      <c r="D1152" s="238" t="s">
        <v>383</v>
      </c>
      <c r="E1152" s="249" t="s">
        <v>19</v>
      </c>
      <c r="F1152" s="250" t="s">
        <v>1182</v>
      </c>
      <c r="G1152" s="248"/>
      <c r="H1152" s="251">
        <v>24.84</v>
      </c>
      <c r="I1152" s="252"/>
      <c r="J1152" s="248"/>
      <c r="K1152" s="248"/>
      <c r="L1152" s="253"/>
      <c r="M1152" s="254"/>
      <c r="N1152" s="255"/>
      <c r="O1152" s="255"/>
      <c r="P1152" s="255"/>
      <c r="Q1152" s="255"/>
      <c r="R1152" s="255"/>
      <c r="S1152" s="255"/>
      <c r="T1152" s="256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7" t="s">
        <v>383</v>
      </c>
      <c r="AU1152" s="257" t="s">
        <v>91</v>
      </c>
      <c r="AV1152" s="14" t="s">
        <v>91</v>
      </c>
      <c r="AW1152" s="14" t="s">
        <v>37</v>
      </c>
      <c r="AX1152" s="14" t="s">
        <v>78</v>
      </c>
      <c r="AY1152" s="257" t="s">
        <v>373</v>
      </c>
    </row>
    <row r="1153" s="14" customFormat="1">
      <c r="A1153" s="14"/>
      <c r="B1153" s="247"/>
      <c r="C1153" s="248"/>
      <c r="D1153" s="238" t="s">
        <v>383</v>
      </c>
      <c r="E1153" s="249" t="s">
        <v>19</v>
      </c>
      <c r="F1153" s="250" t="s">
        <v>1193</v>
      </c>
      <c r="G1153" s="248"/>
      <c r="H1153" s="251">
        <v>52.5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383</v>
      </c>
      <c r="AU1153" s="257" t="s">
        <v>91</v>
      </c>
      <c r="AV1153" s="14" t="s">
        <v>91</v>
      </c>
      <c r="AW1153" s="14" t="s">
        <v>37</v>
      </c>
      <c r="AX1153" s="14" t="s">
        <v>78</v>
      </c>
      <c r="AY1153" s="257" t="s">
        <v>373</v>
      </c>
    </row>
    <row r="1154" s="14" customFormat="1">
      <c r="A1154" s="14"/>
      <c r="B1154" s="247"/>
      <c r="C1154" s="248"/>
      <c r="D1154" s="238" t="s">
        <v>383</v>
      </c>
      <c r="E1154" s="249" t="s">
        <v>19</v>
      </c>
      <c r="F1154" s="250" t="s">
        <v>1184</v>
      </c>
      <c r="G1154" s="248"/>
      <c r="H1154" s="251">
        <v>4.508</v>
      </c>
      <c r="I1154" s="252"/>
      <c r="J1154" s="248"/>
      <c r="K1154" s="248"/>
      <c r="L1154" s="253"/>
      <c r="M1154" s="254"/>
      <c r="N1154" s="255"/>
      <c r="O1154" s="255"/>
      <c r="P1154" s="255"/>
      <c r="Q1154" s="255"/>
      <c r="R1154" s="255"/>
      <c r="S1154" s="255"/>
      <c r="T1154" s="256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7" t="s">
        <v>383</v>
      </c>
      <c r="AU1154" s="257" t="s">
        <v>91</v>
      </c>
      <c r="AV1154" s="14" t="s">
        <v>91</v>
      </c>
      <c r="AW1154" s="14" t="s">
        <v>37</v>
      </c>
      <c r="AX1154" s="14" t="s">
        <v>78</v>
      </c>
      <c r="AY1154" s="257" t="s">
        <v>373</v>
      </c>
    </row>
    <row r="1155" s="14" customFormat="1">
      <c r="A1155" s="14"/>
      <c r="B1155" s="247"/>
      <c r="C1155" s="248"/>
      <c r="D1155" s="238" t="s">
        <v>383</v>
      </c>
      <c r="E1155" s="249" t="s">
        <v>19</v>
      </c>
      <c r="F1155" s="250" t="s">
        <v>1185</v>
      </c>
      <c r="G1155" s="248"/>
      <c r="H1155" s="251">
        <v>8.2799999999999994</v>
      </c>
      <c r="I1155" s="252"/>
      <c r="J1155" s="248"/>
      <c r="K1155" s="248"/>
      <c r="L1155" s="253"/>
      <c r="M1155" s="254"/>
      <c r="N1155" s="255"/>
      <c r="O1155" s="255"/>
      <c r="P1155" s="255"/>
      <c r="Q1155" s="255"/>
      <c r="R1155" s="255"/>
      <c r="S1155" s="255"/>
      <c r="T1155" s="256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7" t="s">
        <v>383</v>
      </c>
      <c r="AU1155" s="257" t="s">
        <v>91</v>
      </c>
      <c r="AV1155" s="14" t="s">
        <v>91</v>
      </c>
      <c r="AW1155" s="14" t="s">
        <v>37</v>
      </c>
      <c r="AX1155" s="14" t="s">
        <v>78</v>
      </c>
      <c r="AY1155" s="257" t="s">
        <v>373</v>
      </c>
    </row>
    <row r="1156" s="14" customFormat="1">
      <c r="A1156" s="14"/>
      <c r="B1156" s="247"/>
      <c r="C1156" s="248"/>
      <c r="D1156" s="238" t="s">
        <v>383</v>
      </c>
      <c r="E1156" s="249" t="s">
        <v>19</v>
      </c>
      <c r="F1156" s="250" t="s">
        <v>1186</v>
      </c>
      <c r="G1156" s="248"/>
      <c r="H1156" s="251">
        <v>9.016</v>
      </c>
      <c r="I1156" s="252"/>
      <c r="J1156" s="248"/>
      <c r="K1156" s="248"/>
      <c r="L1156" s="253"/>
      <c r="M1156" s="254"/>
      <c r="N1156" s="255"/>
      <c r="O1156" s="255"/>
      <c r="P1156" s="255"/>
      <c r="Q1156" s="255"/>
      <c r="R1156" s="255"/>
      <c r="S1156" s="255"/>
      <c r="T1156" s="256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7" t="s">
        <v>383</v>
      </c>
      <c r="AU1156" s="257" t="s">
        <v>91</v>
      </c>
      <c r="AV1156" s="14" t="s">
        <v>91</v>
      </c>
      <c r="AW1156" s="14" t="s">
        <v>37</v>
      </c>
      <c r="AX1156" s="14" t="s">
        <v>78</v>
      </c>
      <c r="AY1156" s="257" t="s">
        <v>373</v>
      </c>
    </row>
    <row r="1157" s="14" customFormat="1">
      <c r="A1157" s="14"/>
      <c r="B1157" s="247"/>
      <c r="C1157" s="248"/>
      <c r="D1157" s="238" t="s">
        <v>383</v>
      </c>
      <c r="E1157" s="249" t="s">
        <v>19</v>
      </c>
      <c r="F1157" s="250" t="s">
        <v>1187</v>
      </c>
      <c r="G1157" s="248"/>
      <c r="H1157" s="251">
        <v>0.73599999999999999</v>
      </c>
      <c r="I1157" s="252"/>
      <c r="J1157" s="248"/>
      <c r="K1157" s="248"/>
      <c r="L1157" s="253"/>
      <c r="M1157" s="254"/>
      <c r="N1157" s="255"/>
      <c r="O1157" s="255"/>
      <c r="P1157" s="255"/>
      <c r="Q1157" s="255"/>
      <c r="R1157" s="255"/>
      <c r="S1157" s="255"/>
      <c r="T1157" s="256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7" t="s">
        <v>383</v>
      </c>
      <c r="AU1157" s="257" t="s">
        <v>91</v>
      </c>
      <c r="AV1157" s="14" t="s">
        <v>91</v>
      </c>
      <c r="AW1157" s="14" t="s">
        <v>37</v>
      </c>
      <c r="AX1157" s="14" t="s">
        <v>78</v>
      </c>
      <c r="AY1157" s="257" t="s">
        <v>373</v>
      </c>
    </row>
    <row r="1158" s="14" customFormat="1">
      <c r="A1158" s="14"/>
      <c r="B1158" s="247"/>
      <c r="C1158" s="248"/>
      <c r="D1158" s="238" t="s">
        <v>383</v>
      </c>
      <c r="E1158" s="249" t="s">
        <v>19</v>
      </c>
      <c r="F1158" s="250" t="s">
        <v>1194</v>
      </c>
      <c r="G1158" s="248"/>
      <c r="H1158" s="251">
        <v>37.719999999999999</v>
      </c>
      <c r="I1158" s="252"/>
      <c r="J1158" s="248"/>
      <c r="K1158" s="248"/>
      <c r="L1158" s="253"/>
      <c r="M1158" s="254"/>
      <c r="N1158" s="255"/>
      <c r="O1158" s="255"/>
      <c r="P1158" s="255"/>
      <c r="Q1158" s="255"/>
      <c r="R1158" s="255"/>
      <c r="S1158" s="255"/>
      <c r="T1158" s="256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7" t="s">
        <v>383</v>
      </c>
      <c r="AU1158" s="257" t="s">
        <v>91</v>
      </c>
      <c r="AV1158" s="14" t="s">
        <v>91</v>
      </c>
      <c r="AW1158" s="14" t="s">
        <v>37</v>
      </c>
      <c r="AX1158" s="14" t="s">
        <v>78</v>
      </c>
      <c r="AY1158" s="257" t="s">
        <v>373</v>
      </c>
    </row>
    <row r="1159" s="14" customFormat="1">
      <c r="A1159" s="14"/>
      <c r="B1159" s="247"/>
      <c r="C1159" s="248"/>
      <c r="D1159" s="238" t="s">
        <v>383</v>
      </c>
      <c r="E1159" s="249" t="s">
        <v>19</v>
      </c>
      <c r="F1159" s="250" t="s">
        <v>1189</v>
      </c>
      <c r="G1159" s="248"/>
      <c r="H1159" s="251">
        <v>2.3919999999999999</v>
      </c>
      <c r="I1159" s="252"/>
      <c r="J1159" s="248"/>
      <c r="K1159" s="248"/>
      <c r="L1159" s="253"/>
      <c r="M1159" s="254"/>
      <c r="N1159" s="255"/>
      <c r="O1159" s="255"/>
      <c r="P1159" s="255"/>
      <c r="Q1159" s="255"/>
      <c r="R1159" s="255"/>
      <c r="S1159" s="255"/>
      <c r="T1159" s="256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7" t="s">
        <v>383</v>
      </c>
      <c r="AU1159" s="257" t="s">
        <v>91</v>
      </c>
      <c r="AV1159" s="14" t="s">
        <v>91</v>
      </c>
      <c r="AW1159" s="14" t="s">
        <v>37</v>
      </c>
      <c r="AX1159" s="14" t="s">
        <v>78</v>
      </c>
      <c r="AY1159" s="257" t="s">
        <v>373</v>
      </c>
    </row>
    <row r="1160" s="14" customFormat="1">
      <c r="A1160" s="14"/>
      <c r="B1160" s="247"/>
      <c r="C1160" s="248"/>
      <c r="D1160" s="238" t="s">
        <v>383</v>
      </c>
      <c r="E1160" s="249" t="s">
        <v>19</v>
      </c>
      <c r="F1160" s="250" t="s">
        <v>1190</v>
      </c>
      <c r="G1160" s="248"/>
      <c r="H1160" s="251">
        <v>36.616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383</v>
      </c>
      <c r="AU1160" s="257" t="s">
        <v>91</v>
      </c>
      <c r="AV1160" s="14" t="s">
        <v>91</v>
      </c>
      <c r="AW1160" s="14" t="s">
        <v>37</v>
      </c>
      <c r="AX1160" s="14" t="s">
        <v>78</v>
      </c>
      <c r="AY1160" s="257" t="s">
        <v>373</v>
      </c>
    </row>
    <row r="1161" s="14" customFormat="1">
      <c r="A1161" s="14"/>
      <c r="B1161" s="247"/>
      <c r="C1161" s="248"/>
      <c r="D1161" s="238" t="s">
        <v>383</v>
      </c>
      <c r="E1161" s="249" t="s">
        <v>19</v>
      </c>
      <c r="F1161" s="250" t="s">
        <v>1191</v>
      </c>
      <c r="G1161" s="248"/>
      <c r="H1161" s="251">
        <v>2.484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7" t="s">
        <v>383</v>
      </c>
      <c r="AU1161" s="257" t="s">
        <v>91</v>
      </c>
      <c r="AV1161" s="14" t="s">
        <v>91</v>
      </c>
      <c r="AW1161" s="14" t="s">
        <v>37</v>
      </c>
      <c r="AX1161" s="14" t="s">
        <v>78</v>
      </c>
      <c r="AY1161" s="257" t="s">
        <v>373</v>
      </c>
    </row>
    <row r="1162" s="14" customFormat="1">
      <c r="A1162" s="14"/>
      <c r="B1162" s="247"/>
      <c r="C1162" s="248"/>
      <c r="D1162" s="238" t="s">
        <v>383</v>
      </c>
      <c r="E1162" s="249" t="s">
        <v>19</v>
      </c>
      <c r="F1162" s="250" t="s">
        <v>1192</v>
      </c>
      <c r="G1162" s="248"/>
      <c r="H1162" s="251">
        <v>40.204000000000001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383</v>
      </c>
      <c r="AU1162" s="257" t="s">
        <v>91</v>
      </c>
      <c r="AV1162" s="14" t="s">
        <v>91</v>
      </c>
      <c r="AW1162" s="14" t="s">
        <v>37</v>
      </c>
      <c r="AX1162" s="14" t="s">
        <v>78</v>
      </c>
      <c r="AY1162" s="257" t="s">
        <v>373</v>
      </c>
    </row>
    <row r="1163" s="16" customFormat="1">
      <c r="A1163" s="16"/>
      <c r="B1163" s="269"/>
      <c r="C1163" s="270"/>
      <c r="D1163" s="238" t="s">
        <v>383</v>
      </c>
      <c r="E1163" s="271" t="s">
        <v>19</v>
      </c>
      <c r="F1163" s="272" t="s">
        <v>447</v>
      </c>
      <c r="G1163" s="270"/>
      <c r="H1163" s="273">
        <v>219.29599999999999</v>
      </c>
      <c r="I1163" s="274"/>
      <c r="J1163" s="270"/>
      <c r="K1163" s="270"/>
      <c r="L1163" s="275"/>
      <c r="M1163" s="276"/>
      <c r="N1163" s="277"/>
      <c r="O1163" s="277"/>
      <c r="P1163" s="277"/>
      <c r="Q1163" s="277"/>
      <c r="R1163" s="277"/>
      <c r="S1163" s="277"/>
      <c r="T1163" s="278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9" t="s">
        <v>383</v>
      </c>
      <c r="AU1163" s="279" t="s">
        <v>91</v>
      </c>
      <c r="AV1163" s="16" t="s">
        <v>98</v>
      </c>
      <c r="AW1163" s="16" t="s">
        <v>37</v>
      </c>
      <c r="AX1163" s="16" t="s">
        <v>78</v>
      </c>
      <c r="AY1163" s="279" t="s">
        <v>373</v>
      </c>
    </row>
    <row r="1164" s="13" customFormat="1">
      <c r="A1164" s="13"/>
      <c r="B1164" s="236"/>
      <c r="C1164" s="237"/>
      <c r="D1164" s="238" t="s">
        <v>383</v>
      </c>
      <c r="E1164" s="239" t="s">
        <v>19</v>
      </c>
      <c r="F1164" s="240" t="s">
        <v>865</v>
      </c>
      <c r="G1164" s="237"/>
      <c r="H1164" s="239" t="s">
        <v>19</v>
      </c>
      <c r="I1164" s="241"/>
      <c r="J1164" s="237"/>
      <c r="K1164" s="237"/>
      <c r="L1164" s="242"/>
      <c r="M1164" s="243"/>
      <c r="N1164" s="244"/>
      <c r="O1164" s="244"/>
      <c r="P1164" s="244"/>
      <c r="Q1164" s="244"/>
      <c r="R1164" s="244"/>
      <c r="S1164" s="244"/>
      <c r="T1164" s="24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6" t="s">
        <v>383</v>
      </c>
      <c r="AU1164" s="246" t="s">
        <v>91</v>
      </c>
      <c r="AV1164" s="13" t="s">
        <v>85</v>
      </c>
      <c r="AW1164" s="13" t="s">
        <v>37</v>
      </c>
      <c r="AX1164" s="13" t="s">
        <v>78</v>
      </c>
      <c r="AY1164" s="246" t="s">
        <v>373</v>
      </c>
    </row>
    <row r="1165" s="14" customFormat="1">
      <c r="A1165" s="14"/>
      <c r="B1165" s="247"/>
      <c r="C1165" s="248"/>
      <c r="D1165" s="238" t="s">
        <v>383</v>
      </c>
      <c r="E1165" s="249" t="s">
        <v>19</v>
      </c>
      <c r="F1165" s="250" t="s">
        <v>1195</v>
      </c>
      <c r="G1165" s="248"/>
      <c r="H1165" s="251">
        <v>23.760000000000002</v>
      </c>
      <c r="I1165" s="252"/>
      <c r="J1165" s="248"/>
      <c r="K1165" s="248"/>
      <c r="L1165" s="253"/>
      <c r="M1165" s="254"/>
      <c r="N1165" s="255"/>
      <c r="O1165" s="255"/>
      <c r="P1165" s="255"/>
      <c r="Q1165" s="255"/>
      <c r="R1165" s="255"/>
      <c r="S1165" s="255"/>
      <c r="T1165" s="256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7" t="s">
        <v>383</v>
      </c>
      <c r="AU1165" s="257" t="s">
        <v>91</v>
      </c>
      <c r="AV1165" s="14" t="s">
        <v>91</v>
      </c>
      <c r="AW1165" s="14" t="s">
        <v>37</v>
      </c>
      <c r="AX1165" s="14" t="s">
        <v>78</v>
      </c>
      <c r="AY1165" s="257" t="s">
        <v>373</v>
      </c>
    </row>
    <row r="1166" s="14" customFormat="1">
      <c r="A1166" s="14"/>
      <c r="B1166" s="247"/>
      <c r="C1166" s="248"/>
      <c r="D1166" s="238" t="s">
        <v>383</v>
      </c>
      <c r="E1166" s="249" t="s">
        <v>19</v>
      </c>
      <c r="F1166" s="250" t="s">
        <v>1153</v>
      </c>
      <c r="G1166" s="248"/>
      <c r="H1166" s="251">
        <v>5.9379999999999997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383</v>
      </c>
      <c r="AU1166" s="257" t="s">
        <v>91</v>
      </c>
      <c r="AV1166" s="14" t="s">
        <v>91</v>
      </c>
      <c r="AW1166" s="14" t="s">
        <v>37</v>
      </c>
      <c r="AX1166" s="14" t="s">
        <v>78</v>
      </c>
      <c r="AY1166" s="257" t="s">
        <v>373</v>
      </c>
    </row>
    <row r="1167" s="14" customFormat="1">
      <c r="A1167" s="14"/>
      <c r="B1167" s="247"/>
      <c r="C1167" s="248"/>
      <c r="D1167" s="238" t="s">
        <v>383</v>
      </c>
      <c r="E1167" s="249" t="s">
        <v>19</v>
      </c>
      <c r="F1167" s="250" t="s">
        <v>1196</v>
      </c>
      <c r="G1167" s="248"/>
      <c r="H1167" s="251">
        <v>4.3120000000000003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7" t="s">
        <v>383</v>
      </c>
      <c r="AU1167" s="257" t="s">
        <v>91</v>
      </c>
      <c r="AV1167" s="14" t="s">
        <v>91</v>
      </c>
      <c r="AW1167" s="14" t="s">
        <v>37</v>
      </c>
      <c r="AX1167" s="14" t="s">
        <v>78</v>
      </c>
      <c r="AY1167" s="257" t="s">
        <v>373</v>
      </c>
    </row>
    <row r="1168" s="14" customFormat="1">
      <c r="A1168" s="14"/>
      <c r="B1168" s="247"/>
      <c r="C1168" s="248"/>
      <c r="D1168" s="238" t="s">
        <v>383</v>
      </c>
      <c r="E1168" s="249" t="s">
        <v>19</v>
      </c>
      <c r="F1168" s="250" t="s">
        <v>1197</v>
      </c>
      <c r="G1168" s="248"/>
      <c r="H1168" s="251">
        <v>7.9199999999999999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7" t="s">
        <v>383</v>
      </c>
      <c r="AU1168" s="257" t="s">
        <v>91</v>
      </c>
      <c r="AV1168" s="14" t="s">
        <v>91</v>
      </c>
      <c r="AW1168" s="14" t="s">
        <v>37</v>
      </c>
      <c r="AX1168" s="14" t="s">
        <v>78</v>
      </c>
      <c r="AY1168" s="257" t="s">
        <v>373</v>
      </c>
    </row>
    <row r="1169" s="14" customFormat="1">
      <c r="A1169" s="14"/>
      <c r="B1169" s="247"/>
      <c r="C1169" s="248"/>
      <c r="D1169" s="238" t="s">
        <v>383</v>
      </c>
      <c r="E1169" s="249" t="s">
        <v>19</v>
      </c>
      <c r="F1169" s="250" t="s">
        <v>1198</v>
      </c>
      <c r="G1169" s="248"/>
      <c r="H1169" s="251">
        <v>8.6240000000000006</v>
      </c>
      <c r="I1169" s="252"/>
      <c r="J1169" s="248"/>
      <c r="K1169" s="248"/>
      <c r="L1169" s="253"/>
      <c r="M1169" s="254"/>
      <c r="N1169" s="255"/>
      <c r="O1169" s="255"/>
      <c r="P1169" s="255"/>
      <c r="Q1169" s="255"/>
      <c r="R1169" s="255"/>
      <c r="S1169" s="255"/>
      <c r="T1169" s="256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7" t="s">
        <v>383</v>
      </c>
      <c r="AU1169" s="257" t="s">
        <v>91</v>
      </c>
      <c r="AV1169" s="14" t="s">
        <v>91</v>
      </c>
      <c r="AW1169" s="14" t="s">
        <v>37</v>
      </c>
      <c r="AX1169" s="14" t="s">
        <v>78</v>
      </c>
      <c r="AY1169" s="257" t="s">
        <v>373</v>
      </c>
    </row>
    <row r="1170" s="14" customFormat="1">
      <c r="A1170" s="14"/>
      <c r="B1170" s="247"/>
      <c r="C1170" s="248"/>
      <c r="D1170" s="238" t="s">
        <v>383</v>
      </c>
      <c r="E1170" s="249" t="s">
        <v>19</v>
      </c>
      <c r="F1170" s="250" t="s">
        <v>1199</v>
      </c>
      <c r="G1170" s="248"/>
      <c r="H1170" s="251">
        <v>0.70399999999999996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383</v>
      </c>
      <c r="AU1170" s="257" t="s">
        <v>91</v>
      </c>
      <c r="AV1170" s="14" t="s">
        <v>91</v>
      </c>
      <c r="AW1170" s="14" t="s">
        <v>37</v>
      </c>
      <c r="AX1170" s="14" t="s">
        <v>78</v>
      </c>
      <c r="AY1170" s="257" t="s">
        <v>373</v>
      </c>
    </row>
    <row r="1171" s="14" customFormat="1">
      <c r="A1171" s="14"/>
      <c r="B1171" s="247"/>
      <c r="C1171" s="248"/>
      <c r="D1171" s="238" t="s">
        <v>383</v>
      </c>
      <c r="E1171" s="249" t="s">
        <v>19</v>
      </c>
      <c r="F1171" s="250" t="s">
        <v>1200</v>
      </c>
      <c r="G1171" s="248"/>
      <c r="H1171" s="251">
        <v>4.048</v>
      </c>
      <c r="I1171" s="252"/>
      <c r="J1171" s="248"/>
      <c r="K1171" s="248"/>
      <c r="L1171" s="253"/>
      <c r="M1171" s="254"/>
      <c r="N1171" s="255"/>
      <c r="O1171" s="255"/>
      <c r="P1171" s="255"/>
      <c r="Q1171" s="255"/>
      <c r="R1171" s="255"/>
      <c r="S1171" s="255"/>
      <c r="T1171" s="256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7" t="s">
        <v>383</v>
      </c>
      <c r="AU1171" s="257" t="s">
        <v>91</v>
      </c>
      <c r="AV1171" s="14" t="s">
        <v>91</v>
      </c>
      <c r="AW1171" s="14" t="s">
        <v>37</v>
      </c>
      <c r="AX1171" s="14" t="s">
        <v>78</v>
      </c>
      <c r="AY1171" s="257" t="s">
        <v>373</v>
      </c>
    </row>
    <row r="1172" s="14" customFormat="1">
      <c r="A1172" s="14"/>
      <c r="B1172" s="247"/>
      <c r="C1172" s="248"/>
      <c r="D1172" s="238" t="s">
        <v>383</v>
      </c>
      <c r="E1172" s="249" t="s">
        <v>19</v>
      </c>
      <c r="F1172" s="250" t="s">
        <v>1201</v>
      </c>
      <c r="G1172" s="248"/>
      <c r="H1172" s="251">
        <v>36.079999999999998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7" t="s">
        <v>383</v>
      </c>
      <c r="AU1172" s="257" t="s">
        <v>91</v>
      </c>
      <c r="AV1172" s="14" t="s">
        <v>91</v>
      </c>
      <c r="AW1172" s="14" t="s">
        <v>37</v>
      </c>
      <c r="AX1172" s="14" t="s">
        <v>78</v>
      </c>
      <c r="AY1172" s="257" t="s">
        <v>373</v>
      </c>
    </row>
    <row r="1173" s="14" customFormat="1">
      <c r="A1173" s="14"/>
      <c r="B1173" s="247"/>
      <c r="C1173" s="248"/>
      <c r="D1173" s="238" t="s">
        <v>383</v>
      </c>
      <c r="E1173" s="249" t="s">
        <v>19</v>
      </c>
      <c r="F1173" s="250" t="s">
        <v>1202</v>
      </c>
      <c r="G1173" s="248"/>
      <c r="H1173" s="251">
        <v>2.2879999999999998</v>
      </c>
      <c r="I1173" s="252"/>
      <c r="J1173" s="248"/>
      <c r="K1173" s="248"/>
      <c r="L1173" s="253"/>
      <c r="M1173" s="254"/>
      <c r="N1173" s="255"/>
      <c r="O1173" s="255"/>
      <c r="P1173" s="255"/>
      <c r="Q1173" s="255"/>
      <c r="R1173" s="255"/>
      <c r="S1173" s="255"/>
      <c r="T1173" s="256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7" t="s">
        <v>383</v>
      </c>
      <c r="AU1173" s="257" t="s">
        <v>91</v>
      </c>
      <c r="AV1173" s="14" t="s">
        <v>91</v>
      </c>
      <c r="AW1173" s="14" t="s">
        <v>37</v>
      </c>
      <c r="AX1173" s="14" t="s">
        <v>78</v>
      </c>
      <c r="AY1173" s="257" t="s">
        <v>373</v>
      </c>
    </row>
    <row r="1174" s="14" customFormat="1">
      <c r="A1174" s="14"/>
      <c r="B1174" s="247"/>
      <c r="C1174" s="248"/>
      <c r="D1174" s="238" t="s">
        <v>383</v>
      </c>
      <c r="E1174" s="249" t="s">
        <v>19</v>
      </c>
      <c r="F1174" s="250" t="s">
        <v>1203</v>
      </c>
      <c r="G1174" s="248"/>
      <c r="H1174" s="251">
        <v>35.024000000000001</v>
      </c>
      <c r="I1174" s="252"/>
      <c r="J1174" s="248"/>
      <c r="K1174" s="248"/>
      <c r="L1174" s="253"/>
      <c r="M1174" s="254"/>
      <c r="N1174" s="255"/>
      <c r="O1174" s="255"/>
      <c r="P1174" s="255"/>
      <c r="Q1174" s="255"/>
      <c r="R1174" s="255"/>
      <c r="S1174" s="255"/>
      <c r="T1174" s="256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7" t="s">
        <v>383</v>
      </c>
      <c r="AU1174" s="257" t="s">
        <v>91</v>
      </c>
      <c r="AV1174" s="14" t="s">
        <v>91</v>
      </c>
      <c r="AW1174" s="14" t="s">
        <v>37</v>
      </c>
      <c r="AX1174" s="14" t="s">
        <v>78</v>
      </c>
      <c r="AY1174" s="257" t="s">
        <v>373</v>
      </c>
    </row>
    <row r="1175" s="14" customFormat="1">
      <c r="A1175" s="14"/>
      <c r="B1175" s="247"/>
      <c r="C1175" s="248"/>
      <c r="D1175" s="238" t="s">
        <v>383</v>
      </c>
      <c r="E1175" s="249" t="s">
        <v>19</v>
      </c>
      <c r="F1175" s="250" t="s">
        <v>1204</v>
      </c>
      <c r="G1175" s="248"/>
      <c r="H1175" s="251">
        <v>2.3759999999999999</v>
      </c>
      <c r="I1175" s="252"/>
      <c r="J1175" s="248"/>
      <c r="K1175" s="248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7" t="s">
        <v>383</v>
      </c>
      <c r="AU1175" s="257" t="s">
        <v>91</v>
      </c>
      <c r="AV1175" s="14" t="s">
        <v>91</v>
      </c>
      <c r="AW1175" s="14" t="s">
        <v>37</v>
      </c>
      <c r="AX1175" s="14" t="s">
        <v>78</v>
      </c>
      <c r="AY1175" s="257" t="s">
        <v>373</v>
      </c>
    </row>
    <row r="1176" s="14" customFormat="1">
      <c r="A1176" s="14"/>
      <c r="B1176" s="247"/>
      <c r="C1176" s="248"/>
      <c r="D1176" s="238" t="s">
        <v>383</v>
      </c>
      <c r="E1176" s="249" t="s">
        <v>19</v>
      </c>
      <c r="F1176" s="250" t="s">
        <v>1205</v>
      </c>
      <c r="G1176" s="248"/>
      <c r="H1176" s="251">
        <v>38.456000000000003</v>
      </c>
      <c r="I1176" s="252"/>
      <c r="J1176" s="248"/>
      <c r="K1176" s="248"/>
      <c r="L1176" s="253"/>
      <c r="M1176" s="254"/>
      <c r="N1176" s="255"/>
      <c r="O1176" s="255"/>
      <c r="P1176" s="255"/>
      <c r="Q1176" s="255"/>
      <c r="R1176" s="255"/>
      <c r="S1176" s="255"/>
      <c r="T1176" s="256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7" t="s">
        <v>383</v>
      </c>
      <c r="AU1176" s="257" t="s">
        <v>91</v>
      </c>
      <c r="AV1176" s="14" t="s">
        <v>91</v>
      </c>
      <c r="AW1176" s="14" t="s">
        <v>37</v>
      </c>
      <c r="AX1176" s="14" t="s">
        <v>78</v>
      </c>
      <c r="AY1176" s="257" t="s">
        <v>373</v>
      </c>
    </row>
    <row r="1177" s="16" customFormat="1">
      <c r="A1177" s="16"/>
      <c r="B1177" s="269"/>
      <c r="C1177" s="270"/>
      <c r="D1177" s="238" t="s">
        <v>383</v>
      </c>
      <c r="E1177" s="271" t="s">
        <v>19</v>
      </c>
      <c r="F1177" s="272" t="s">
        <v>447</v>
      </c>
      <c r="G1177" s="270"/>
      <c r="H1177" s="273">
        <v>169.53</v>
      </c>
      <c r="I1177" s="274"/>
      <c r="J1177" s="270"/>
      <c r="K1177" s="270"/>
      <c r="L1177" s="275"/>
      <c r="M1177" s="276"/>
      <c r="N1177" s="277"/>
      <c r="O1177" s="277"/>
      <c r="P1177" s="277"/>
      <c r="Q1177" s="277"/>
      <c r="R1177" s="277"/>
      <c r="S1177" s="277"/>
      <c r="T1177" s="278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9" t="s">
        <v>383</v>
      </c>
      <c r="AU1177" s="279" t="s">
        <v>91</v>
      </c>
      <c r="AV1177" s="16" t="s">
        <v>98</v>
      </c>
      <c r="AW1177" s="16" t="s">
        <v>37</v>
      </c>
      <c r="AX1177" s="16" t="s">
        <v>78</v>
      </c>
      <c r="AY1177" s="279" t="s">
        <v>373</v>
      </c>
    </row>
    <row r="1178" s="15" customFormat="1">
      <c r="A1178" s="15"/>
      <c r="B1178" s="258"/>
      <c r="C1178" s="259"/>
      <c r="D1178" s="238" t="s">
        <v>383</v>
      </c>
      <c r="E1178" s="260" t="s">
        <v>159</v>
      </c>
      <c r="F1178" s="261" t="s">
        <v>386</v>
      </c>
      <c r="G1178" s="259"/>
      <c r="H1178" s="262">
        <v>859.803</v>
      </c>
      <c r="I1178" s="263"/>
      <c r="J1178" s="259"/>
      <c r="K1178" s="259"/>
      <c r="L1178" s="264"/>
      <c r="M1178" s="265"/>
      <c r="N1178" s="266"/>
      <c r="O1178" s="266"/>
      <c r="P1178" s="266"/>
      <c r="Q1178" s="266"/>
      <c r="R1178" s="266"/>
      <c r="S1178" s="266"/>
      <c r="T1178" s="267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8" t="s">
        <v>383</v>
      </c>
      <c r="AU1178" s="268" t="s">
        <v>91</v>
      </c>
      <c r="AV1178" s="15" t="s">
        <v>379</v>
      </c>
      <c r="AW1178" s="15" t="s">
        <v>37</v>
      </c>
      <c r="AX1178" s="15" t="s">
        <v>85</v>
      </c>
      <c r="AY1178" s="268" t="s">
        <v>373</v>
      </c>
    </row>
    <row r="1179" s="2" customFormat="1" ht="24.15" customHeight="1">
      <c r="A1179" s="41"/>
      <c r="B1179" s="42"/>
      <c r="C1179" s="218" t="s">
        <v>743</v>
      </c>
      <c r="D1179" s="218" t="s">
        <v>375</v>
      </c>
      <c r="E1179" s="219" t="s">
        <v>1206</v>
      </c>
      <c r="F1179" s="220" t="s">
        <v>1207</v>
      </c>
      <c r="G1179" s="221" t="s">
        <v>153</v>
      </c>
      <c r="H1179" s="222">
        <v>859.803</v>
      </c>
      <c r="I1179" s="223"/>
      <c r="J1179" s="224">
        <f>ROUND(I1179*H1179,2)</f>
        <v>0</v>
      </c>
      <c r="K1179" s="220" t="s">
        <v>378</v>
      </c>
      <c r="L1179" s="47"/>
      <c r="M1179" s="225" t="s">
        <v>19</v>
      </c>
      <c r="N1179" s="226" t="s">
        <v>50</v>
      </c>
      <c r="O1179" s="87"/>
      <c r="P1179" s="227">
        <f>O1179*H1179</f>
        <v>0</v>
      </c>
      <c r="Q1179" s="227">
        <v>0</v>
      </c>
      <c r="R1179" s="227">
        <f>Q1179*H1179</f>
        <v>0</v>
      </c>
      <c r="S1179" s="227">
        <v>0</v>
      </c>
      <c r="T1179" s="228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9" t="s">
        <v>379</v>
      </c>
      <c r="AT1179" s="229" t="s">
        <v>375</v>
      </c>
      <c r="AU1179" s="229" t="s">
        <v>91</v>
      </c>
      <c r="AY1179" s="20" t="s">
        <v>373</v>
      </c>
      <c r="BE1179" s="230">
        <f>IF(N1179="základní",J1179,0)</f>
        <v>0</v>
      </c>
      <c r="BF1179" s="230">
        <f>IF(N1179="snížená",J1179,0)</f>
        <v>0</v>
      </c>
      <c r="BG1179" s="230">
        <f>IF(N1179="zákl. přenesená",J1179,0)</f>
        <v>0</v>
      </c>
      <c r="BH1179" s="230">
        <f>IF(N1179="sníž. přenesená",J1179,0)</f>
        <v>0</v>
      </c>
      <c r="BI1179" s="230">
        <f>IF(N1179="nulová",J1179,0)</f>
        <v>0</v>
      </c>
      <c r="BJ1179" s="20" t="s">
        <v>91</v>
      </c>
      <c r="BK1179" s="230">
        <f>ROUND(I1179*H1179,2)</f>
        <v>0</v>
      </c>
      <c r="BL1179" s="20" t="s">
        <v>379</v>
      </c>
      <c r="BM1179" s="229" t="s">
        <v>1208</v>
      </c>
    </row>
    <row r="1180" s="2" customFormat="1">
      <c r="A1180" s="41"/>
      <c r="B1180" s="42"/>
      <c r="C1180" s="43"/>
      <c r="D1180" s="231" t="s">
        <v>381</v>
      </c>
      <c r="E1180" s="43"/>
      <c r="F1180" s="232" t="s">
        <v>1209</v>
      </c>
      <c r="G1180" s="43"/>
      <c r="H1180" s="43"/>
      <c r="I1180" s="233"/>
      <c r="J1180" s="43"/>
      <c r="K1180" s="43"/>
      <c r="L1180" s="47"/>
      <c r="M1180" s="234"/>
      <c r="N1180" s="235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381</v>
      </c>
      <c r="AU1180" s="20" t="s">
        <v>91</v>
      </c>
    </row>
    <row r="1181" s="14" customFormat="1">
      <c r="A1181" s="14"/>
      <c r="B1181" s="247"/>
      <c r="C1181" s="248"/>
      <c r="D1181" s="238" t="s">
        <v>383</v>
      </c>
      <c r="E1181" s="249" t="s">
        <v>19</v>
      </c>
      <c r="F1181" s="250" t="s">
        <v>1210</v>
      </c>
      <c r="G1181" s="248"/>
      <c r="H1181" s="251">
        <v>859.803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383</v>
      </c>
      <c r="AU1181" s="257" t="s">
        <v>91</v>
      </c>
      <c r="AV1181" s="14" t="s">
        <v>91</v>
      </c>
      <c r="AW1181" s="14" t="s">
        <v>37</v>
      </c>
      <c r="AX1181" s="14" t="s">
        <v>78</v>
      </c>
      <c r="AY1181" s="257" t="s">
        <v>373</v>
      </c>
    </row>
    <row r="1182" s="15" customFormat="1">
      <c r="A1182" s="15"/>
      <c r="B1182" s="258"/>
      <c r="C1182" s="259"/>
      <c r="D1182" s="238" t="s">
        <v>383</v>
      </c>
      <c r="E1182" s="260" t="s">
        <v>19</v>
      </c>
      <c r="F1182" s="261" t="s">
        <v>386</v>
      </c>
      <c r="G1182" s="259"/>
      <c r="H1182" s="262">
        <v>859.803</v>
      </c>
      <c r="I1182" s="263"/>
      <c r="J1182" s="259"/>
      <c r="K1182" s="259"/>
      <c r="L1182" s="264"/>
      <c r="M1182" s="265"/>
      <c r="N1182" s="266"/>
      <c r="O1182" s="266"/>
      <c r="P1182" s="266"/>
      <c r="Q1182" s="266"/>
      <c r="R1182" s="266"/>
      <c r="S1182" s="266"/>
      <c r="T1182" s="267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8" t="s">
        <v>383</v>
      </c>
      <c r="AU1182" s="268" t="s">
        <v>91</v>
      </c>
      <c r="AV1182" s="15" t="s">
        <v>379</v>
      </c>
      <c r="AW1182" s="15" t="s">
        <v>37</v>
      </c>
      <c r="AX1182" s="15" t="s">
        <v>85</v>
      </c>
      <c r="AY1182" s="268" t="s">
        <v>373</v>
      </c>
    </row>
    <row r="1183" s="2" customFormat="1" ht="24.15" customHeight="1">
      <c r="A1183" s="41"/>
      <c r="B1183" s="42"/>
      <c r="C1183" s="218" t="s">
        <v>1211</v>
      </c>
      <c r="D1183" s="218" t="s">
        <v>375</v>
      </c>
      <c r="E1183" s="219" t="s">
        <v>1212</v>
      </c>
      <c r="F1183" s="220" t="s">
        <v>1213</v>
      </c>
      <c r="G1183" s="221" t="s">
        <v>595</v>
      </c>
      <c r="H1183" s="222">
        <v>12</v>
      </c>
      <c r="I1183" s="223"/>
      <c r="J1183" s="224">
        <f>ROUND(I1183*H1183,2)</f>
        <v>0</v>
      </c>
      <c r="K1183" s="220" t="s">
        <v>378</v>
      </c>
      <c r="L1183" s="47"/>
      <c r="M1183" s="225" t="s">
        <v>19</v>
      </c>
      <c r="N1183" s="226" t="s">
        <v>50</v>
      </c>
      <c r="O1183" s="87"/>
      <c r="P1183" s="227">
        <f>O1183*H1183</f>
        <v>0</v>
      </c>
      <c r="Q1183" s="227">
        <v>0.083129999999999996</v>
      </c>
      <c r="R1183" s="227">
        <f>Q1183*H1183</f>
        <v>0.99756</v>
      </c>
      <c r="S1183" s="227">
        <v>0</v>
      </c>
      <c r="T1183" s="228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9" t="s">
        <v>379</v>
      </c>
      <c r="AT1183" s="229" t="s">
        <v>375</v>
      </c>
      <c r="AU1183" s="229" t="s">
        <v>91</v>
      </c>
      <c r="AY1183" s="20" t="s">
        <v>373</v>
      </c>
      <c r="BE1183" s="230">
        <f>IF(N1183="základní",J1183,0)</f>
        <v>0</v>
      </c>
      <c r="BF1183" s="230">
        <f>IF(N1183="snížená",J1183,0)</f>
        <v>0</v>
      </c>
      <c r="BG1183" s="230">
        <f>IF(N1183="zákl. přenesená",J1183,0)</f>
        <v>0</v>
      </c>
      <c r="BH1183" s="230">
        <f>IF(N1183="sníž. přenesená",J1183,0)</f>
        <v>0</v>
      </c>
      <c r="BI1183" s="230">
        <f>IF(N1183="nulová",J1183,0)</f>
        <v>0</v>
      </c>
      <c r="BJ1183" s="20" t="s">
        <v>91</v>
      </c>
      <c r="BK1183" s="230">
        <f>ROUND(I1183*H1183,2)</f>
        <v>0</v>
      </c>
      <c r="BL1183" s="20" t="s">
        <v>379</v>
      </c>
      <c r="BM1183" s="229" t="s">
        <v>1214</v>
      </c>
    </row>
    <row r="1184" s="2" customFormat="1">
      <c r="A1184" s="41"/>
      <c r="B1184" s="42"/>
      <c r="C1184" s="43"/>
      <c r="D1184" s="231" t="s">
        <v>381</v>
      </c>
      <c r="E1184" s="43"/>
      <c r="F1184" s="232" t="s">
        <v>1215</v>
      </c>
      <c r="G1184" s="43"/>
      <c r="H1184" s="43"/>
      <c r="I1184" s="233"/>
      <c r="J1184" s="43"/>
      <c r="K1184" s="43"/>
      <c r="L1184" s="47"/>
      <c r="M1184" s="234"/>
      <c r="N1184" s="235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381</v>
      </c>
      <c r="AU1184" s="20" t="s">
        <v>91</v>
      </c>
    </row>
    <row r="1185" s="13" customFormat="1">
      <c r="A1185" s="13"/>
      <c r="B1185" s="236"/>
      <c r="C1185" s="237"/>
      <c r="D1185" s="238" t="s">
        <v>383</v>
      </c>
      <c r="E1185" s="239" t="s">
        <v>19</v>
      </c>
      <c r="F1185" s="240" t="s">
        <v>988</v>
      </c>
      <c r="G1185" s="237"/>
      <c r="H1185" s="239" t="s">
        <v>19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6" t="s">
        <v>383</v>
      </c>
      <c r="AU1185" s="246" t="s">
        <v>91</v>
      </c>
      <c r="AV1185" s="13" t="s">
        <v>85</v>
      </c>
      <c r="AW1185" s="13" t="s">
        <v>37</v>
      </c>
      <c r="AX1185" s="13" t="s">
        <v>78</v>
      </c>
      <c r="AY1185" s="246" t="s">
        <v>373</v>
      </c>
    </row>
    <row r="1186" s="14" customFormat="1">
      <c r="A1186" s="14"/>
      <c r="B1186" s="247"/>
      <c r="C1186" s="248"/>
      <c r="D1186" s="238" t="s">
        <v>383</v>
      </c>
      <c r="E1186" s="249" t="s">
        <v>19</v>
      </c>
      <c r="F1186" s="250" t="s">
        <v>1216</v>
      </c>
      <c r="G1186" s="248"/>
      <c r="H1186" s="251">
        <v>1</v>
      </c>
      <c r="I1186" s="252"/>
      <c r="J1186" s="248"/>
      <c r="K1186" s="248"/>
      <c r="L1186" s="253"/>
      <c r="M1186" s="254"/>
      <c r="N1186" s="255"/>
      <c r="O1186" s="255"/>
      <c r="P1186" s="255"/>
      <c r="Q1186" s="255"/>
      <c r="R1186" s="255"/>
      <c r="S1186" s="255"/>
      <c r="T1186" s="256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7" t="s">
        <v>383</v>
      </c>
      <c r="AU1186" s="257" t="s">
        <v>91</v>
      </c>
      <c r="AV1186" s="14" t="s">
        <v>91</v>
      </c>
      <c r="AW1186" s="14" t="s">
        <v>37</v>
      </c>
      <c r="AX1186" s="14" t="s">
        <v>78</v>
      </c>
      <c r="AY1186" s="257" t="s">
        <v>373</v>
      </c>
    </row>
    <row r="1187" s="14" customFormat="1">
      <c r="A1187" s="14"/>
      <c r="B1187" s="247"/>
      <c r="C1187" s="248"/>
      <c r="D1187" s="238" t="s">
        <v>383</v>
      </c>
      <c r="E1187" s="249" t="s">
        <v>19</v>
      </c>
      <c r="F1187" s="250" t="s">
        <v>1217</v>
      </c>
      <c r="G1187" s="248"/>
      <c r="H1187" s="251">
        <v>1</v>
      </c>
      <c r="I1187" s="252"/>
      <c r="J1187" s="248"/>
      <c r="K1187" s="248"/>
      <c r="L1187" s="253"/>
      <c r="M1187" s="254"/>
      <c r="N1187" s="255"/>
      <c r="O1187" s="255"/>
      <c r="P1187" s="255"/>
      <c r="Q1187" s="255"/>
      <c r="R1187" s="255"/>
      <c r="S1187" s="255"/>
      <c r="T1187" s="256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7" t="s">
        <v>383</v>
      </c>
      <c r="AU1187" s="257" t="s">
        <v>91</v>
      </c>
      <c r="AV1187" s="14" t="s">
        <v>91</v>
      </c>
      <c r="AW1187" s="14" t="s">
        <v>37</v>
      </c>
      <c r="AX1187" s="14" t="s">
        <v>78</v>
      </c>
      <c r="AY1187" s="257" t="s">
        <v>373</v>
      </c>
    </row>
    <row r="1188" s="14" customFormat="1">
      <c r="A1188" s="14"/>
      <c r="B1188" s="247"/>
      <c r="C1188" s="248"/>
      <c r="D1188" s="238" t="s">
        <v>383</v>
      </c>
      <c r="E1188" s="249" t="s">
        <v>19</v>
      </c>
      <c r="F1188" s="250" t="s">
        <v>1218</v>
      </c>
      <c r="G1188" s="248"/>
      <c r="H1188" s="251">
        <v>1</v>
      </c>
      <c r="I1188" s="252"/>
      <c r="J1188" s="248"/>
      <c r="K1188" s="248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7" t="s">
        <v>383</v>
      </c>
      <c r="AU1188" s="257" t="s">
        <v>91</v>
      </c>
      <c r="AV1188" s="14" t="s">
        <v>91</v>
      </c>
      <c r="AW1188" s="14" t="s">
        <v>37</v>
      </c>
      <c r="AX1188" s="14" t="s">
        <v>78</v>
      </c>
      <c r="AY1188" s="257" t="s">
        <v>373</v>
      </c>
    </row>
    <row r="1189" s="14" customFormat="1">
      <c r="A1189" s="14"/>
      <c r="B1189" s="247"/>
      <c r="C1189" s="248"/>
      <c r="D1189" s="238" t="s">
        <v>383</v>
      </c>
      <c r="E1189" s="249" t="s">
        <v>19</v>
      </c>
      <c r="F1189" s="250" t="s">
        <v>1219</v>
      </c>
      <c r="G1189" s="248"/>
      <c r="H1189" s="251">
        <v>1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383</v>
      </c>
      <c r="AU1189" s="257" t="s">
        <v>91</v>
      </c>
      <c r="AV1189" s="14" t="s">
        <v>91</v>
      </c>
      <c r="AW1189" s="14" t="s">
        <v>37</v>
      </c>
      <c r="AX1189" s="14" t="s">
        <v>78</v>
      </c>
      <c r="AY1189" s="257" t="s">
        <v>373</v>
      </c>
    </row>
    <row r="1190" s="13" customFormat="1">
      <c r="A1190" s="13"/>
      <c r="B1190" s="236"/>
      <c r="C1190" s="237"/>
      <c r="D1190" s="238" t="s">
        <v>383</v>
      </c>
      <c r="E1190" s="239" t="s">
        <v>19</v>
      </c>
      <c r="F1190" s="240" t="s">
        <v>991</v>
      </c>
      <c r="G1190" s="237"/>
      <c r="H1190" s="239" t="s">
        <v>19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6" t="s">
        <v>383</v>
      </c>
      <c r="AU1190" s="246" t="s">
        <v>91</v>
      </c>
      <c r="AV1190" s="13" t="s">
        <v>85</v>
      </c>
      <c r="AW1190" s="13" t="s">
        <v>37</v>
      </c>
      <c r="AX1190" s="13" t="s">
        <v>78</v>
      </c>
      <c r="AY1190" s="246" t="s">
        <v>373</v>
      </c>
    </row>
    <row r="1191" s="14" customFormat="1">
      <c r="A1191" s="14"/>
      <c r="B1191" s="247"/>
      <c r="C1191" s="248"/>
      <c r="D1191" s="238" t="s">
        <v>383</v>
      </c>
      <c r="E1191" s="249" t="s">
        <v>19</v>
      </c>
      <c r="F1191" s="250" t="s">
        <v>1218</v>
      </c>
      <c r="G1191" s="248"/>
      <c r="H1191" s="251">
        <v>1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383</v>
      </c>
      <c r="AU1191" s="257" t="s">
        <v>91</v>
      </c>
      <c r="AV1191" s="14" t="s">
        <v>91</v>
      </c>
      <c r="AW1191" s="14" t="s">
        <v>37</v>
      </c>
      <c r="AX1191" s="14" t="s">
        <v>78</v>
      </c>
      <c r="AY1191" s="257" t="s">
        <v>373</v>
      </c>
    </row>
    <row r="1192" s="14" customFormat="1">
      <c r="A1192" s="14"/>
      <c r="B1192" s="247"/>
      <c r="C1192" s="248"/>
      <c r="D1192" s="238" t="s">
        <v>383</v>
      </c>
      <c r="E1192" s="249" t="s">
        <v>19</v>
      </c>
      <c r="F1192" s="250" t="s">
        <v>1219</v>
      </c>
      <c r="G1192" s="248"/>
      <c r="H1192" s="251">
        <v>1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383</v>
      </c>
      <c r="AU1192" s="257" t="s">
        <v>91</v>
      </c>
      <c r="AV1192" s="14" t="s">
        <v>91</v>
      </c>
      <c r="AW1192" s="14" t="s">
        <v>37</v>
      </c>
      <c r="AX1192" s="14" t="s">
        <v>78</v>
      </c>
      <c r="AY1192" s="257" t="s">
        <v>373</v>
      </c>
    </row>
    <row r="1193" s="14" customFormat="1">
      <c r="A1193" s="14"/>
      <c r="B1193" s="247"/>
      <c r="C1193" s="248"/>
      <c r="D1193" s="238" t="s">
        <v>383</v>
      </c>
      <c r="E1193" s="249" t="s">
        <v>19</v>
      </c>
      <c r="F1193" s="250" t="s">
        <v>1220</v>
      </c>
      <c r="G1193" s="248"/>
      <c r="H1193" s="251">
        <v>1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383</v>
      </c>
      <c r="AU1193" s="257" t="s">
        <v>91</v>
      </c>
      <c r="AV1193" s="14" t="s">
        <v>91</v>
      </c>
      <c r="AW1193" s="14" t="s">
        <v>37</v>
      </c>
      <c r="AX1193" s="14" t="s">
        <v>78</v>
      </c>
      <c r="AY1193" s="257" t="s">
        <v>373</v>
      </c>
    </row>
    <row r="1194" s="14" customFormat="1">
      <c r="A1194" s="14"/>
      <c r="B1194" s="247"/>
      <c r="C1194" s="248"/>
      <c r="D1194" s="238" t="s">
        <v>383</v>
      </c>
      <c r="E1194" s="249" t="s">
        <v>19</v>
      </c>
      <c r="F1194" s="250" t="s">
        <v>1221</v>
      </c>
      <c r="G1194" s="248"/>
      <c r="H1194" s="251">
        <v>1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383</v>
      </c>
      <c r="AU1194" s="257" t="s">
        <v>91</v>
      </c>
      <c r="AV1194" s="14" t="s">
        <v>91</v>
      </c>
      <c r="AW1194" s="14" t="s">
        <v>37</v>
      </c>
      <c r="AX1194" s="14" t="s">
        <v>78</v>
      </c>
      <c r="AY1194" s="257" t="s">
        <v>373</v>
      </c>
    </row>
    <row r="1195" s="13" customFormat="1">
      <c r="A1195" s="13"/>
      <c r="B1195" s="236"/>
      <c r="C1195" s="237"/>
      <c r="D1195" s="238" t="s">
        <v>383</v>
      </c>
      <c r="E1195" s="239" t="s">
        <v>19</v>
      </c>
      <c r="F1195" s="240" t="s">
        <v>992</v>
      </c>
      <c r="G1195" s="237"/>
      <c r="H1195" s="239" t="s">
        <v>19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6" t="s">
        <v>383</v>
      </c>
      <c r="AU1195" s="246" t="s">
        <v>91</v>
      </c>
      <c r="AV1195" s="13" t="s">
        <v>85</v>
      </c>
      <c r="AW1195" s="13" t="s">
        <v>37</v>
      </c>
      <c r="AX1195" s="13" t="s">
        <v>78</v>
      </c>
      <c r="AY1195" s="246" t="s">
        <v>373</v>
      </c>
    </row>
    <row r="1196" s="14" customFormat="1">
      <c r="A1196" s="14"/>
      <c r="B1196" s="247"/>
      <c r="C1196" s="248"/>
      <c r="D1196" s="238" t="s">
        <v>383</v>
      </c>
      <c r="E1196" s="249" t="s">
        <v>19</v>
      </c>
      <c r="F1196" s="250" t="s">
        <v>1218</v>
      </c>
      <c r="G1196" s="248"/>
      <c r="H1196" s="251">
        <v>1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383</v>
      </c>
      <c r="AU1196" s="257" t="s">
        <v>91</v>
      </c>
      <c r="AV1196" s="14" t="s">
        <v>91</v>
      </c>
      <c r="AW1196" s="14" t="s">
        <v>37</v>
      </c>
      <c r="AX1196" s="14" t="s">
        <v>78</v>
      </c>
      <c r="AY1196" s="257" t="s">
        <v>373</v>
      </c>
    </row>
    <row r="1197" s="14" customFormat="1">
      <c r="A1197" s="14"/>
      <c r="B1197" s="247"/>
      <c r="C1197" s="248"/>
      <c r="D1197" s="238" t="s">
        <v>383</v>
      </c>
      <c r="E1197" s="249" t="s">
        <v>19</v>
      </c>
      <c r="F1197" s="250" t="s">
        <v>1222</v>
      </c>
      <c r="G1197" s="248"/>
      <c r="H1197" s="251">
        <v>1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383</v>
      </c>
      <c r="AU1197" s="257" t="s">
        <v>91</v>
      </c>
      <c r="AV1197" s="14" t="s">
        <v>91</v>
      </c>
      <c r="AW1197" s="14" t="s">
        <v>37</v>
      </c>
      <c r="AX1197" s="14" t="s">
        <v>78</v>
      </c>
      <c r="AY1197" s="257" t="s">
        <v>373</v>
      </c>
    </row>
    <row r="1198" s="14" customFormat="1">
      <c r="A1198" s="14"/>
      <c r="B1198" s="247"/>
      <c r="C1198" s="248"/>
      <c r="D1198" s="238" t="s">
        <v>383</v>
      </c>
      <c r="E1198" s="249" t="s">
        <v>19</v>
      </c>
      <c r="F1198" s="250" t="s">
        <v>1220</v>
      </c>
      <c r="G1198" s="248"/>
      <c r="H1198" s="251">
        <v>1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383</v>
      </c>
      <c r="AU1198" s="257" t="s">
        <v>91</v>
      </c>
      <c r="AV1198" s="14" t="s">
        <v>91</v>
      </c>
      <c r="AW1198" s="14" t="s">
        <v>37</v>
      </c>
      <c r="AX1198" s="14" t="s">
        <v>78</v>
      </c>
      <c r="AY1198" s="257" t="s">
        <v>373</v>
      </c>
    </row>
    <row r="1199" s="14" customFormat="1">
      <c r="A1199" s="14"/>
      <c r="B1199" s="247"/>
      <c r="C1199" s="248"/>
      <c r="D1199" s="238" t="s">
        <v>383</v>
      </c>
      <c r="E1199" s="249" t="s">
        <v>19</v>
      </c>
      <c r="F1199" s="250" t="s">
        <v>1223</v>
      </c>
      <c r="G1199" s="248"/>
      <c r="H1199" s="251">
        <v>1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383</v>
      </c>
      <c r="AU1199" s="257" t="s">
        <v>91</v>
      </c>
      <c r="AV1199" s="14" t="s">
        <v>91</v>
      </c>
      <c r="AW1199" s="14" t="s">
        <v>37</v>
      </c>
      <c r="AX1199" s="14" t="s">
        <v>78</v>
      </c>
      <c r="AY1199" s="257" t="s">
        <v>373</v>
      </c>
    </row>
    <row r="1200" s="15" customFormat="1">
      <c r="A1200" s="15"/>
      <c r="B1200" s="258"/>
      <c r="C1200" s="259"/>
      <c r="D1200" s="238" t="s">
        <v>383</v>
      </c>
      <c r="E1200" s="260" t="s">
        <v>19</v>
      </c>
      <c r="F1200" s="261" t="s">
        <v>386</v>
      </c>
      <c r="G1200" s="259"/>
      <c r="H1200" s="262">
        <v>12</v>
      </c>
      <c r="I1200" s="263"/>
      <c r="J1200" s="259"/>
      <c r="K1200" s="259"/>
      <c r="L1200" s="264"/>
      <c r="M1200" s="265"/>
      <c r="N1200" s="266"/>
      <c r="O1200" s="266"/>
      <c r="P1200" s="266"/>
      <c r="Q1200" s="266"/>
      <c r="R1200" s="266"/>
      <c r="S1200" s="266"/>
      <c r="T1200" s="267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8" t="s">
        <v>383</v>
      </c>
      <c r="AU1200" s="268" t="s">
        <v>91</v>
      </c>
      <c r="AV1200" s="15" t="s">
        <v>379</v>
      </c>
      <c r="AW1200" s="15" t="s">
        <v>37</v>
      </c>
      <c r="AX1200" s="15" t="s">
        <v>85</v>
      </c>
      <c r="AY1200" s="268" t="s">
        <v>373</v>
      </c>
    </row>
    <row r="1201" s="2" customFormat="1" ht="24.15" customHeight="1">
      <c r="A1201" s="41"/>
      <c r="B1201" s="42"/>
      <c r="C1201" s="280" t="s">
        <v>1224</v>
      </c>
      <c r="D1201" s="280" t="s">
        <v>489</v>
      </c>
      <c r="E1201" s="281" t="s">
        <v>1225</v>
      </c>
      <c r="F1201" s="282" t="s">
        <v>1226</v>
      </c>
      <c r="G1201" s="283" t="s">
        <v>212</v>
      </c>
      <c r="H1201" s="284">
        <v>22.876999999999999</v>
      </c>
      <c r="I1201" s="285"/>
      <c r="J1201" s="286">
        <f>ROUND(I1201*H1201,2)</f>
        <v>0</v>
      </c>
      <c r="K1201" s="282" t="s">
        <v>378</v>
      </c>
      <c r="L1201" s="287"/>
      <c r="M1201" s="288" t="s">
        <v>19</v>
      </c>
      <c r="N1201" s="289" t="s">
        <v>50</v>
      </c>
      <c r="O1201" s="87"/>
      <c r="P1201" s="227">
        <f>O1201*H1201</f>
        <v>0</v>
      </c>
      <c r="Q1201" s="227">
        <v>2.5699999999999998</v>
      </c>
      <c r="R1201" s="227">
        <f>Q1201*H1201</f>
        <v>58.79388999999999</v>
      </c>
      <c r="S1201" s="227">
        <v>0</v>
      </c>
      <c r="T1201" s="228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9" t="s">
        <v>422</v>
      </c>
      <c r="AT1201" s="229" t="s">
        <v>489</v>
      </c>
      <c r="AU1201" s="229" t="s">
        <v>91</v>
      </c>
      <c r="AY1201" s="20" t="s">
        <v>373</v>
      </c>
      <c r="BE1201" s="230">
        <f>IF(N1201="základní",J1201,0)</f>
        <v>0</v>
      </c>
      <c r="BF1201" s="230">
        <f>IF(N1201="snížená",J1201,0)</f>
        <v>0</v>
      </c>
      <c r="BG1201" s="230">
        <f>IF(N1201="zákl. přenesená",J1201,0)</f>
        <v>0</v>
      </c>
      <c r="BH1201" s="230">
        <f>IF(N1201="sníž. přenesená",J1201,0)</f>
        <v>0</v>
      </c>
      <c r="BI1201" s="230">
        <f>IF(N1201="nulová",J1201,0)</f>
        <v>0</v>
      </c>
      <c r="BJ1201" s="20" t="s">
        <v>91</v>
      </c>
      <c r="BK1201" s="230">
        <f>ROUND(I1201*H1201,2)</f>
        <v>0</v>
      </c>
      <c r="BL1201" s="20" t="s">
        <v>379</v>
      </c>
      <c r="BM1201" s="229" t="s">
        <v>1227</v>
      </c>
    </row>
    <row r="1202" s="13" customFormat="1">
      <c r="A1202" s="13"/>
      <c r="B1202" s="236"/>
      <c r="C1202" s="237"/>
      <c r="D1202" s="238" t="s">
        <v>383</v>
      </c>
      <c r="E1202" s="239" t="s">
        <v>19</v>
      </c>
      <c r="F1202" s="240" t="s">
        <v>988</v>
      </c>
      <c r="G1202" s="237"/>
      <c r="H1202" s="239" t="s">
        <v>19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6" t="s">
        <v>383</v>
      </c>
      <c r="AU1202" s="246" t="s">
        <v>91</v>
      </c>
      <c r="AV1202" s="13" t="s">
        <v>85</v>
      </c>
      <c r="AW1202" s="13" t="s">
        <v>37</v>
      </c>
      <c r="AX1202" s="13" t="s">
        <v>78</v>
      </c>
      <c r="AY1202" s="246" t="s">
        <v>373</v>
      </c>
    </row>
    <row r="1203" s="14" customFormat="1">
      <c r="A1203" s="14"/>
      <c r="B1203" s="247"/>
      <c r="C1203" s="248"/>
      <c r="D1203" s="238" t="s">
        <v>383</v>
      </c>
      <c r="E1203" s="249" t="s">
        <v>19</v>
      </c>
      <c r="F1203" s="250" t="s">
        <v>1228</v>
      </c>
      <c r="G1203" s="248"/>
      <c r="H1203" s="251">
        <v>1.9099999999999999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383</v>
      </c>
      <c r="AU1203" s="257" t="s">
        <v>91</v>
      </c>
      <c r="AV1203" s="14" t="s">
        <v>91</v>
      </c>
      <c r="AW1203" s="14" t="s">
        <v>37</v>
      </c>
      <c r="AX1203" s="14" t="s">
        <v>78</v>
      </c>
      <c r="AY1203" s="257" t="s">
        <v>373</v>
      </c>
    </row>
    <row r="1204" s="14" customFormat="1">
      <c r="A1204" s="14"/>
      <c r="B1204" s="247"/>
      <c r="C1204" s="248"/>
      <c r="D1204" s="238" t="s">
        <v>383</v>
      </c>
      <c r="E1204" s="249" t="s">
        <v>19</v>
      </c>
      <c r="F1204" s="250" t="s">
        <v>1229</v>
      </c>
      <c r="G1204" s="248"/>
      <c r="H1204" s="251">
        <v>1.913</v>
      </c>
      <c r="I1204" s="252"/>
      <c r="J1204" s="248"/>
      <c r="K1204" s="248"/>
      <c r="L1204" s="253"/>
      <c r="M1204" s="254"/>
      <c r="N1204" s="255"/>
      <c r="O1204" s="255"/>
      <c r="P1204" s="255"/>
      <c r="Q1204" s="255"/>
      <c r="R1204" s="255"/>
      <c r="S1204" s="255"/>
      <c r="T1204" s="256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7" t="s">
        <v>383</v>
      </c>
      <c r="AU1204" s="257" t="s">
        <v>91</v>
      </c>
      <c r="AV1204" s="14" t="s">
        <v>91</v>
      </c>
      <c r="AW1204" s="14" t="s">
        <v>37</v>
      </c>
      <c r="AX1204" s="14" t="s">
        <v>78</v>
      </c>
      <c r="AY1204" s="257" t="s">
        <v>373</v>
      </c>
    </row>
    <row r="1205" s="14" customFormat="1">
      <c r="A1205" s="14"/>
      <c r="B1205" s="247"/>
      <c r="C1205" s="248"/>
      <c r="D1205" s="238" t="s">
        <v>383</v>
      </c>
      <c r="E1205" s="249" t="s">
        <v>19</v>
      </c>
      <c r="F1205" s="250" t="s">
        <v>1230</v>
      </c>
      <c r="G1205" s="248"/>
      <c r="H1205" s="251">
        <v>1.8660000000000001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383</v>
      </c>
      <c r="AU1205" s="257" t="s">
        <v>91</v>
      </c>
      <c r="AV1205" s="14" t="s">
        <v>91</v>
      </c>
      <c r="AW1205" s="14" t="s">
        <v>37</v>
      </c>
      <c r="AX1205" s="14" t="s">
        <v>78</v>
      </c>
      <c r="AY1205" s="257" t="s">
        <v>373</v>
      </c>
    </row>
    <row r="1206" s="14" customFormat="1">
      <c r="A1206" s="14"/>
      <c r="B1206" s="247"/>
      <c r="C1206" s="248"/>
      <c r="D1206" s="238" t="s">
        <v>383</v>
      </c>
      <c r="E1206" s="249" t="s">
        <v>19</v>
      </c>
      <c r="F1206" s="250" t="s">
        <v>1231</v>
      </c>
      <c r="G1206" s="248"/>
      <c r="H1206" s="251">
        <v>1.913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383</v>
      </c>
      <c r="AU1206" s="257" t="s">
        <v>91</v>
      </c>
      <c r="AV1206" s="14" t="s">
        <v>91</v>
      </c>
      <c r="AW1206" s="14" t="s">
        <v>37</v>
      </c>
      <c r="AX1206" s="14" t="s">
        <v>78</v>
      </c>
      <c r="AY1206" s="257" t="s">
        <v>373</v>
      </c>
    </row>
    <row r="1207" s="13" customFormat="1">
      <c r="A1207" s="13"/>
      <c r="B1207" s="236"/>
      <c r="C1207" s="237"/>
      <c r="D1207" s="238" t="s">
        <v>383</v>
      </c>
      <c r="E1207" s="239" t="s">
        <v>19</v>
      </c>
      <c r="F1207" s="240" t="s">
        <v>991</v>
      </c>
      <c r="G1207" s="237"/>
      <c r="H1207" s="239" t="s">
        <v>19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6" t="s">
        <v>383</v>
      </c>
      <c r="AU1207" s="246" t="s">
        <v>91</v>
      </c>
      <c r="AV1207" s="13" t="s">
        <v>85</v>
      </c>
      <c r="AW1207" s="13" t="s">
        <v>37</v>
      </c>
      <c r="AX1207" s="13" t="s">
        <v>78</v>
      </c>
      <c r="AY1207" s="246" t="s">
        <v>373</v>
      </c>
    </row>
    <row r="1208" s="14" customFormat="1">
      <c r="A1208" s="14"/>
      <c r="B1208" s="247"/>
      <c r="C1208" s="248"/>
      <c r="D1208" s="238" t="s">
        <v>383</v>
      </c>
      <c r="E1208" s="249" t="s">
        <v>19</v>
      </c>
      <c r="F1208" s="250" t="s">
        <v>1230</v>
      </c>
      <c r="G1208" s="248"/>
      <c r="H1208" s="251">
        <v>1.8660000000000001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383</v>
      </c>
      <c r="AU1208" s="257" t="s">
        <v>91</v>
      </c>
      <c r="AV1208" s="14" t="s">
        <v>91</v>
      </c>
      <c r="AW1208" s="14" t="s">
        <v>37</v>
      </c>
      <c r="AX1208" s="14" t="s">
        <v>78</v>
      </c>
      <c r="AY1208" s="257" t="s">
        <v>373</v>
      </c>
    </row>
    <row r="1209" s="14" customFormat="1">
      <c r="A1209" s="14"/>
      <c r="B1209" s="247"/>
      <c r="C1209" s="248"/>
      <c r="D1209" s="238" t="s">
        <v>383</v>
      </c>
      <c r="E1209" s="249" t="s">
        <v>19</v>
      </c>
      <c r="F1209" s="250" t="s">
        <v>1231</v>
      </c>
      <c r="G1209" s="248"/>
      <c r="H1209" s="251">
        <v>1.913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383</v>
      </c>
      <c r="AU1209" s="257" t="s">
        <v>91</v>
      </c>
      <c r="AV1209" s="14" t="s">
        <v>91</v>
      </c>
      <c r="AW1209" s="14" t="s">
        <v>37</v>
      </c>
      <c r="AX1209" s="14" t="s">
        <v>78</v>
      </c>
      <c r="AY1209" s="257" t="s">
        <v>373</v>
      </c>
    </row>
    <row r="1210" s="14" customFormat="1">
      <c r="A1210" s="14"/>
      <c r="B1210" s="247"/>
      <c r="C1210" s="248"/>
      <c r="D1210" s="238" t="s">
        <v>383</v>
      </c>
      <c r="E1210" s="249" t="s">
        <v>19</v>
      </c>
      <c r="F1210" s="250" t="s">
        <v>1232</v>
      </c>
      <c r="G1210" s="248"/>
      <c r="H1210" s="251">
        <v>1.9350000000000001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383</v>
      </c>
      <c r="AU1210" s="257" t="s">
        <v>91</v>
      </c>
      <c r="AV1210" s="14" t="s">
        <v>91</v>
      </c>
      <c r="AW1210" s="14" t="s">
        <v>37</v>
      </c>
      <c r="AX1210" s="14" t="s">
        <v>78</v>
      </c>
      <c r="AY1210" s="257" t="s">
        <v>373</v>
      </c>
    </row>
    <row r="1211" s="14" customFormat="1">
      <c r="A1211" s="14"/>
      <c r="B1211" s="247"/>
      <c r="C1211" s="248"/>
      <c r="D1211" s="238" t="s">
        <v>383</v>
      </c>
      <c r="E1211" s="249" t="s">
        <v>19</v>
      </c>
      <c r="F1211" s="250" t="s">
        <v>1233</v>
      </c>
      <c r="G1211" s="248"/>
      <c r="H1211" s="251">
        <v>1.9379999999999999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383</v>
      </c>
      <c r="AU1211" s="257" t="s">
        <v>91</v>
      </c>
      <c r="AV1211" s="14" t="s">
        <v>91</v>
      </c>
      <c r="AW1211" s="14" t="s">
        <v>37</v>
      </c>
      <c r="AX1211" s="14" t="s">
        <v>78</v>
      </c>
      <c r="AY1211" s="257" t="s">
        <v>373</v>
      </c>
    </row>
    <row r="1212" s="13" customFormat="1">
      <c r="A1212" s="13"/>
      <c r="B1212" s="236"/>
      <c r="C1212" s="237"/>
      <c r="D1212" s="238" t="s">
        <v>383</v>
      </c>
      <c r="E1212" s="239" t="s">
        <v>19</v>
      </c>
      <c r="F1212" s="240" t="s">
        <v>992</v>
      </c>
      <c r="G1212" s="237"/>
      <c r="H1212" s="239" t="s">
        <v>19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6" t="s">
        <v>383</v>
      </c>
      <c r="AU1212" s="246" t="s">
        <v>91</v>
      </c>
      <c r="AV1212" s="13" t="s">
        <v>85</v>
      </c>
      <c r="AW1212" s="13" t="s">
        <v>37</v>
      </c>
      <c r="AX1212" s="13" t="s">
        <v>78</v>
      </c>
      <c r="AY1212" s="246" t="s">
        <v>373</v>
      </c>
    </row>
    <row r="1213" s="14" customFormat="1">
      <c r="A1213" s="14"/>
      <c r="B1213" s="247"/>
      <c r="C1213" s="248"/>
      <c r="D1213" s="238" t="s">
        <v>383</v>
      </c>
      <c r="E1213" s="249" t="s">
        <v>19</v>
      </c>
      <c r="F1213" s="250" t="s">
        <v>1230</v>
      </c>
      <c r="G1213" s="248"/>
      <c r="H1213" s="251">
        <v>1.8660000000000001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383</v>
      </c>
      <c r="AU1213" s="257" t="s">
        <v>91</v>
      </c>
      <c r="AV1213" s="14" t="s">
        <v>91</v>
      </c>
      <c r="AW1213" s="14" t="s">
        <v>37</v>
      </c>
      <c r="AX1213" s="14" t="s">
        <v>78</v>
      </c>
      <c r="AY1213" s="257" t="s">
        <v>373</v>
      </c>
    </row>
    <row r="1214" s="14" customFormat="1">
      <c r="A1214" s="14"/>
      <c r="B1214" s="247"/>
      <c r="C1214" s="248"/>
      <c r="D1214" s="238" t="s">
        <v>383</v>
      </c>
      <c r="E1214" s="249" t="s">
        <v>19</v>
      </c>
      <c r="F1214" s="250" t="s">
        <v>1234</v>
      </c>
      <c r="G1214" s="248"/>
      <c r="H1214" s="251">
        <v>1.8839999999999999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383</v>
      </c>
      <c r="AU1214" s="257" t="s">
        <v>91</v>
      </c>
      <c r="AV1214" s="14" t="s">
        <v>91</v>
      </c>
      <c r="AW1214" s="14" t="s">
        <v>37</v>
      </c>
      <c r="AX1214" s="14" t="s">
        <v>78</v>
      </c>
      <c r="AY1214" s="257" t="s">
        <v>373</v>
      </c>
    </row>
    <row r="1215" s="14" customFormat="1">
      <c r="A1215" s="14"/>
      <c r="B1215" s="247"/>
      <c r="C1215" s="248"/>
      <c r="D1215" s="238" t="s">
        <v>383</v>
      </c>
      <c r="E1215" s="249" t="s">
        <v>19</v>
      </c>
      <c r="F1215" s="250" t="s">
        <v>1232</v>
      </c>
      <c r="G1215" s="248"/>
      <c r="H1215" s="251">
        <v>1.9350000000000001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383</v>
      </c>
      <c r="AU1215" s="257" t="s">
        <v>91</v>
      </c>
      <c r="AV1215" s="14" t="s">
        <v>91</v>
      </c>
      <c r="AW1215" s="14" t="s">
        <v>37</v>
      </c>
      <c r="AX1215" s="14" t="s">
        <v>78</v>
      </c>
      <c r="AY1215" s="257" t="s">
        <v>373</v>
      </c>
    </row>
    <row r="1216" s="14" customFormat="1">
      <c r="A1216" s="14"/>
      <c r="B1216" s="247"/>
      <c r="C1216" s="248"/>
      <c r="D1216" s="238" t="s">
        <v>383</v>
      </c>
      <c r="E1216" s="249" t="s">
        <v>19</v>
      </c>
      <c r="F1216" s="250" t="s">
        <v>1235</v>
      </c>
      <c r="G1216" s="248"/>
      <c r="H1216" s="251">
        <v>1.9379999999999999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383</v>
      </c>
      <c r="AU1216" s="257" t="s">
        <v>91</v>
      </c>
      <c r="AV1216" s="14" t="s">
        <v>91</v>
      </c>
      <c r="AW1216" s="14" t="s">
        <v>37</v>
      </c>
      <c r="AX1216" s="14" t="s">
        <v>78</v>
      </c>
      <c r="AY1216" s="257" t="s">
        <v>373</v>
      </c>
    </row>
    <row r="1217" s="15" customFormat="1">
      <c r="A1217" s="15"/>
      <c r="B1217" s="258"/>
      <c r="C1217" s="259"/>
      <c r="D1217" s="238" t="s">
        <v>383</v>
      </c>
      <c r="E1217" s="260" t="s">
        <v>19</v>
      </c>
      <c r="F1217" s="261" t="s">
        <v>386</v>
      </c>
      <c r="G1217" s="259"/>
      <c r="H1217" s="262">
        <v>22.876999999999999</v>
      </c>
      <c r="I1217" s="263"/>
      <c r="J1217" s="259"/>
      <c r="K1217" s="259"/>
      <c r="L1217" s="264"/>
      <c r="M1217" s="265"/>
      <c r="N1217" s="266"/>
      <c r="O1217" s="266"/>
      <c r="P1217" s="266"/>
      <c r="Q1217" s="266"/>
      <c r="R1217" s="266"/>
      <c r="S1217" s="266"/>
      <c r="T1217" s="267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8" t="s">
        <v>383</v>
      </c>
      <c r="AU1217" s="268" t="s">
        <v>91</v>
      </c>
      <c r="AV1217" s="15" t="s">
        <v>379</v>
      </c>
      <c r="AW1217" s="15" t="s">
        <v>37</v>
      </c>
      <c r="AX1217" s="15" t="s">
        <v>85</v>
      </c>
      <c r="AY1217" s="268" t="s">
        <v>373</v>
      </c>
    </row>
    <row r="1218" s="12" customFormat="1" ht="22.8" customHeight="1">
      <c r="A1218" s="12"/>
      <c r="B1218" s="202"/>
      <c r="C1218" s="203"/>
      <c r="D1218" s="204" t="s">
        <v>77</v>
      </c>
      <c r="E1218" s="216" t="s">
        <v>411</v>
      </c>
      <c r="F1218" s="216" t="s">
        <v>1236</v>
      </c>
      <c r="G1218" s="203"/>
      <c r="H1218" s="203"/>
      <c r="I1218" s="206"/>
      <c r="J1218" s="217">
        <f>BK1218</f>
        <v>0</v>
      </c>
      <c r="K1218" s="203"/>
      <c r="L1218" s="208"/>
      <c r="M1218" s="209"/>
      <c r="N1218" s="210"/>
      <c r="O1218" s="210"/>
      <c r="P1218" s="211">
        <f>SUM(P1219:P1895)</f>
        <v>0</v>
      </c>
      <c r="Q1218" s="210"/>
      <c r="R1218" s="211">
        <f>SUM(R1219:R1895)</f>
        <v>706.58612051999967</v>
      </c>
      <c r="S1218" s="210"/>
      <c r="T1218" s="212">
        <f>SUM(T1219:T1895)</f>
        <v>0.025036900000000001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13" t="s">
        <v>85</v>
      </c>
      <c r="AT1218" s="214" t="s">
        <v>77</v>
      </c>
      <c r="AU1218" s="214" t="s">
        <v>85</v>
      </c>
      <c r="AY1218" s="213" t="s">
        <v>373</v>
      </c>
      <c r="BK1218" s="215">
        <f>SUM(BK1219:BK1895)</f>
        <v>0</v>
      </c>
    </row>
    <row r="1219" s="2" customFormat="1" ht="37.8" customHeight="1">
      <c r="A1219" s="41"/>
      <c r="B1219" s="42"/>
      <c r="C1219" s="218" t="s">
        <v>1237</v>
      </c>
      <c r="D1219" s="218" t="s">
        <v>375</v>
      </c>
      <c r="E1219" s="219" t="s">
        <v>1238</v>
      </c>
      <c r="F1219" s="220" t="s">
        <v>1239</v>
      </c>
      <c r="G1219" s="221" t="s">
        <v>153</v>
      </c>
      <c r="H1219" s="222">
        <v>8825.1919999999991</v>
      </c>
      <c r="I1219" s="223"/>
      <c r="J1219" s="224">
        <f>ROUND(I1219*H1219,2)</f>
        <v>0</v>
      </c>
      <c r="K1219" s="220" t="s">
        <v>378</v>
      </c>
      <c r="L1219" s="47"/>
      <c r="M1219" s="225" t="s">
        <v>19</v>
      </c>
      <c r="N1219" s="226" t="s">
        <v>50</v>
      </c>
      <c r="O1219" s="87"/>
      <c r="P1219" s="227">
        <f>O1219*H1219</f>
        <v>0</v>
      </c>
      <c r="Q1219" s="227">
        <v>0.0049399999999999999</v>
      </c>
      <c r="R1219" s="227">
        <f>Q1219*H1219</f>
        <v>43.596448479999992</v>
      </c>
      <c r="S1219" s="227">
        <v>0</v>
      </c>
      <c r="T1219" s="228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9" t="s">
        <v>379</v>
      </c>
      <c r="AT1219" s="229" t="s">
        <v>375</v>
      </c>
      <c r="AU1219" s="229" t="s">
        <v>91</v>
      </c>
      <c r="AY1219" s="20" t="s">
        <v>373</v>
      </c>
      <c r="BE1219" s="230">
        <f>IF(N1219="základní",J1219,0)</f>
        <v>0</v>
      </c>
      <c r="BF1219" s="230">
        <f>IF(N1219="snížená",J1219,0)</f>
        <v>0</v>
      </c>
      <c r="BG1219" s="230">
        <f>IF(N1219="zákl. přenesená",J1219,0)</f>
        <v>0</v>
      </c>
      <c r="BH1219" s="230">
        <f>IF(N1219="sníž. přenesená",J1219,0)</f>
        <v>0</v>
      </c>
      <c r="BI1219" s="230">
        <f>IF(N1219="nulová",J1219,0)</f>
        <v>0</v>
      </c>
      <c r="BJ1219" s="20" t="s">
        <v>91</v>
      </c>
      <c r="BK1219" s="230">
        <f>ROUND(I1219*H1219,2)</f>
        <v>0</v>
      </c>
      <c r="BL1219" s="20" t="s">
        <v>379</v>
      </c>
      <c r="BM1219" s="229" t="s">
        <v>1240</v>
      </c>
    </row>
    <row r="1220" s="2" customFormat="1">
      <c r="A1220" s="41"/>
      <c r="B1220" s="42"/>
      <c r="C1220" s="43"/>
      <c r="D1220" s="231" t="s">
        <v>381</v>
      </c>
      <c r="E1220" s="43"/>
      <c r="F1220" s="232" t="s">
        <v>1241</v>
      </c>
      <c r="G1220" s="43"/>
      <c r="H1220" s="43"/>
      <c r="I1220" s="233"/>
      <c r="J1220" s="43"/>
      <c r="K1220" s="43"/>
      <c r="L1220" s="47"/>
      <c r="M1220" s="234"/>
      <c r="N1220" s="235"/>
      <c r="O1220" s="87"/>
      <c r="P1220" s="87"/>
      <c r="Q1220" s="87"/>
      <c r="R1220" s="87"/>
      <c r="S1220" s="87"/>
      <c r="T1220" s="88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T1220" s="20" t="s">
        <v>381</v>
      </c>
      <c r="AU1220" s="20" t="s">
        <v>91</v>
      </c>
    </row>
    <row r="1221" s="13" customFormat="1">
      <c r="A1221" s="13"/>
      <c r="B1221" s="236"/>
      <c r="C1221" s="237"/>
      <c r="D1221" s="238" t="s">
        <v>383</v>
      </c>
      <c r="E1221" s="239" t="s">
        <v>19</v>
      </c>
      <c r="F1221" s="240" t="s">
        <v>384</v>
      </c>
      <c r="G1221" s="237"/>
      <c r="H1221" s="239" t="s">
        <v>19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6" t="s">
        <v>383</v>
      </c>
      <c r="AU1221" s="246" t="s">
        <v>91</v>
      </c>
      <c r="AV1221" s="13" t="s">
        <v>85</v>
      </c>
      <c r="AW1221" s="13" t="s">
        <v>37</v>
      </c>
      <c r="AX1221" s="13" t="s">
        <v>78</v>
      </c>
      <c r="AY1221" s="246" t="s">
        <v>373</v>
      </c>
    </row>
    <row r="1222" s="13" customFormat="1">
      <c r="A1222" s="13"/>
      <c r="B1222" s="236"/>
      <c r="C1222" s="237"/>
      <c r="D1222" s="238" t="s">
        <v>383</v>
      </c>
      <c r="E1222" s="239" t="s">
        <v>19</v>
      </c>
      <c r="F1222" s="240" t="s">
        <v>668</v>
      </c>
      <c r="G1222" s="237"/>
      <c r="H1222" s="239" t="s">
        <v>19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6" t="s">
        <v>383</v>
      </c>
      <c r="AU1222" s="246" t="s">
        <v>91</v>
      </c>
      <c r="AV1222" s="13" t="s">
        <v>85</v>
      </c>
      <c r="AW1222" s="13" t="s">
        <v>37</v>
      </c>
      <c r="AX1222" s="13" t="s">
        <v>78</v>
      </c>
      <c r="AY1222" s="246" t="s">
        <v>373</v>
      </c>
    </row>
    <row r="1223" s="13" customFormat="1">
      <c r="A1223" s="13"/>
      <c r="B1223" s="236"/>
      <c r="C1223" s="237"/>
      <c r="D1223" s="238" t="s">
        <v>383</v>
      </c>
      <c r="E1223" s="239" t="s">
        <v>19</v>
      </c>
      <c r="F1223" s="240" t="s">
        <v>681</v>
      </c>
      <c r="G1223" s="237"/>
      <c r="H1223" s="239" t="s">
        <v>19</v>
      </c>
      <c r="I1223" s="241"/>
      <c r="J1223" s="237"/>
      <c r="K1223" s="237"/>
      <c r="L1223" s="242"/>
      <c r="M1223" s="243"/>
      <c r="N1223" s="244"/>
      <c r="O1223" s="244"/>
      <c r="P1223" s="244"/>
      <c r="Q1223" s="244"/>
      <c r="R1223" s="244"/>
      <c r="S1223" s="244"/>
      <c r="T1223" s="24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6" t="s">
        <v>383</v>
      </c>
      <c r="AU1223" s="246" t="s">
        <v>91</v>
      </c>
      <c r="AV1223" s="13" t="s">
        <v>85</v>
      </c>
      <c r="AW1223" s="13" t="s">
        <v>37</v>
      </c>
      <c r="AX1223" s="13" t="s">
        <v>78</v>
      </c>
      <c r="AY1223" s="246" t="s">
        <v>373</v>
      </c>
    </row>
    <row r="1224" s="14" customFormat="1">
      <c r="A1224" s="14"/>
      <c r="B1224" s="247"/>
      <c r="C1224" s="248"/>
      <c r="D1224" s="238" t="s">
        <v>383</v>
      </c>
      <c r="E1224" s="249" t="s">
        <v>19</v>
      </c>
      <c r="F1224" s="250" t="s">
        <v>682</v>
      </c>
      <c r="G1224" s="248"/>
      <c r="H1224" s="251">
        <v>175.37899999999999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383</v>
      </c>
      <c r="AU1224" s="257" t="s">
        <v>91</v>
      </c>
      <c r="AV1224" s="14" t="s">
        <v>91</v>
      </c>
      <c r="AW1224" s="14" t="s">
        <v>37</v>
      </c>
      <c r="AX1224" s="14" t="s">
        <v>78</v>
      </c>
      <c r="AY1224" s="257" t="s">
        <v>373</v>
      </c>
    </row>
    <row r="1225" s="14" customFormat="1">
      <c r="A1225" s="14"/>
      <c r="B1225" s="247"/>
      <c r="C1225" s="248"/>
      <c r="D1225" s="238" t="s">
        <v>383</v>
      </c>
      <c r="E1225" s="249" t="s">
        <v>19</v>
      </c>
      <c r="F1225" s="250" t="s">
        <v>683</v>
      </c>
      <c r="G1225" s="248"/>
      <c r="H1225" s="251">
        <v>173.428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383</v>
      </c>
      <c r="AU1225" s="257" t="s">
        <v>91</v>
      </c>
      <c r="AV1225" s="14" t="s">
        <v>91</v>
      </c>
      <c r="AW1225" s="14" t="s">
        <v>37</v>
      </c>
      <c r="AX1225" s="14" t="s">
        <v>78</v>
      </c>
      <c r="AY1225" s="257" t="s">
        <v>373</v>
      </c>
    </row>
    <row r="1226" s="16" customFormat="1">
      <c r="A1226" s="16"/>
      <c r="B1226" s="269"/>
      <c r="C1226" s="270"/>
      <c r="D1226" s="238" t="s">
        <v>383</v>
      </c>
      <c r="E1226" s="271" t="s">
        <v>19</v>
      </c>
      <c r="F1226" s="272" t="s">
        <v>447</v>
      </c>
      <c r="G1226" s="270"/>
      <c r="H1226" s="273">
        <v>348.80700000000002</v>
      </c>
      <c r="I1226" s="274"/>
      <c r="J1226" s="270"/>
      <c r="K1226" s="270"/>
      <c r="L1226" s="275"/>
      <c r="M1226" s="276"/>
      <c r="N1226" s="277"/>
      <c r="O1226" s="277"/>
      <c r="P1226" s="277"/>
      <c r="Q1226" s="277"/>
      <c r="R1226" s="277"/>
      <c r="S1226" s="277"/>
      <c r="T1226" s="278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T1226" s="279" t="s">
        <v>383</v>
      </c>
      <c r="AU1226" s="279" t="s">
        <v>91</v>
      </c>
      <c r="AV1226" s="16" t="s">
        <v>98</v>
      </c>
      <c r="AW1226" s="16" t="s">
        <v>37</v>
      </c>
      <c r="AX1226" s="16" t="s">
        <v>78</v>
      </c>
      <c r="AY1226" s="279" t="s">
        <v>373</v>
      </c>
    </row>
    <row r="1227" s="13" customFormat="1">
      <c r="A1227" s="13"/>
      <c r="B1227" s="236"/>
      <c r="C1227" s="237"/>
      <c r="D1227" s="238" t="s">
        <v>383</v>
      </c>
      <c r="E1227" s="239" t="s">
        <v>19</v>
      </c>
      <c r="F1227" s="240" t="s">
        <v>710</v>
      </c>
      <c r="G1227" s="237"/>
      <c r="H1227" s="239" t="s">
        <v>19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6" t="s">
        <v>383</v>
      </c>
      <c r="AU1227" s="246" t="s">
        <v>91</v>
      </c>
      <c r="AV1227" s="13" t="s">
        <v>85</v>
      </c>
      <c r="AW1227" s="13" t="s">
        <v>37</v>
      </c>
      <c r="AX1227" s="13" t="s">
        <v>78</v>
      </c>
      <c r="AY1227" s="246" t="s">
        <v>373</v>
      </c>
    </row>
    <row r="1228" s="13" customFormat="1">
      <c r="A1228" s="13"/>
      <c r="B1228" s="236"/>
      <c r="C1228" s="237"/>
      <c r="D1228" s="238" t="s">
        <v>383</v>
      </c>
      <c r="E1228" s="239" t="s">
        <v>19</v>
      </c>
      <c r="F1228" s="240" t="s">
        <v>673</v>
      </c>
      <c r="G1228" s="237"/>
      <c r="H1228" s="239" t="s">
        <v>19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6" t="s">
        <v>383</v>
      </c>
      <c r="AU1228" s="246" t="s">
        <v>91</v>
      </c>
      <c r="AV1228" s="13" t="s">
        <v>85</v>
      </c>
      <c r="AW1228" s="13" t="s">
        <v>37</v>
      </c>
      <c r="AX1228" s="13" t="s">
        <v>78</v>
      </c>
      <c r="AY1228" s="246" t="s">
        <v>373</v>
      </c>
    </row>
    <row r="1229" s="14" customFormat="1">
      <c r="A1229" s="14"/>
      <c r="B1229" s="247"/>
      <c r="C1229" s="248"/>
      <c r="D1229" s="238" t="s">
        <v>383</v>
      </c>
      <c r="E1229" s="249" t="s">
        <v>19</v>
      </c>
      <c r="F1229" s="250" t="s">
        <v>1242</v>
      </c>
      <c r="G1229" s="248"/>
      <c r="H1229" s="251">
        <v>1004.309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383</v>
      </c>
      <c r="AU1229" s="257" t="s">
        <v>91</v>
      </c>
      <c r="AV1229" s="14" t="s">
        <v>91</v>
      </c>
      <c r="AW1229" s="14" t="s">
        <v>37</v>
      </c>
      <c r="AX1229" s="14" t="s">
        <v>78</v>
      </c>
      <c r="AY1229" s="257" t="s">
        <v>373</v>
      </c>
    </row>
    <row r="1230" s="14" customFormat="1">
      <c r="A1230" s="14"/>
      <c r="B1230" s="247"/>
      <c r="C1230" s="248"/>
      <c r="D1230" s="238" t="s">
        <v>383</v>
      </c>
      <c r="E1230" s="249" t="s">
        <v>19</v>
      </c>
      <c r="F1230" s="250" t="s">
        <v>1243</v>
      </c>
      <c r="G1230" s="248"/>
      <c r="H1230" s="251">
        <v>-101.264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383</v>
      </c>
      <c r="AU1230" s="257" t="s">
        <v>91</v>
      </c>
      <c r="AV1230" s="14" t="s">
        <v>91</v>
      </c>
      <c r="AW1230" s="14" t="s">
        <v>37</v>
      </c>
      <c r="AX1230" s="14" t="s">
        <v>78</v>
      </c>
      <c r="AY1230" s="257" t="s">
        <v>373</v>
      </c>
    </row>
    <row r="1231" s="13" customFormat="1">
      <c r="A1231" s="13"/>
      <c r="B1231" s="236"/>
      <c r="C1231" s="237"/>
      <c r="D1231" s="238" t="s">
        <v>383</v>
      </c>
      <c r="E1231" s="239" t="s">
        <v>19</v>
      </c>
      <c r="F1231" s="240" t="s">
        <v>692</v>
      </c>
      <c r="G1231" s="237"/>
      <c r="H1231" s="239" t="s">
        <v>19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6" t="s">
        <v>383</v>
      </c>
      <c r="AU1231" s="246" t="s">
        <v>91</v>
      </c>
      <c r="AV1231" s="13" t="s">
        <v>85</v>
      </c>
      <c r="AW1231" s="13" t="s">
        <v>37</v>
      </c>
      <c r="AX1231" s="13" t="s">
        <v>78</v>
      </c>
      <c r="AY1231" s="246" t="s">
        <v>373</v>
      </c>
    </row>
    <row r="1232" s="14" customFormat="1">
      <c r="A1232" s="14"/>
      <c r="B1232" s="247"/>
      <c r="C1232" s="248"/>
      <c r="D1232" s="238" t="s">
        <v>383</v>
      </c>
      <c r="E1232" s="249" t="s">
        <v>19</v>
      </c>
      <c r="F1232" s="250" t="s">
        <v>1244</v>
      </c>
      <c r="G1232" s="248"/>
      <c r="H1232" s="251">
        <v>455.54599999999999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383</v>
      </c>
      <c r="AU1232" s="257" t="s">
        <v>91</v>
      </c>
      <c r="AV1232" s="14" t="s">
        <v>91</v>
      </c>
      <c r="AW1232" s="14" t="s">
        <v>37</v>
      </c>
      <c r="AX1232" s="14" t="s">
        <v>78</v>
      </c>
      <c r="AY1232" s="257" t="s">
        <v>373</v>
      </c>
    </row>
    <row r="1233" s="14" customFormat="1">
      <c r="A1233" s="14"/>
      <c r="B1233" s="247"/>
      <c r="C1233" s="248"/>
      <c r="D1233" s="238" t="s">
        <v>383</v>
      </c>
      <c r="E1233" s="249" t="s">
        <v>19</v>
      </c>
      <c r="F1233" s="250" t="s">
        <v>1245</v>
      </c>
      <c r="G1233" s="248"/>
      <c r="H1233" s="251">
        <v>-50.329000000000001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383</v>
      </c>
      <c r="AU1233" s="257" t="s">
        <v>91</v>
      </c>
      <c r="AV1233" s="14" t="s">
        <v>91</v>
      </c>
      <c r="AW1233" s="14" t="s">
        <v>37</v>
      </c>
      <c r="AX1233" s="14" t="s">
        <v>78</v>
      </c>
      <c r="AY1233" s="257" t="s">
        <v>373</v>
      </c>
    </row>
    <row r="1234" s="13" customFormat="1">
      <c r="A1234" s="13"/>
      <c r="B1234" s="236"/>
      <c r="C1234" s="237"/>
      <c r="D1234" s="238" t="s">
        <v>383</v>
      </c>
      <c r="E1234" s="239" t="s">
        <v>19</v>
      </c>
      <c r="F1234" s="240" t="s">
        <v>693</v>
      </c>
      <c r="G1234" s="237"/>
      <c r="H1234" s="239" t="s">
        <v>19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6" t="s">
        <v>383</v>
      </c>
      <c r="AU1234" s="246" t="s">
        <v>91</v>
      </c>
      <c r="AV1234" s="13" t="s">
        <v>85</v>
      </c>
      <c r="AW1234" s="13" t="s">
        <v>37</v>
      </c>
      <c r="AX1234" s="13" t="s">
        <v>78</v>
      </c>
      <c r="AY1234" s="246" t="s">
        <v>373</v>
      </c>
    </row>
    <row r="1235" s="14" customFormat="1">
      <c r="A1235" s="14"/>
      <c r="B1235" s="247"/>
      <c r="C1235" s="248"/>
      <c r="D1235" s="238" t="s">
        <v>383</v>
      </c>
      <c r="E1235" s="249" t="s">
        <v>19</v>
      </c>
      <c r="F1235" s="250" t="s">
        <v>1244</v>
      </c>
      <c r="G1235" s="248"/>
      <c r="H1235" s="251">
        <v>455.54599999999999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383</v>
      </c>
      <c r="AU1235" s="257" t="s">
        <v>91</v>
      </c>
      <c r="AV1235" s="14" t="s">
        <v>91</v>
      </c>
      <c r="AW1235" s="14" t="s">
        <v>37</v>
      </c>
      <c r="AX1235" s="14" t="s">
        <v>78</v>
      </c>
      <c r="AY1235" s="257" t="s">
        <v>373</v>
      </c>
    </row>
    <row r="1236" s="14" customFormat="1">
      <c r="A1236" s="14"/>
      <c r="B1236" s="247"/>
      <c r="C1236" s="248"/>
      <c r="D1236" s="238" t="s">
        <v>383</v>
      </c>
      <c r="E1236" s="249" t="s">
        <v>19</v>
      </c>
      <c r="F1236" s="250" t="s">
        <v>1245</v>
      </c>
      <c r="G1236" s="248"/>
      <c r="H1236" s="251">
        <v>-50.329000000000001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383</v>
      </c>
      <c r="AU1236" s="257" t="s">
        <v>91</v>
      </c>
      <c r="AV1236" s="14" t="s">
        <v>91</v>
      </c>
      <c r="AW1236" s="14" t="s">
        <v>37</v>
      </c>
      <c r="AX1236" s="14" t="s">
        <v>78</v>
      </c>
      <c r="AY1236" s="257" t="s">
        <v>373</v>
      </c>
    </row>
    <row r="1237" s="13" customFormat="1">
      <c r="A1237" s="13"/>
      <c r="B1237" s="236"/>
      <c r="C1237" s="237"/>
      <c r="D1237" s="238" t="s">
        <v>383</v>
      </c>
      <c r="E1237" s="239" t="s">
        <v>19</v>
      </c>
      <c r="F1237" s="240" t="s">
        <v>694</v>
      </c>
      <c r="G1237" s="237"/>
      <c r="H1237" s="239" t="s">
        <v>19</v>
      </c>
      <c r="I1237" s="241"/>
      <c r="J1237" s="237"/>
      <c r="K1237" s="237"/>
      <c r="L1237" s="242"/>
      <c r="M1237" s="243"/>
      <c r="N1237" s="244"/>
      <c r="O1237" s="244"/>
      <c r="P1237" s="244"/>
      <c r="Q1237" s="244"/>
      <c r="R1237" s="244"/>
      <c r="S1237" s="244"/>
      <c r="T1237" s="245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6" t="s">
        <v>383</v>
      </c>
      <c r="AU1237" s="246" t="s">
        <v>91</v>
      </c>
      <c r="AV1237" s="13" t="s">
        <v>85</v>
      </c>
      <c r="AW1237" s="13" t="s">
        <v>37</v>
      </c>
      <c r="AX1237" s="13" t="s">
        <v>78</v>
      </c>
      <c r="AY1237" s="246" t="s">
        <v>373</v>
      </c>
    </row>
    <row r="1238" s="14" customFormat="1">
      <c r="A1238" s="14"/>
      <c r="B1238" s="247"/>
      <c r="C1238" s="248"/>
      <c r="D1238" s="238" t="s">
        <v>383</v>
      </c>
      <c r="E1238" s="249" t="s">
        <v>19</v>
      </c>
      <c r="F1238" s="250" t="s">
        <v>1246</v>
      </c>
      <c r="G1238" s="248"/>
      <c r="H1238" s="251">
        <v>470.33199999999999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383</v>
      </c>
      <c r="AU1238" s="257" t="s">
        <v>91</v>
      </c>
      <c r="AV1238" s="14" t="s">
        <v>91</v>
      </c>
      <c r="AW1238" s="14" t="s">
        <v>37</v>
      </c>
      <c r="AX1238" s="14" t="s">
        <v>78</v>
      </c>
      <c r="AY1238" s="257" t="s">
        <v>373</v>
      </c>
    </row>
    <row r="1239" s="14" customFormat="1">
      <c r="A1239" s="14"/>
      <c r="B1239" s="247"/>
      <c r="C1239" s="248"/>
      <c r="D1239" s="238" t="s">
        <v>383</v>
      </c>
      <c r="E1239" s="249" t="s">
        <v>19</v>
      </c>
      <c r="F1239" s="250" t="s">
        <v>1245</v>
      </c>
      <c r="G1239" s="248"/>
      <c r="H1239" s="251">
        <v>-50.329000000000001</v>
      </c>
      <c r="I1239" s="252"/>
      <c r="J1239" s="248"/>
      <c r="K1239" s="248"/>
      <c r="L1239" s="253"/>
      <c r="M1239" s="254"/>
      <c r="N1239" s="255"/>
      <c r="O1239" s="255"/>
      <c r="P1239" s="255"/>
      <c r="Q1239" s="255"/>
      <c r="R1239" s="255"/>
      <c r="S1239" s="255"/>
      <c r="T1239" s="256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7" t="s">
        <v>383</v>
      </c>
      <c r="AU1239" s="257" t="s">
        <v>91</v>
      </c>
      <c r="AV1239" s="14" t="s">
        <v>91</v>
      </c>
      <c r="AW1239" s="14" t="s">
        <v>37</v>
      </c>
      <c r="AX1239" s="14" t="s">
        <v>78</v>
      </c>
      <c r="AY1239" s="257" t="s">
        <v>373</v>
      </c>
    </row>
    <row r="1240" s="16" customFormat="1">
      <c r="A1240" s="16"/>
      <c r="B1240" s="269"/>
      <c r="C1240" s="270"/>
      <c r="D1240" s="238" t="s">
        <v>383</v>
      </c>
      <c r="E1240" s="271" t="s">
        <v>19</v>
      </c>
      <c r="F1240" s="272" t="s">
        <v>447</v>
      </c>
      <c r="G1240" s="270"/>
      <c r="H1240" s="273">
        <v>2133.482</v>
      </c>
      <c r="I1240" s="274"/>
      <c r="J1240" s="270"/>
      <c r="K1240" s="270"/>
      <c r="L1240" s="275"/>
      <c r="M1240" s="276"/>
      <c r="N1240" s="277"/>
      <c r="O1240" s="277"/>
      <c r="P1240" s="277"/>
      <c r="Q1240" s="277"/>
      <c r="R1240" s="277"/>
      <c r="S1240" s="277"/>
      <c r="T1240" s="278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79" t="s">
        <v>383</v>
      </c>
      <c r="AU1240" s="279" t="s">
        <v>91</v>
      </c>
      <c r="AV1240" s="16" t="s">
        <v>98</v>
      </c>
      <c r="AW1240" s="16" t="s">
        <v>37</v>
      </c>
      <c r="AX1240" s="16" t="s">
        <v>78</v>
      </c>
      <c r="AY1240" s="279" t="s">
        <v>373</v>
      </c>
    </row>
    <row r="1241" s="13" customFormat="1">
      <c r="A1241" s="13"/>
      <c r="B1241" s="236"/>
      <c r="C1241" s="237"/>
      <c r="D1241" s="238" t="s">
        <v>383</v>
      </c>
      <c r="E1241" s="239" t="s">
        <v>19</v>
      </c>
      <c r="F1241" s="240" t="s">
        <v>721</v>
      </c>
      <c r="G1241" s="237"/>
      <c r="H1241" s="239" t="s">
        <v>19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6" t="s">
        <v>383</v>
      </c>
      <c r="AU1241" s="246" t="s">
        <v>91</v>
      </c>
      <c r="AV1241" s="13" t="s">
        <v>85</v>
      </c>
      <c r="AW1241" s="13" t="s">
        <v>37</v>
      </c>
      <c r="AX1241" s="13" t="s">
        <v>78</v>
      </c>
      <c r="AY1241" s="246" t="s">
        <v>373</v>
      </c>
    </row>
    <row r="1242" s="13" customFormat="1">
      <c r="A1242" s="13"/>
      <c r="B1242" s="236"/>
      <c r="C1242" s="237"/>
      <c r="D1242" s="238" t="s">
        <v>383</v>
      </c>
      <c r="E1242" s="239" t="s">
        <v>19</v>
      </c>
      <c r="F1242" s="240" t="s">
        <v>673</v>
      </c>
      <c r="G1242" s="237"/>
      <c r="H1242" s="239" t="s">
        <v>19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6" t="s">
        <v>383</v>
      </c>
      <c r="AU1242" s="246" t="s">
        <v>91</v>
      </c>
      <c r="AV1242" s="13" t="s">
        <v>85</v>
      </c>
      <c r="AW1242" s="13" t="s">
        <v>37</v>
      </c>
      <c r="AX1242" s="13" t="s">
        <v>78</v>
      </c>
      <c r="AY1242" s="246" t="s">
        <v>373</v>
      </c>
    </row>
    <row r="1243" s="14" customFormat="1">
      <c r="A1243" s="14"/>
      <c r="B1243" s="247"/>
      <c r="C1243" s="248"/>
      <c r="D1243" s="238" t="s">
        <v>383</v>
      </c>
      <c r="E1243" s="249" t="s">
        <v>19</v>
      </c>
      <c r="F1243" s="250" t="s">
        <v>722</v>
      </c>
      <c r="G1243" s="248"/>
      <c r="H1243" s="251">
        <v>312.33999999999997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383</v>
      </c>
      <c r="AU1243" s="257" t="s">
        <v>91</v>
      </c>
      <c r="AV1243" s="14" t="s">
        <v>91</v>
      </c>
      <c r="AW1243" s="14" t="s">
        <v>37</v>
      </c>
      <c r="AX1243" s="14" t="s">
        <v>78</v>
      </c>
      <c r="AY1243" s="257" t="s">
        <v>373</v>
      </c>
    </row>
    <row r="1244" s="14" customFormat="1">
      <c r="A1244" s="14"/>
      <c r="B1244" s="247"/>
      <c r="C1244" s="248"/>
      <c r="D1244" s="238" t="s">
        <v>383</v>
      </c>
      <c r="E1244" s="249" t="s">
        <v>19</v>
      </c>
      <c r="F1244" s="250" t="s">
        <v>723</v>
      </c>
      <c r="G1244" s="248"/>
      <c r="H1244" s="251">
        <v>-69.025000000000006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383</v>
      </c>
      <c r="AU1244" s="257" t="s">
        <v>91</v>
      </c>
      <c r="AV1244" s="14" t="s">
        <v>91</v>
      </c>
      <c r="AW1244" s="14" t="s">
        <v>37</v>
      </c>
      <c r="AX1244" s="14" t="s">
        <v>78</v>
      </c>
      <c r="AY1244" s="257" t="s">
        <v>373</v>
      </c>
    </row>
    <row r="1245" s="13" customFormat="1">
      <c r="A1245" s="13"/>
      <c r="B1245" s="236"/>
      <c r="C1245" s="237"/>
      <c r="D1245" s="238" t="s">
        <v>383</v>
      </c>
      <c r="E1245" s="239" t="s">
        <v>19</v>
      </c>
      <c r="F1245" s="240" t="s">
        <v>692</v>
      </c>
      <c r="G1245" s="237"/>
      <c r="H1245" s="239" t="s">
        <v>19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6" t="s">
        <v>383</v>
      </c>
      <c r="AU1245" s="246" t="s">
        <v>91</v>
      </c>
      <c r="AV1245" s="13" t="s">
        <v>85</v>
      </c>
      <c r="AW1245" s="13" t="s">
        <v>37</v>
      </c>
      <c r="AX1245" s="13" t="s">
        <v>78</v>
      </c>
      <c r="AY1245" s="246" t="s">
        <v>373</v>
      </c>
    </row>
    <row r="1246" s="14" customFormat="1">
      <c r="A1246" s="14"/>
      <c r="B1246" s="247"/>
      <c r="C1246" s="248"/>
      <c r="D1246" s="238" t="s">
        <v>383</v>
      </c>
      <c r="E1246" s="249" t="s">
        <v>19</v>
      </c>
      <c r="F1246" s="250" t="s">
        <v>724</v>
      </c>
      <c r="G1246" s="248"/>
      <c r="H1246" s="251">
        <v>421.84399999999999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383</v>
      </c>
      <c r="AU1246" s="257" t="s">
        <v>91</v>
      </c>
      <c r="AV1246" s="14" t="s">
        <v>91</v>
      </c>
      <c r="AW1246" s="14" t="s">
        <v>37</v>
      </c>
      <c r="AX1246" s="14" t="s">
        <v>78</v>
      </c>
      <c r="AY1246" s="257" t="s">
        <v>373</v>
      </c>
    </row>
    <row r="1247" s="14" customFormat="1">
      <c r="A1247" s="14"/>
      <c r="B1247" s="247"/>
      <c r="C1247" s="248"/>
      <c r="D1247" s="238" t="s">
        <v>383</v>
      </c>
      <c r="E1247" s="249" t="s">
        <v>19</v>
      </c>
      <c r="F1247" s="250" t="s">
        <v>725</v>
      </c>
      <c r="G1247" s="248"/>
      <c r="H1247" s="251">
        <v>-92.855999999999995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383</v>
      </c>
      <c r="AU1247" s="257" t="s">
        <v>91</v>
      </c>
      <c r="AV1247" s="14" t="s">
        <v>91</v>
      </c>
      <c r="AW1247" s="14" t="s">
        <v>37</v>
      </c>
      <c r="AX1247" s="14" t="s">
        <v>78</v>
      </c>
      <c r="AY1247" s="257" t="s">
        <v>373</v>
      </c>
    </row>
    <row r="1248" s="13" customFormat="1">
      <c r="A1248" s="13"/>
      <c r="B1248" s="236"/>
      <c r="C1248" s="237"/>
      <c r="D1248" s="238" t="s">
        <v>383</v>
      </c>
      <c r="E1248" s="239" t="s">
        <v>19</v>
      </c>
      <c r="F1248" s="240" t="s">
        <v>693</v>
      </c>
      <c r="G1248" s="237"/>
      <c r="H1248" s="239" t="s">
        <v>19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6" t="s">
        <v>383</v>
      </c>
      <c r="AU1248" s="246" t="s">
        <v>91</v>
      </c>
      <c r="AV1248" s="13" t="s">
        <v>85</v>
      </c>
      <c r="AW1248" s="13" t="s">
        <v>37</v>
      </c>
      <c r="AX1248" s="13" t="s">
        <v>78</v>
      </c>
      <c r="AY1248" s="246" t="s">
        <v>373</v>
      </c>
    </row>
    <row r="1249" s="14" customFormat="1">
      <c r="A1249" s="14"/>
      <c r="B1249" s="247"/>
      <c r="C1249" s="248"/>
      <c r="D1249" s="238" t="s">
        <v>383</v>
      </c>
      <c r="E1249" s="249" t="s">
        <v>19</v>
      </c>
      <c r="F1249" s="250" t="s">
        <v>724</v>
      </c>
      <c r="G1249" s="248"/>
      <c r="H1249" s="251">
        <v>421.84399999999999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383</v>
      </c>
      <c r="AU1249" s="257" t="s">
        <v>91</v>
      </c>
      <c r="AV1249" s="14" t="s">
        <v>91</v>
      </c>
      <c r="AW1249" s="14" t="s">
        <v>37</v>
      </c>
      <c r="AX1249" s="14" t="s">
        <v>78</v>
      </c>
      <c r="AY1249" s="257" t="s">
        <v>373</v>
      </c>
    </row>
    <row r="1250" s="14" customFormat="1">
      <c r="A1250" s="14"/>
      <c r="B1250" s="247"/>
      <c r="C1250" s="248"/>
      <c r="D1250" s="238" t="s">
        <v>383</v>
      </c>
      <c r="E1250" s="249" t="s">
        <v>19</v>
      </c>
      <c r="F1250" s="250" t="s">
        <v>725</v>
      </c>
      <c r="G1250" s="248"/>
      <c r="H1250" s="251">
        <v>-92.855999999999995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383</v>
      </c>
      <c r="AU1250" s="257" t="s">
        <v>91</v>
      </c>
      <c r="AV1250" s="14" t="s">
        <v>91</v>
      </c>
      <c r="AW1250" s="14" t="s">
        <v>37</v>
      </c>
      <c r="AX1250" s="14" t="s">
        <v>78</v>
      </c>
      <c r="AY1250" s="257" t="s">
        <v>373</v>
      </c>
    </row>
    <row r="1251" s="13" customFormat="1">
      <c r="A1251" s="13"/>
      <c r="B1251" s="236"/>
      <c r="C1251" s="237"/>
      <c r="D1251" s="238" t="s">
        <v>383</v>
      </c>
      <c r="E1251" s="239" t="s">
        <v>19</v>
      </c>
      <c r="F1251" s="240" t="s">
        <v>694</v>
      </c>
      <c r="G1251" s="237"/>
      <c r="H1251" s="239" t="s">
        <v>19</v>
      </c>
      <c r="I1251" s="241"/>
      <c r="J1251" s="237"/>
      <c r="K1251" s="237"/>
      <c r="L1251" s="242"/>
      <c r="M1251" s="243"/>
      <c r="N1251" s="244"/>
      <c r="O1251" s="244"/>
      <c r="P1251" s="244"/>
      <c r="Q1251" s="244"/>
      <c r="R1251" s="244"/>
      <c r="S1251" s="244"/>
      <c r="T1251" s="24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6" t="s">
        <v>383</v>
      </c>
      <c r="AU1251" s="246" t="s">
        <v>91</v>
      </c>
      <c r="AV1251" s="13" t="s">
        <v>85</v>
      </c>
      <c r="AW1251" s="13" t="s">
        <v>37</v>
      </c>
      <c r="AX1251" s="13" t="s">
        <v>78</v>
      </c>
      <c r="AY1251" s="246" t="s">
        <v>373</v>
      </c>
    </row>
    <row r="1252" s="14" customFormat="1">
      <c r="A1252" s="14"/>
      <c r="B1252" s="247"/>
      <c r="C1252" s="248"/>
      <c r="D1252" s="238" t="s">
        <v>383</v>
      </c>
      <c r="E1252" s="249" t="s">
        <v>19</v>
      </c>
      <c r="F1252" s="250" t="s">
        <v>726</v>
      </c>
      <c r="G1252" s="248"/>
      <c r="H1252" s="251">
        <v>435.536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383</v>
      </c>
      <c r="AU1252" s="257" t="s">
        <v>91</v>
      </c>
      <c r="AV1252" s="14" t="s">
        <v>91</v>
      </c>
      <c r="AW1252" s="14" t="s">
        <v>37</v>
      </c>
      <c r="AX1252" s="14" t="s">
        <v>78</v>
      </c>
      <c r="AY1252" s="257" t="s">
        <v>373</v>
      </c>
    </row>
    <row r="1253" s="14" customFormat="1">
      <c r="A1253" s="14"/>
      <c r="B1253" s="247"/>
      <c r="C1253" s="248"/>
      <c r="D1253" s="238" t="s">
        <v>383</v>
      </c>
      <c r="E1253" s="249" t="s">
        <v>19</v>
      </c>
      <c r="F1253" s="250" t="s">
        <v>725</v>
      </c>
      <c r="G1253" s="248"/>
      <c r="H1253" s="251">
        <v>-92.855999999999995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383</v>
      </c>
      <c r="AU1253" s="257" t="s">
        <v>91</v>
      </c>
      <c r="AV1253" s="14" t="s">
        <v>91</v>
      </c>
      <c r="AW1253" s="14" t="s">
        <v>37</v>
      </c>
      <c r="AX1253" s="14" t="s">
        <v>78</v>
      </c>
      <c r="AY1253" s="257" t="s">
        <v>373</v>
      </c>
    </row>
    <row r="1254" s="16" customFormat="1">
      <c r="A1254" s="16"/>
      <c r="B1254" s="269"/>
      <c r="C1254" s="270"/>
      <c r="D1254" s="238" t="s">
        <v>383</v>
      </c>
      <c r="E1254" s="271" t="s">
        <v>19</v>
      </c>
      <c r="F1254" s="272" t="s">
        <v>447</v>
      </c>
      <c r="G1254" s="270"/>
      <c r="H1254" s="273">
        <v>1243.971</v>
      </c>
      <c r="I1254" s="274"/>
      <c r="J1254" s="270"/>
      <c r="K1254" s="270"/>
      <c r="L1254" s="275"/>
      <c r="M1254" s="276"/>
      <c r="N1254" s="277"/>
      <c r="O1254" s="277"/>
      <c r="P1254" s="277"/>
      <c r="Q1254" s="277"/>
      <c r="R1254" s="277"/>
      <c r="S1254" s="277"/>
      <c r="T1254" s="278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9" t="s">
        <v>383</v>
      </c>
      <c r="AU1254" s="279" t="s">
        <v>91</v>
      </c>
      <c r="AV1254" s="16" t="s">
        <v>98</v>
      </c>
      <c r="AW1254" s="16" t="s">
        <v>37</v>
      </c>
      <c r="AX1254" s="16" t="s">
        <v>78</v>
      </c>
      <c r="AY1254" s="279" t="s">
        <v>373</v>
      </c>
    </row>
    <row r="1255" s="13" customFormat="1">
      <c r="A1255" s="13"/>
      <c r="B1255" s="236"/>
      <c r="C1255" s="237"/>
      <c r="D1255" s="238" t="s">
        <v>383</v>
      </c>
      <c r="E1255" s="239" t="s">
        <v>19</v>
      </c>
      <c r="F1255" s="240" t="s">
        <v>732</v>
      </c>
      <c r="G1255" s="237"/>
      <c r="H1255" s="239" t="s">
        <v>19</v>
      </c>
      <c r="I1255" s="241"/>
      <c r="J1255" s="237"/>
      <c r="K1255" s="237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6" t="s">
        <v>383</v>
      </c>
      <c r="AU1255" s="246" t="s">
        <v>91</v>
      </c>
      <c r="AV1255" s="13" t="s">
        <v>85</v>
      </c>
      <c r="AW1255" s="13" t="s">
        <v>37</v>
      </c>
      <c r="AX1255" s="13" t="s">
        <v>78</v>
      </c>
      <c r="AY1255" s="246" t="s">
        <v>373</v>
      </c>
    </row>
    <row r="1256" s="13" customFormat="1">
      <c r="A1256" s="13"/>
      <c r="B1256" s="236"/>
      <c r="C1256" s="237"/>
      <c r="D1256" s="238" t="s">
        <v>383</v>
      </c>
      <c r="E1256" s="239" t="s">
        <v>19</v>
      </c>
      <c r="F1256" s="240" t="s">
        <v>673</v>
      </c>
      <c r="G1256" s="237"/>
      <c r="H1256" s="239" t="s">
        <v>19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6" t="s">
        <v>383</v>
      </c>
      <c r="AU1256" s="246" t="s">
        <v>91</v>
      </c>
      <c r="AV1256" s="13" t="s">
        <v>85</v>
      </c>
      <c r="AW1256" s="13" t="s">
        <v>37</v>
      </c>
      <c r="AX1256" s="13" t="s">
        <v>78</v>
      </c>
      <c r="AY1256" s="246" t="s">
        <v>373</v>
      </c>
    </row>
    <row r="1257" s="14" customFormat="1">
      <c r="A1257" s="14"/>
      <c r="B1257" s="247"/>
      <c r="C1257" s="248"/>
      <c r="D1257" s="238" t="s">
        <v>383</v>
      </c>
      <c r="E1257" s="249" t="s">
        <v>19</v>
      </c>
      <c r="F1257" s="250" t="s">
        <v>1247</v>
      </c>
      <c r="G1257" s="248"/>
      <c r="H1257" s="251">
        <v>259.005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383</v>
      </c>
      <c r="AU1257" s="257" t="s">
        <v>91</v>
      </c>
      <c r="AV1257" s="14" t="s">
        <v>91</v>
      </c>
      <c r="AW1257" s="14" t="s">
        <v>37</v>
      </c>
      <c r="AX1257" s="14" t="s">
        <v>78</v>
      </c>
      <c r="AY1257" s="257" t="s">
        <v>373</v>
      </c>
    </row>
    <row r="1258" s="14" customFormat="1">
      <c r="A1258" s="14"/>
      <c r="B1258" s="247"/>
      <c r="C1258" s="248"/>
      <c r="D1258" s="238" t="s">
        <v>383</v>
      </c>
      <c r="E1258" s="249" t="s">
        <v>19</v>
      </c>
      <c r="F1258" s="250" t="s">
        <v>1248</v>
      </c>
      <c r="G1258" s="248"/>
      <c r="H1258" s="251">
        <v>-5.46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383</v>
      </c>
      <c r="AU1258" s="257" t="s">
        <v>91</v>
      </c>
      <c r="AV1258" s="14" t="s">
        <v>91</v>
      </c>
      <c r="AW1258" s="14" t="s">
        <v>37</v>
      </c>
      <c r="AX1258" s="14" t="s">
        <v>78</v>
      </c>
      <c r="AY1258" s="257" t="s">
        <v>373</v>
      </c>
    </row>
    <row r="1259" s="13" customFormat="1">
      <c r="A1259" s="13"/>
      <c r="B1259" s="236"/>
      <c r="C1259" s="237"/>
      <c r="D1259" s="238" t="s">
        <v>383</v>
      </c>
      <c r="E1259" s="239" t="s">
        <v>19</v>
      </c>
      <c r="F1259" s="240" t="s">
        <v>692</v>
      </c>
      <c r="G1259" s="237"/>
      <c r="H1259" s="239" t="s">
        <v>19</v>
      </c>
      <c r="I1259" s="241"/>
      <c r="J1259" s="237"/>
      <c r="K1259" s="237"/>
      <c r="L1259" s="242"/>
      <c r="M1259" s="243"/>
      <c r="N1259" s="244"/>
      <c r="O1259" s="244"/>
      <c r="P1259" s="244"/>
      <c r="Q1259" s="244"/>
      <c r="R1259" s="244"/>
      <c r="S1259" s="244"/>
      <c r="T1259" s="24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6" t="s">
        <v>383</v>
      </c>
      <c r="AU1259" s="246" t="s">
        <v>91</v>
      </c>
      <c r="AV1259" s="13" t="s">
        <v>85</v>
      </c>
      <c r="AW1259" s="13" t="s">
        <v>37</v>
      </c>
      <c r="AX1259" s="13" t="s">
        <v>78</v>
      </c>
      <c r="AY1259" s="246" t="s">
        <v>373</v>
      </c>
    </row>
    <row r="1260" s="14" customFormat="1">
      <c r="A1260" s="14"/>
      <c r="B1260" s="247"/>
      <c r="C1260" s="248"/>
      <c r="D1260" s="238" t="s">
        <v>383</v>
      </c>
      <c r="E1260" s="249" t="s">
        <v>19</v>
      </c>
      <c r="F1260" s="250" t="s">
        <v>1249</v>
      </c>
      <c r="G1260" s="248"/>
      <c r="H1260" s="251">
        <v>851.77599999999995</v>
      </c>
      <c r="I1260" s="252"/>
      <c r="J1260" s="248"/>
      <c r="K1260" s="248"/>
      <c r="L1260" s="253"/>
      <c r="M1260" s="254"/>
      <c r="N1260" s="255"/>
      <c r="O1260" s="255"/>
      <c r="P1260" s="255"/>
      <c r="Q1260" s="255"/>
      <c r="R1260" s="255"/>
      <c r="S1260" s="255"/>
      <c r="T1260" s="25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7" t="s">
        <v>383</v>
      </c>
      <c r="AU1260" s="257" t="s">
        <v>91</v>
      </c>
      <c r="AV1260" s="14" t="s">
        <v>91</v>
      </c>
      <c r="AW1260" s="14" t="s">
        <v>37</v>
      </c>
      <c r="AX1260" s="14" t="s">
        <v>78</v>
      </c>
      <c r="AY1260" s="257" t="s">
        <v>373</v>
      </c>
    </row>
    <row r="1261" s="14" customFormat="1">
      <c r="A1261" s="14"/>
      <c r="B1261" s="247"/>
      <c r="C1261" s="248"/>
      <c r="D1261" s="238" t="s">
        <v>383</v>
      </c>
      <c r="E1261" s="249" t="s">
        <v>19</v>
      </c>
      <c r="F1261" s="250" t="s">
        <v>1250</v>
      </c>
      <c r="G1261" s="248"/>
      <c r="H1261" s="251">
        <v>-66.359999999999999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383</v>
      </c>
      <c r="AU1261" s="257" t="s">
        <v>91</v>
      </c>
      <c r="AV1261" s="14" t="s">
        <v>91</v>
      </c>
      <c r="AW1261" s="14" t="s">
        <v>37</v>
      </c>
      <c r="AX1261" s="14" t="s">
        <v>78</v>
      </c>
      <c r="AY1261" s="257" t="s">
        <v>373</v>
      </c>
    </row>
    <row r="1262" s="13" customFormat="1">
      <c r="A1262" s="13"/>
      <c r="B1262" s="236"/>
      <c r="C1262" s="237"/>
      <c r="D1262" s="238" t="s">
        <v>383</v>
      </c>
      <c r="E1262" s="239" t="s">
        <v>19</v>
      </c>
      <c r="F1262" s="240" t="s">
        <v>693</v>
      </c>
      <c r="G1262" s="237"/>
      <c r="H1262" s="239" t="s">
        <v>19</v>
      </c>
      <c r="I1262" s="241"/>
      <c r="J1262" s="237"/>
      <c r="K1262" s="237"/>
      <c r="L1262" s="242"/>
      <c r="M1262" s="243"/>
      <c r="N1262" s="244"/>
      <c r="O1262" s="244"/>
      <c r="P1262" s="244"/>
      <c r="Q1262" s="244"/>
      <c r="R1262" s="244"/>
      <c r="S1262" s="244"/>
      <c r="T1262" s="24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6" t="s">
        <v>383</v>
      </c>
      <c r="AU1262" s="246" t="s">
        <v>91</v>
      </c>
      <c r="AV1262" s="13" t="s">
        <v>85</v>
      </c>
      <c r="AW1262" s="13" t="s">
        <v>37</v>
      </c>
      <c r="AX1262" s="13" t="s">
        <v>78</v>
      </c>
      <c r="AY1262" s="246" t="s">
        <v>373</v>
      </c>
    </row>
    <row r="1263" s="14" customFormat="1">
      <c r="A1263" s="14"/>
      <c r="B1263" s="247"/>
      <c r="C1263" s="248"/>
      <c r="D1263" s="238" t="s">
        <v>383</v>
      </c>
      <c r="E1263" s="249" t="s">
        <v>19</v>
      </c>
      <c r="F1263" s="250" t="s">
        <v>1249</v>
      </c>
      <c r="G1263" s="248"/>
      <c r="H1263" s="251">
        <v>851.77599999999995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383</v>
      </c>
      <c r="AU1263" s="257" t="s">
        <v>91</v>
      </c>
      <c r="AV1263" s="14" t="s">
        <v>91</v>
      </c>
      <c r="AW1263" s="14" t="s">
        <v>37</v>
      </c>
      <c r="AX1263" s="14" t="s">
        <v>78</v>
      </c>
      <c r="AY1263" s="257" t="s">
        <v>373</v>
      </c>
    </row>
    <row r="1264" s="14" customFormat="1">
      <c r="A1264" s="14"/>
      <c r="B1264" s="247"/>
      <c r="C1264" s="248"/>
      <c r="D1264" s="238" t="s">
        <v>383</v>
      </c>
      <c r="E1264" s="249" t="s">
        <v>19</v>
      </c>
      <c r="F1264" s="250" t="s">
        <v>1250</v>
      </c>
      <c r="G1264" s="248"/>
      <c r="H1264" s="251">
        <v>-66.359999999999999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383</v>
      </c>
      <c r="AU1264" s="257" t="s">
        <v>91</v>
      </c>
      <c r="AV1264" s="14" t="s">
        <v>91</v>
      </c>
      <c r="AW1264" s="14" t="s">
        <v>37</v>
      </c>
      <c r="AX1264" s="14" t="s">
        <v>78</v>
      </c>
      <c r="AY1264" s="257" t="s">
        <v>373</v>
      </c>
    </row>
    <row r="1265" s="13" customFormat="1">
      <c r="A1265" s="13"/>
      <c r="B1265" s="236"/>
      <c r="C1265" s="237"/>
      <c r="D1265" s="238" t="s">
        <v>383</v>
      </c>
      <c r="E1265" s="239" t="s">
        <v>19</v>
      </c>
      <c r="F1265" s="240" t="s">
        <v>694</v>
      </c>
      <c r="G1265" s="237"/>
      <c r="H1265" s="239" t="s">
        <v>19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6" t="s">
        <v>383</v>
      </c>
      <c r="AU1265" s="246" t="s">
        <v>91</v>
      </c>
      <c r="AV1265" s="13" t="s">
        <v>85</v>
      </c>
      <c r="AW1265" s="13" t="s">
        <v>37</v>
      </c>
      <c r="AX1265" s="13" t="s">
        <v>78</v>
      </c>
      <c r="AY1265" s="246" t="s">
        <v>373</v>
      </c>
    </row>
    <row r="1266" s="14" customFormat="1">
      <c r="A1266" s="14"/>
      <c r="B1266" s="247"/>
      <c r="C1266" s="248"/>
      <c r="D1266" s="238" t="s">
        <v>383</v>
      </c>
      <c r="E1266" s="249" t="s">
        <v>19</v>
      </c>
      <c r="F1266" s="250" t="s">
        <v>1251</v>
      </c>
      <c r="G1266" s="248"/>
      <c r="H1266" s="251">
        <v>879.42200000000003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383</v>
      </c>
      <c r="AU1266" s="257" t="s">
        <v>91</v>
      </c>
      <c r="AV1266" s="14" t="s">
        <v>91</v>
      </c>
      <c r="AW1266" s="14" t="s">
        <v>37</v>
      </c>
      <c r="AX1266" s="14" t="s">
        <v>78</v>
      </c>
      <c r="AY1266" s="257" t="s">
        <v>373</v>
      </c>
    </row>
    <row r="1267" s="14" customFormat="1">
      <c r="A1267" s="14"/>
      <c r="B1267" s="247"/>
      <c r="C1267" s="248"/>
      <c r="D1267" s="238" t="s">
        <v>383</v>
      </c>
      <c r="E1267" s="249" t="s">
        <v>19</v>
      </c>
      <c r="F1267" s="250" t="s">
        <v>1250</v>
      </c>
      <c r="G1267" s="248"/>
      <c r="H1267" s="251">
        <v>-66.359999999999999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383</v>
      </c>
      <c r="AU1267" s="257" t="s">
        <v>91</v>
      </c>
      <c r="AV1267" s="14" t="s">
        <v>91</v>
      </c>
      <c r="AW1267" s="14" t="s">
        <v>37</v>
      </c>
      <c r="AX1267" s="14" t="s">
        <v>78</v>
      </c>
      <c r="AY1267" s="257" t="s">
        <v>373</v>
      </c>
    </row>
    <row r="1268" s="16" customFormat="1">
      <c r="A1268" s="16"/>
      <c r="B1268" s="269"/>
      <c r="C1268" s="270"/>
      <c r="D1268" s="238" t="s">
        <v>383</v>
      </c>
      <c r="E1268" s="271" t="s">
        <v>19</v>
      </c>
      <c r="F1268" s="272" t="s">
        <v>447</v>
      </c>
      <c r="G1268" s="270"/>
      <c r="H1268" s="273">
        <v>2637.4389999999999</v>
      </c>
      <c r="I1268" s="274"/>
      <c r="J1268" s="270"/>
      <c r="K1268" s="270"/>
      <c r="L1268" s="275"/>
      <c r="M1268" s="276"/>
      <c r="N1268" s="277"/>
      <c r="O1268" s="277"/>
      <c r="P1268" s="277"/>
      <c r="Q1268" s="277"/>
      <c r="R1268" s="277"/>
      <c r="S1268" s="277"/>
      <c r="T1268" s="278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9" t="s">
        <v>383</v>
      </c>
      <c r="AU1268" s="279" t="s">
        <v>91</v>
      </c>
      <c r="AV1268" s="16" t="s">
        <v>98</v>
      </c>
      <c r="AW1268" s="16" t="s">
        <v>37</v>
      </c>
      <c r="AX1268" s="16" t="s">
        <v>78</v>
      </c>
      <c r="AY1268" s="279" t="s">
        <v>373</v>
      </c>
    </row>
    <row r="1269" s="13" customFormat="1">
      <c r="A1269" s="13"/>
      <c r="B1269" s="236"/>
      <c r="C1269" s="237"/>
      <c r="D1269" s="238" t="s">
        <v>383</v>
      </c>
      <c r="E1269" s="239" t="s">
        <v>19</v>
      </c>
      <c r="F1269" s="240" t="s">
        <v>965</v>
      </c>
      <c r="G1269" s="237"/>
      <c r="H1269" s="239" t="s">
        <v>19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6" t="s">
        <v>383</v>
      </c>
      <c r="AU1269" s="246" t="s">
        <v>91</v>
      </c>
      <c r="AV1269" s="13" t="s">
        <v>85</v>
      </c>
      <c r="AW1269" s="13" t="s">
        <v>37</v>
      </c>
      <c r="AX1269" s="13" t="s">
        <v>78</v>
      </c>
      <c r="AY1269" s="246" t="s">
        <v>373</v>
      </c>
    </row>
    <row r="1270" s="13" customFormat="1">
      <c r="A1270" s="13"/>
      <c r="B1270" s="236"/>
      <c r="C1270" s="237"/>
      <c r="D1270" s="238" t="s">
        <v>383</v>
      </c>
      <c r="E1270" s="239" t="s">
        <v>19</v>
      </c>
      <c r="F1270" s="240" t="s">
        <v>673</v>
      </c>
      <c r="G1270" s="237"/>
      <c r="H1270" s="239" t="s">
        <v>19</v>
      </c>
      <c r="I1270" s="241"/>
      <c r="J1270" s="237"/>
      <c r="K1270" s="237"/>
      <c r="L1270" s="242"/>
      <c r="M1270" s="243"/>
      <c r="N1270" s="244"/>
      <c r="O1270" s="244"/>
      <c r="P1270" s="244"/>
      <c r="Q1270" s="244"/>
      <c r="R1270" s="244"/>
      <c r="S1270" s="244"/>
      <c r="T1270" s="24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6" t="s">
        <v>383</v>
      </c>
      <c r="AU1270" s="246" t="s">
        <v>91</v>
      </c>
      <c r="AV1270" s="13" t="s">
        <v>85</v>
      </c>
      <c r="AW1270" s="13" t="s">
        <v>37</v>
      </c>
      <c r="AX1270" s="13" t="s">
        <v>78</v>
      </c>
      <c r="AY1270" s="246" t="s">
        <v>373</v>
      </c>
    </row>
    <row r="1271" s="14" customFormat="1">
      <c r="A1271" s="14"/>
      <c r="B1271" s="247"/>
      <c r="C1271" s="248"/>
      <c r="D1271" s="238" t="s">
        <v>383</v>
      </c>
      <c r="E1271" s="249" t="s">
        <v>19</v>
      </c>
      <c r="F1271" s="250" t="s">
        <v>1252</v>
      </c>
      <c r="G1271" s="248"/>
      <c r="H1271" s="251">
        <v>581.76700000000005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383</v>
      </c>
      <c r="AU1271" s="257" t="s">
        <v>91</v>
      </c>
      <c r="AV1271" s="14" t="s">
        <v>91</v>
      </c>
      <c r="AW1271" s="14" t="s">
        <v>37</v>
      </c>
      <c r="AX1271" s="14" t="s">
        <v>78</v>
      </c>
      <c r="AY1271" s="257" t="s">
        <v>373</v>
      </c>
    </row>
    <row r="1272" s="14" customFormat="1">
      <c r="A1272" s="14"/>
      <c r="B1272" s="247"/>
      <c r="C1272" s="248"/>
      <c r="D1272" s="238" t="s">
        <v>383</v>
      </c>
      <c r="E1272" s="249" t="s">
        <v>19</v>
      </c>
      <c r="F1272" s="250" t="s">
        <v>1253</v>
      </c>
      <c r="G1272" s="248"/>
      <c r="H1272" s="251">
        <v>-40.659999999999997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383</v>
      </c>
      <c r="AU1272" s="257" t="s">
        <v>91</v>
      </c>
      <c r="AV1272" s="14" t="s">
        <v>91</v>
      </c>
      <c r="AW1272" s="14" t="s">
        <v>37</v>
      </c>
      <c r="AX1272" s="14" t="s">
        <v>78</v>
      </c>
      <c r="AY1272" s="257" t="s">
        <v>373</v>
      </c>
    </row>
    <row r="1273" s="13" customFormat="1">
      <c r="A1273" s="13"/>
      <c r="B1273" s="236"/>
      <c r="C1273" s="237"/>
      <c r="D1273" s="238" t="s">
        <v>383</v>
      </c>
      <c r="E1273" s="239" t="s">
        <v>19</v>
      </c>
      <c r="F1273" s="240" t="s">
        <v>692</v>
      </c>
      <c r="G1273" s="237"/>
      <c r="H1273" s="239" t="s">
        <v>19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6" t="s">
        <v>383</v>
      </c>
      <c r="AU1273" s="246" t="s">
        <v>91</v>
      </c>
      <c r="AV1273" s="13" t="s">
        <v>85</v>
      </c>
      <c r="AW1273" s="13" t="s">
        <v>37</v>
      </c>
      <c r="AX1273" s="13" t="s">
        <v>78</v>
      </c>
      <c r="AY1273" s="246" t="s">
        <v>373</v>
      </c>
    </row>
    <row r="1274" s="14" customFormat="1">
      <c r="A1274" s="14"/>
      <c r="B1274" s="247"/>
      <c r="C1274" s="248"/>
      <c r="D1274" s="238" t="s">
        <v>383</v>
      </c>
      <c r="E1274" s="249" t="s">
        <v>19</v>
      </c>
      <c r="F1274" s="250" t="s">
        <v>1254</v>
      </c>
      <c r="G1274" s="248"/>
      <c r="H1274" s="251">
        <v>584.82299999999998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383</v>
      </c>
      <c r="AU1274" s="257" t="s">
        <v>91</v>
      </c>
      <c r="AV1274" s="14" t="s">
        <v>91</v>
      </c>
      <c r="AW1274" s="14" t="s">
        <v>37</v>
      </c>
      <c r="AX1274" s="14" t="s">
        <v>78</v>
      </c>
      <c r="AY1274" s="257" t="s">
        <v>373</v>
      </c>
    </row>
    <row r="1275" s="14" customFormat="1">
      <c r="A1275" s="14"/>
      <c r="B1275" s="247"/>
      <c r="C1275" s="248"/>
      <c r="D1275" s="238" t="s">
        <v>383</v>
      </c>
      <c r="E1275" s="249" t="s">
        <v>19</v>
      </c>
      <c r="F1275" s="250" t="s">
        <v>1255</v>
      </c>
      <c r="G1275" s="248"/>
      <c r="H1275" s="251">
        <v>-44.100000000000001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383</v>
      </c>
      <c r="AU1275" s="257" t="s">
        <v>91</v>
      </c>
      <c r="AV1275" s="14" t="s">
        <v>91</v>
      </c>
      <c r="AW1275" s="14" t="s">
        <v>37</v>
      </c>
      <c r="AX1275" s="14" t="s">
        <v>78</v>
      </c>
      <c r="AY1275" s="257" t="s">
        <v>373</v>
      </c>
    </row>
    <row r="1276" s="13" customFormat="1">
      <c r="A1276" s="13"/>
      <c r="B1276" s="236"/>
      <c r="C1276" s="237"/>
      <c r="D1276" s="238" t="s">
        <v>383</v>
      </c>
      <c r="E1276" s="239" t="s">
        <v>19</v>
      </c>
      <c r="F1276" s="240" t="s">
        <v>693</v>
      </c>
      <c r="G1276" s="237"/>
      <c r="H1276" s="239" t="s">
        <v>19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6" t="s">
        <v>383</v>
      </c>
      <c r="AU1276" s="246" t="s">
        <v>91</v>
      </c>
      <c r="AV1276" s="13" t="s">
        <v>85</v>
      </c>
      <c r="AW1276" s="13" t="s">
        <v>37</v>
      </c>
      <c r="AX1276" s="13" t="s">
        <v>78</v>
      </c>
      <c r="AY1276" s="246" t="s">
        <v>373</v>
      </c>
    </row>
    <row r="1277" s="14" customFormat="1">
      <c r="A1277" s="14"/>
      <c r="B1277" s="247"/>
      <c r="C1277" s="248"/>
      <c r="D1277" s="238" t="s">
        <v>383</v>
      </c>
      <c r="E1277" s="249" t="s">
        <v>19</v>
      </c>
      <c r="F1277" s="250" t="s">
        <v>1256</v>
      </c>
      <c r="G1277" s="248"/>
      <c r="H1277" s="251">
        <v>621.63800000000003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383</v>
      </c>
      <c r="AU1277" s="257" t="s">
        <v>91</v>
      </c>
      <c r="AV1277" s="14" t="s">
        <v>91</v>
      </c>
      <c r="AW1277" s="14" t="s">
        <v>37</v>
      </c>
      <c r="AX1277" s="14" t="s">
        <v>78</v>
      </c>
      <c r="AY1277" s="257" t="s">
        <v>373</v>
      </c>
    </row>
    <row r="1278" s="14" customFormat="1">
      <c r="A1278" s="14"/>
      <c r="B1278" s="247"/>
      <c r="C1278" s="248"/>
      <c r="D1278" s="238" t="s">
        <v>383</v>
      </c>
      <c r="E1278" s="249" t="s">
        <v>19</v>
      </c>
      <c r="F1278" s="250" t="s">
        <v>1257</v>
      </c>
      <c r="G1278" s="248"/>
      <c r="H1278" s="251">
        <v>-47.880000000000003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7" t="s">
        <v>383</v>
      </c>
      <c r="AU1278" s="257" t="s">
        <v>91</v>
      </c>
      <c r="AV1278" s="14" t="s">
        <v>91</v>
      </c>
      <c r="AW1278" s="14" t="s">
        <v>37</v>
      </c>
      <c r="AX1278" s="14" t="s">
        <v>78</v>
      </c>
      <c r="AY1278" s="257" t="s">
        <v>373</v>
      </c>
    </row>
    <row r="1279" s="13" customFormat="1">
      <c r="A1279" s="13"/>
      <c r="B1279" s="236"/>
      <c r="C1279" s="237"/>
      <c r="D1279" s="238" t="s">
        <v>383</v>
      </c>
      <c r="E1279" s="239" t="s">
        <v>19</v>
      </c>
      <c r="F1279" s="240" t="s">
        <v>694</v>
      </c>
      <c r="G1279" s="237"/>
      <c r="H1279" s="239" t="s">
        <v>19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6" t="s">
        <v>383</v>
      </c>
      <c r="AU1279" s="246" t="s">
        <v>91</v>
      </c>
      <c r="AV1279" s="13" t="s">
        <v>85</v>
      </c>
      <c r="AW1279" s="13" t="s">
        <v>37</v>
      </c>
      <c r="AX1279" s="13" t="s">
        <v>78</v>
      </c>
      <c r="AY1279" s="246" t="s">
        <v>373</v>
      </c>
    </row>
    <row r="1280" s="14" customFormat="1">
      <c r="A1280" s="14"/>
      <c r="B1280" s="247"/>
      <c r="C1280" s="248"/>
      <c r="D1280" s="238" t="s">
        <v>383</v>
      </c>
      <c r="E1280" s="249" t="s">
        <v>19</v>
      </c>
      <c r="F1280" s="250" t="s">
        <v>1258</v>
      </c>
      <c r="G1280" s="248"/>
      <c r="H1280" s="251">
        <v>641.81399999999996</v>
      </c>
      <c r="I1280" s="252"/>
      <c r="J1280" s="248"/>
      <c r="K1280" s="248"/>
      <c r="L1280" s="253"/>
      <c r="M1280" s="254"/>
      <c r="N1280" s="255"/>
      <c r="O1280" s="255"/>
      <c r="P1280" s="255"/>
      <c r="Q1280" s="255"/>
      <c r="R1280" s="255"/>
      <c r="S1280" s="255"/>
      <c r="T1280" s="256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7" t="s">
        <v>383</v>
      </c>
      <c r="AU1280" s="257" t="s">
        <v>91</v>
      </c>
      <c r="AV1280" s="14" t="s">
        <v>91</v>
      </c>
      <c r="AW1280" s="14" t="s">
        <v>37</v>
      </c>
      <c r="AX1280" s="14" t="s">
        <v>78</v>
      </c>
      <c r="AY1280" s="257" t="s">
        <v>373</v>
      </c>
    </row>
    <row r="1281" s="14" customFormat="1">
      <c r="A1281" s="14"/>
      <c r="B1281" s="247"/>
      <c r="C1281" s="248"/>
      <c r="D1281" s="238" t="s">
        <v>383</v>
      </c>
      <c r="E1281" s="249" t="s">
        <v>19</v>
      </c>
      <c r="F1281" s="250" t="s">
        <v>1257</v>
      </c>
      <c r="G1281" s="248"/>
      <c r="H1281" s="251">
        <v>-47.880000000000003</v>
      </c>
      <c r="I1281" s="252"/>
      <c r="J1281" s="248"/>
      <c r="K1281" s="248"/>
      <c r="L1281" s="253"/>
      <c r="M1281" s="254"/>
      <c r="N1281" s="255"/>
      <c r="O1281" s="255"/>
      <c r="P1281" s="255"/>
      <c r="Q1281" s="255"/>
      <c r="R1281" s="255"/>
      <c r="S1281" s="255"/>
      <c r="T1281" s="256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7" t="s">
        <v>383</v>
      </c>
      <c r="AU1281" s="257" t="s">
        <v>91</v>
      </c>
      <c r="AV1281" s="14" t="s">
        <v>91</v>
      </c>
      <c r="AW1281" s="14" t="s">
        <v>37</v>
      </c>
      <c r="AX1281" s="14" t="s">
        <v>78</v>
      </c>
      <c r="AY1281" s="257" t="s">
        <v>373</v>
      </c>
    </row>
    <row r="1282" s="16" customFormat="1">
      <c r="A1282" s="16"/>
      <c r="B1282" s="269"/>
      <c r="C1282" s="270"/>
      <c r="D1282" s="238" t="s">
        <v>383</v>
      </c>
      <c r="E1282" s="271" t="s">
        <v>19</v>
      </c>
      <c r="F1282" s="272" t="s">
        <v>447</v>
      </c>
      <c r="G1282" s="270"/>
      <c r="H1282" s="273">
        <v>2249.5219999999999</v>
      </c>
      <c r="I1282" s="274"/>
      <c r="J1282" s="270"/>
      <c r="K1282" s="270"/>
      <c r="L1282" s="275"/>
      <c r="M1282" s="276"/>
      <c r="N1282" s="277"/>
      <c r="O1282" s="277"/>
      <c r="P1282" s="277"/>
      <c r="Q1282" s="277"/>
      <c r="R1282" s="277"/>
      <c r="S1282" s="277"/>
      <c r="T1282" s="278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T1282" s="279" t="s">
        <v>383</v>
      </c>
      <c r="AU1282" s="279" t="s">
        <v>91</v>
      </c>
      <c r="AV1282" s="16" t="s">
        <v>98</v>
      </c>
      <c r="AW1282" s="16" t="s">
        <v>37</v>
      </c>
      <c r="AX1282" s="16" t="s">
        <v>78</v>
      </c>
      <c r="AY1282" s="279" t="s">
        <v>373</v>
      </c>
    </row>
    <row r="1283" s="14" customFormat="1">
      <c r="A1283" s="14"/>
      <c r="B1283" s="247"/>
      <c r="C1283" s="248"/>
      <c r="D1283" s="238" t="s">
        <v>383</v>
      </c>
      <c r="E1283" s="249" t="s">
        <v>19</v>
      </c>
      <c r="F1283" s="250" t="s">
        <v>1259</v>
      </c>
      <c r="G1283" s="248"/>
      <c r="H1283" s="251">
        <v>211.971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383</v>
      </c>
      <c r="AU1283" s="257" t="s">
        <v>91</v>
      </c>
      <c r="AV1283" s="14" t="s">
        <v>91</v>
      </c>
      <c r="AW1283" s="14" t="s">
        <v>37</v>
      </c>
      <c r="AX1283" s="14" t="s">
        <v>78</v>
      </c>
      <c r="AY1283" s="257" t="s">
        <v>373</v>
      </c>
    </row>
    <row r="1284" s="16" customFormat="1">
      <c r="A1284" s="16"/>
      <c r="B1284" s="269"/>
      <c r="C1284" s="270"/>
      <c r="D1284" s="238" t="s">
        <v>383</v>
      </c>
      <c r="E1284" s="271" t="s">
        <v>19</v>
      </c>
      <c r="F1284" s="272" t="s">
        <v>447</v>
      </c>
      <c r="G1284" s="270"/>
      <c r="H1284" s="273">
        <v>211.971</v>
      </c>
      <c r="I1284" s="274"/>
      <c r="J1284" s="270"/>
      <c r="K1284" s="270"/>
      <c r="L1284" s="275"/>
      <c r="M1284" s="276"/>
      <c r="N1284" s="277"/>
      <c r="O1284" s="277"/>
      <c r="P1284" s="277"/>
      <c r="Q1284" s="277"/>
      <c r="R1284" s="277"/>
      <c r="S1284" s="277"/>
      <c r="T1284" s="278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9" t="s">
        <v>383</v>
      </c>
      <c r="AU1284" s="279" t="s">
        <v>91</v>
      </c>
      <c r="AV1284" s="16" t="s">
        <v>98</v>
      </c>
      <c r="AW1284" s="16" t="s">
        <v>37</v>
      </c>
      <c r="AX1284" s="16" t="s">
        <v>78</v>
      </c>
      <c r="AY1284" s="279" t="s">
        <v>373</v>
      </c>
    </row>
    <row r="1285" s="15" customFormat="1">
      <c r="A1285" s="15"/>
      <c r="B1285" s="258"/>
      <c r="C1285" s="259"/>
      <c r="D1285" s="238" t="s">
        <v>383</v>
      </c>
      <c r="E1285" s="260" t="s">
        <v>278</v>
      </c>
      <c r="F1285" s="261" t="s">
        <v>386</v>
      </c>
      <c r="G1285" s="259"/>
      <c r="H1285" s="262">
        <v>8825.1919999999991</v>
      </c>
      <c r="I1285" s="263"/>
      <c r="J1285" s="259"/>
      <c r="K1285" s="259"/>
      <c r="L1285" s="264"/>
      <c r="M1285" s="265"/>
      <c r="N1285" s="266"/>
      <c r="O1285" s="266"/>
      <c r="P1285" s="266"/>
      <c r="Q1285" s="266"/>
      <c r="R1285" s="266"/>
      <c r="S1285" s="266"/>
      <c r="T1285" s="267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8" t="s">
        <v>383</v>
      </c>
      <c r="AU1285" s="268" t="s">
        <v>91</v>
      </c>
      <c r="AV1285" s="15" t="s">
        <v>379</v>
      </c>
      <c r="AW1285" s="15" t="s">
        <v>37</v>
      </c>
      <c r="AX1285" s="15" t="s">
        <v>85</v>
      </c>
      <c r="AY1285" s="268" t="s">
        <v>373</v>
      </c>
    </row>
    <row r="1286" s="2" customFormat="1" ht="37.8" customHeight="1">
      <c r="A1286" s="41"/>
      <c r="B1286" s="42"/>
      <c r="C1286" s="218" t="s">
        <v>1260</v>
      </c>
      <c r="D1286" s="218" t="s">
        <v>375</v>
      </c>
      <c r="E1286" s="219" t="s">
        <v>1261</v>
      </c>
      <c r="F1286" s="220" t="s">
        <v>1262</v>
      </c>
      <c r="G1286" s="221" t="s">
        <v>153</v>
      </c>
      <c r="H1286" s="222">
        <v>60</v>
      </c>
      <c r="I1286" s="223"/>
      <c r="J1286" s="224">
        <f>ROUND(I1286*H1286,2)</f>
        <v>0</v>
      </c>
      <c r="K1286" s="220" t="s">
        <v>378</v>
      </c>
      <c r="L1286" s="47"/>
      <c r="M1286" s="225" t="s">
        <v>19</v>
      </c>
      <c r="N1286" s="226" t="s">
        <v>50</v>
      </c>
      <c r="O1286" s="87"/>
      <c r="P1286" s="227">
        <f>O1286*H1286</f>
        <v>0</v>
      </c>
      <c r="Q1286" s="227">
        <v>0.0043800000000000002</v>
      </c>
      <c r="R1286" s="227">
        <f>Q1286*H1286</f>
        <v>0.26280000000000003</v>
      </c>
      <c r="S1286" s="227">
        <v>0</v>
      </c>
      <c r="T1286" s="228">
        <f>S1286*H1286</f>
        <v>0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29" t="s">
        <v>379</v>
      </c>
      <c r="AT1286" s="229" t="s">
        <v>375</v>
      </c>
      <c r="AU1286" s="229" t="s">
        <v>91</v>
      </c>
      <c r="AY1286" s="20" t="s">
        <v>373</v>
      </c>
      <c r="BE1286" s="230">
        <f>IF(N1286="základní",J1286,0)</f>
        <v>0</v>
      </c>
      <c r="BF1286" s="230">
        <f>IF(N1286="snížená",J1286,0)</f>
        <v>0</v>
      </c>
      <c r="BG1286" s="230">
        <f>IF(N1286="zákl. přenesená",J1286,0)</f>
        <v>0</v>
      </c>
      <c r="BH1286" s="230">
        <f>IF(N1286="sníž. přenesená",J1286,0)</f>
        <v>0</v>
      </c>
      <c r="BI1286" s="230">
        <f>IF(N1286="nulová",J1286,0)</f>
        <v>0</v>
      </c>
      <c r="BJ1286" s="20" t="s">
        <v>91</v>
      </c>
      <c r="BK1286" s="230">
        <f>ROUND(I1286*H1286,2)</f>
        <v>0</v>
      </c>
      <c r="BL1286" s="20" t="s">
        <v>379</v>
      </c>
      <c r="BM1286" s="229" t="s">
        <v>1263</v>
      </c>
    </row>
    <row r="1287" s="2" customFormat="1">
      <c r="A1287" s="41"/>
      <c r="B1287" s="42"/>
      <c r="C1287" s="43"/>
      <c r="D1287" s="231" t="s">
        <v>381</v>
      </c>
      <c r="E1287" s="43"/>
      <c r="F1287" s="232" t="s">
        <v>1264</v>
      </c>
      <c r="G1287" s="43"/>
      <c r="H1287" s="43"/>
      <c r="I1287" s="233"/>
      <c r="J1287" s="43"/>
      <c r="K1287" s="43"/>
      <c r="L1287" s="47"/>
      <c r="M1287" s="234"/>
      <c r="N1287" s="235"/>
      <c r="O1287" s="87"/>
      <c r="P1287" s="87"/>
      <c r="Q1287" s="87"/>
      <c r="R1287" s="87"/>
      <c r="S1287" s="87"/>
      <c r="T1287" s="88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T1287" s="20" t="s">
        <v>381</v>
      </c>
      <c r="AU1287" s="20" t="s">
        <v>91</v>
      </c>
    </row>
    <row r="1288" s="2" customFormat="1" ht="24.15" customHeight="1">
      <c r="A1288" s="41"/>
      <c r="B1288" s="42"/>
      <c r="C1288" s="218" t="s">
        <v>1265</v>
      </c>
      <c r="D1288" s="218" t="s">
        <v>375</v>
      </c>
      <c r="E1288" s="219" t="s">
        <v>1266</v>
      </c>
      <c r="F1288" s="220" t="s">
        <v>1267</v>
      </c>
      <c r="G1288" s="221" t="s">
        <v>153</v>
      </c>
      <c r="H1288" s="222">
        <v>7850.8400000000001</v>
      </c>
      <c r="I1288" s="223"/>
      <c r="J1288" s="224">
        <f>ROUND(I1288*H1288,2)</f>
        <v>0</v>
      </c>
      <c r="K1288" s="220" t="s">
        <v>378</v>
      </c>
      <c r="L1288" s="47"/>
      <c r="M1288" s="225" t="s">
        <v>19</v>
      </c>
      <c r="N1288" s="226" t="s">
        <v>50</v>
      </c>
      <c r="O1288" s="87"/>
      <c r="P1288" s="227">
        <f>O1288*H1288</f>
        <v>0</v>
      </c>
      <c r="Q1288" s="227">
        <v>0.0030000000000000001</v>
      </c>
      <c r="R1288" s="227">
        <f>Q1288*H1288</f>
        <v>23.552520000000001</v>
      </c>
      <c r="S1288" s="227">
        <v>0</v>
      </c>
      <c r="T1288" s="228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29" t="s">
        <v>379</v>
      </c>
      <c r="AT1288" s="229" t="s">
        <v>375</v>
      </c>
      <c r="AU1288" s="229" t="s">
        <v>91</v>
      </c>
      <c r="AY1288" s="20" t="s">
        <v>373</v>
      </c>
      <c r="BE1288" s="230">
        <f>IF(N1288="základní",J1288,0)</f>
        <v>0</v>
      </c>
      <c r="BF1288" s="230">
        <f>IF(N1288="snížená",J1288,0)</f>
        <v>0</v>
      </c>
      <c r="BG1288" s="230">
        <f>IF(N1288="zákl. přenesená",J1288,0)</f>
        <v>0</v>
      </c>
      <c r="BH1288" s="230">
        <f>IF(N1288="sníž. přenesená",J1288,0)</f>
        <v>0</v>
      </c>
      <c r="BI1288" s="230">
        <f>IF(N1288="nulová",J1288,0)</f>
        <v>0</v>
      </c>
      <c r="BJ1288" s="20" t="s">
        <v>91</v>
      </c>
      <c r="BK1288" s="230">
        <f>ROUND(I1288*H1288,2)</f>
        <v>0</v>
      </c>
      <c r="BL1288" s="20" t="s">
        <v>379</v>
      </c>
      <c r="BM1288" s="229" t="s">
        <v>1268</v>
      </c>
    </row>
    <row r="1289" s="2" customFormat="1">
      <c r="A1289" s="41"/>
      <c r="B1289" s="42"/>
      <c r="C1289" s="43"/>
      <c r="D1289" s="231" t="s">
        <v>381</v>
      </c>
      <c r="E1289" s="43"/>
      <c r="F1289" s="232" t="s">
        <v>1269</v>
      </c>
      <c r="G1289" s="43"/>
      <c r="H1289" s="43"/>
      <c r="I1289" s="233"/>
      <c r="J1289" s="43"/>
      <c r="K1289" s="43"/>
      <c r="L1289" s="47"/>
      <c r="M1289" s="234"/>
      <c r="N1289" s="235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381</v>
      </c>
      <c r="AU1289" s="20" t="s">
        <v>91</v>
      </c>
    </row>
    <row r="1290" s="14" customFormat="1">
      <c r="A1290" s="14"/>
      <c r="B1290" s="247"/>
      <c r="C1290" s="248"/>
      <c r="D1290" s="238" t="s">
        <v>383</v>
      </c>
      <c r="E1290" s="249" t="s">
        <v>19</v>
      </c>
      <c r="F1290" s="250" t="s">
        <v>278</v>
      </c>
      <c r="G1290" s="248"/>
      <c r="H1290" s="251">
        <v>8825.1919999999991</v>
      </c>
      <c r="I1290" s="252"/>
      <c r="J1290" s="248"/>
      <c r="K1290" s="248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7" t="s">
        <v>383</v>
      </c>
      <c r="AU1290" s="257" t="s">
        <v>91</v>
      </c>
      <c r="AV1290" s="14" t="s">
        <v>91</v>
      </c>
      <c r="AW1290" s="14" t="s">
        <v>37</v>
      </c>
      <c r="AX1290" s="14" t="s">
        <v>78</v>
      </c>
      <c r="AY1290" s="257" t="s">
        <v>373</v>
      </c>
    </row>
    <row r="1291" s="14" customFormat="1">
      <c r="A1291" s="14"/>
      <c r="B1291" s="247"/>
      <c r="C1291" s="248"/>
      <c r="D1291" s="238" t="s">
        <v>383</v>
      </c>
      <c r="E1291" s="249" t="s">
        <v>19</v>
      </c>
      <c r="F1291" s="250" t="s">
        <v>1270</v>
      </c>
      <c r="G1291" s="248"/>
      <c r="H1291" s="251">
        <v>-974.35199999999998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383</v>
      </c>
      <c r="AU1291" s="257" t="s">
        <v>91</v>
      </c>
      <c r="AV1291" s="14" t="s">
        <v>91</v>
      </c>
      <c r="AW1291" s="14" t="s">
        <v>37</v>
      </c>
      <c r="AX1291" s="14" t="s">
        <v>78</v>
      </c>
      <c r="AY1291" s="257" t="s">
        <v>373</v>
      </c>
    </row>
    <row r="1292" s="15" customFormat="1">
      <c r="A1292" s="15"/>
      <c r="B1292" s="258"/>
      <c r="C1292" s="259"/>
      <c r="D1292" s="238" t="s">
        <v>383</v>
      </c>
      <c r="E1292" s="260" t="s">
        <v>268</v>
      </c>
      <c r="F1292" s="261" t="s">
        <v>386</v>
      </c>
      <c r="G1292" s="259"/>
      <c r="H1292" s="262">
        <v>7850.8400000000001</v>
      </c>
      <c r="I1292" s="263"/>
      <c r="J1292" s="259"/>
      <c r="K1292" s="259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8" t="s">
        <v>383</v>
      </c>
      <c r="AU1292" s="268" t="s">
        <v>91</v>
      </c>
      <c r="AV1292" s="15" t="s">
        <v>379</v>
      </c>
      <c r="AW1292" s="15" t="s">
        <v>37</v>
      </c>
      <c r="AX1292" s="15" t="s">
        <v>85</v>
      </c>
      <c r="AY1292" s="268" t="s">
        <v>373</v>
      </c>
    </row>
    <row r="1293" s="2" customFormat="1" ht="37.8" customHeight="1">
      <c r="A1293" s="41"/>
      <c r="B1293" s="42"/>
      <c r="C1293" s="218" t="s">
        <v>1271</v>
      </c>
      <c r="D1293" s="218" t="s">
        <v>375</v>
      </c>
      <c r="E1293" s="219" t="s">
        <v>1272</v>
      </c>
      <c r="F1293" s="220" t="s">
        <v>1273</v>
      </c>
      <c r="G1293" s="221" t="s">
        <v>153</v>
      </c>
      <c r="H1293" s="222">
        <v>8825.1919999999991</v>
      </c>
      <c r="I1293" s="223"/>
      <c r="J1293" s="224">
        <f>ROUND(I1293*H1293,2)</f>
        <v>0</v>
      </c>
      <c r="K1293" s="220" t="s">
        <v>378</v>
      </c>
      <c r="L1293" s="47"/>
      <c r="M1293" s="225" t="s">
        <v>19</v>
      </c>
      <c r="N1293" s="226" t="s">
        <v>50</v>
      </c>
      <c r="O1293" s="87"/>
      <c r="P1293" s="227">
        <f>O1293*H1293</f>
        <v>0</v>
      </c>
      <c r="Q1293" s="227">
        <v>0.013599999999999999</v>
      </c>
      <c r="R1293" s="227">
        <f>Q1293*H1293</f>
        <v>120.02261119999999</v>
      </c>
      <c r="S1293" s="227">
        <v>0</v>
      </c>
      <c r="T1293" s="228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9" t="s">
        <v>379</v>
      </c>
      <c r="AT1293" s="229" t="s">
        <v>375</v>
      </c>
      <c r="AU1293" s="229" t="s">
        <v>91</v>
      </c>
      <c r="AY1293" s="20" t="s">
        <v>373</v>
      </c>
      <c r="BE1293" s="230">
        <f>IF(N1293="základní",J1293,0)</f>
        <v>0</v>
      </c>
      <c r="BF1293" s="230">
        <f>IF(N1293="snížená",J1293,0)</f>
        <v>0</v>
      </c>
      <c r="BG1293" s="230">
        <f>IF(N1293="zákl. přenesená",J1293,0)</f>
        <v>0</v>
      </c>
      <c r="BH1293" s="230">
        <f>IF(N1293="sníž. přenesená",J1293,0)</f>
        <v>0</v>
      </c>
      <c r="BI1293" s="230">
        <f>IF(N1293="nulová",J1293,0)</f>
        <v>0</v>
      </c>
      <c r="BJ1293" s="20" t="s">
        <v>91</v>
      </c>
      <c r="BK1293" s="230">
        <f>ROUND(I1293*H1293,2)</f>
        <v>0</v>
      </c>
      <c r="BL1293" s="20" t="s">
        <v>379</v>
      </c>
      <c r="BM1293" s="229" t="s">
        <v>1274</v>
      </c>
    </row>
    <row r="1294" s="2" customFormat="1">
      <c r="A1294" s="41"/>
      <c r="B1294" s="42"/>
      <c r="C1294" s="43"/>
      <c r="D1294" s="231" t="s">
        <v>381</v>
      </c>
      <c r="E1294" s="43"/>
      <c r="F1294" s="232" t="s">
        <v>1275</v>
      </c>
      <c r="G1294" s="43"/>
      <c r="H1294" s="43"/>
      <c r="I1294" s="233"/>
      <c r="J1294" s="43"/>
      <c r="K1294" s="43"/>
      <c r="L1294" s="47"/>
      <c r="M1294" s="234"/>
      <c r="N1294" s="235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381</v>
      </c>
      <c r="AU1294" s="20" t="s">
        <v>91</v>
      </c>
    </row>
    <row r="1295" s="14" customFormat="1">
      <c r="A1295" s="14"/>
      <c r="B1295" s="247"/>
      <c r="C1295" s="248"/>
      <c r="D1295" s="238" t="s">
        <v>383</v>
      </c>
      <c r="E1295" s="249" t="s">
        <v>19</v>
      </c>
      <c r="F1295" s="250" t="s">
        <v>280</v>
      </c>
      <c r="G1295" s="248"/>
      <c r="H1295" s="251">
        <v>8825.1919999999991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383</v>
      </c>
      <c r="AU1295" s="257" t="s">
        <v>91</v>
      </c>
      <c r="AV1295" s="14" t="s">
        <v>91</v>
      </c>
      <c r="AW1295" s="14" t="s">
        <v>37</v>
      </c>
      <c r="AX1295" s="14" t="s">
        <v>78</v>
      </c>
      <c r="AY1295" s="257" t="s">
        <v>373</v>
      </c>
    </row>
    <row r="1296" s="15" customFormat="1">
      <c r="A1296" s="15"/>
      <c r="B1296" s="258"/>
      <c r="C1296" s="259"/>
      <c r="D1296" s="238" t="s">
        <v>383</v>
      </c>
      <c r="E1296" s="260" t="s">
        <v>19</v>
      </c>
      <c r="F1296" s="261" t="s">
        <v>386</v>
      </c>
      <c r="G1296" s="259"/>
      <c r="H1296" s="262">
        <v>8825.1919999999991</v>
      </c>
      <c r="I1296" s="263"/>
      <c r="J1296" s="259"/>
      <c r="K1296" s="259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8" t="s">
        <v>383</v>
      </c>
      <c r="AU1296" s="268" t="s">
        <v>91</v>
      </c>
      <c r="AV1296" s="15" t="s">
        <v>379</v>
      </c>
      <c r="AW1296" s="15" t="s">
        <v>37</v>
      </c>
      <c r="AX1296" s="15" t="s">
        <v>85</v>
      </c>
      <c r="AY1296" s="268" t="s">
        <v>373</v>
      </c>
    </row>
    <row r="1297" s="2" customFormat="1" ht="44.25" customHeight="1">
      <c r="A1297" s="41"/>
      <c r="B1297" s="42"/>
      <c r="C1297" s="218" t="s">
        <v>1276</v>
      </c>
      <c r="D1297" s="218" t="s">
        <v>375</v>
      </c>
      <c r="E1297" s="219" t="s">
        <v>1277</v>
      </c>
      <c r="F1297" s="220" t="s">
        <v>1278</v>
      </c>
      <c r="G1297" s="221" t="s">
        <v>153</v>
      </c>
      <c r="H1297" s="222">
        <v>8825.1919999999991</v>
      </c>
      <c r="I1297" s="223"/>
      <c r="J1297" s="224">
        <f>ROUND(I1297*H1297,2)</f>
        <v>0</v>
      </c>
      <c r="K1297" s="220" t="s">
        <v>378</v>
      </c>
      <c r="L1297" s="47"/>
      <c r="M1297" s="225" t="s">
        <v>19</v>
      </c>
      <c r="N1297" s="226" t="s">
        <v>50</v>
      </c>
      <c r="O1297" s="87"/>
      <c r="P1297" s="227">
        <f>O1297*H1297</f>
        <v>0</v>
      </c>
      <c r="Q1297" s="227">
        <v>0.0067999999999999996</v>
      </c>
      <c r="R1297" s="227">
        <f>Q1297*H1297</f>
        <v>60.011305599999993</v>
      </c>
      <c r="S1297" s="227">
        <v>0</v>
      </c>
      <c r="T1297" s="228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29" t="s">
        <v>379</v>
      </c>
      <c r="AT1297" s="229" t="s">
        <v>375</v>
      </c>
      <c r="AU1297" s="229" t="s">
        <v>91</v>
      </c>
      <c r="AY1297" s="20" t="s">
        <v>373</v>
      </c>
      <c r="BE1297" s="230">
        <f>IF(N1297="základní",J1297,0)</f>
        <v>0</v>
      </c>
      <c r="BF1297" s="230">
        <f>IF(N1297="snížená",J1297,0)</f>
        <v>0</v>
      </c>
      <c r="BG1297" s="230">
        <f>IF(N1297="zákl. přenesená",J1297,0)</f>
        <v>0</v>
      </c>
      <c r="BH1297" s="230">
        <f>IF(N1297="sníž. přenesená",J1297,0)</f>
        <v>0</v>
      </c>
      <c r="BI1297" s="230">
        <f>IF(N1297="nulová",J1297,0)</f>
        <v>0</v>
      </c>
      <c r="BJ1297" s="20" t="s">
        <v>91</v>
      </c>
      <c r="BK1297" s="230">
        <f>ROUND(I1297*H1297,2)</f>
        <v>0</v>
      </c>
      <c r="BL1297" s="20" t="s">
        <v>379</v>
      </c>
      <c r="BM1297" s="229" t="s">
        <v>1279</v>
      </c>
    </row>
    <row r="1298" s="2" customFormat="1">
      <c r="A1298" s="41"/>
      <c r="B1298" s="42"/>
      <c r="C1298" s="43"/>
      <c r="D1298" s="231" t="s">
        <v>381</v>
      </c>
      <c r="E1298" s="43"/>
      <c r="F1298" s="232" t="s">
        <v>1280</v>
      </c>
      <c r="G1298" s="43"/>
      <c r="H1298" s="43"/>
      <c r="I1298" s="233"/>
      <c r="J1298" s="43"/>
      <c r="K1298" s="43"/>
      <c r="L1298" s="47"/>
      <c r="M1298" s="234"/>
      <c r="N1298" s="235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381</v>
      </c>
      <c r="AU1298" s="20" t="s">
        <v>91</v>
      </c>
    </row>
    <row r="1299" s="14" customFormat="1">
      <c r="A1299" s="14"/>
      <c r="B1299" s="247"/>
      <c r="C1299" s="248"/>
      <c r="D1299" s="238" t="s">
        <v>383</v>
      </c>
      <c r="E1299" s="249" t="s">
        <v>19</v>
      </c>
      <c r="F1299" s="250" t="s">
        <v>280</v>
      </c>
      <c r="G1299" s="248"/>
      <c r="H1299" s="251">
        <v>8825.1919999999991</v>
      </c>
      <c r="I1299" s="252"/>
      <c r="J1299" s="248"/>
      <c r="K1299" s="248"/>
      <c r="L1299" s="253"/>
      <c r="M1299" s="254"/>
      <c r="N1299" s="255"/>
      <c r="O1299" s="255"/>
      <c r="P1299" s="255"/>
      <c r="Q1299" s="255"/>
      <c r="R1299" s="255"/>
      <c r="S1299" s="255"/>
      <c r="T1299" s="256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7" t="s">
        <v>383</v>
      </c>
      <c r="AU1299" s="257" t="s">
        <v>91</v>
      </c>
      <c r="AV1299" s="14" t="s">
        <v>91</v>
      </c>
      <c r="AW1299" s="14" t="s">
        <v>37</v>
      </c>
      <c r="AX1299" s="14" t="s">
        <v>78</v>
      </c>
      <c r="AY1299" s="257" t="s">
        <v>373</v>
      </c>
    </row>
    <row r="1300" s="15" customFormat="1">
      <c r="A1300" s="15"/>
      <c r="B1300" s="258"/>
      <c r="C1300" s="259"/>
      <c r="D1300" s="238" t="s">
        <v>383</v>
      </c>
      <c r="E1300" s="260" t="s">
        <v>19</v>
      </c>
      <c r="F1300" s="261" t="s">
        <v>386</v>
      </c>
      <c r="G1300" s="259"/>
      <c r="H1300" s="262">
        <v>8825.1919999999991</v>
      </c>
      <c r="I1300" s="263"/>
      <c r="J1300" s="259"/>
      <c r="K1300" s="259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8" t="s">
        <v>383</v>
      </c>
      <c r="AU1300" s="268" t="s">
        <v>91</v>
      </c>
      <c r="AV1300" s="15" t="s">
        <v>379</v>
      </c>
      <c r="AW1300" s="15" t="s">
        <v>37</v>
      </c>
      <c r="AX1300" s="15" t="s">
        <v>85</v>
      </c>
      <c r="AY1300" s="268" t="s">
        <v>373</v>
      </c>
    </row>
    <row r="1301" s="2" customFormat="1" ht="33" customHeight="1">
      <c r="A1301" s="41"/>
      <c r="B1301" s="42"/>
      <c r="C1301" s="218" t="s">
        <v>1281</v>
      </c>
      <c r="D1301" s="218" t="s">
        <v>375</v>
      </c>
      <c r="E1301" s="219" t="s">
        <v>1282</v>
      </c>
      <c r="F1301" s="220" t="s">
        <v>1283</v>
      </c>
      <c r="G1301" s="221" t="s">
        <v>153</v>
      </c>
      <c r="H1301" s="222">
        <v>357.67000000000002</v>
      </c>
      <c r="I1301" s="223"/>
      <c r="J1301" s="224">
        <f>ROUND(I1301*H1301,2)</f>
        <v>0</v>
      </c>
      <c r="K1301" s="220" t="s">
        <v>378</v>
      </c>
      <c r="L1301" s="47"/>
      <c r="M1301" s="225" t="s">
        <v>19</v>
      </c>
      <c r="N1301" s="226" t="s">
        <v>50</v>
      </c>
      <c r="O1301" s="87"/>
      <c r="P1301" s="227">
        <f>O1301*H1301</f>
        <v>0</v>
      </c>
      <c r="Q1301" s="227">
        <v>0.0010399999999999999</v>
      </c>
      <c r="R1301" s="227">
        <f>Q1301*H1301</f>
        <v>0.3719768</v>
      </c>
      <c r="S1301" s="227">
        <v>6.0000000000000002E-05</v>
      </c>
      <c r="T1301" s="228">
        <f>S1301*H1301</f>
        <v>0.021460200000000002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9" t="s">
        <v>379</v>
      </c>
      <c r="AT1301" s="229" t="s">
        <v>375</v>
      </c>
      <c r="AU1301" s="229" t="s">
        <v>91</v>
      </c>
      <c r="AY1301" s="20" t="s">
        <v>373</v>
      </c>
      <c r="BE1301" s="230">
        <f>IF(N1301="základní",J1301,0)</f>
        <v>0</v>
      </c>
      <c r="BF1301" s="230">
        <f>IF(N1301="snížená",J1301,0)</f>
        <v>0</v>
      </c>
      <c r="BG1301" s="230">
        <f>IF(N1301="zákl. přenesená",J1301,0)</f>
        <v>0</v>
      </c>
      <c r="BH1301" s="230">
        <f>IF(N1301="sníž. přenesená",J1301,0)</f>
        <v>0</v>
      </c>
      <c r="BI1301" s="230">
        <f>IF(N1301="nulová",J1301,0)</f>
        <v>0</v>
      </c>
      <c r="BJ1301" s="20" t="s">
        <v>91</v>
      </c>
      <c r="BK1301" s="230">
        <f>ROUND(I1301*H1301,2)</f>
        <v>0</v>
      </c>
      <c r="BL1301" s="20" t="s">
        <v>379</v>
      </c>
      <c r="BM1301" s="229" t="s">
        <v>1284</v>
      </c>
    </row>
    <row r="1302" s="2" customFormat="1">
      <c r="A1302" s="41"/>
      <c r="B1302" s="42"/>
      <c r="C1302" s="43"/>
      <c r="D1302" s="231" t="s">
        <v>381</v>
      </c>
      <c r="E1302" s="43"/>
      <c r="F1302" s="232" t="s">
        <v>1285</v>
      </c>
      <c r="G1302" s="43"/>
      <c r="H1302" s="43"/>
      <c r="I1302" s="233"/>
      <c r="J1302" s="43"/>
      <c r="K1302" s="43"/>
      <c r="L1302" s="47"/>
      <c r="M1302" s="234"/>
      <c r="N1302" s="235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381</v>
      </c>
      <c r="AU1302" s="20" t="s">
        <v>91</v>
      </c>
    </row>
    <row r="1303" s="13" customFormat="1">
      <c r="A1303" s="13"/>
      <c r="B1303" s="236"/>
      <c r="C1303" s="237"/>
      <c r="D1303" s="238" t="s">
        <v>383</v>
      </c>
      <c r="E1303" s="239" t="s">
        <v>19</v>
      </c>
      <c r="F1303" s="240" t="s">
        <v>1286</v>
      </c>
      <c r="G1303" s="237"/>
      <c r="H1303" s="239" t="s">
        <v>19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6" t="s">
        <v>383</v>
      </c>
      <c r="AU1303" s="246" t="s">
        <v>91</v>
      </c>
      <c r="AV1303" s="13" t="s">
        <v>85</v>
      </c>
      <c r="AW1303" s="13" t="s">
        <v>37</v>
      </c>
      <c r="AX1303" s="13" t="s">
        <v>78</v>
      </c>
      <c r="AY1303" s="246" t="s">
        <v>373</v>
      </c>
    </row>
    <row r="1304" s="14" customFormat="1">
      <c r="A1304" s="14"/>
      <c r="B1304" s="247"/>
      <c r="C1304" s="248"/>
      <c r="D1304" s="238" t="s">
        <v>383</v>
      </c>
      <c r="E1304" s="249" t="s">
        <v>19</v>
      </c>
      <c r="F1304" s="250" t="s">
        <v>1287</v>
      </c>
      <c r="G1304" s="248"/>
      <c r="H1304" s="251">
        <v>357.67000000000002</v>
      </c>
      <c r="I1304" s="252"/>
      <c r="J1304" s="248"/>
      <c r="K1304" s="248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7" t="s">
        <v>383</v>
      </c>
      <c r="AU1304" s="257" t="s">
        <v>91</v>
      </c>
      <c r="AV1304" s="14" t="s">
        <v>91</v>
      </c>
      <c r="AW1304" s="14" t="s">
        <v>37</v>
      </c>
      <c r="AX1304" s="14" t="s">
        <v>78</v>
      </c>
      <c r="AY1304" s="257" t="s">
        <v>373</v>
      </c>
    </row>
    <row r="1305" s="15" customFormat="1">
      <c r="A1305" s="15"/>
      <c r="B1305" s="258"/>
      <c r="C1305" s="259"/>
      <c r="D1305" s="238" t="s">
        <v>383</v>
      </c>
      <c r="E1305" s="260" t="s">
        <v>19</v>
      </c>
      <c r="F1305" s="261" t="s">
        <v>386</v>
      </c>
      <c r="G1305" s="259"/>
      <c r="H1305" s="262">
        <v>357.67000000000002</v>
      </c>
      <c r="I1305" s="263"/>
      <c r="J1305" s="259"/>
      <c r="K1305" s="259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8" t="s">
        <v>383</v>
      </c>
      <c r="AU1305" s="268" t="s">
        <v>91</v>
      </c>
      <c r="AV1305" s="15" t="s">
        <v>379</v>
      </c>
      <c r="AW1305" s="15" t="s">
        <v>37</v>
      </c>
      <c r="AX1305" s="15" t="s">
        <v>85</v>
      </c>
      <c r="AY1305" s="268" t="s">
        <v>373</v>
      </c>
    </row>
    <row r="1306" s="2" customFormat="1" ht="24.15" customHeight="1">
      <c r="A1306" s="41"/>
      <c r="B1306" s="42"/>
      <c r="C1306" s="218" t="s">
        <v>1288</v>
      </c>
      <c r="D1306" s="218" t="s">
        <v>375</v>
      </c>
      <c r="E1306" s="219" t="s">
        <v>1289</v>
      </c>
      <c r="F1306" s="220" t="s">
        <v>1290</v>
      </c>
      <c r="G1306" s="221" t="s">
        <v>153</v>
      </c>
      <c r="H1306" s="222">
        <v>472.67500000000001</v>
      </c>
      <c r="I1306" s="223"/>
      <c r="J1306" s="224">
        <f>ROUND(I1306*H1306,2)</f>
        <v>0</v>
      </c>
      <c r="K1306" s="220" t="s">
        <v>378</v>
      </c>
      <c r="L1306" s="47"/>
      <c r="M1306" s="225" t="s">
        <v>19</v>
      </c>
      <c r="N1306" s="226" t="s">
        <v>50</v>
      </c>
      <c r="O1306" s="87"/>
      <c r="P1306" s="227">
        <f>O1306*H1306</f>
        <v>0</v>
      </c>
      <c r="Q1306" s="227">
        <v>0.00025999999999999998</v>
      </c>
      <c r="R1306" s="227">
        <f>Q1306*H1306</f>
        <v>0.12289549999999999</v>
      </c>
      <c r="S1306" s="227">
        <v>0</v>
      </c>
      <c r="T1306" s="228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9" t="s">
        <v>379</v>
      </c>
      <c r="AT1306" s="229" t="s">
        <v>375</v>
      </c>
      <c r="AU1306" s="229" t="s">
        <v>91</v>
      </c>
      <c r="AY1306" s="20" t="s">
        <v>373</v>
      </c>
      <c r="BE1306" s="230">
        <f>IF(N1306="základní",J1306,0)</f>
        <v>0</v>
      </c>
      <c r="BF1306" s="230">
        <f>IF(N1306="snížená",J1306,0)</f>
        <v>0</v>
      </c>
      <c r="BG1306" s="230">
        <f>IF(N1306="zákl. přenesená",J1306,0)</f>
        <v>0</v>
      </c>
      <c r="BH1306" s="230">
        <f>IF(N1306="sníž. přenesená",J1306,0)</f>
        <v>0</v>
      </c>
      <c r="BI1306" s="230">
        <f>IF(N1306="nulová",J1306,0)</f>
        <v>0</v>
      </c>
      <c r="BJ1306" s="20" t="s">
        <v>91</v>
      </c>
      <c r="BK1306" s="230">
        <f>ROUND(I1306*H1306,2)</f>
        <v>0</v>
      </c>
      <c r="BL1306" s="20" t="s">
        <v>379</v>
      </c>
      <c r="BM1306" s="229" t="s">
        <v>1291</v>
      </c>
    </row>
    <row r="1307" s="2" customFormat="1">
      <c r="A1307" s="41"/>
      <c r="B1307" s="42"/>
      <c r="C1307" s="43"/>
      <c r="D1307" s="231" t="s">
        <v>381</v>
      </c>
      <c r="E1307" s="43"/>
      <c r="F1307" s="232" t="s">
        <v>1292</v>
      </c>
      <c r="G1307" s="43"/>
      <c r="H1307" s="43"/>
      <c r="I1307" s="233"/>
      <c r="J1307" s="43"/>
      <c r="K1307" s="43"/>
      <c r="L1307" s="47"/>
      <c r="M1307" s="234"/>
      <c r="N1307" s="235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381</v>
      </c>
      <c r="AU1307" s="20" t="s">
        <v>91</v>
      </c>
    </row>
    <row r="1308" s="13" customFormat="1">
      <c r="A1308" s="13"/>
      <c r="B1308" s="236"/>
      <c r="C1308" s="237"/>
      <c r="D1308" s="238" t="s">
        <v>383</v>
      </c>
      <c r="E1308" s="239" t="s">
        <v>19</v>
      </c>
      <c r="F1308" s="240" t="s">
        <v>384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383</v>
      </c>
      <c r="AU1308" s="246" t="s">
        <v>91</v>
      </c>
      <c r="AV1308" s="13" t="s">
        <v>85</v>
      </c>
      <c r="AW1308" s="13" t="s">
        <v>37</v>
      </c>
      <c r="AX1308" s="13" t="s">
        <v>78</v>
      </c>
      <c r="AY1308" s="246" t="s">
        <v>373</v>
      </c>
    </row>
    <row r="1309" s="13" customFormat="1">
      <c r="A1309" s="13"/>
      <c r="B1309" s="236"/>
      <c r="C1309" s="237"/>
      <c r="D1309" s="238" t="s">
        <v>383</v>
      </c>
      <c r="E1309" s="239" t="s">
        <v>19</v>
      </c>
      <c r="F1309" s="240" t="s">
        <v>668</v>
      </c>
      <c r="G1309" s="237"/>
      <c r="H1309" s="239" t="s">
        <v>19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6" t="s">
        <v>383</v>
      </c>
      <c r="AU1309" s="246" t="s">
        <v>91</v>
      </c>
      <c r="AV1309" s="13" t="s">
        <v>85</v>
      </c>
      <c r="AW1309" s="13" t="s">
        <v>37</v>
      </c>
      <c r="AX1309" s="13" t="s">
        <v>78</v>
      </c>
      <c r="AY1309" s="246" t="s">
        <v>373</v>
      </c>
    </row>
    <row r="1310" s="13" customFormat="1">
      <c r="A1310" s="13"/>
      <c r="B1310" s="236"/>
      <c r="C1310" s="237"/>
      <c r="D1310" s="238" t="s">
        <v>383</v>
      </c>
      <c r="E1310" s="239" t="s">
        <v>19</v>
      </c>
      <c r="F1310" s="240" t="s">
        <v>1293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383</v>
      </c>
      <c r="AU1310" s="246" t="s">
        <v>91</v>
      </c>
      <c r="AV1310" s="13" t="s">
        <v>85</v>
      </c>
      <c r="AW1310" s="13" t="s">
        <v>37</v>
      </c>
      <c r="AX1310" s="13" t="s">
        <v>78</v>
      </c>
      <c r="AY1310" s="246" t="s">
        <v>373</v>
      </c>
    </row>
    <row r="1311" s="13" customFormat="1">
      <c r="A1311" s="13"/>
      <c r="B1311" s="236"/>
      <c r="C1311" s="237"/>
      <c r="D1311" s="238" t="s">
        <v>383</v>
      </c>
      <c r="E1311" s="239" t="s">
        <v>19</v>
      </c>
      <c r="F1311" s="240" t="s">
        <v>203</v>
      </c>
      <c r="G1311" s="237"/>
      <c r="H1311" s="239" t="s">
        <v>19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6" t="s">
        <v>383</v>
      </c>
      <c r="AU1311" s="246" t="s">
        <v>91</v>
      </c>
      <c r="AV1311" s="13" t="s">
        <v>85</v>
      </c>
      <c r="AW1311" s="13" t="s">
        <v>37</v>
      </c>
      <c r="AX1311" s="13" t="s">
        <v>78</v>
      </c>
      <c r="AY1311" s="246" t="s">
        <v>373</v>
      </c>
    </row>
    <row r="1312" s="14" customFormat="1">
      <c r="A1312" s="14"/>
      <c r="B1312" s="247"/>
      <c r="C1312" s="248"/>
      <c r="D1312" s="238" t="s">
        <v>383</v>
      </c>
      <c r="E1312" s="249" t="s">
        <v>19</v>
      </c>
      <c r="F1312" s="250" t="s">
        <v>1294</v>
      </c>
      <c r="G1312" s="248"/>
      <c r="H1312" s="251">
        <v>91.944999999999993</v>
      </c>
      <c r="I1312" s="252"/>
      <c r="J1312" s="248"/>
      <c r="K1312" s="248"/>
      <c r="L1312" s="253"/>
      <c r="M1312" s="254"/>
      <c r="N1312" s="255"/>
      <c r="O1312" s="255"/>
      <c r="P1312" s="255"/>
      <c r="Q1312" s="255"/>
      <c r="R1312" s="255"/>
      <c r="S1312" s="255"/>
      <c r="T1312" s="256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7" t="s">
        <v>383</v>
      </c>
      <c r="AU1312" s="257" t="s">
        <v>91</v>
      </c>
      <c r="AV1312" s="14" t="s">
        <v>91</v>
      </c>
      <c r="AW1312" s="14" t="s">
        <v>37</v>
      </c>
      <c r="AX1312" s="14" t="s">
        <v>78</v>
      </c>
      <c r="AY1312" s="257" t="s">
        <v>373</v>
      </c>
    </row>
    <row r="1313" s="14" customFormat="1">
      <c r="A1313" s="14"/>
      <c r="B1313" s="247"/>
      <c r="C1313" s="248"/>
      <c r="D1313" s="238" t="s">
        <v>383</v>
      </c>
      <c r="E1313" s="249" t="s">
        <v>19</v>
      </c>
      <c r="F1313" s="250" t="s">
        <v>1295</v>
      </c>
      <c r="G1313" s="248"/>
      <c r="H1313" s="251">
        <v>83.299999999999997</v>
      </c>
      <c r="I1313" s="252"/>
      <c r="J1313" s="248"/>
      <c r="K1313" s="248"/>
      <c r="L1313" s="253"/>
      <c r="M1313" s="254"/>
      <c r="N1313" s="255"/>
      <c r="O1313" s="255"/>
      <c r="P1313" s="255"/>
      <c r="Q1313" s="255"/>
      <c r="R1313" s="255"/>
      <c r="S1313" s="255"/>
      <c r="T1313" s="256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7" t="s">
        <v>383</v>
      </c>
      <c r="AU1313" s="257" t="s">
        <v>91</v>
      </c>
      <c r="AV1313" s="14" t="s">
        <v>91</v>
      </c>
      <c r="AW1313" s="14" t="s">
        <v>37</v>
      </c>
      <c r="AX1313" s="14" t="s">
        <v>78</v>
      </c>
      <c r="AY1313" s="257" t="s">
        <v>373</v>
      </c>
    </row>
    <row r="1314" s="14" customFormat="1">
      <c r="A1314" s="14"/>
      <c r="B1314" s="247"/>
      <c r="C1314" s="248"/>
      <c r="D1314" s="238" t="s">
        <v>383</v>
      </c>
      <c r="E1314" s="249" t="s">
        <v>19</v>
      </c>
      <c r="F1314" s="250" t="s">
        <v>1296</v>
      </c>
      <c r="G1314" s="248"/>
      <c r="H1314" s="251">
        <v>83.040000000000006</v>
      </c>
      <c r="I1314" s="252"/>
      <c r="J1314" s="248"/>
      <c r="K1314" s="248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7" t="s">
        <v>383</v>
      </c>
      <c r="AU1314" s="257" t="s">
        <v>91</v>
      </c>
      <c r="AV1314" s="14" t="s">
        <v>91</v>
      </c>
      <c r="AW1314" s="14" t="s">
        <v>37</v>
      </c>
      <c r="AX1314" s="14" t="s">
        <v>78</v>
      </c>
      <c r="AY1314" s="257" t="s">
        <v>373</v>
      </c>
    </row>
    <row r="1315" s="13" customFormat="1">
      <c r="A1315" s="13"/>
      <c r="B1315" s="236"/>
      <c r="C1315" s="237"/>
      <c r="D1315" s="238" t="s">
        <v>383</v>
      </c>
      <c r="E1315" s="239" t="s">
        <v>19</v>
      </c>
      <c r="F1315" s="240" t="s">
        <v>200</v>
      </c>
      <c r="G1315" s="237"/>
      <c r="H1315" s="239" t="s">
        <v>19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6" t="s">
        <v>383</v>
      </c>
      <c r="AU1315" s="246" t="s">
        <v>91</v>
      </c>
      <c r="AV1315" s="13" t="s">
        <v>85</v>
      </c>
      <c r="AW1315" s="13" t="s">
        <v>37</v>
      </c>
      <c r="AX1315" s="13" t="s">
        <v>78</v>
      </c>
      <c r="AY1315" s="246" t="s">
        <v>373</v>
      </c>
    </row>
    <row r="1316" s="14" customFormat="1">
      <c r="A1316" s="14"/>
      <c r="B1316" s="247"/>
      <c r="C1316" s="248"/>
      <c r="D1316" s="238" t="s">
        <v>383</v>
      </c>
      <c r="E1316" s="249" t="s">
        <v>19</v>
      </c>
      <c r="F1316" s="250" t="s">
        <v>1297</v>
      </c>
      <c r="G1316" s="248"/>
      <c r="H1316" s="251">
        <v>32.5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383</v>
      </c>
      <c r="AU1316" s="257" t="s">
        <v>91</v>
      </c>
      <c r="AV1316" s="14" t="s">
        <v>91</v>
      </c>
      <c r="AW1316" s="14" t="s">
        <v>37</v>
      </c>
      <c r="AX1316" s="14" t="s">
        <v>78</v>
      </c>
      <c r="AY1316" s="257" t="s">
        <v>373</v>
      </c>
    </row>
    <row r="1317" s="14" customFormat="1">
      <c r="A1317" s="14"/>
      <c r="B1317" s="247"/>
      <c r="C1317" s="248"/>
      <c r="D1317" s="238" t="s">
        <v>383</v>
      </c>
      <c r="E1317" s="249" t="s">
        <v>19</v>
      </c>
      <c r="F1317" s="250" t="s">
        <v>1298</v>
      </c>
      <c r="G1317" s="248"/>
      <c r="H1317" s="251">
        <v>32.840000000000003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7" t="s">
        <v>383</v>
      </c>
      <c r="AU1317" s="257" t="s">
        <v>91</v>
      </c>
      <c r="AV1317" s="14" t="s">
        <v>91</v>
      </c>
      <c r="AW1317" s="14" t="s">
        <v>37</v>
      </c>
      <c r="AX1317" s="14" t="s">
        <v>78</v>
      </c>
      <c r="AY1317" s="257" t="s">
        <v>373</v>
      </c>
    </row>
    <row r="1318" s="14" customFormat="1">
      <c r="A1318" s="14"/>
      <c r="B1318" s="247"/>
      <c r="C1318" s="248"/>
      <c r="D1318" s="238" t="s">
        <v>383</v>
      </c>
      <c r="E1318" s="249" t="s">
        <v>19</v>
      </c>
      <c r="F1318" s="250" t="s">
        <v>1299</v>
      </c>
      <c r="G1318" s="248"/>
      <c r="H1318" s="251">
        <v>32.850000000000001</v>
      </c>
      <c r="I1318" s="252"/>
      <c r="J1318" s="248"/>
      <c r="K1318" s="248"/>
      <c r="L1318" s="253"/>
      <c r="M1318" s="254"/>
      <c r="N1318" s="255"/>
      <c r="O1318" s="255"/>
      <c r="P1318" s="255"/>
      <c r="Q1318" s="255"/>
      <c r="R1318" s="255"/>
      <c r="S1318" s="255"/>
      <c r="T1318" s="256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7" t="s">
        <v>383</v>
      </c>
      <c r="AU1318" s="257" t="s">
        <v>91</v>
      </c>
      <c r="AV1318" s="14" t="s">
        <v>91</v>
      </c>
      <c r="AW1318" s="14" t="s">
        <v>37</v>
      </c>
      <c r="AX1318" s="14" t="s">
        <v>78</v>
      </c>
      <c r="AY1318" s="257" t="s">
        <v>373</v>
      </c>
    </row>
    <row r="1319" s="13" customFormat="1">
      <c r="A1319" s="13"/>
      <c r="B1319" s="236"/>
      <c r="C1319" s="237"/>
      <c r="D1319" s="238" t="s">
        <v>383</v>
      </c>
      <c r="E1319" s="239" t="s">
        <v>19</v>
      </c>
      <c r="F1319" s="240" t="s">
        <v>1300</v>
      </c>
      <c r="G1319" s="237"/>
      <c r="H1319" s="239" t="s">
        <v>19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6" t="s">
        <v>383</v>
      </c>
      <c r="AU1319" s="246" t="s">
        <v>91</v>
      </c>
      <c r="AV1319" s="13" t="s">
        <v>85</v>
      </c>
      <c r="AW1319" s="13" t="s">
        <v>37</v>
      </c>
      <c r="AX1319" s="13" t="s">
        <v>78</v>
      </c>
      <c r="AY1319" s="246" t="s">
        <v>373</v>
      </c>
    </row>
    <row r="1320" s="14" customFormat="1">
      <c r="A1320" s="14"/>
      <c r="B1320" s="247"/>
      <c r="C1320" s="248"/>
      <c r="D1320" s="238" t="s">
        <v>383</v>
      </c>
      <c r="E1320" s="249" t="s">
        <v>19</v>
      </c>
      <c r="F1320" s="250" t="s">
        <v>1301</v>
      </c>
      <c r="G1320" s="248"/>
      <c r="H1320" s="251">
        <v>33.159999999999997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383</v>
      </c>
      <c r="AU1320" s="257" t="s">
        <v>91</v>
      </c>
      <c r="AV1320" s="14" t="s">
        <v>91</v>
      </c>
      <c r="AW1320" s="14" t="s">
        <v>37</v>
      </c>
      <c r="AX1320" s="14" t="s">
        <v>78</v>
      </c>
      <c r="AY1320" s="257" t="s">
        <v>373</v>
      </c>
    </row>
    <row r="1321" s="13" customFormat="1">
      <c r="A1321" s="13"/>
      <c r="B1321" s="236"/>
      <c r="C1321" s="237"/>
      <c r="D1321" s="238" t="s">
        <v>383</v>
      </c>
      <c r="E1321" s="239" t="s">
        <v>19</v>
      </c>
      <c r="F1321" s="240" t="s">
        <v>1302</v>
      </c>
      <c r="G1321" s="237"/>
      <c r="H1321" s="239" t="s">
        <v>19</v>
      </c>
      <c r="I1321" s="241"/>
      <c r="J1321" s="237"/>
      <c r="K1321" s="237"/>
      <c r="L1321" s="242"/>
      <c r="M1321" s="243"/>
      <c r="N1321" s="244"/>
      <c r="O1321" s="244"/>
      <c r="P1321" s="244"/>
      <c r="Q1321" s="244"/>
      <c r="R1321" s="244"/>
      <c r="S1321" s="244"/>
      <c r="T1321" s="24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6" t="s">
        <v>383</v>
      </c>
      <c r="AU1321" s="246" t="s">
        <v>91</v>
      </c>
      <c r="AV1321" s="13" t="s">
        <v>85</v>
      </c>
      <c r="AW1321" s="13" t="s">
        <v>37</v>
      </c>
      <c r="AX1321" s="13" t="s">
        <v>78</v>
      </c>
      <c r="AY1321" s="246" t="s">
        <v>373</v>
      </c>
    </row>
    <row r="1322" s="14" customFormat="1">
      <c r="A1322" s="14"/>
      <c r="B1322" s="247"/>
      <c r="C1322" s="248"/>
      <c r="D1322" s="238" t="s">
        <v>383</v>
      </c>
      <c r="E1322" s="249" t="s">
        <v>19</v>
      </c>
      <c r="F1322" s="250" t="s">
        <v>1303</v>
      </c>
      <c r="G1322" s="248"/>
      <c r="H1322" s="251">
        <v>83.040000000000006</v>
      </c>
      <c r="I1322" s="252"/>
      <c r="J1322" s="248"/>
      <c r="K1322" s="248"/>
      <c r="L1322" s="253"/>
      <c r="M1322" s="254"/>
      <c r="N1322" s="255"/>
      <c r="O1322" s="255"/>
      <c r="P1322" s="255"/>
      <c r="Q1322" s="255"/>
      <c r="R1322" s="255"/>
      <c r="S1322" s="255"/>
      <c r="T1322" s="256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7" t="s">
        <v>383</v>
      </c>
      <c r="AU1322" s="257" t="s">
        <v>91</v>
      </c>
      <c r="AV1322" s="14" t="s">
        <v>91</v>
      </c>
      <c r="AW1322" s="14" t="s">
        <v>37</v>
      </c>
      <c r="AX1322" s="14" t="s">
        <v>78</v>
      </c>
      <c r="AY1322" s="257" t="s">
        <v>373</v>
      </c>
    </row>
    <row r="1323" s="15" customFormat="1">
      <c r="A1323" s="15"/>
      <c r="B1323" s="258"/>
      <c r="C1323" s="259"/>
      <c r="D1323" s="238" t="s">
        <v>383</v>
      </c>
      <c r="E1323" s="260" t="s">
        <v>220</v>
      </c>
      <c r="F1323" s="261" t="s">
        <v>386</v>
      </c>
      <c r="G1323" s="259"/>
      <c r="H1323" s="262">
        <v>472.67500000000001</v>
      </c>
      <c r="I1323" s="263"/>
      <c r="J1323" s="259"/>
      <c r="K1323" s="259"/>
      <c r="L1323" s="264"/>
      <c r="M1323" s="265"/>
      <c r="N1323" s="266"/>
      <c r="O1323" s="266"/>
      <c r="P1323" s="266"/>
      <c r="Q1323" s="266"/>
      <c r="R1323" s="266"/>
      <c r="S1323" s="266"/>
      <c r="T1323" s="267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8" t="s">
        <v>383</v>
      </c>
      <c r="AU1323" s="268" t="s">
        <v>91</v>
      </c>
      <c r="AV1323" s="15" t="s">
        <v>379</v>
      </c>
      <c r="AW1323" s="15" t="s">
        <v>37</v>
      </c>
      <c r="AX1323" s="15" t="s">
        <v>85</v>
      </c>
      <c r="AY1323" s="268" t="s">
        <v>373</v>
      </c>
    </row>
    <row r="1324" s="2" customFormat="1" ht="24.15" customHeight="1">
      <c r="A1324" s="41"/>
      <c r="B1324" s="42"/>
      <c r="C1324" s="218" t="s">
        <v>1304</v>
      </c>
      <c r="D1324" s="218" t="s">
        <v>375</v>
      </c>
      <c r="E1324" s="219" t="s">
        <v>1305</v>
      </c>
      <c r="F1324" s="220" t="s">
        <v>1306</v>
      </c>
      <c r="G1324" s="221" t="s">
        <v>153</v>
      </c>
      <c r="H1324" s="222">
        <v>472.67500000000001</v>
      </c>
      <c r="I1324" s="223"/>
      <c r="J1324" s="224">
        <f>ROUND(I1324*H1324,2)</f>
        <v>0</v>
      </c>
      <c r="K1324" s="220" t="s">
        <v>378</v>
      </c>
      <c r="L1324" s="47"/>
      <c r="M1324" s="225" t="s">
        <v>19</v>
      </c>
      <c r="N1324" s="226" t="s">
        <v>50</v>
      </c>
      <c r="O1324" s="87"/>
      <c r="P1324" s="227">
        <f>O1324*H1324</f>
        <v>0</v>
      </c>
      <c r="Q1324" s="227">
        <v>0.00013999999999999999</v>
      </c>
      <c r="R1324" s="227">
        <f>Q1324*H1324</f>
        <v>0.066174499999999997</v>
      </c>
      <c r="S1324" s="227">
        <v>0</v>
      </c>
      <c r="T1324" s="228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29" t="s">
        <v>379</v>
      </c>
      <c r="AT1324" s="229" t="s">
        <v>375</v>
      </c>
      <c r="AU1324" s="229" t="s">
        <v>91</v>
      </c>
      <c r="AY1324" s="20" t="s">
        <v>373</v>
      </c>
      <c r="BE1324" s="230">
        <f>IF(N1324="základní",J1324,0)</f>
        <v>0</v>
      </c>
      <c r="BF1324" s="230">
        <f>IF(N1324="snížená",J1324,0)</f>
        <v>0</v>
      </c>
      <c r="BG1324" s="230">
        <f>IF(N1324="zákl. přenesená",J1324,0)</f>
        <v>0</v>
      </c>
      <c r="BH1324" s="230">
        <f>IF(N1324="sníž. přenesená",J1324,0)</f>
        <v>0</v>
      </c>
      <c r="BI1324" s="230">
        <f>IF(N1324="nulová",J1324,0)</f>
        <v>0</v>
      </c>
      <c r="BJ1324" s="20" t="s">
        <v>91</v>
      </c>
      <c r="BK1324" s="230">
        <f>ROUND(I1324*H1324,2)</f>
        <v>0</v>
      </c>
      <c r="BL1324" s="20" t="s">
        <v>379</v>
      </c>
      <c r="BM1324" s="229" t="s">
        <v>1307</v>
      </c>
    </row>
    <row r="1325" s="2" customFormat="1">
      <c r="A1325" s="41"/>
      <c r="B1325" s="42"/>
      <c r="C1325" s="43"/>
      <c r="D1325" s="231" t="s">
        <v>381</v>
      </c>
      <c r="E1325" s="43"/>
      <c r="F1325" s="232" t="s">
        <v>1308</v>
      </c>
      <c r="G1325" s="43"/>
      <c r="H1325" s="43"/>
      <c r="I1325" s="233"/>
      <c r="J1325" s="43"/>
      <c r="K1325" s="43"/>
      <c r="L1325" s="47"/>
      <c r="M1325" s="234"/>
      <c r="N1325" s="235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381</v>
      </c>
      <c r="AU1325" s="20" t="s">
        <v>91</v>
      </c>
    </row>
    <row r="1326" s="14" customFormat="1">
      <c r="A1326" s="14"/>
      <c r="B1326" s="247"/>
      <c r="C1326" s="248"/>
      <c r="D1326" s="238" t="s">
        <v>383</v>
      </c>
      <c r="E1326" s="249" t="s">
        <v>19</v>
      </c>
      <c r="F1326" s="250" t="s">
        <v>220</v>
      </c>
      <c r="G1326" s="248"/>
      <c r="H1326" s="251">
        <v>472.67500000000001</v>
      </c>
      <c r="I1326" s="252"/>
      <c r="J1326" s="248"/>
      <c r="K1326" s="248"/>
      <c r="L1326" s="253"/>
      <c r="M1326" s="254"/>
      <c r="N1326" s="255"/>
      <c r="O1326" s="255"/>
      <c r="P1326" s="255"/>
      <c r="Q1326" s="255"/>
      <c r="R1326" s="255"/>
      <c r="S1326" s="255"/>
      <c r="T1326" s="256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7" t="s">
        <v>383</v>
      </c>
      <c r="AU1326" s="257" t="s">
        <v>91</v>
      </c>
      <c r="AV1326" s="14" t="s">
        <v>91</v>
      </c>
      <c r="AW1326" s="14" t="s">
        <v>37</v>
      </c>
      <c r="AX1326" s="14" t="s">
        <v>78</v>
      </c>
      <c r="AY1326" s="257" t="s">
        <v>373</v>
      </c>
    </row>
    <row r="1327" s="15" customFormat="1">
      <c r="A1327" s="15"/>
      <c r="B1327" s="258"/>
      <c r="C1327" s="259"/>
      <c r="D1327" s="238" t="s">
        <v>383</v>
      </c>
      <c r="E1327" s="260" t="s">
        <v>19</v>
      </c>
      <c r="F1327" s="261" t="s">
        <v>386</v>
      </c>
      <c r="G1327" s="259"/>
      <c r="H1327" s="262">
        <v>472.67500000000001</v>
      </c>
      <c r="I1327" s="263"/>
      <c r="J1327" s="259"/>
      <c r="K1327" s="259"/>
      <c r="L1327" s="264"/>
      <c r="M1327" s="265"/>
      <c r="N1327" s="266"/>
      <c r="O1327" s="266"/>
      <c r="P1327" s="266"/>
      <c r="Q1327" s="266"/>
      <c r="R1327" s="266"/>
      <c r="S1327" s="266"/>
      <c r="T1327" s="267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8" t="s">
        <v>383</v>
      </c>
      <c r="AU1327" s="268" t="s">
        <v>91</v>
      </c>
      <c r="AV1327" s="15" t="s">
        <v>379</v>
      </c>
      <c r="AW1327" s="15" t="s">
        <v>37</v>
      </c>
      <c r="AX1327" s="15" t="s">
        <v>85</v>
      </c>
      <c r="AY1327" s="268" t="s">
        <v>373</v>
      </c>
    </row>
    <row r="1328" s="2" customFormat="1" ht="76.35" customHeight="1">
      <c r="A1328" s="41"/>
      <c r="B1328" s="42"/>
      <c r="C1328" s="218" t="s">
        <v>1309</v>
      </c>
      <c r="D1328" s="218" t="s">
        <v>375</v>
      </c>
      <c r="E1328" s="219" t="s">
        <v>1310</v>
      </c>
      <c r="F1328" s="220" t="s">
        <v>1311</v>
      </c>
      <c r="G1328" s="221" t="s">
        <v>153</v>
      </c>
      <c r="H1328" s="222">
        <v>472.67500000000001</v>
      </c>
      <c r="I1328" s="223"/>
      <c r="J1328" s="224">
        <f>ROUND(I1328*H1328,2)</f>
        <v>0</v>
      </c>
      <c r="K1328" s="220" t="s">
        <v>378</v>
      </c>
      <c r="L1328" s="47"/>
      <c r="M1328" s="225" t="s">
        <v>19</v>
      </c>
      <c r="N1328" s="226" t="s">
        <v>50</v>
      </c>
      <c r="O1328" s="87"/>
      <c r="P1328" s="227">
        <f>O1328*H1328</f>
        <v>0</v>
      </c>
      <c r="Q1328" s="227">
        <v>0.011390000000000001</v>
      </c>
      <c r="R1328" s="227">
        <f>Q1328*H1328</f>
        <v>5.3837682500000001</v>
      </c>
      <c r="S1328" s="227">
        <v>0</v>
      </c>
      <c r="T1328" s="228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29" t="s">
        <v>379</v>
      </c>
      <c r="AT1328" s="229" t="s">
        <v>375</v>
      </c>
      <c r="AU1328" s="229" t="s">
        <v>91</v>
      </c>
      <c r="AY1328" s="20" t="s">
        <v>373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20" t="s">
        <v>91</v>
      </c>
      <c r="BK1328" s="230">
        <f>ROUND(I1328*H1328,2)</f>
        <v>0</v>
      </c>
      <c r="BL1328" s="20" t="s">
        <v>379</v>
      </c>
      <c r="BM1328" s="229" t="s">
        <v>1312</v>
      </c>
    </row>
    <row r="1329" s="2" customFormat="1">
      <c r="A1329" s="41"/>
      <c r="B1329" s="42"/>
      <c r="C1329" s="43"/>
      <c r="D1329" s="231" t="s">
        <v>381</v>
      </c>
      <c r="E1329" s="43"/>
      <c r="F1329" s="232" t="s">
        <v>1313</v>
      </c>
      <c r="G1329" s="43"/>
      <c r="H1329" s="43"/>
      <c r="I1329" s="233"/>
      <c r="J1329" s="43"/>
      <c r="K1329" s="43"/>
      <c r="L1329" s="47"/>
      <c r="M1329" s="234"/>
      <c r="N1329" s="235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381</v>
      </c>
      <c r="AU1329" s="20" t="s">
        <v>91</v>
      </c>
    </row>
    <row r="1330" s="14" customFormat="1">
      <c r="A1330" s="14"/>
      <c r="B1330" s="247"/>
      <c r="C1330" s="248"/>
      <c r="D1330" s="238" t="s">
        <v>383</v>
      </c>
      <c r="E1330" s="249" t="s">
        <v>19</v>
      </c>
      <c r="F1330" s="250" t="s">
        <v>220</v>
      </c>
      <c r="G1330" s="248"/>
      <c r="H1330" s="251">
        <v>472.67500000000001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383</v>
      </c>
      <c r="AU1330" s="257" t="s">
        <v>91</v>
      </c>
      <c r="AV1330" s="14" t="s">
        <v>91</v>
      </c>
      <c r="AW1330" s="14" t="s">
        <v>37</v>
      </c>
      <c r="AX1330" s="14" t="s">
        <v>78</v>
      </c>
      <c r="AY1330" s="257" t="s">
        <v>373</v>
      </c>
    </row>
    <row r="1331" s="15" customFormat="1">
      <c r="A1331" s="15"/>
      <c r="B1331" s="258"/>
      <c r="C1331" s="259"/>
      <c r="D1331" s="238" t="s">
        <v>383</v>
      </c>
      <c r="E1331" s="260" t="s">
        <v>19</v>
      </c>
      <c r="F1331" s="261" t="s">
        <v>386</v>
      </c>
      <c r="G1331" s="259"/>
      <c r="H1331" s="262">
        <v>472.67500000000001</v>
      </c>
      <c r="I1331" s="263"/>
      <c r="J1331" s="259"/>
      <c r="K1331" s="259"/>
      <c r="L1331" s="264"/>
      <c r="M1331" s="265"/>
      <c r="N1331" s="266"/>
      <c r="O1331" s="266"/>
      <c r="P1331" s="266"/>
      <c r="Q1331" s="266"/>
      <c r="R1331" s="266"/>
      <c r="S1331" s="266"/>
      <c r="T1331" s="267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8" t="s">
        <v>383</v>
      </c>
      <c r="AU1331" s="268" t="s">
        <v>91</v>
      </c>
      <c r="AV1331" s="15" t="s">
        <v>379</v>
      </c>
      <c r="AW1331" s="15" t="s">
        <v>37</v>
      </c>
      <c r="AX1331" s="15" t="s">
        <v>85</v>
      </c>
      <c r="AY1331" s="268" t="s">
        <v>373</v>
      </c>
    </row>
    <row r="1332" s="2" customFormat="1" ht="24.15" customHeight="1">
      <c r="A1332" s="41"/>
      <c r="B1332" s="42"/>
      <c r="C1332" s="280" t="s">
        <v>1314</v>
      </c>
      <c r="D1332" s="280" t="s">
        <v>489</v>
      </c>
      <c r="E1332" s="281" t="s">
        <v>1315</v>
      </c>
      <c r="F1332" s="282" t="s">
        <v>1316</v>
      </c>
      <c r="G1332" s="283" t="s">
        <v>153</v>
      </c>
      <c r="H1332" s="284">
        <v>496.30900000000003</v>
      </c>
      <c r="I1332" s="285"/>
      <c r="J1332" s="286">
        <f>ROUND(I1332*H1332,2)</f>
        <v>0</v>
      </c>
      <c r="K1332" s="282" t="s">
        <v>19</v>
      </c>
      <c r="L1332" s="287"/>
      <c r="M1332" s="288" t="s">
        <v>19</v>
      </c>
      <c r="N1332" s="289" t="s">
        <v>50</v>
      </c>
      <c r="O1332" s="87"/>
      <c r="P1332" s="227">
        <f>O1332*H1332</f>
        <v>0</v>
      </c>
      <c r="Q1332" s="227">
        <v>0.0047999999999999996</v>
      </c>
      <c r="R1332" s="227">
        <f>Q1332*H1332</f>
        <v>2.3822831999999998</v>
      </c>
      <c r="S1332" s="227">
        <v>0</v>
      </c>
      <c r="T1332" s="228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9" t="s">
        <v>422</v>
      </c>
      <c r="AT1332" s="229" t="s">
        <v>489</v>
      </c>
      <c r="AU1332" s="229" t="s">
        <v>91</v>
      </c>
      <c r="AY1332" s="20" t="s">
        <v>373</v>
      </c>
      <c r="BE1332" s="230">
        <f>IF(N1332="základní",J1332,0)</f>
        <v>0</v>
      </c>
      <c r="BF1332" s="230">
        <f>IF(N1332="snížená",J1332,0)</f>
        <v>0</v>
      </c>
      <c r="BG1332" s="230">
        <f>IF(N1332="zákl. přenesená",J1332,0)</f>
        <v>0</v>
      </c>
      <c r="BH1332" s="230">
        <f>IF(N1332="sníž. přenesená",J1332,0)</f>
        <v>0</v>
      </c>
      <c r="BI1332" s="230">
        <f>IF(N1332="nulová",J1332,0)</f>
        <v>0</v>
      </c>
      <c r="BJ1332" s="20" t="s">
        <v>91</v>
      </c>
      <c r="BK1332" s="230">
        <f>ROUND(I1332*H1332,2)</f>
        <v>0</v>
      </c>
      <c r="BL1332" s="20" t="s">
        <v>379</v>
      </c>
      <c r="BM1332" s="229" t="s">
        <v>1317</v>
      </c>
    </row>
    <row r="1333" s="14" customFormat="1">
      <c r="A1333" s="14"/>
      <c r="B1333" s="247"/>
      <c r="C1333" s="248"/>
      <c r="D1333" s="238" t="s">
        <v>383</v>
      </c>
      <c r="E1333" s="249" t="s">
        <v>19</v>
      </c>
      <c r="F1333" s="250" t="s">
        <v>220</v>
      </c>
      <c r="G1333" s="248"/>
      <c r="H1333" s="251">
        <v>472.67500000000001</v>
      </c>
      <c r="I1333" s="252"/>
      <c r="J1333" s="248"/>
      <c r="K1333" s="248"/>
      <c r="L1333" s="253"/>
      <c r="M1333" s="254"/>
      <c r="N1333" s="255"/>
      <c r="O1333" s="255"/>
      <c r="P1333" s="255"/>
      <c r="Q1333" s="255"/>
      <c r="R1333" s="255"/>
      <c r="S1333" s="255"/>
      <c r="T1333" s="256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7" t="s">
        <v>383</v>
      </c>
      <c r="AU1333" s="257" t="s">
        <v>91</v>
      </c>
      <c r="AV1333" s="14" t="s">
        <v>91</v>
      </c>
      <c r="AW1333" s="14" t="s">
        <v>37</v>
      </c>
      <c r="AX1333" s="14" t="s">
        <v>78</v>
      </c>
      <c r="AY1333" s="257" t="s">
        <v>373</v>
      </c>
    </row>
    <row r="1334" s="15" customFormat="1">
      <c r="A1334" s="15"/>
      <c r="B1334" s="258"/>
      <c r="C1334" s="259"/>
      <c r="D1334" s="238" t="s">
        <v>383</v>
      </c>
      <c r="E1334" s="260" t="s">
        <v>19</v>
      </c>
      <c r="F1334" s="261" t="s">
        <v>386</v>
      </c>
      <c r="G1334" s="259"/>
      <c r="H1334" s="262">
        <v>472.67500000000001</v>
      </c>
      <c r="I1334" s="263"/>
      <c r="J1334" s="259"/>
      <c r="K1334" s="259"/>
      <c r="L1334" s="264"/>
      <c r="M1334" s="265"/>
      <c r="N1334" s="266"/>
      <c r="O1334" s="266"/>
      <c r="P1334" s="266"/>
      <c r="Q1334" s="266"/>
      <c r="R1334" s="266"/>
      <c r="S1334" s="266"/>
      <c r="T1334" s="267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8" t="s">
        <v>383</v>
      </c>
      <c r="AU1334" s="268" t="s">
        <v>91</v>
      </c>
      <c r="AV1334" s="15" t="s">
        <v>379</v>
      </c>
      <c r="AW1334" s="15" t="s">
        <v>37</v>
      </c>
      <c r="AX1334" s="15" t="s">
        <v>85</v>
      </c>
      <c r="AY1334" s="268" t="s">
        <v>373</v>
      </c>
    </row>
    <row r="1335" s="14" customFormat="1">
      <c r="A1335" s="14"/>
      <c r="B1335" s="247"/>
      <c r="C1335" s="248"/>
      <c r="D1335" s="238" t="s">
        <v>383</v>
      </c>
      <c r="E1335" s="248"/>
      <c r="F1335" s="250" t="s">
        <v>1318</v>
      </c>
      <c r="G1335" s="248"/>
      <c r="H1335" s="251">
        <v>496.30900000000003</v>
      </c>
      <c r="I1335" s="252"/>
      <c r="J1335" s="248"/>
      <c r="K1335" s="248"/>
      <c r="L1335" s="253"/>
      <c r="M1335" s="254"/>
      <c r="N1335" s="255"/>
      <c r="O1335" s="255"/>
      <c r="P1335" s="255"/>
      <c r="Q1335" s="255"/>
      <c r="R1335" s="255"/>
      <c r="S1335" s="255"/>
      <c r="T1335" s="256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7" t="s">
        <v>383</v>
      </c>
      <c r="AU1335" s="257" t="s">
        <v>91</v>
      </c>
      <c r="AV1335" s="14" t="s">
        <v>91</v>
      </c>
      <c r="AW1335" s="14" t="s">
        <v>4</v>
      </c>
      <c r="AX1335" s="14" t="s">
        <v>85</v>
      </c>
      <c r="AY1335" s="257" t="s">
        <v>373</v>
      </c>
    </row>
    <row r="1336" s="2" customFormat="1" ht="55.5" customHeight="1">
      <c r="A1336" s="41"/>
      <c r="B1336" s="42"/>
      <c r="C1336" s="218" t="s">
        <v>1319</v>
      </c>
      <c r="D1336" s="218" t="s">
        <v>375</v>
      </c>
      <c r="E1336" s="219" t="s">
        <v>1320</v>
      </c>
      <c r="F1336" s="220" t="s">
        <v>1321</v>
      </c>
      <c r="G1336" s="221" t="s">
        <v>153</v>
      </c>
      <c r="H1336" s="222">
        <v>472.67500000000001</v>
      </c>
      <c r="I1336" s="223"/>
      <c r="J1336" s="224">
        <f>ROUND(I1336*H1336,2)</f>
        <v>0</v>
      </c>
      <c r="K1336" s="220" t="s">
        <v>378</v>
      </c>
      <c r="L1336" s="47"/>
      <c r="M1336" s="225" t="s">
        <v>19</v>
      </c>
      <c r="N1336" s="226" t="s">
        <v>50</v>
      </c>
      <c r="O1336" s="87"/>
      <c r="P1336" s="227">
        <f>O1336*H1336</f>
        <v>0</v>
      </c>
      <c r="Q1336" s="227">
        <v>0.00010000000000000001</v>
      </c>
      <c r="R1336" s="227">
        <f>Q1336*H1336</f>
        <v>0.047267500000000004</v>
      </c>
      <c r="S1336" s="227">
        <v>0</v>
      </c>
      <c r="T1336" s="228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29" t="s">
        <v>379</v>
      </c>
      <c r="AT1336" s="229" t="s">
        <v>375</v>
      </c>
      <c r="AU1336" s="229" t="s">
        <v>91</v>
      </c>
      <c r="AY1336" s="20" t="s">
        <v>373</v>
      </c>
      <c r="BE1336" s="230">
        <f>IF(N1336="základní",J1336,0)</f>
        <v>0</v>
      </c>
      <c r="BF1336" s="230">
        <f>IF(N1336="snížená",J1336,0)</f>
        <v>0</v>
      </c>
      <c r="BG1336" s="230">
        <f>IF(N1336="zákl. přenesená",J1336,0)</f>
        <v>0</v>
      </c>
      <c r="BH1336" s="230">
        <f>IF(N1336="sníž. přenesená",J1336,0)</f>
        <v>0</v>
      </c>
      <c r="BI1336" s="230">
        <f>IF(N1336="nulová",J1336,0)</f>
        <v>0</v>
      </c>
      <c r="BJ1336" s="20" t="s">
        <v>91</v>
      </c>
      <c r="BK1336" s="230">
        <f>ROUND(I1336*H1336,2)</f>
        <v>0</v>
      </c>
      <c r="BL1336" s="20" t="s">
        <v>379</v>
      </c>
      <c r="BM1336" s="229" t="s">
        <v>1322</v>
      </c>
    </row>
    <row r="1337" s="2" customFormat="1">
      <c r="A1337" s="41"/>
      <c r="B1337" s="42"/>
      <c r="C1337" s="43"/>
      <c r="D1337" s="231" t="s">
        <v>381</v>
      </c>
      <c r="E1337" s="43"/>
      <c r="F1337" s="232" t="s">
        <v>1323</v>
      </c>
      <c r="G1337" s="43"/>
      <c r="H1337" s="43"/>
      <c r="I1337" s="233"/>
      <c r="J1337" s="43"/>
      <c r="K1337" s="43"/>
      <c r="L1337" s="47"/>
      <c r="M1337" s="234"/>
      <c r="N1337" s="235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381</v>
      </c>
      <c r="AU1337" s="20" t="s">
        <v>91</v>
      </c>
    </row>
    <row r="1338" s="14" customFormat="1">
      <c r="A1338" s="14"/>
      <c r="B1338" s="247"/>
      <c r="C1338" s="248"/>
      <c r="D1338" s="238" t="s">
        <v>383</v>
      </c>
      <c r="E1338" s="249" t="s">
        <v>19</v>
      </c>
      <c r="F1338" s="250" t="s">
        <v>220</v>
      </c>
      <c r="G1338" s="248"/>
      <c r="H1338" s="251">
        <v>472.67500000000001</v>
      </c>
      <c r="I1338" s="252"/>
      <c r="J1338" s="248"/>
      <c r="K1338" s="248"/>
      <c r="L1338" s="253"/>
      <c r="M1338" s="254"/>
      <c r="N1338" s="255"/>
      <c r="O1338" s="255"/>
      <c r="P1338" s="255"/>
      <c r="Q1338" s="255"/>
      <c r="R1338" s="255"/>
      <c r="S1338" s="255"/>
      <c r="T1338" s="25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7" t="s">
        <v>383</v>
      </c>
      <c r="AU1338" s="257" t="s">
        <v>91</v>
      </c>
      <c r="AV1338" s="14" t="s">
        <v>91</v>
      </c>
      <c r="AW1338" s="14" t="s">
        <v>37</v>
      </c>
      <c r="AX1338" s="14" t="s">
        <v>78</v>
      </c>
      <c r="AY1338" s="257" t="s">
        <v>373</v>
      </c>
    </row>
    <row r="1339" s="15" customFormat="1">
      <c r="A1339" s="15"/>
      <c r="B1339" s="258"/>
      <c r="C1339" s="259"/>
      <c r="D1339" s="238" t="s">
        <v>383</v>
      </c>
      <c r="E1339" s="260" t="s">
        <v>19</v>
      </c>
      <c r="F1339" s="261" t="s">
        <v>386</v>
      </c>
      <c r="G1339" s="259"/>
      <c r="H1339" s="262">
        <v>472.67500000000001</v>
      </c>
      <c r="I1339" s="263"/>
      <c r="J1339" s="259"/>
      <c r="K1339" s="259"/>
      <c r="L1339" s="264"/>
      <c r="M1339" s="265"/>
      <c r="N1339" s="266"/>
      <c r="O1339" s="266"/>
      <c r="P1339" s="266"/>
      <c r="Q1339" s="266"/>
      <c r="R1339" s="266"/>
      <c r="S1339" s="266"/>
      <c r="T1339" s="267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8" t="s">
        <v>383</v>
      </c>
      <c r="AU1339" s="268" t="s">
        <v>91</v>
      </c>
      <c r="AV1339" s="15" t="s">
        <v>379</v>
      </c>
      <c r="AW1339" s="15" t="s">
        <v>37</v>
      </c>
      <c r="AX1339" s="15" t="s">
        <v>85</v>
      </c>
      <c r="AY1339" s="268" t="s">
        <v>373</v>
      </c>
    </row>
    <row r="1340" s="2" customFormat="1" ht="37.8" customHeight="1">
      <c r="A1340" s="41"/>
      <c r="B1340" s="42"/>
      <c r="C1340" s="218" t="s">
        <v>1324</v>
      </c>
      <c r="D1340" s="218" t="s">
        <v>375</v>
      </c>
      <c r="E1340" s="219" t="s">
        <v>1325</v>
      </c>
      <c r="F1340" s="220" t="s">
        <v>1326</v>
      </c>
      <c r="G1340" s="221" t="s">
        <v>153</v>
      </c>
      <c r="H1340" s="222">
        <v>472.67500000000001</v>
      </c>
      <c r="I1340" s="223"/>
      <c r="J1340" s="224">
        <f>ROUND(I1340*H1340,2)</f>
        <v>0</v>
      </c>
      <c r="K1340" s="220" t="s">
        <v>378</v>
      </c>
      <c r="L1340" s="47"/>
      <c r="M1340" s="225" t="s">
        <v>19</v>
      </c>
      <c r="N1340" s="226" t="s">
        <v>50</v>
      </c>
      <c r="O1340" s="87"/>
      <c r="P1340" s="227">
        <f>O1340*H1340</f>
        <v>0</v>
      </c>
      <c r="Q1340" s="227">
        <v>0.0028500000000000001</v>
      </c>
      <c r="R1340" s="227">
        <f>Q1340*H1340</f>
        <v>1.3471237500000002</v>
      </c>
      <c r="S1340" s="227">
        <v>0</v>
      </c>
      <c r="T1340" s="228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29" t="s">
        <v>379</v>
      </c>
      <c r="AT1340" s="229" t="s">
        <v>375</v>
      </c>
      <c r="AU1340" s="229" t="s">
        <v>91</v>
      </c>
      <c r="AY1340" s="20" t="s">
        <v>373</v>
      </c>
      <c r="BE1340" s="230">
        <f>IF(N1340="základní",J1340,0)</f>
        <v>0</v>
      </c>
      <c r="BF1340" s="230">
        <f>IF(N1340="snížená",J1340,0)</f>
        <v>0</v>
      </c>
      <c r="BG1340" s="230">
        <f>IF(N1340="zákl. přenesená",J1340,0)</f>
        <v>0</v>
      </c>
      <c r="BH1340" s="230">
        <f>IF(N1340="sníž. přenesená",J1340,0)</f>
        <v>0</v>
      </c>
      <c r="BI1340" s="230">
        <f>IF(N1340="nulová",J1340,0)</f>
        <v>0</v>
      </c>
      <c r="BJ1340" s="20" t="s">
        <v>91</v>
      </c>
      <c r="BK1340" s="230">
        <f>ROUND(I1340*H1340,2)</f>
        <v>0</v>
      </c>
      <c r="BL1340" s="20" t="s">
        <v>379</v>
      </c>
      <c r="BM1340" s="229" t="s">
        <v>1327</v>
      </c>
    </row>
    <row r="1341" s="2" customFormat="1">
      <c r="A1341" s="41"/>
      <c r="B1341" s="42"/>
      <c r="C1341" s="43"/>
      <c r="D1341" s="231" t="s">
        <v>381</v>
      </c>
      <c r="E1341" s="43"/>
      <c r="F1341" s="232" t="s">
        <v>1328</v>
      </c>
      <c r="G1341" s="43"/>
      <c r="H1341" s="43"/>
      <c r="I1341" s="233"/>
      <c r="J1341" s="43"/>
      <c r="K1341" s="43"/>
      <c r="L1341" s="47"/>
      <c r="M1341" s="234"/>
      <c r="N1341" s="235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381</v>
      </c>
      <c r="AU1341" s="20" t="s">
        <v>91</v>
      </c>
    </row>
    <row r="1342" s="14" customFormat="1">
      <c r="A1342" s="14"/>
      <c r="B1342" s="247"/>
      <c r="C1342" s="248"/>
      <c r="D1342" s="238" t="s">
        <v>383</v>
      </c>
      <c r="E1342" s="249" t="s">
        <v>19</v>
      </c>
      <c r="F1342" s="250" t="s">
        <v>220</v>
      </c>
      <c r="G1342" s="248"/>
      <c r="H1342" s="251">
        <v>472.67500000000001</v>
      </c>
      <c r="I1342" s="252"/>
      <c r="J1342" s="248"/>
      <c r="K1342" s="248"/>
      <c r="L1342" s="253"/>
      <c r="M1342" s="254"/>
      <c r="N1342" s="255"/>
      <c r="O1342" s="255"/>
      <c r="P1342" s="255"/>
      <c r="Q1342" s="255"/>
      <c r="R1342" s="255"/>
      <c r="S1342" s="255"/>
      <c r="T1342" s="256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7" t="s">
        <v>383</v>
      </c>
      <c r="AU1342" s="257" t="s">
        <v>91</v>
      </c>
      <c r="AV1342" s="14" t="s">
        <v>91</v>
      </c>
      <c r="AW1342" s="14" t="s">
        <v>37</v>
      </c>
      <c r="AX1342" s="14" t="s">
        <v>78</v>
      </c>
      <c r="AY1342" s="257" t="s">
        <v>373</v>
      </c>
    </row>
    <row r="1343" s="15" customFormat="1">
      <c r="A1343" s="15"/>
      <c r="B1343" s="258"/>
      <c r="C1343" s="259"/>
      <c r="D1343" s="238" t="s">
        <v>383</v>
      </c>
      <c r="E1343" s="260" t="s">
        <v>19</v>
      </c>
      <c r="F1343" s="261" t="s">
        <v>386</v>
      </c>
      <c r="G1343" s="259"/>
      <c r="H1343" s="262">
        <v>472.67500000000001</v>
      </c>
      <c r="I1343" s="263"/>
      <c r="J1343" s="259"/>
      <c r="K1343" s="259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8" t="s">
        <v>383</v>
      </c>
      <c r="AU1343" s="268" t="s">
        <v>91</v>
      </c>
      <c r="AV1343" s="15" t="s">
        <v>379</v>
      </c>
      <c r="AW1343" s="15" t="s">
        <v>37</v>
      </c>
      <c r="AX1343" s="15" t="s">
        <v>85</v>
      </c>
      <c r="AY1343" s="268" t="s">
        <v>373</v>
      </c>
    </row>
    <row r="1344" s="2" customFormat="1" ht="24.15" customHeight="1">
      <c r="A1344" s="41"/>
      <c r="B1344" s="42"/>
      <c r="C1344" s="218" t="s">
        <v>1329</v>
      </c>
      <c r="D1344" s="218" t="s">
        <v>375</v>
      </c>
      <c r="E1344" s="219" t="s">
        <v>1330</v>
      </c>
      <c r="F1344" s="220" t="s">
        <v>1331</v>
      </c>
      <c r="G1344" s="221" t="s">
        <v>153</v>
      </c>
      <c r="H1344" s="222">
        <v>2435.2550000000001</v>
      </c>
      <c r="I1344" s="223"/>
      <c r="J1344" s="224">
        <f>ROUND(I1344*H1344,2)</f>
        <v>0</v>
      </c>
      <c r="K1344" s="220" t="s">
        <v>378</v>
      </c>
      <c r="L1344" s="47"/>
      <c r="M1344" s="225" t="s">
        <v>19</v>
      </c>
      <c r="N1344" s="226" t="s">
        <v>50</v>
      </c>
      <c r="O1344" s="87"/>
      <c r="P1344" s="227">
        <f>O1344*H1344</f>
        <v>0</v>
      </c>
      <c r="Q1344" s="227">
        <v>0.00025999999999999998</v>
      </c>
      <c r="R1344" s="227">
        <f>Q1344*H1344</f>
        <v>0.63316629999999996</v>
      </c>
      <c r="S1344" s="227">
        <v>0</v>
      </c>
      <c r="T1344" s="228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9" t="s">
        <v>379</v>
      </c>
      <c r="AT1344" s="229" t="s">
        <v>375</v>
      </c>
      <c r="AU1344" s="229" t="s">
        <v>91</v>
      </c>
      <c r="AY1344" s="20" t="s">
        <v>373</v>
      </c>
      <c r="BE1344" s="230">
        <f>IF(N1344="základní",J1344,0)</f>
        <v>0</v>
      </c>
      <c r="BF1344" s="230">
        <f>IF(N1344="snížená",J1344,0)</f>
        <v>0</v>
      </c>
      <c r="BG1344" s="230">
        <f>IF(N1344="zákl. přenesená",J1344,0)</f>
        <v>0</v>
      </c>
      <c r="BH1344" s="230">
        <f>IF(N1344="sníž. přenesená",J1344,0)</f>
        <v>0</v>
      </c>
      <c r="BI1344" s="230">
        <f>IF(N1344="nulová",J1344,0)</f>
        <v>0</v>
      </c>
      <c r="BJ1344" s="20" t="s">
        <v>91</v>
      </c>
      <c r="BK1344" s="230">
        <f>ROUND(I1344*H1344,2)</f>
        <v>0</v>
      </c>
      <c r="BL1344" s="20" t="s">
        <v>379</v>
      </c>
      <c r="BM1344" s="229" t="s">
        <v>1332</v>
      </c>
    </row>
    <row r="1345" s="2" customFormat="1">
      <c r="A1345" s="41"/>
      <c r="B1345" s="42"/>
      <c r="C1345" s="43"/>
      <c r="D1345" s="231" t="s">
        <v>381</v>
      </c>
      <c r="E1345" s="43"/>
      <c r="F1345" s="232" t="s">
        <v>1333</v>
      </c>
      <c r="G1345" s="43"/>
      <c r="H1345" s="43"/>
      <c r="I1345" s="233"/>
      <c r="J1345" s="43"/>
      <c r="K1345" s="43"/>
      <c r="L1345" s="47"/>
      <c r="M1345" s="234"/>
      <c r="N1345" s="235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381</v>
      </c>
      <c r="AU1345" s="20" t="s">
        <v>91</v>
      </c>
    </row>
    <row r="1346" s="13" customFormat="1">
      <c r="A1346" s="13"/>
      <c r="B1346" s="236"/>
      <c r="C1346" s="237"/>
      <c r="D1346" s="238" t="s">
        <v>383</v>
      </c>
      <c r="E1346" s="239" t="s">
        <v>19</v>
      </c>
      <c r="F1346" s="240" t="s">
        <v>384</v>
      </c>
      <c r="G1346" s="237"/>
      <c r="H1346" s="239" t="s">
        <v>19</v>
      </c>
      <c r="I1346" s="241"/>
      <c r="J1346" s="237"/>
      <c r="K1346" s="237"/>
      <c r="L1346" s="242"/>
      <c r="M1346" s="243"/>
      <c r="N1346" s="244"/>
      <c r="O1346" s="244"/>
      <c r="P1346" s="244"/>
      <c r="Q1346" s="244"/>
      <c r="R1346" s="244"/>
      <c r="S1346" s="244"/>
      <c r="T1346" s="24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6" t="s">
        <v>383</v>
      </c>
      <c r="AU1346" s="246" t="s">
        <v>91</v>
      </c>
      <c r="AV1346" s="13" t="s">
        <v>85</v>
      </c>
      <c r="AW1346" s="13" t="s">
        <v>37</v>
      </c>
      <c r="AX1346" s="13" t="s">
        <v>78</v>
      </c>
      <c r="AY1346" s="246" t="s">
        <v>373</v>
      </c>
    </row>
    <row r="1347" s="13" customFormat="1">
      <c r="A1347" s="13"/>
      <c r="B1347" s="236"/>
      <c r="C1347" s="237"/>
      <c r="D1347" s="238" t="s">
        <v>383</v>
      </c>
      <c r="E1347" s="239" t="s">
        <v>19</v>
      </c>
      <c r="F1347" s="240" t="s">
        <v>668</v>
      </c>
      <c r="G1347" s="237"/>
      <c r="H1347" s="239" t="s">
        <v>19</v>
      </c>
      <c r="I1347" s="241"/>
      <c r="J1347" s="237"/>
      <c r="K1347" s="237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6" t="s">
        <v>383</v>
      </c>
      <c r="AU1347" s="246" t="s">
        <v>91</v>
      </c>
      <c r="AV1347" s="13" t="s">
        <v>85</v>
      </c>
      <c r="AW1347" s="13" t="s">
        <v>37</v>
      </c>
      <c r="AX1347" s="13" t="s">
        <v>78</v>
      </c>
      <c r="AY1347" s="246" t="s">
        <v>373</v>
      </c>
    </row>
    <row r="1348" s="13" customFormat="1">
      <c r="A1348" s="13"/>
      <c r="B1348" s="236"/>
      <c r="C1348" s="237"/>
      <c r="D1348" s="238" t="s">
        <v>383</v>
      </c>
      <c r="E1348" s="239" t="s">
        <v>19</v>
      </c>
      <c r="F1348" s="240" t="s">
        <v>1293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383</v>
      </c>
      <c r="AU1348" s="246" t="s">
        <v>91</v>
      </c>
      <c r="AV1348" s="13" t="s">
        <v>85</v>
      </c>
      <c r="AW1348" s="13" t="s">
        <v>37</v>
      </c>
      <c r="AX1348" s="13" t="s">
        <v>78</v>
      </c>
      <c r="AY1348" s="246" t="s">
        <v>373</v>
      </c>
    </row>
    <row r="1349" s="13" customFormat="1">
      <c r="A1349" s="13"/>
      <c r="B1349" s="236"/>
      <c r="C1349" s="237"/>
      <c r="D1349" s="238" t="s">
        <v>383</v>
      </c>
      <c r="E1349" s="239" t="s">
        <v>19</v>
      </c>
      <c r="F1349" s="240" t="s">
        <v>703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383</v>
      </c>
      <c r="AU1349" s="246" t="s">
        <v>91</v>
      </c>
      <c r="AV1349" s="13" t="s">
        <v>85</v>
      </c>
      <c r="AW1349" s="13" t="s">
        <v>37</v>
      </c>
      <c r="AX1349" s="13" t="s">
        <v>78</v>
      </c>
      <c r="AY1349" s="246" t="s">
        <v>373</v>
      </c>
    </row>
    <row r="1350" s="13" customFormat="1">
      <c r="A1350" s="13"/>
      <c r="B1350" s="236"/>
      <c r="C1350" s="237"/>
      <c r="D1350" s="238" t="s">
        <v>383</v>
      </c>
      <c r="E1350" s="239" t="s">
        <v>19</v>
      </c>
      <c r="F1350" s="240" t="s">
        <v>692</v>
      </c>
      <c r="G1350" s="237"/>
      <c r="H1350" s="239" t="s">
        <v>19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6" t="s">
        <v>383</v>
      </c>
      <c r="AU1350" s="246" t="s">
        <v>91</v>
      </c>
      <c r="AV1350" s="13" t="s">
        <v>85</v>
      </c>
      <c r="AW1350" s="13" t="s">
        <v>37</v>
      </c>
      <c r="AX1350" s="13" t="s">
        <v>78</v>
      </c>
      <c r="AY1350" s="246" t="s">
        <v>373</v>
      </c>
    </row>
    <row r="1351" s="14" customFormat="1">
      <c r="A1351" s="14"/>
      <c r="B1351" s="247"/>
      <c r="C1351" s="248"/>
      <c r="D1351" s="238" t="s">
        <v>383</v>
      </c>
      <c r="E1351" s="249" t="s">
        <v>19</v>
      </c>
      <c r="F1351" s="250" t="s">
        <v>1334</v>
      </c>
      <c r="G1351" s="248"/>
      <c r="H1351" s="251">
        <v>190.06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7" t="s">
        <v>383</v>
      </c>
      <c r="AU1351" s="257" t="s">
        <v>91</v>
      </c>
      <c r="AV1351" s="14" t="s">
        <v>91</v>
      </c>
      <c r="AW1351" s="14" t="s">
        <v>37</v>
      </c>
      <c r="AX1351" s="14" t="s">
        <v>78</v>
      </c>
      <c r="AY1351" s="257" t="s">
        <v>373</v>
      </c>
    </row>
    <row r="1352" s="13" customFormat="1">
      <c r="A1352" s="13"/>
      <c r="B1352" s="236"/>
      <c r="C1352" s="237"/>
      <c r="D1352" s="238" t="s">
        <v>383</v>
      </c>
      <c r="E1352" s="239" t="s">
        <v>19</v>
      </c>
      <c r="F1352" s="240" t="s">
        <v>693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383</v>
      </c>
      <c r="AU1352" s="246" t="s">
        <v>91</v>
      </c>
      <c r="AV1352" s="13" t="s">
        <v>85</v>
      </c>
      <c r="AW1352" s="13" t="s">
        <v>37</v>
      </c>
      <c r="AX1352" s="13" t="s">
        <v>78</v>
      </c>
      <c r="AY1352" s="246" t="s">
        <v>373</v>
      </c>
    </row>
    <row r="1353" s="14" customFormat="1">
      <c r="A1353" s="14"/>
      <c r="B1353" s="247"/>
      <c r="C1353" s="248"/>
      <c r="D1353" s="238" t="s">
        <v>383</v>
      </c>
      <c r="E1353" s="249" t="s">
        <v>19</v>
      </c>
      <c r="F1353" s="250" t="s">
        <v>1334</v>
      </c>
      <c r="G1353" s="248"/>
      <c r="H1353" s="251">
        <v>190.06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383</v>
      </c>
      <c r="AU1353" s="257" t="s">
        <v>91</v>
      </c>
      <c r="AV1353" s="14" t="s">
        <v>91</v>
      </c>
      <c r="AW1353" s="14" t="s">
        <v>37</v>
      </c>
      <c r="AX1353" s="14" t="s">
        <v>78</v>
      </c>
      <c r="AY1353" s="257" t="s">
        <v>373</v>
      </c>
    </row>
    <row r="1354" s="13" customFormat="1">
      <c r="A1354" s="13"/>
      <c r="B1354" s="236"/>
      <c r="C1354" s="237"/>
      <c r="D1354" s="238" t="s">
        <v>383</v>
      </c>
      <c r="E1354" s="239" t="s">
        <v>19</v>
      </c>
      <c r="F1354" s="240" t="s">
        <v>694</v>
      </c>
      <c r="G1354" s="237"/>
      <c r="H1354" s="239" t="s">
        <v>19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6" t="s">
        <v>383</v>
      </c>
      <c r="AU1354" s="246" t="s">
        <v>91</v>
      </c>
      <c r="AV1354" s="13" t="s">
        <v>85</v>
      </c>
      <c r="AW1354" s="13" t="s">
        <v>37</v>
      </c>
      <c r="AX1354" s="13" t="s">
        <v>78</v>
      </c>
      <c r="AY1354" s="246" t="s">
        <v>373</v>
      </c>
    </row>
    <row r="1355" s="14" customFormat="1">
      <c r="A1355" s="14"/>
      <c r="B1355" s="247"/>
      <c r="C1355" s="248"/>
      <c r="D1355" s="238" t="s">
        <v>383</v>
      </c>
      <c r="E1355" s="249" t="s">
        <v>19</v>
      </c>
      <c r="F1355" s="250" t="s">
        <v>1334</v>
      </c>
      <c r="G1355" s="248"/>
      <c r="H1355" s="251">
        <v>190.06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383</v>
      </c>
      <c r="AU1355" s="257" t="s">
        <v>91</v>
      </c>
      <c r="AV1355" s="14" t="s">
        <v>91</v>
      </c>
      <c r="AW1355" s="14" t="s">
        <v>37</v>
      </c>
      <c r="AX1355" s="14" t="s">
        <v>78</v>
      </c>
      <c r="AY1355" s="257" t="s">
        <v>373</v>
      </c>
    </row>
    <row r="1356" s="13" customFormat="1">
      <c r="A1356" s="13"/>
      <c r="B1356" s="236"/>
      <c r="C1356" s="237"/>
      <c r="D1356" s="238" t="s">
        <v>383</v>
      </c>
      <c r="E1356" s="239" t="s">
        <v>19</v>
      </c>
      <c r="F1356" s="240" t="s">
        <v>689</v>
      </c>
      <c r="G1356" s="237"/>
      <c r="H1356" s="239" t="s">
        <v>19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6" t="s">
        <v>383</v>
      </c>
      <c r="AU1356" s="246" t="s">
        <v>91</v>
      </c>
      <c r="AV1356" s="13" t="s">
        <v>85</v>
      </c>
      <c r="AW1356" s="13" t="s">
        <v>37</v>
      </c>
      <c r="AX1356" s="13" t="s">
        <v>78</v>
      </c>
      <c r="AY1356" s="246" t="s">
        <v>373</v>
      </c>
    </row>
    <row r="1357" s="13" customFormat="1">
      <c r="A1357" s="13"/>
      <c r="B1357" s="236"/>
      <c r="C1357" s="237"/>
      <c r="D1357" s="238" t="s">
        <v>383</v>
      </c>
      <c r="E1357" s="239" t="s">
        <v>19</v>
      </c>
      <c r="F1357" s="240" t="s">
        <v>673</v>
      </c>
      <c r="G1357" s="237"/>
      <c r="H1357" s="239" t="s">
        <v>19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6" t="s">
        <v>383</v>
      </c>
      <c r="AU1357" s="246" t="s">
        <v>91</v>
      </c>
      <c r="AV1357" s="13" t="s">
        <v>85</v>
      </c>
      <c r="AW1357" s="13" t="s">
        <v>37</v>
      </c>
      <c r="AX1357" s="13" t="s">
        <v>78</v>
      </c>
      <c r="AY1357" s="246" t="s">
        <v>373</v>
      </c>
    </row>
    <row r="1358" s="14" customFormat="1">
      <c r="A1358" s="14"/>
      <c r="B1358" s="247"/>
      <c r="C1358" s="248"/>
      <c r="D1358" s="238" t="s">
        <v>383</v>
      </c>
      <c r="E1358" s="249" t="s">
        <v>19</v>
      </c>
      <c r="F1358" s="250" t="s">
        <v>1335</v>
      </c>
      <c r="G1358" s="248"/>
      <c r="H1358" s="251">
        <v>19.939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7" t="s">
        <v>383</v>
      </c>
      <c r="AU1358" s="257" t="s">
        <v>91</v>
      </c>
      <c r="AV1358" s="14" t="s">
        <v>91</v>
      </c>
      <c r="AW1358" s="14" t="s">
        <v>37</v>
      </c>
      <c r="AX1358" s="14" t="s">
        <v>78</v>
      </c>
      <c r="AY1358" s="257" t="s">
        <v>373</v>
      </c>
    </row>
    <row r="1359" s="13" customFormat="1">
      <c r="A1359" s="13"/>
      <c r="B1359" s="236"/>
      <c r="C1359" s="237"/>
      <c r="D1359" s="238" t="s">
        <v>383</v>
      </c>
      <c r="E1359" s="239" t="s">
        <v>19</v>
      </c>
      <c r="F1359" s="240" t="s">
        <v>692</v>
      </c>
      <c r="G1359" s="237"/>
      <c r="H1359" s="239" t="s">
        <v>19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6" t="s">
        <v>383</v>
      </c>
      <c r="AU1359" s="246" t="s">
        <v>91</v>
      </c>
      <c r="AV1359" s="13" t="s">
        <v>85</v>
      </c>
      <c r="AW1359" s="13" t="s">
        <v>37</v>
      </c>
      <c r="AX1359" s="13" t="s">
        <v>78</v>
      </c>
      <c r="AY1359" s="246" t="s">
        <v>373</v>
      </c>
    </row>
    <row r="1360" s="14" customFormat="1">
      <c r="A1360" s="14"/>
      <c r="B1360" s="247"/>
      <c r="C1360" s="248"/>
      <c r="D1360" s="238" t="s">
        <v>383</v>
      </c>
      <c r="E1360" s="249" t="s">
        <v>19</v>
      </c>
      <c r="F1360" s="250" t="s">
        <v>1335</v>
      </c>
      <c r="G1360" s="248"/>
      <c r="H1360" s="251">
        <v>19.939</v>
      </c>
      <c r="I1360" s="252"/>
      <c r="J1360" s="248"/>
      <c r="K1360" s="248"/>
      <c r="L1360" s="253"/>
      <c r="M1360" s="254"/>
      <c r="N1360" s="255"/>
      <c r="O1360" s="255"/>
      <c r="P1360" s="255"/>
      <c r="Q1360" s="255"/>
      <c r="R1360" s="255"/>
      <c r="S1360" s="255"/>
      <c r="T1360" s="256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7" t="s">
        <v>383</v>
      </c>
      <c r="AU1360" s="257" t="s">
        <v>91</v>
      </c>
      <c r="AV1360" s="14" t="s">
        <v>91</v>
      </c>
      <c r="AW1360" s="14" t="s">
        <v>37</v>
      </c>
      <c r="AX1360" s="14" t="s">
        <v>78</v>
      </c>
      <c r="AY1360" s="257" t="s">
        <v>373</v>
      </c>
    </row>
    <row r="1361" s="13" customFormat="1">
      <c r="A1361" s="13"/>
      <c r="B1361" s="236"/>
      <c r="C1361" s="237"/>
      <c r="D1361" s="238" t="s">
        <v>383</v>
      </c>
      <c r="E1361" s="239" t="s">
        <v>19</v>
      </c>
      <c r="F1361" s="240" t="s">
        <v>693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383</v>
      </c>
      <c r="AU1361" s="246" t="s">
        <v>91</v>
      </c>
      <c r="AV1361" s="13" t="s">
        <v>85</v>
      </c>
      <c r="AW1361" s="13" t="s">
        <v>37</v>
      </c>
      <c r="AX1361" s="13" t="s">
        <v>78</v>
      </c>
      <c r="AY1361" s="246" t="s">
        <v>373</v>
      </c>
    </row>
    <row r="1362" s="14" customFormat="1">
      <c r="A1362" s="14"/>
      <c r="B1362" s="247"/>
      <c r="C1362" s="248"/>
      <c r="D1362" s="238" t="s">
        <v>383</v>
      </c>
      <c r="E1362" s="249" t="s">
        <v>19</v>
      </c>
      <c r="F1362" s="250" t="s">
        <v>1335</v>
      </c>
      <c r="G1362" s="248"/>
      <c r="H1362" s="251">
        <v>19.939</v>
      </c>
      <c r="I1362" s="252"/>
      <c r="J1362" s="248"/>
      <c r="K1362" s="248"/>
      <c r="L1362" s="253"/>
      <c r="M1362" s="254"/>
      <c r="N1362" s="255"/>
      <c r="O1362" s="255"/>
      <c r="P1362" s="255"/>
      <c r="Q1362" s="255"/>
      <c r="R1362" s="255"/>
      <c r="S1362" s="255"/>
      <c r="T1362" s="256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7" t="s">
        <v>383</v>
      </c>
      <c r="AU1362" s="257" t="s">
        <v>91</v>
      </c>
      <c r="AV1362" s="14" t="s">
        <v>91</v>
      </c>
      <c r="AW1362" s="14" t="s">
        <v>37</v>
      </c>
      <c r="AX1362" s="14" t="s">
        <v>78</v>
      </c>
      <c r="AY1362" s="257" t="s">
        <v>373</v>
      </c>
    </row>
    <row r="1363" s="13" customFormat="1">
      <c r="A1363" s="13"/>
      <c r="B1363" s="236"/>
      <c r="C1363" s="237"/>
      <c r="D1363" s="238" t="s">
        <v>383</v>
      </c>
      <c r="E1363" s="239" t="s">
        <v>19</v>
      </c>
      <c r="F1363" s="240" t="s">
        <v>694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383</v>
      </c>
      <c r="AU1363" s="246" t="s">
        <v>91</v>
      </c>
      <c r="AV1363" s="13" t="s">
        <v>85</v>
      </c>
      <c r="AW1363" s="13" t="s">
        <v>37</v>
      </c>
      <c r="AX1363" s="13" t="s">
        <v>78</v>
      </c>
      <c r="AY1363" s="246" t="s">
        <v>373</v>
      </c>
    </row>
    <row r="1364" s="14" customFormat="1">
      <c r="A1364" s="14"/>
      <c r="B1364" s="247"/>
      <c r="C1364" s="248"/>
      <c r="D1364" s="238" t="s">
        <v>383</v>
      </c>
      <c r="E1364" s="249" t="s">
        <v>19</v>
      </c>
      <c r="F1364" s="250" t="s">
        <v>1335</v>
      </c>
      <c r="G1364" s="248"/>
      <c r="H1364" s="251">
        <v>19.939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7" t="s">
        <v>383</v>
      </c>
      <c r="AU1364" s="257" t="s">
        <v>91</v>
      </c>
      <c r="AV1364" s="14" t="s">
        <v>91</v>
      </c>
      <c r="AW1364" s="14" t="s">
        <v>37</v>
      </c>
      <c r="AX1364" s="14" t="s">
        <v>78</v>
      </c>
      <c r="AY1364" s="257" t="s">
        <v>373</v>
      </c>
    </row>
    <row r="1365" s="13" customFormat="1">
      <c r="A1365" s="13"/>
      <c r="B1365" s="236"/>
      <c r="C1365" s="237"/>
      <c r="D1365" s="238" t="s">
        <v>383</v>
      </c>
      <c r="E1365" s="239" t="s">
        <v>19</v>
      </c>
      <c r="F1365" s="240" t="s">
        <v>1336</v>
      </c>
      <c r="G1365" s="237"/>
      <c r="H1365" s="239" t="s">
        <v>19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6" t="s">
        <v>383</v>
      </c>
      <c r="AU1365" s="246" t="s">
        <v>91</v>
      </c>
      <c r="AV1365" s="13" t="s">
        <v>85</v>
      </c>
      <c r="AW1365" s="13" t="s">
        <v>37</v>
      </c>
      <c r="AX1365" s="13" t="s">
        <v>78</v>
      </c>
      <c r="AY1365" s="246" t="s">
        <v>373</v>
      </c>
    </row>
    <row r="1366" s="14" customFormat="1">
      <c r="A1366" s="14"/>
      <c r="B1366" s="247"/>
      <c r="C1366" s="248"/>
      <c r="D1366" s="238" t="s">
        <v>383</v>
      </c>
      <c r="E1366" s="249" t="s">
        <v>19</v>
      </c>
      <c r="F1366" s="250" t="s">
        <v>1337</v>
      </c>
      <c r="G1366" s="248"/>
      <c r="H1366" s="251">
        <v>74.400000000000006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383</v>
      </c>
      <c r="AU1366" s="257" t="s">
        <v>91</v>
      </c>
      <c r="AV1366" s="14" t="s">
        <v>91</v>
      </c>
      <c r="AW1366" s="14" t="s">
        <v>37</v>
      </c>
      <c r="AX1366" s="14" t="s">
        <v>78</v>
      </c>
      <c r="AY1366" s="257" t="s">
        <v>373</v>
      </c>
    </row>
    <row r="1367" s="14" customFormat="1">
      <c r="A1367" s="14"/>
      <c r="B1367" s="247"/>
      <c r="C1367" s="248"/>
      <c r="D1367" s="238" t="s">
        <v>383</v>
      </c>
      <c r="E1367" s="249" t="s">
        <v>19</v>
      </c>
      <c r="F1367" s="250" t="s">
        <v>1338</v>
      </c>
      <c r="G1367" s="248"/>
      <c r="H1367" s="251">
        <v>44.799999999999997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383</v>
      </c>
      <c r="AU1367" s="257" t="s">
        <v>91</v>
      </c>
      <c r="AV1367" s="14" t="s">
        <v>91</v>
      </c>
      <c r="AW1367" s="14" t="s">
        <v>37</v>
      </c>
      <c r="AX1367" s="14" t="s">
        <v>78</v>
      </c>
      <c r="AY1367" s="257" t="s">
        <v>373</v>
      </c>
    </row>
    <row r="1368" s="16" customFormat="1">
      <c r="A1368" s="16"/>
      <c r="B1368" s="269"/>
      <c r="C1368" s="270"/>
      <c r="D1368" s="238" t="s">
        <v>383</v>
      </c>
      <c r="E1368" s="271" t="s">
        <v>223</v>
      </c>
      <c r="F1368" s="272" t="s">
        <v>447</v>
      </c>
      <c r="G1368" s="270"/>
      <c r="H1368" s="273">
        <v>769.13599999999997</v>
      </c>
      <c r="I1368" s="274"/>
      <c r="J1368" s="270"/>
      <c r="K1368" s="270"/>
      <c r="L1368" s="275"/>
      <c r="M1368" s="276"/>
      <c r="N1368" s="277"/>
      <c r="O1368" s="277"/>
      <c r="P1368" s="277"/>
      <c r="Q1368" s="277"/>
      <c r="R1368" s="277"/>
      <c r="S1368" s="277"/>
      <c r="T1368" s="278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9" t="s">
        <v>383</v>
      </c>
      <c r="AU1368" s="279" t="s">
        <v>91</v>
      </c>
      <c r="AV1368" s="16" t="s">
        <v>98</v>
      </c>
      <c r="AW1368" s="16" t="s">
        <v>37</v>
      </c>
      <c r="AX1368" s="16" t="s">
        <v>78</v>
      </c>
      <c r="AY1368" s="279" t="s">
        <v>373</v>
      </c>
    </row>
    <row r="1369" s="13" customFormat="1">
      <c r="A1369" s="13"/>
      <c r="B1369" s="236"/>
      <c r="C1369" s="237"/>
      <c r="D1369" s="238" t="s">
        <v>383</v>
      </c>
      <c r="E1369" s="239" t="s">
        <v>19</v>
      </c>
      <c r="F1369" s="240" t="s">
        <v>1339</v>
      </c>
      <c r="G1369" s="237"/>
      <c r="H1369" s="239" t="s">
        <v>19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6" t="s">
        <v>383</v>
      </c>
      <c r="AU1369" s="246" t="s">
        <v>91</v>
      </c>
      <c r="AV1369" s="13" t="s">
        <v>85</v>
      </c>
      <c r="AW1369" s="13" t="s">
        <v>37</v>
      </c>
      <c r="AX1369" s="13" t="s">
        <v>78</v>
      </c>
      <c r="AY1369" s="246" t="s">
        <v>373</v>
      </c>
    </row>
    <row r="1370" s="14" customFormat="1">
      <c r="A1370" s="14"/>
      <c r="B1370" s="247"/>
      <c r="C1370" s="248"/>
      <c r="D1370" s="238" t="s">
        <v>383</v>
      </c>
      <c r="E1370" s="249" t="s">
        <v>19</v>
      </c>
      <c r="F1370" s="250" t="s">
        <v>1340</v>
      </c>
      <c r="G1370" s="248"/>
      <c r="H1370" s="251">
        <v>1766.779</v>
      </c>
      <c r="I1370" s="252"/>
      <c r="J1370" s="248"/>
      <c r="K1370" s="248"/>
      <c r="L1370" s="253"/>
      <c r="M1370" s="254"/>
      <c r="N1370" s="255"/>
      <c r="O1370" s="255"/>
      <c r="P1370" s="255"/>
      <c r="Q1370" s="255"/>
      <c r="R1370" s="255"/>
      <c r="S1370" s="255"/>
      <c r="T1370" s="256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7" t="s">
        <v>383</v>
      </c>
      <c r="AU1370" s="257" t="s">
        <v>91</v>
      </c>
      <c r="AV1370" s="14" t="s">
        <v>91</v>
      </c>
      <c r="AW1370" s="14" t="s">
        <v>37</v>
      </c>
      <c r="AX1370" s="14" t="s">
        <v>78</v>
      </c>
      <c r="AY1370" s="257" t="s">
        <v>373</v>
      </c>
    </row>
    <row r="1371" s="14" customFormat="1">
      <c r="A1371" s="14"/>
      <c r="B1371" s="247"/>
      <c r="C1371" s="248"/>
      <c r="D1371" s="238" t="s">
        <v>383</v>
      </c>
      <c r="E1371" s="249" t="s">
        <v>19</v>
      </c>
      <c r="F1371" s="250" t="s">
        <v>1341</v>
      </c>
      <c r="G1371" s="248"/>
      <c r="H1371" s="251">
        <v>257.00999999999999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383</v>
      </c>
      <c r="AU1371" s="257" t="s">
        <v>91</v>
      </c>
      <c r="AV1371" s="14" t="s">
        <v>91</v>
      </c>
      <c r="AW1371" s="14" t="s">
        <v>37</v>
      </c>
      <c r="AX1371" s="14" t="s">
        <v>78</v>
      </c>
      <c r="AY1371" s="257" t="s">
        <v>373</v>
      </c>
    </row>
    <row r="1372" s="14" customFormat="1">
      <c r="A1372" s="14"/>
      <c r="B1372" s="247"/>
      <c r="C1372" s="248"/>
      <c r="D1372" s="238" t="s">
        <v>383</v>
      </c>
      <c r="E1372" s="249" t="s">
        <v>19</v>
      </c>
      <c r="F1372" s="250" t="s">
        <v>1342</v>
      </c>
      <c r="G1372" s="248"/>
      <c r="H1372" s="251">
        <v>-357.67000000000002</v>
      </c>
      <c r="I1372" s="252"/>
      <c r="J1372" s="248"/>
      <c r="K1372" s="248"/>
      <c r="L1372" s="253"/>
      <c r="M1372" s="254"/>
      <c r="N1372" s="255"/>
      <c r="O1372" s="255"/>
      <c r="P1372" s="255"/>
      <c r="Q1372" s="255"/>
      <c r="R1372" s="255"/>
      <c r="S1372" s="255"/>
      <c r="T1372" s="256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7" t="s">
        <v>383</v>
      </c>
      <c r="AU1372" s="257" t="s">
        <v>91</v>
      </c>
      <c r="AV1372" s="14" t="s">
        <v>91</v>
      </c>
      <c r="AW1372" s="14" t="s">
        <v>37</v>
      </c>
      <c r="AX1372" s="14" t="s">
        <v>78</v>
      </c>
      <c r="AY1372" s="257" t="s">
        <v>373</v>
      </c>
    </row>
    <row r="1373" s="16" customFormat="1">
      <c r="A1373" s="16"/>
      <c r="B1373" s="269"/>
      <c r="C1373" s="270"/>
      <c r="D1373" s="238" t="s">
        <v>383</v>
      </c>
      <c r="E1373" s="271" t="s">
        <v>225</v>
      </c>
      <c r="F1373" s="272" t="s">
        <v>447</v>
      </c>
      <c r="G1373" s="270"/>
      <c r="H1373" s="273">
        <v>1666.1189999999999</v>
      </c>
      <c r="I1373" s="274"/>
      <c r="J1373" s="270"/>
      <c r="K1373" s="270"/>
      <c r="L1373" s="275"/>
      <c r="M1373" s="276"/>
      <c r="N1373" s="277"/>
      <c r="O1373" s="277"/>
      <c r="P1373" s="277"/>
      <c r="Q1373" s="277"/>
      <c r="R1373" s="277"/>
      <c r="S1373" s="277"/>
      <c r="T1373" s="278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79" t="s">
        <v>383</v>
      </c>
      <c r="AU1373" s="279" t="s">
        <v>91</v>
      </c>
      <c r="AV1373" s="16" t="s">
        <v>98</v>
      </c>
      <c r="AW1373" s="16" t="s">
        <v>37</v>
      </c>
      <c r="AX1373" s="16" t="s">
        <v>78</v>
      </c>
      <c r="AY1373" s="279" t="s">
        <v>373</v>
      </c>
    </row>
    <row r="1374" s="15" customFormat="1">
      <c r="A1374" s="15"/>
      <c r="B1374" s="258"/>
      <c r="C1374" s="259"/>
      <c r="D1374" s="238" t="s">
        <v>383</v>
      </c>
      <c r="E1374" s="260" t="s">
        <v>19</v>
      </c>
      <c r="F1374" s="261" t="s">
        <v>386</v>
      </c>
      <c r="G1374" s="259"/>
      <c r="H1374" s="262">
        <v>2435.2550000000001</v>
      </c>
      <c r="I1374" s="263"/>
      <c r="J1374" s="259"/>
      <c r="K1374" s="259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8" t="s">
        <v>383</v>
      </c>
      <c r="AU1374" s="268" t="s">
        <v>91</v>
      </c>
      <c r="AV1374" s="15" t="s">
        <v>379</v>
      </c>
      <c r="AW1374" s="15" t="s">
        <v>37</v>
      </c>
      <c r="AX1374" s="15" t="s">
        <v>85</v>
      </c>
      <c r="AY1374" s="268" t="s">
        <v>373</v>
      </c>
    </row>
    <row r="1375" s="2" customFormat="1" ht="33" customHeight="1">
      <c r="A1375" s="41"/>
      <c r="B1375" s="42"/>
      <c r="C1375" s="218" t="s">
        <v>1343</v>
      </c>
      <c r="D1375" s="218" t="s">
        <v>375</v>
      </c>
      <c r="E1375" s="219" t="s">
        <v>1344</v>
      </c>
      <c r="F1375" s="220" t="s">
        <v>1345</v>
      </c>
      <c r="G1375" s="221" t="s">
        <v>153</v>
      </c>
      <c r="H1375" s="222">
        <v>149.41</v>
      </c>
      <c r="I1375" s="223"/>
      <c r="J1375" s="224">
        <f>ROUND(I1375*H1375,2)</f>
        <v>0</v>
      </c>
      <c r="K1375" s="220" t="s">
        <v>378</v>
      </c>
      <c r="L1375" s="47"/>
      <c r="M1375" s="225" t="s">
        <v>19</v>
      </c>
      <c r="N1375" s="226" t="s">
        <v>50</v>
      </c>
      <c r="O1375" s="87"/>
      <c r="P1375" s="227">
        <f>O1375*H1375</f>
        <v>0</v>
      </c>
      <c r="Q1375" s="227">
        <v>0.0043800000000000002</v>
      </c>
      <c r="R1375" s="227">
        <f>Q1375*H1375</f>
        <v>0.65441579999999999</v>
      </c>
      <c r="S1375" s="227">
        <v>0</v>
      </c>
      <c r="T1375" s="228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9" t="s">
        <v>379</v>
      </c>
      <c r="AT1375" s="229" t="s">
        <v>375</v>
      </c>
      <c r="AU1375" s="229" t="s">
        <v>91</v>
      </c>
      <c r="AY1375" s="20" t="s">
        <v>373</v>
      </c>
      <c r="BE1375" s="230">
        <f>IF(N1375="základní",J1375,0)</f>
        <v>0</v>
      </c>
      <c r="BF1375" s="230">
        <f>IF(N1375="snížená",J1375,0)</f>
        <v>0</v>
      </c>
      <c r="BG1375" s="230">
        <f>IF(N1375="zákl. přenesená",J1375,0)</f>
        <v>0</v>
      </c>
      <c r="BH1375" s="230">
        <f>IF(N1375="sníž. přenesená",J1375,0)</f>
        <v>0</v>
      </c>
      <c r="BI1375" s="230">
        <f>IF(N1375="nulová",J1375,0)</f>
        <v>0</v>
      </c>
      <c r="BJ1375" s="20" t="s">
        <v>91</v>
      </c>
      <c r="BK1375" s="230">
        <f>ROUND(I1375*H1375,2)</f>
        <v>0</v>
      </c>
      <c r="BL1375" s="20" t="s">
        <v>379</v>
      </c>
      <c r="BM1375" s="229" t="s">
        <v>1346</v>
      </c>
    </row>
    <row r="1376" s="2" customFormat="1">
      <c r="A1376" s="41"/>
      <c r="B1376" s="42"/>
      <c r="C1376" s="43"/>
      <c r="D1376" s="231" t="s">
        <v>381</v>
      </c>
      <c r="E1376" s="43"/>
      <c r="F1376" s="232" t="s">
        <v>1347</v>
      </c>
      <c r="G1376" s="43"/>
      <c r="H1376" s="43"/>
      <c r="I1376" s="233"/>
      <c r="J1376" s="43"/>
      <c r="K1376" s="43"/>
      <c r="L1376" s="47"/>
      <c r="M1376" s="234"/>
      <c r="N1376" s="235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381</v>
      </c>
      <c r="AU1376" s="20" t="s">
        <v>91</v>
      </c>
    </row>
    <row r="1377" s="13" customFormat="1">
      <c r="A1377" s="13"/>
      <c r="B1377" s="236"/>
      <c r="C1377" s="237"/>
      <c r="D1377" s="238" t="s">
        <v>383</v>
      </c>
      <c r="E1377" s="239" t="s">
        <v>19</v>
      </c>
      <c r="F1377" s="240" t="s">
        <v>1348</v>
      </c>
      <c r="G1377" s="237"/>
      <c r="H1377" s="239" t="s">
        <v>19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6" t="s">
        <v>383</v>
      </c>
      <c r="AU1377" s="246" t="s">
        <v>91</v>
      </c>
      <c r="AV1377" s="13" t="s">
        <v>85</v>
      </c>
      <c r="AW1377" s="13" t="s">
        <v>37</v>
      </c>
      <c r="AX1377" s="13" t="s">
        <v>78</v>
      </c>
      <c r="AY1377" s="246" t="s">
        <v>373</v>
      </c>
    </row>
    <row r="1378" s="13" customFormat="1">
      <c r="A1378" s="13"/>
      <c r="B1378" s="236"/>
      <c r="C1378" s="237"/>
      <c r="D1378" s="238" t="s">
        <v>383</v>
      </c>
      <c r="E1378" s="239" t="s">
        <v>19</v>
      </c>
      <c r="F1378" s="240" t="s">
        <v>668</v>
      </c>
      <c r="G1378" s="237"/>
      <c r="H1378" s="239" t="s">
        <v>19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6" t="s">
        <v>383</v>
      </c>
      <c r="AU1378" s="246" t="s">
        <v>91</v>
      </c>
      <c r="AV1378" s="13" t="s">
        <v>85</v>
      </c>
      <c r="AW1378" s="13" t="s">
        <v>37</v>
      </c>
      <c r="AX1378" s="13" t="s">
        <v>78</v>
      </c>
      <c r="AY1378" s="246" t="s">
        <v>373</v>
      </c>
    </row>
    <row r="1379" s="13" customFormat="1">
      <c r="A1379" s="13"/>
      <c r="B1379" s="236"/>
      <c r="C1379" s="237"/>
      <c r="D1379" s="238" t="s">
        <v>383</v>
      </c>
      <c r="E1379" s="239" t="s">
        <v>19</v>
      </c>
      <c r="F1379" s="240" t="s">
        <v>1349</v>
      </c>
      <c r="G1379" s="237"/>
      <c r="H1379" s="239" t="s">
        <v>19</v>
      </c>
      <c r="I1379" s="241"/>
      <c r="J1379" s="237"/>
      <c r="K1379" s="237"/>
      <c r="L1379" s="242"/>
      <c r="M1379" s="243"/>
      <c r="N1379" s="244"/>
      <c r="O1379" s="244"/>
      <c r="P1379" s="244"/>
      <c r="Q1379" s="244"/>
      <c r="R1379" s="244"/>
      <c r="S1379" s="244"/>
      <c r="T1379" s="24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6" t="s">
        <v>383</v>
      </c>
      <c r="AU1379" s="246" t="s">
        <v>91</v>
      </c>
      <c r="AV1379" s="13" t="s">
        <v>85</v>
      </c>
      <c r="AW1379" s="13" t="s">
        <v>37</v>
      </c>
      <c r="AX1379" s="13" t="s">
        <v>78</v>
      </c>
      <c r="AY1379" s="246" t="s">
        <v>373</v>
      </c>
    </row>
    <row r="1380" s="13" customFormat="1">
      <c r="A1380" s="13"/>
      <c r="B1380" s="236"/>
      <c r="C1380" s="237"/>
      <c r="D1380" s="238" t="s">
        <v>383</v>
      </c>
      <c r="E1380" s="239" t="s">
        <v>19</v>
      </c>
      <c r="F1380" s="240" t="s">
        <v>1350</v>
      </c>
      <c r="G1380" s="237"/>
      <c r="H1380" s="239" t="s">
        <v>19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6" t="s">
        <v>383</v>
      </c>
      <c r="AU1380" s="246" t="s">
        <v>91</v>
      </c>
      <c r="AV1380" s="13" t="s">
        <v>85</v>
      </c>
      <c r="AW1380" s="13" t="s">
        <v>37</v>
      </c>
      <c r="AX1380" s="13" t="s">
        <v>78</v>
      </c>
      <c r="AY1380" s="246" t="s">
        <v>373</v>
      </c>
    </row>
    <row r="1381" s="14" customFormat="1">
      <c r="A1381" s="14"/>
      <c r="B1381" s="247"/>
      <c r="C1381" s="248"/>
      <c r="D1381" s="238" t="s">
        <v>383</v>
      </c>
      <c r="E1381" s="249" t="s">
        <v>19</v>
      </c>
      <c r="F1381" s="250" t="s">
        <v>1351</v>
      </c>
      <c r="G1381" s="248"/>
      <c r="H1381" s="251">
        <v>97.650000000000006</v>
      </c>
      <c r="I1381" s="252"/>
      <c r="J1381" s="248"/>
      <c r="K1381" s="248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7" t="s">
        <v>383</v>
      </c>
      <c r="AU1381" s="257" t="s">
        <v>91</v>
      </c>
      <c r="AV1381" s="14" t="s">
        <v>91</v>
      </c>
      <c r="AW1381" s="14" t="s">
        <v>37</v>
      </c>
      <c r="AX1381" s="14" t="s">
        <v>78</v>
      </c>
      <c r="AY1381" s="257" t="s">
        <v>373</v>
      </c>
    </row>
    <row r="1382" s="13" customFormat="1">
      <c r="A1382" s="13"/>
      <c r="B1382" s="236"/>
      <c r="C1382" s="237"/>
      <c r="D1382" s="238" t="s">
        <v>383</v>
      </c>
      <c r="E1382" s="239" t="s">
        <v>19</v>
      </c>
      <c r="F1382" s="240" t="s">
        <v>1352</v>
      </c>
      <c r="G1382" s="237"/>
      <c r="H1382" s="239" t="s">
        <v>19</v>
      </c>
      <c r="I1382" s="241"/>
      <c r="J1382" s="237"/>
      <c r="K1382" s="237"/>
      <c r="L1382" s="242"/>
      <c r="M1382" s="243"/>
      <c r="N1382" s="244"/>
      <c r="O1382" s="244"/>
      <c r="P1382" s="244"/>
      <c r="Q1382" s="244"/>
      <c r="R1382" s="244"/>
      <c r="S1382" s="244"/>
      <c r="T1382" s="24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6" t="s">
        <v>383</v>
      </c>
      <c r="AU1382" s="246" t="s">
        <v>91</v>
      </c>
      <c r="AV1382" s="13" t="s">
        <v>85</v>
      </c>
      <c r="AW1382" s="13" t="s">
        <v>37</v>
      </c>
      <c r="AX1382" s="13" t="s">
        <v>78</v>
      </c>
      <c r="AY1382" s="246" t="s">
        <v>373</v>
      </c>
    </row>
    <row r="1383" s="14" customFormat="1">
      <c r="A1383" s="14"/>
      <c r="B1383" s="247"/>
      <c r="C1383" s="248"/>
      <c r="D1383" s="238" t="s">
        <v>383</v>
      </c>
      <c r="E1383" s="249" t="s">
        <v>19</v>
      </c>
      <c r="F1383" s="250" t="s">
        <v>1353</v>
      </c>
      <c r="G1383" s="248"/>
      <c r="H1383" s="251">
        <v>51.759999999999998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383</v>
      </c>
      <c r="AU1383" s="257" t="s">
        <v>91</v>
      </c>
      <c r="AV1383" s="14" t="s">
        <v>91</v>
      </c>
      <c r="AW1383" s="14" t="s">
        <v>37</v>
      </c>
      <c r="AX1383" s="14" t="s">
        <v>78</v>
      </c>
      <c r="AY1383" s="257" t="s">
        <v>373</v>
      </c>
    </row>
    <row r="1384" s="15" customFormat="1">
      <c r="A1384" s="15"/>
      <c r="B1384" s="258"/>
      <c r="C1384" s="259"/>
      <c r="D1384" s="238" t="s">
        <v>383</v>
      </c>
      <c r="E1384" s="260" t="s">
        <v>266</v>
      </c>
      <c r="F1384" s="261" t="s">
        <v>386</v>
      </c>
      <c r="G1384" s="259"/>
      <c r="H1384" s="262">
        <v>149.41</v>
      </c>
      <c r="I1384" s="263"/>
      <c r="J1384" s="259"/>
      <c r="K1384" s="259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8" t="s">
        <v>383</v>
      </c>
      <c r="AU1384" s="268" t="s">
        <v>91</v>
      </c>
      <c r="AV1384" s="15" t="s">
        <v>379</v>
      </c>
      <c r="AW1384" s="15" t="s">
        <v>37</v>
      </c>
      <c r="AX1384" s="15" t="s">
        <v>85</v>
      </c>
      <c r="AY1384" s="268" t="s">
        <v>373</v>
      </c>
    </row>
    <row r="1385" s="2" customFormat="1" ht="24.15" customHeight="1">
      <c r="A1385" s="41"/>
      <c r="B1385" s="42"/>
      <c r="C1385" s="218" t="s">
        <v>1354</v>
      </c>
      <c r="D1385" s="218" t="s">
        <v>375</v>
      </c>
      <c r="E1385" s="219" t="s">
        <v>1355</v>
      </c>
      <c r="F1385" s="220" t="s">
        <v>1356</v>
      </c>
      <c r="G1385" s="221" t="s">
        <v>153</v>
      </c>
      <c r="H1385" s="222">
        <v>2786.9389999999999</v>
      </c>
      <c r="I1385" s="223"/>
      <c r="J1385" s="224">
        <f>ROUND(I1385*H1385,2)</f>
        <v>0</v>
      </c>
      <c r="K1385" s="220" t="s">
        <v>378</v>
      </c>
      <c r="L1385" s="47"/>
      <c r="M1385" s="225" t="s">
        <v>19</v>
      </c>
      <c r="N1385" s="226" t="s">
        <v>50</v>
      </c>
      <c r="O1385" s="87"/>
      <c r="P1385" s="227">
        <f>O1385*H1385</f>
        <v>0</v>
      </c>
      <c r="Q1385" s="227">
        <v>0.00013999999999999999</v>
      </c>
      <c r="R1385" s="227">
        <f>Q1385*H1385</f>
        <v>0.39017145999999997</v>
      </c>
      <c r="S1385" s="227">
        <v>0</v>
      </c>
      <c r="T1385" s="228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9" t="s">
        <v>379</v>
      </c>
      <c r="AT1385" s="229" t="s">
        <v>375</v>
      </c>
      <c r="AU1385" s="229" t="s">
        <v>91</v>
      </c>
      <c r="AY1385" s="20" t="s">
        <v>373</v>
      </c>
      <c r="BE1385" s="230">
        <f>IF(N1385="základní",J1385,0)</f>
        <v>0</v>
      </c>
      <c r="BF1385" s="230">
        <f>IF(N1385="snížená",J1385,0)</f>
        <v>0</v>
      </c>
      <c r="BG1385" s="230">
        <f>IF(N1385="zákl. přenesená",J1385,0)</f>
        <v>0</v>
      </c>
      <c r="BH1385" s="230">
        <f>IF(N1385="sníž. přenesená",J1385,0)</f>
        <v>0</v>
      </c>
      <c r="BI1385" s="230">
        <f>IF(N1385="nulová",J1385,0)</f>
        <v>0</v>
      </c>
      <c r="BJ1385" s="20" t="s">
        <v>91</v>
      </c>
      <c r="BK1385" s="230">
        <f>ROUND(I1385*H1385,2)</f>
        <v>0</v>
      </c>
      <c r="BL1385" s="20" t="s">
        <v>379</v>
      </c>
      <c r="BM1385" s="229" t="s">
        <v>1357</v>
      </c>
    </row>
    <row r="1386" s="2" customFormat="1">
      <c r="A1386" s="41"/>
      <c r="B1386" s="42"/>
      <c r="C1386" s="43"/>
      <c r="D1386" s="231" t="s">
        <v>381</v>
      </c>
      <c r="E1386" s="43"/>
      <c r="F1386" s="232" t="s">
        <v>1358</v>
      </c>
      <c r="G1386" s="43"/>
      <c r="H1386" s="43"/>
      <c r="I1386" s="233"/>
      <c r="J1386" s="43"/>
      <c r="K1386" s="43"/>
      <c r="L1386" s="47"/>
      <c r="M1386" s="234"/>
      <c r="N1386" s="235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381</v>
      </c>
      <c r="AU1386" s="20" t="s">
        <v>91</v>
      </c>
    </row>
    <row r="1387" s="14" customFormat="1">
      <c r="A1387" s="14"/>
      <c r="B1387" s="247"/>
      <c r="C1387" s="248"/>
      <c r="D1387" s="238" t="s">
        <v>383</v>
      </c>
      <c r="E1387" s="249" t="s">
        <v>19</v>
      </c>
      <c r="F1387" s="250" t="s">
        <v>225</v>
      </c>
      <c r="G1387" s="248"/>
      <c r="H1387" s="251">
        <v>1666.1189999999999</v>
      </c>
      <c r="I1387" s="252"/>
      <c r="J1387" s="248"/>
      <c r="K1387" s="248"/>
      <c r="L1387" s="253"/>
      <c r="M1387" s="254"/>
      <c r="N1387" s="255"/>
      <c r="O1387" s="255"/>
      <c r="P1387" s="255"/>
      <c r="Q1387" s="255"/>
      <c r="R1387" s="255"/>
      <c r="S1387" s="255"/>
      <c r="T1387" s="256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7" t="s">
        <v>383</v>
      </c>
      <c r="AU1387" s="257" t="s">
        <v>91</v>
      </c>
      <c r="AV1387" s="14" t="s">
        <v>91</v>
      </c>
      <c r="AW1387" s="14" t="s">
        <v>37</v>
      </c>
      <c r="AX1387" s="14" t="s">
        <v>78</v>
      </c>
      <c r="AY1387" s="257" t="s">
        <v>373</v>
      </c>
    </row>
    <row r="1388" s="14" customFormat="1">
      <c r="A1388" s="14"/>
      <c r="B1388" s="247"/>
      <c r="C1388" s="248"/>
      <c r="D1388" s="238" t="s">
        <v>383</v>
      </c>
      <c r="E1388" s="249" t="s">
        <v>19</v>
      </c>
      <c r="F1388" s="250" t="s">
        <v>223</v>
      </c>
      <c r="G1388" s="248"/>
      <c r="H1388" s="251">
        <v>769.13599999999997</v>
      </c>
      <c r="I1388" s="252"/>
      <c r="J1388" s="248"/>
      <c r="K1388" s="248"/>
      <c r="L1388" s="253"/>
      <c r="M1388" s="254"/>
      <c r="N1388" s="255"/>
      <c r="O1388" s="255"/>
      <c r="P1388" s="255"/>
      <c r="Q1388" s="255"/>
      <c r="R1388" s="255"/>
      <c r="S1388" s="255"/>
      <c r="T1388" s="256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7" t="s">
        <v>383</v>
      </c>
      <c r="AU1388" s="257" t="s">
        <v>91</v>
      </c>
      <c r="AV1388" s="14" t="s">
        <v>91</v>
      </c>
      <c r="AW1388" s="14" t="s">
        <v>37</v>
      </c>
      <c r="AX1388" s="14" t="s">
        <v>78</v>
      </c>
      <c r="AY1388" s="257" t="s">
        <v>373</v>
      </c>
    </row>
    <row r="1389" s="14" customFormat="1">
      <c r="A1389" s="14"/>
      <c r="B1389" s="247"/>
      <c r="C1389" s="248"/>
      <c r="D1389" s="238" t="s">
        <v>383</v>
      </c>
      <c r="E1389" s="249" t="s">
        <v>19</v>
      </c>
      <c r="F1389" s="250" t="s">
        <v>1359</v>
      </c>
      <c r="G1389" s="248"/>
      <c r="H1389" s="251">
        <v>141.31399999999999</v>
      </c>
      <c r="I1389" s="252"/>
      <c r="J1389" s="248"/>
      <c r="K1389" s="248"/>
      <c r="L1389" s="253"/>
      <c r="M1389" s="254"/>
      <c r="N1389" s="255"/>
      <c r="O1389" s="255"/>
      <c r="P1389" s="255"/>
      <c r="Q1389" s="255"/>
      <c r="R1389" s="255"/>
      <c r="S1389" s="255"/>
      <c r="T1389" s="256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7" t="s">
        <v>383</v>
      </c>
      <c r="AU1389" s="257" t="s">
        <v>91</v>
      </c>
      <c r="AV1389" s="14" t="s">
        <v>91</v>
      </c>
      <c r="AW1389" s="14" t="s">
        <v>37</v>
      </c>
      <c r="AX1389" s="14" t="s">
        <v>78</v>
      </c>
      <c r="AY1389" s="257" t="s">
        <v>373</v>
      </c>
    </row>
    <row r="1390" s="14" customFormat="1">
      <c r="A1390" s="14"/>
      <c r="B1390" s="247"/>
      <c r="C1390" s="248"/>
      <c r="D1390" s="238" t="s">
        <v>383</v>
      </c>
      <c r="E1390" s="249" t="s">
        <v>19</v>
      </c>
      <c r="F1390" s="250" t="s">
        <v>260</v>
      </c>
      <c r="G1390" s="248"/>
      <c r="H1390" s="251">
        <v>60.960000000000001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383</v>
      </c>
      <c r="AU1390" s="257" t="s">
        <v>91</v>
      </c>
      <c r="AV1390" s="14" t="s">
        <v>91</v>
      </c>
      <c r="AW1390" s="14" t="s">
        <v>37</v>
      </c>
      <c r="AX1390" s="14" t="s">
        <v>78</v>
      </c>
      <c r="AY1390" s="257" t="s">
        <v>373</v>
      </c>
    </row>
    <row r="1391" s="14" customFormat="1">
      <c r="A1391" s="14"/>
      <c r="B1391" s="247"/>
      <c r="C1391" s="248"/>
      <c r="D1391" s="238" t="s">
        <v>383</v>
      </c>
      <c r="E1391" s="249" t="s">
        <v>19</v>
      </c>
      <c r="F1391" s="250" t="s">
        <v>266</v>
      </c>
      <c r="G1391" s="248"/>
      <c r="H1391" s="251">
        <v>149.41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383</v>
      </c>
      <c r="AU1391" s="257" t="s">
        <v>91</v>
      </c>
      <c r="AV1391" s="14" t="s">
        <v>91</v>
      </c>
      <c r="AW1391" s="14" t="s">
        <v>37</v>
      </c>
      <c r="AX1391" s="14" t="s">
        <v>78</v>
      </c>
      <c r="AY1391" s="257" t="s">
        <v>373</v>
      </c>
    </row>
    <row r="1392" s="15" customFormat="1">
      <c r="A1392" s="15"/>
      <c r="B1392" s="258"/>
      <c r="C1392" s="259"/>
      <c r="D1392" s="238" t="s">
        <v>383</v>
      </c>
      <c r="E1392" s="260" t="s">
        <v>19</v>
      </c>
      <c r="F1392" s="261" t="s">
        <v>386</v>
      </c>
      <c r="G1392" s="259"/>
      <c r="H1392" s="262">
        <v>2786.9389999999999</v>
      </c>
      <c r="I1392" s="263"/>
      <c r="J1392" s="259"/>
      <c r="K1392" s="259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8" t="s">
        <v>383</v>
      </c>
      <c r="AU1392" s="268" t="s">
        <v>91</v>
      </c>
      <c r="AV1392" s="15" t="s">
        <v>379</v>
      </c>
      <c r="AW1392" s="15" t="s">
        <v>37</v>
      </c>
      <c r="AX1392" s="15" t="s">
        <v>85</v>
      </c>
      <c r="AY1392" s="268" t="s">
        <v>373</v>
      </c>
    </row>
    <row r="1393" s="2" customFormat="1" ht="78" customHeight="1">
      <c r="A1393" s="41"/>
      <c r="B1393" s="42"/>
      <c r="C1393" s="218" t="s">
        <v>1360</v>
      </c>
      <c r="D1393" s="218" t="s">
        <v>375</v>
      </c>
      <c r="E1393" s="219" t="s">
        <v>1361</v>
      </c>
      <c r="F1393" s="220" t="s">
        <v>1362</v>
      </c>
      <c r="G1393" s="221" t="s">
        <v>153</v>
      </c>
      <c r="H1393" s="222">
        <v>769.13599999999997</v>
      </c>
      <c r="I1393" s="223"/>
      <c r="J1393" s="224">
        <f>ROUND(I1393*H1393,2)</f>
        <v>0</v>
      </c>
      <c r="K1393" s="220" t="s">
        <v>378</v>
      </c>
      <c r="L1393" s="47"/>
      <c r="M1393" s="225" t="s">
        <v>19</v>
      </c>
      <c r="N1393" s="226" t="s">
        <v>50</v>
      </c>
      <c r="O1393" s="87"/>
      <c r="P1393" s="227">
        <f>O1393*H1393</f>
        <v>0</v>
      </c>
      <c r="Q1393" s="227">
        <v>0.011350000000000001</v>
      </c>
      <c r="R1393" s="227">
        <f>Q1393*H1393</f>
        <v>8.7296936000000009</v>
      </c>
      <c r="S1393" s="227">
        <v>0</v>
      </c>
      <c r="T1393" s="228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9" t="s">
        <v>379</v>
      </c>
      <c r="AT1393" s="229" t="s">
        <v>375</v>
      </c>
      <c r="AU1393" s="229" t="s">
        <v>91</v>
      </c>
      <c r="AY1393" s="20" t="s">
        <v>373</v>
      </c>
      <c r="BE1393" s="230">
        <f>IF(N1393="základní",J1393,0)</f>
        <v>0</v>
      </c>
      <c r="BF1393" s="230">
        <f>IF(N1393="snížená",J1393,0)</f>
        <v>0</v>
      </c>
      <c r="BG1393" s="230">
        <f>IF(N1393="zákl. přenesená",J1393,0)</f>
        <v>0</v>
      </c>
      <c r="BH1393" s="230">
        <f>IF(N1393="sníž. přenesená",J1393,0)</f>
        <v>0</v>
      </c>
      <c r="BI1393" s="230">
        <f>IF(N1393="nulová",J1393,0)</f>
        <v>0</v>
      </c>
      <c r="BJ1393" s="20" t="s">
        <v>91</v>
      </c>
      <c r="BK1393" s="230">
        <f>ROUND(I1393*H1393,2)</f>
        <v>0</v>
      </c>
      <c r="BL1393" s="20" t="s">
        <v>379</v>
      </c>
      <c r="BM1393" s="229" t="s">
        <v>1363</v>
      </c>
    </row>
    <row r="1394" s="2" customFormat="1">
      <c r="A1394" s="41"/>
      <c r="B1394" s="42"/>
      <c r="C1394" s="43"/>
      <c r="D1394" s="231" t="s">
        <v>381</v>
      </c>
      <c r="E1394" s="43"/>
      <c r="F1394" s="232" t="s">
        <v>1364</v>
      </c>
      <c r="G1394" s="43"/>
      <c r="H1394" s="43"/>
      <c r="I1394" s="233"/>
      <c r="J1394" s="43"/>
      <c r="K1394" s="43"/>
      <c r="L1394" s="47"/>
      <c r="M1394" s="234"/>
      <c r="N1394" s="235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381</v>
      </c>
      <c r="AU1394" s="20" t="s">
        <v>91</v>
      </c>
    </row>
    <row r="1395" s="14" customFormat="1">
      <c r="A1395" s="14"/>
      <c r="B1395" s="247"/>
      <c r="C1395" s="248"/>
      <c r="D1395" s="238" t="s">
        <v>383</v>
      </c>
      <c r="E1395" s="249" t="s">
        <v>19</v>
      </c>
      <c r="F1395" s="250" t="s">
        <v>223</v>
      </c>
      <c r="G1395" s="248"/>
      <c r="H1395" s="251">
        <v>769.13599999999997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383</v>
      </c>
      <c r="AU1395" s="257" t="s">
        <v>91</v>
      </c>
      <c r="AV1395" s="14" t="s">
        <v>91</v>
      </c>
      <c r="AW1395" s="14" t="s">
        <v>37</v>
      </c>
      <c r="AX1395" s="14" t="s">
        <v>78</v>
      </c>
      <c r="AY1395" s="257" t="s">
        <v>373</v>
      </c>
    </row>
    <row r="1396" s="15" customFormat="1">
      <c r="A1396" s="15"/>
      <c r="B1396" s="258"/>
      <c r="C1396" s="259"/>
      <c r="D1396" s="238" t="s">
        <v>383</v>
      </c>
      <c r="E1396" s="260" t="s">
        <v>19</v>
      </c>
      <c r="F1396" s="261" t="s">
        <v>386</v>
      </c>
      <c r="G1396" s="259"/>
      <c r="H1396" s="262">
        <v>769.13599999999997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383</v>
      </c>
      <c r="AU1396" s="268" t="s">
        <v>91</v>
      </c>
      <c r="AV1396" s="15" t="s">
        <v>379</v>
      </c>
      <c r="AW1396" s="15" t="s">
        <v>37</v>
      </c>
      <c r="AX1396" s="15" t="s">
        <v>85</v>
      </c>
      <c r="AY1396" s="268" t="s">
        <v>373</v>
      </c>
    </row>
    <row r="1397" s="2" customFormat="1" ht="24.15" customHeight="1">
      <c r="A1397" s="41"/>
      <c r="B1397" s="42"/>
      <c r="C1397" s="280" t="s">
        <v>1365</v>
      </c>
      <c r="D1397" s="280" t="s">
        <v>489</v>
      </c>
      <c r="E1397" s="281" t="s">
        <v>1315</v>
      </c>
      <c r="F1397" s="282" t="s">
        <v>1316</v>
      </c>
      <c r="G1397" s="283" t="s">
        <v>153</v>
      </c>
      <c r="H1397" s="284">
        <v>807.59299999999996</v>
      </c>
      <c r="I1397" s="285"/>
      <c r="J1397" s="286">
        <f>ROUND(I1397*H1397,2)</f>
        <v>0</v>
      </c>
      <c r="K1397" s="282" t="s">
        <v>19</v>
      </c>
      <c r="L1397" s="287"/>
      <c r="M1397" s="288" t="s">
        <v>19</v>
      </c>
      <c r="N1397" s="289" t="s">
        <v>50</v>
      </c>
      <c r="O1397" s="87"/>
      <c r="P1397" s="227">
        <f>O1397*H1397</f>
        <v>0</v>
      </c>
      <c r="Q1397" s="227">
        <v>0.0047999999999999996</v>
      </c>
      <c r="R1397" s="227">
        <f>Q1397*H1397</f>
        <v>3.8764463999999994</v>
      </c>
      <c r="S1397" s="227">
        <v>0</v>
      </c>
      <c r="T1397" s="228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29" t="s">
        <v>422</v>
      </c>
      <c r="AT1397" s="229" t="s">
        <v>489</v>
      </c>
      <c r="AU1397" s="229" t="s">
        <v>91</v>
      </c>
      <c r="AY1397" s="20" t="s">
        <v>373</v>
      </c>
      <c r="BE1397" s="230">
        <f>IF(N1397="základní",J1397,0)</f>
        <v>0</v>
      </c>
      <c r="BF1397" s="230">
        <f>IF(N1397="snížená",J1397,0)</f>
        <v>0</v>
      </c>
      <c r="BG1397" s="230">
        <f>IF(N1397="zákl. přenesená",J1397,0)</f>
        <v>0</v>
      </c>
      <c r="BH1397" s="230">
        <f>IF(N1397="sníž. přenesená",J1397,0)</f>
        <v>0</v>
      </c>
      <c r="BI1397" s="230">
        <f>IF(N1397="nulová",J1397,0)</f>
        <v>0</v>
      </c>
      <c r="BJ1397" s="20" t="s">
        <v>91</v>
      </c>
      <c r="BK1397" s="230">
        <f>ROUND(I1397*H1397,2)</f>
        <v>0</v>
      </c>
      <c r="BL1397" s="20" t="s">
        <v>379</v>
      </c>
      <c r="BM1397" s="229" t="s">
        <v>1366</v>
      </c>
    </row>
    <row r="1398" s="14" customFormat="1">
      <c r="A1398" s="14"/>
      <c r="B1398" s="247"/>
      <c r="C1398" s="248"/>
      <c r="D1398" s="238" t="s">
        <v>383</v>
      </c>
      <c r="E1398" s="249" t="s">
        <v>19</v>
      </c>
      <c r="F1398" s="250" t="s">
        <v>223</v>
      </c>
      <c r="G1398" s="248"/>
      <c r="H1398" s="251">
        <v>769.13599999999997</v>
      </c>
      <c r="I1398" s="252"/>
      <c r="J1398" s="248"/>
      <c r="K1398" s="248"/>
      <c r="L1398" s="253"/>
      <c r="M1398" s="254"/>
      <c r="N1398" s="255"/>
      <c r="O1398" s="255"/>
      <c r="P1398" s="255"/>
      <c r="Q1398" s="255"/>
      <c r="R1398" s="255"/>
      <c r="S1398" s="255"/>
      <c r="T1398" s="256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7" t="s">
        <v>383</v>
      </c>
      <c r="AU1398" s="257" t="s">
        <v>91</v>
      </c>
      <c r="AV1398" s="14" t="s">
        <v>91</v>
      </c>
      <c r="AW1398" s="14" t="s">
        <v>37</v>
      </c>
      <c r="AX1398" s="14" t="s">
        <v>78</v>
      </c>
      <c r="AY1398" s="257" t="s">
        <v>373</v>
      </c>
    </row>
    <row r="1399" s="15" customFormat="1">
      <c r="A1399" s="15"/>
      <c r="B1399" s="258"/>
      <c r="C1399" s="259"/>
      <c r="D1399" s="238" t="s">
        <v>383</v>
      </c>
      <c r="E1399" s="260" t="s">
        <v>19</v>
      </c>
      <c r="F1399" s="261" t="s">
        <v>386</v>
      </c>
      <c r="G1399" s="259"/>
      <c r="H1399" s="262">
        <v>769.13599999999997</v>
      </c>
      <c r="I1399" s="263"/>
      <c r="J1399" s="259"/>
      <c r="K1399" s="259"/>
      <c r="L1399" s="264"/>
      <c r="M1399" s="265"/>
      <c r="N1399" s="266"/>
      <c r="O1399" s="266"/>
      <c r="P1399" s="266"/>
      <c r="Q1399" s="266"/>
      <c r="R1399" s="266"/>
      <c r="S1399" s="266"/>
      <c r="T1399" s="267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8" t="s">
        <v>383</v>
      </c>
      <c r="AU1399" s="268" t="s">
        <v>91</v>
      </c>
      <c r="AV1399" s="15" t="s">
        <v>379</v>
      </c>
      <c r="AW1399" s="15" t="s">
        <v>37</v>
      </c>
      <c r="AX1399" s="15" t="s">
        <v>85</v>
      </c>
      <c r="AY1399" s="268" t="s">
        <v>373</v>
      </c>
    </row>
    <row r="1400" s="14" customFormat="1">
      <c r="A1400" s="14"/>
      <c r="B1400" s="247"/>
      <c r="C1400" s="248"/>
      <c r="D1400" s="238" t="s">
        <v>383</v>
      </c>
      <c r="E1400" s="248"/>
      <c r="F1400" s="250" t="s">
        <v>1367</v>
      </c>
      <c r="G1400" s="248"/>
      <c r="H1400" s="251">
        <v>807.59299999999996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383</v>
      </c>
      <c r="AU1400" s="257" t="s">
        <v>91</v>
      </c>
      <c r="AV1400" s="14" t="s">
        <v>91</v>
      </c>
      <c r="AW1400" s="14" t="s">
        <v>4</v>
      </c>
      <c r="AX1400" s="14" t="s">
        <v>85</v>
      </c>
      <c r="AY1400" s="257" t="s">
        <v>373</v>
      </c>
    </row>
    <row r="1401" s="2" customFormat="1" ht="78" customHeight="1">
      <c r="A1401" s="41"/>
      <c r="B1401" s="42"/>
      <c r="C1401" s="218" t="s">
        <v>1368</v>
      </c>
      <c r="D1401" s="218" t="s">
        <v>375</v>
      </c>
      <c r="E1401" s="219" t="s">
        <v>1369</v>
      </c>
      <c r="F1401" s="220" t="s">
        <v>1370</v>
      </c>
      <c r="G1401" s="221" t="s">
        <v>153</v>
      </c>
      <c r="H1401" s="222">
        <v>1666.1189999999999</v>
      </c>
      <c r="I1401" s="223"/>
      <c r="J1401" s="224">
        <f>ROUND(I1401*H1401,2)</f>
        <v>0</v>
      </c>
      <c r="K1401" s="220" t="s">
        <v>378</v>
      </c>
      <c r="L1401" s="47"/>
      <c r="M1401" s="225" t="s">
        <v>19</v>
      </c>
      <c r="N1401" s="226" t="s">
        <v>50</v>
      </c>
      <c r="O1401" s="87"/>
      <c r="P1401" s="227">
        <f>O1401*H1401</f>
        <v>0</v>
      </c>
      <c r="Q1401" s="227">
        <v>0.011679999999999999</v>
      </c>
      <c r="R1401" s="227">
        <f>Q1401*H1401</f>
        <v>19.460269919999998</v>
      </c>
      <c r="S1401" s="227">
        <v>0</v>
      </c>
      <c r="T1401" s="228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9" t="s">
        <v>379</v>
      </c>
      <c r="AT1401" s="229" t="s">
        <v>375</v>
      </c>
      <c r="AU1401" s="229" t="s">
        <v>91</v>
      </c>
      <c r="AY1401" s="20" t="s">
        <v>373</v>
      </c>
      <c r="BE1401" s="230">
        <f>IF(N1401="základní",J1401,0)</f>
        <v>0</v>
      </c>
      <c r="BF1401" s="230">
        <f>IF(N1401="snížená",J1401,0)</f>
        <v>0</v>
      </c>
      <c r="BG1401" s="230">
        <f>IF(N1401="zákl. přenesená",J1401,0)</f>
        <v>0</v>
      </c>
      <c r="BH1401" s="230">
        <f>IF(N1401="sníž. přenesená",J1401,0)</f>
        <v>0</v>
      </c>
      <c r="BI1401" s="230">
        <f>IF(N1401="nulová",J1401,0)</f>
        <v>0</v>
      </c>
      <c r="BJ1401" s="20" t="s">
        <v>91</v>
      </c>
      <c r="BK1401" s="230">
        <f>ROUND(I1401*H1401,2)</f>
        <v>0</v>
      </c>
      <c r="BL1401" s="20" t="s">
        <v>379</v>
      </c>
      <c r="BM1401" s="229" t="s">
        <v>1371</v>
      </c>
    </row>
    <row r="1402" s="2" customFormat="1">
      <c r="A1402" s="41"/>
      <c r="B1402" s="42"/>
      <c r="C1402" s="43"/>
      <c r="D1402" s="231" t="s">
        <v>381</v>
      </c>
      <c r="E1402" s="43"/>
      <c r="F1402" s="232" t="s">
        <v>1372</v>
      </c>
      <c r="G1402" s="43"/>
      <c r="H1402" s="43"/>
      <c r="I1402" s="233"/>
      <c r="J1402" s="43"/>
      <c r="K1402" s="43"/>
      <c r="L1402" s="47"/>
      <c r="M1402" s="234"/>
      <c r="N1402" s="235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381</v>
      </c>
      <c r="AU1402" s="20" t="s">
        <v>91</v>
      </c>
    </row>
    <row r="1403" s="14" customFormat="1">
      <c r="A1403" s="14"/>
      <c r="B1403" s="247"/>
      <c r="C1403" s="248"/>
      <c r="D1403" s="238" t="s">
        <v>383</v>
      </c>
      <c r="E1403" s="249" t="s">
        <v>19</v>
      </c>
      <c r="F1403" s="250" t="s">
        <v>225</v>
      </c>
      <c r="G1403" s="248"/>
      <c r="H1403" s="251">
        <v>1666.1189999999999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7" t="s">
        <v>383</v>
      </c>
      <c r="AU1403" s="257" t="s">
        <v>91</v>
      </c>
      <c r="AV1403" s="14" t="s">
        <v>91</v>
      </c>
      <c r="AW1403" s="14" t="s">
        <v>37</v>
      </c>
      <c r="AX1403" s="14" t="s">
        <v>78</v>
      </c>
      <c r="AY1403" s="257" t="s">
        <v>373</v>
      </c>
    </row>
    <row r="1404" s="15" customFormat="1">
      <c r="A1404" s="15"/>
      <c r="B1404" s="258"/>
      <c r="C1404" s="259"/>
      <c r="D1404" s="238" t="s">
        <v>383</v>
      </c>
      <c r="E1404" s="260" t="s">
        <v>19</v>
      </c>
      <c r="F1404" s="261" t="s">
        <v>386</v>
      </c>
      <c r="G1404" s="259"/>
      <c r="H1404" s="262">
        <v>1666.1189999999999</v>
      </c>
      <c r="I1404" s="263"/>
      <c r="J1404" s="259"/>
      <c r="K1404" s="259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8" t="s">
        <v>383</v>
      </c>
      <c r="AU1404" s="268" t="s">
        <v>91</v>
      </c>
      <c r="AV1404" s="15" t="s">
        <v>379</v>
      </c>
      <c r="AW1404" s="15" t="s">
        <v>37</v>
      </c>
      <c r="AX1404" s="15" t="s">
        <v>85</v>
      </c>
      <c r="AY1404" s="268" t="s">
        <v>373</v>
      </c>
    </row>
    <row r="1405" s="2" customFormat="1" ht="24.15" customHeight="1">
      <c r="A1405" s="41"/>
      <c r="B1405" s="42"/>
      <c r="C1405" s="280" t="s">
        <v>1373</v>
      </c>
      <c r="D1405" s="280" t="s">
        <v>489</v>
      </c>
      <c r="E1405" s="281" t="s">
        <v>1374</v>
      </c>
      <c r="F1405" s="282" t="s">
        <v>1375</v>
      </c>
      <c r="G1405" s="283" t="s">
        <v>153</v>
      </c>
      <c r="H1405" s="284">
        <v>1749.425</v>
      </c>
      <c r="I1405" s="285"/>
      <c r="J1405" s="286">
        <f>ROUND(I1405*H1405,2)</f>
        <v>0</v>
      </c>
      <c r="K1405" s="282" t="s">
        <v>378</v>
      </c>
      <c r="L1405" s="287"/>
      <c r="M1405" s="288" t="s">
        <v>19</v>
      </c>
      <c r="N1405" s="289" t="s">
        <v>50</v>
      </c>
      <c r="O1405" s="87"/>
      <c r="P1405" s="227">
        <f>O1405*H1405</f>
        <v>0</v>
      </c>
      <c r="Q1405" s="227">
        <v>0.028000000000000001</v>
      </c>
      <c r="R1405" s="227">
        <f>Q1405*H1405</f>
        <v>48.983899999999998</v>
      </c>
      <c r="S1405" s="227">
        <v>0</v>
      </c>
      <c r="T1405" s="228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29" t="s">
        <v>422</v>
      </c>
      <c r="AT1405" s="229" t="s">
        <v>489</v>
      </c>
      <c r="AU1405" s="229" t="s">
        <v>91</v>
      </c>
      <c r="AY1405" s="20" t="s">
        <v>373</v>
      </c>
      <c r="BE1405" s="230">
        <f>IF(N1405="základní",J1405,0)</f>
        <v>0</v>
      </c>
      <c r="BF1405" s="230">
        <f>IF(N1405="snížená",J1405,0)</f>
        <v>0</v>
      </c>
      <c r="BG1405" s="230">
        <f>IF(N1405="zákl. přenesená",J1405,0)</f>
        <v>0</v>
      </c>
      <c r="BH1405" s="230">
        <f>IF(N1405="sníž. přenesená",J1405,0)</f>
        <v>0</v>
      </c>
      <c r="BI1405" s="230">
        <f>IF(N1405="nulová",J1405,0)</f>
        <v>0</v>
      </c>
      <c r="BJ1405" s="20" t="s">
        <v>91</v>
      </c>
      <c r="BK1405" s="230">
        <f>ROUND(I1405*H1405,2)</f>
        <v>0</v>
      </c>
      <c r="BL1405" s="20" t="s">
        <v>379</v>
      </c>
      <c r="BM1405" s="229" t="s">
        <v>1376</v>
      </c>
    </row>
    <row r="1406" s="14" customFormat="1">
      <c r="A1406" s="14"/>
      <c r="B1406" s="247"/>
      <c r="C1406" s="248"/>
      <c r="D1406" s="238" t="s">
        <v>383</v>
      </c>
      <c r="E1406" s="249" t="s">
        <v>19</v>
      </c>
      <c r="F1406" s="250" t="s">
        <v>225</v>
      </c>
      <c r="G1406" s="248"/>
      <c r="H1406" s="251">
        <v>1666.1189999999999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383</v>
      </c>
      <c r="AU1406" s="257" t="s">
        <v>91</v>
      </c>
      <c r="AV1406" s="14" t="s">
        <v>91</v>
      </c>
      <c r="AW1406" s="14" t="s">
        <v>37</v>
      </c>
      <c r="AX1406" s="14" t="s">
        <v>78</v>
      </c>
      <c r="AY1406" s="257" t="s">
        <v>373</v>
      </c>
    </row>
    <row r="1407" s="15" customFormat="1">
      <c r="A1407" s="15"/>
      <c r="B1407" s="258"/>
      <c r="C1407" s="259"/>
      <c r="D1407" s="238" t="s">
        <v>383</v>
      </c>
      <c r="E1407" s="260" t="s">
        <v>19</v>
      </c>
      <c r="F1407" s="261" t="s">
        <v>386</v>
      </c>
      <c r="G1407" s="259"/>
      <c r="H1407" s="262">
        <v>1666.1189999999999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8" t="s">
        <v>383</v>
      </c>
      <c r="AU1407" s="268" t="s">
        <v>91</v>
      </c>
      <c r="AV1407" s="15" t="s">
        <v>379</v>
      </c>
      <c r="AW1407" s="15" t="s">
        <v>37</v>
      </c>
      <c r="AX1407" s="15" t="s">
        <v>85</v>
      </c>
      <c r="AY1407" s="268" t="s">
        <v>373</v>
      </c>
    </row>
    <row r="1408" s="14" customFormat="1">
      <c r="A1408" s="14"/>
      <c r="B1408" s="247"/>
      <c r="C1408" s="248"/>
      <c r="D1408" s="238" t="s">
        <v>383</v>
      </c>
      <c r="E1408" s="248"/>
      <c r="F1408" s="250" t="s">
        <v>1377</v>
      </c>
      <c r="G1408" s="248"/>
      <c r="H1408" s="251">
        <v>1749.425</v>
      </c>
      <c r="I1408" s="252"/>
      <c r="J1408" s="248"/>
      <c r="K1408" s="248"/>
      <c r="L1408" s="253"/>
      <c r="M1408" s="254"/>
      <c r="N1408" s="255"/>
      <c r="O1408" s="255"/>
      <c r="P1408" s="255"/>
      <c r="Q1408" s="255"/>
      <c r="R1408" s="255"/>
      <c r="S1408" s="255"/>
      <c r="T1408" s="256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7" t="s">
        <v>383</v>
      </c>
      <c r="AU1408" s="257" t="s">
        <v>91</v>
      </c>
      <c r="AV1408" s="14" t="s">
        <v>91</v>
      </c>
      <c r="AW1408" s="14" t="s">
        <v>4</v>
      </c>
      <c r="AX1408" s="14" t="s">
        <v>85</v>
      </c>
      <c r="AY1408" s="257" t="s">
        <v>373</v>
      </c>
    </row>
    <row r="1409" s="2" customFormat="1" ht="66.75" customHeight="1">
      <c r="A1409" s="41"/>
      <c r="B1409" s="42"/>
      <c r="C1409" s="218" t="s">
        <v>1378</v>
      </c>
      <c r="D1409" s="218" t="s">
        <v>375</v>
      </c>
      <c r="E1409" s="219" t="s">
        <v>1379</v>
      </c>
      <c r="F1409" s="220" t="s">
        <v>1380</v>
      </c>
      <c r="G1409" s="221" t="s">
        <v>230</v>
      </c>
      <c r="H1409" s="222">
        <v>887.95000000000005</v>
      </c>
      <c r="I1409" s="223"/>
      <c r="J1409" s="224">
        <f>ROUND(I1409*H1409,2)</f>
        <v>0</v>
      </c>
      <c r="K1409" s="220" t="s">
        <v>378</v>
      </c>
      <c r="L1409" s="47"/>
      <c r="M1409" s="225" t="s">
        <v>19</v>
      </c>
      <c r="N1409" s="226" t="s">
        <v>50</v>
      </c>
      <c r="O1409" s="87"/>
      <c r="P1409" s="227">
        <f>O1409*H1409</f>
        <v>0</v>
      </c>
      <c r="Q1409" s="227">
        <v>0.0017600000000000001</v>
      </c>
      <c r="R1409" s="227">
        <f>Q1409*H1409</f>
        <v>1.5627920000000002</v>
      </c>
      <c r="S1409" s="227">
        <v>0</v>
      </c>
      <c r="T1409" s="228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9" t="s">
        <v>379</v>
      </c>
      <c r="AT1409" s="229" t="s">
        <v>375</v>
      </c>
      <c r="AU1409" s="229" t="s">
        <v>91</v>
      </c>
      <c r="AY1409" s="20" t="s">
        <v>373</v>
      </c>
      <c r="BE1409" s="230">
        <f>IF(N1409="základní",J1409,0)</f>
        <v>0</v>
      </c>
      <c r="BF1409" s="230">
        <f>IF(N1409="snížená",J1409,0)</f>
        <v>0</v>
      </c>
      <c r="BG1409" s="230">
        <f>IF(N1409="zákl. přenesená",J1409,0)</f>
        <v>0</v>
      </c>
      <c r="BH1409" s="230">
        <f>IF(N1409="sníž. přenesená",J1409,0)</f>
        <v>0</v>
      </c>
      <c r="BI1409" s="230">
        <f>IF(N1409="nulová",J1409,0)</f>
        <v>0</v>
      </c>
      <c r="BJ1409" s="20" t="s">
        <v>91</v>
      </c>
      <c r="BK1409" s="230">
        <f>ROUND(I1409*H1409,2)</f>
        <v>0</v>
      </c>
      <c r="BL1409" s="20" t="s">
        <v>379</v>
      </c>
      <c r="BM1409" s="229" t="s">
        <v>1381</v>
      </c>
    </row>
    <row r="1410" s="2" customFormat="1">
      <c r="A1410" s="41"/>
      <c r="B1410" s="42"/>
      <c r="C1410" s="43"/>
      <c r="D1410" s="231" t="s">
        <v>381</v>
      </c>
      <c r="E1410" s="43"/>
      <c r="F1410" s="232" t="s">
        <v>1382</v>
      </c>
      <c r="G1410" s="43"/>
      <c r="H1410" s="43"/>
      <c r="I1410" s="233"/>
      <c r="J1410" s="43"/>
      <c r="K1410" s="43"/>
      <c r="L1410" s="47"/>
      <c r="M1410" s="234"/>
      <c r="N1410" s="235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381</v>
      </c>
      <c r="AU1410" s="20" t="s">
        <v>91</v>
      </c>
    </row>
    <row r="1411" s="14" customFormat="1">
      <c r="A1411" s="14"/>
      <c r="B1411" s="247"/>
      <c r="C1411" s="248"/>
      <c r="D1411" s="238" t="s">
        <v>383</v>
      </c>
      <c r="E1411" s="249" t="s">
        <v>255</v>
      </c>
      <c r="F1411" s="250" t="s">
        <v>251</v>
      </c>
      <c r="G1411" s="248"/>
      <c r="H1411" s="251">
        <v>706.57000000000005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383</v>
      </c>
      <c r="AU1411" s="257" t="s">
        <v>91</v>
      </c>
      <c r="AV1411" s="14" t="s">
        <v>91</v>
      </c>
      <c r="AW1411" s="14" t="s">
        <v>37</v>
      </c>
      <c r="AX1411" s="14" t="s">
        <v>78</v>
      </c>
      <c r="AY1411" s="257" t="s">
        <v>373</v>
      </c>
    </row>
    <row r="1412" s="14" customFormat="1">
      <c r="A1412" s="14"/>
      <c r="B1412" s="247"/>
      <c r="C1412" s="248"/>
      <c r="D1412" s="238" t="s">
        <v>383</v>
      </c>
      <c r="E1412" s="249" t="s">
        <v>256</v>
      </c>
      <c r="F1412" s="250" t="s">
        <v>245</v>
      </c>
      <c r="G1412" s="248"/>
      <c r="H1412" s="251">
        <v>181.38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7" t="s">
        <v>383</v>
      </c>
      <c r="AU1412" s="257" t="s">
        <v>91</v>
      </c>
      <c r="AV1412" s="14" t="s">
        <v>91</v>
      </c>
      <c r="AW1412" s="14" t="s">
        <v>37</v>
      </c>
      <c r="AX1412" s="14" t="s">
        <v>78</v>
      </c>
      <c r="AY1412" s="257" t="s">
        <v>373</v>
      </c>
    </row>
    <row r="1413" s="15" customFormat="1">
      <c r="A1413" s="15"/>
      <c r="B1413" s="258"/>
      <c r="C1413" s="259"/>
      <c r="D1413" s="238" t="s">
        <v>383</v>
      </c>
      <c r="E1413" s="260" t="s">
        <v>19</v>
      </c>
      <c r="F1413" s="261" t="s">
        <v>386</v>
      </c>
      <c r="G1413" s="259"/>
      <c r="H1413" s="262">
        <v>887.95000000000005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383</v>
      </c>
      <c r="AU1413" s="268" t="s">
        <v>91</v>
      </c>
      <c r="AV1413" s="15" t="s">
        <v>379</v>
      </c>
      <c r="AW1413" s="15" t="s">
        <v>37</v>
      </c>
      <c r="AX1413" s="15" t="s">
        <v>85</v>
      </c>
      <c r="AY1413" s="268" t="s">
        <v>373</v>
      </c>
    </row>
    <row r="1414" s="2" customFormat="1" ht="16.5" customHeight="1">
      <c r="A1414" s="41"/>
      <c r="B1414" s="42"/>
      <c r="C1414" s="280" t="s">
        <v>1383</v>
      </c>
      <c r="D1414" s="280" t="s">
        <v>489</v>
      </c>
      <c r="E1414" s="281" t="s">
        <v>1384</v>
      </c>
      <c r="F1414" s="282" t="s">
        <v>1385</v>
      </c>
      <c r="G1414" s="283" t="s">
        <v>230</v>
      </c>
      <c r="H1414" s="284">
        <v>190.44900000000001</v>
      </c>
      <c r="I1414" s="285"/>
      <c r="J1414" s="286">
        <f>ROUND(I1414*H1414,2)</f>
        <v>0</v>
      </c>
      <c r="K1414" s="282" t="s">
        <v>19</v>
      </c>
      <c r="L1414" s="287"/>
      <c r="M1414" s="288" t="s">
        <v>19</v>
      </c>
      <c r="N1414" s="289" t="s">
        <v>50</v>
      </c>
      <c r="O1414" s="87"/>
      <c r="P1414" s="227">
        <f>O1414*H1414</f>
        <v>0</v>
      </c>
      <c r="Q1414" s="227">
        <v>0.0015</v>
      </c>
      <c r="R1414" s="227">
        <f>Q1414*H1414</f>
        <v>0.28567350000000002</v>
      </c>
      <c r="S1414" s="227">
        <v>0</v>
      </c>
      <c r="T1414" s="228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9" t="s">
        <v>422</v>
      </c>
      <c r="AT1414" s="229" t="s">
        <v>489</v>
      </c>
      <c r="AU1414" s="229" t="s">
        <v>91</v>
      </c>
      <c r="AY1414" s="20" t="s">
        <v>373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20" t="s">
        <v>91</v>
      </c>
      <c r="BK1414" s="230">
        <f>ROUND(I1414*H1414,2)</f>
        <v>0</v>
      </c>
      <c r="BL1414" s="20" t="s">
        <v>379</v>
      </c>
      <c r="BM1414" s="229" t="s">
        <v>1386</v>
      </c>
    </row>
    <row r="1415" s="14" customFormat="1">
      <c r="A1415" s="14"/>
      <c r="B1415" s="247"/>
      <c r="C1415" s="248"/>
      <c r="D1415" s="238" t="s">
        <v>383</v>
      </c>
      <c r="E1415" s="249" t="s">
        <v>19</v>
      </c>
      <c r="F1415" s="250" t="s">
        <v>256</v>
      </c>
      <c r="G1415" s="248"/>
      <c r="H1415" s="251">
        <v>181.38</v>
      </c>
      <c r="I1415" s="252"/>
      <c r="J1415" s="248"/>
      <c r="K1415" s="248"/>
      <c r="L1415" s="253"/>
      <c r="M1415" s="254"/>
      <c r="N1415" s="255"/>
      <c r="O1415" s="255"/>
      <c r="P1415" s="255"/>
      <c r="Q1415" s="255"/>
      <c r="R1415" s="255"/>
      <c r="S1415" s="255"/>
      <c r="T1415" s="256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7" t="s">
        <v>383</v>
      </c>
      <c r="AU1415" s="257" t="s">
        <v>91</v>
      </c>
      <c r="AV1415" s="14" t="s">
        <v>91</v>
      </c>
      <c r="AW1415" s="14" t="s">
        <v>37</v>
      </c>
      <c r="AX1415" s="14" t="s">
        <v>78</v>
      </c>
      <c r="AY1415" s="257" t="s">
        <v>373</v>
      </c>
    </row>
    <row r="1416" s="15" customFormat="1">
      <c r="A1416" s="15"/>
      <c r="B1416" s="258"/>
      <c r="C1416" s="259"/>
      <c r="D1416" s="238" t="s">
        <v>383</v>
      </c>
      <c r="E1416" s="260" t="s">
        <v>19</v>
      </c>
      <c r="F1416" s="261" t="s">
        <v>386</v>
      </c>
      <c r="G1416" s="259"/>
      <c r="H1416" s="262">
        <v>181.38</v>
      </c>
      <c r="I1416" s="263"/>
      <c r="J1416" s="259"/>
      <c r="K1416" s="259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8" t="s">
        <v>383</v>
      </c>
      <c r="AU1416" s="268" t="s">
        <v>91</v>
      </c>
      <c r="AV1416" s="15" t="s">
        <v>379</v>
      </c>
      <c r="AW1416" s="15" t="s">
        <v>37</v>
      </c>
      <c r="AX1416" s="15" t="s">
        <v>85</v>
      </c>
      <c r="AY1416" s="268" t="s">
        <v>373</v>
      </c>
    </row>
    <row r="1417" s="14" customFormat="1">
      <c r="A1417" s="14"/>
      <c r="B1417" s="247"/>
      <c r="C1417" s="248"/>
      <c r="D1417" s="238" t="s">
        <v>383</v>
      </c>
      <c r="E1417" s="248"/>
      <c r="F1417" s="250" t="s">
        <v>1387</v>
      </c>
      <c r="G1417" s="248"/>
      <c r="H1417" s="251">
        <v>190.44900000000001</v>
      </c>
      <c r="I1417" s="252"/>
      <c r="J1417" s="248"/>
      <c r="K1417" s="248"/>
      <c r="L1417" s="253"/>
      <c r="M1417" s="254"/>
      <c r="N1417" s="255"/>
      <c r="O1417" s="255"/>
      <c r="P1417" s="255"/>
      <c r="Q1417" s="255"/>
      <c r="R1417" s="255"/>
      <c r="S1417" s="255"/>
      <c r="T1417" s="256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7" t="s">
        <v>383</v>
      </c>
      <c r="AU1417" s="257" t="s">
        <v>91</v>
      </c>
      <c r="AV1417" s="14" t="s">
        <v>91</v>
      </c>
      <c r="AW1417" s="14" t="s">
        <v>4</v>
      </c>
      <c r="AX1417" s="14" t="s">
        <v>85</v>
      </c>
      <c r="AY1417" s="257" t="s">
        <v>373</v>
      </c>
    </row>
    <row r="1418" s="2" customFormat="1" ht="55.5" customHeight="1">
      <c r="A1418" s="41"/>
      <c r="B1418" s="42"/>
      <c r="C1418" s="218" t="s">
        <v>1388</v>
      </c>
      <c r="D1418" s="218" t="s">
        <v>375</v>
      </c>
      <c r="E1418" s="219" t="s">
        <v>1389</v>
      </c>
      <c r="F1418" s="220" t="s">
        <v>1390</v>
      </c>
      <c r="G1418" s="221" t="s">
        <v>153</v>
      </c>
      <c r="H1418" s="222">
        <v>2435.2550000000001</v>
      </c>
      <c r="I1418" s="223"/>
      <c r="J1418" s="224">
        <f>ROUND(I1418*H1418,2)</f>
        <v>0</v>
      </c>
      <c r="K1418" s="220" t="s">
        <v>378</v>
      </c>
      <c r="L1418" s="47"/>
      <c r="M1418" s="225" t="s">
        <v>19</v>
      </c>
      <c r="N1418" s="226" t="s">
        <v>50</v>
      </c>
      <c r="O1418" s="87"/>
      <c r="P1418" s="227">
        <f>O1418*H1418</f>
        <v>0</v>
      </c>
      <c r="Q1418" s="227">
        <v>8.0000000000000007E-05</v>
      </c>
      <c r="R1418" s="227">
        <f>Q1418*H1418</f>
        <v>0.19482040000000003</v>
      </c>
      <c r="S1418" s="227">
        <v>0</v>
      </c>
      <c r="T1418" s="228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9" t="s">
        <v>379</v>
      </c>
      <c r="AT1418" s="229" t="s">
        <v>375</v>
      </c>
      <c r="AU1418" s="229" t="s">
        <v>91</v>
      </c>
      <c r="AY1418" s="20" t="s">
        <v>373</v>
      </c>
      <c r="BE1418" s="230">
        <f>IF(N1418="základní",J1418,0)</f>
        <v>0</v>
      </c>
      <c r="BF1418" s="230">
        <f>IF(N1418="snížená",J1418,0)</f>
        <v>0</v>
      </c>
      <c r="BG1418" s="230">
        <f>IF(N1418="zákl. přenesená",J1418,0)</f>
        <v>0</v>
      </c>
      <c r="BH1418" s="230">
        <f>IF(N1418="sníž. přenesená",J1418,0)</f>
        <v>0</v>
      </c>
      <c r="BI1418" s="230">
        <f>IF(N1418="nulová",J1418,0)</f>
        <v>0</v>
      </c>
      <c r="BJ1418" s="20" t="s">
        <v>91</v>
      </c>
      <c r="BK1418" s="230">
        <f>ROUND(I1418*H1418,2)</f>
        <v>0</v>
      </c>
      <c r="BL1418" s="20" t="s">
        <v>379</v>
      </c>
      <c r="BM1418" s="229" t="s">
        <v>1391</v>
      </c>
    </row>
    <row r="1419" s="2" customFormat="1">
      <c r="A1419" s="41"/>
      <c r="B1419" s="42"/>
      <c r="C1419" s="43"/>
      <c r="D1419" s="231" t="s">
        <v>381</v>
      </c>
      <c r="E1419" s="43"/>
      <c r="F1419" s="232" t="s">
        <v>1392</v>
      </c>
      <c r="G1419" s="43"/>
      <c r="H1419" s="43"/>
      <c r="I1419" s="233"/>
      <c r="J1419" s="43"/>
      <c r="K1419" s="43"/>
      <c r="L1419" s="47"/>
      <c r="M1419" s="234"/>
      <c r="N1419" s="235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381</v>
      </c>
      <c r="AU1419" s="20" t="s">
        <v>91</v>
      </c>
    </row>
    <row r="1420" s="14" customFormat="1">
      <c r="A1420" s="14"/>
      <c r="B1420" s="247"/>
      <c r="C1420" s="248"/>
      <c r="D1420" s="238" t="s">
        <v>383</v>
      </c>
      <c r="E1420" s="249" t="s">
        <v>19</v>
      </c>
      <c r="F1420" s="250" t="s">
        <v>223</v>
      </c>
      <c r="G1420" s="248"/>
      <c r="H1420" s="251">
        <v>769.13599999999997</v>
      </c>
      <c r="I1420" s="252"/>
      <c r="J1420" s="248"/>
      <c r="K1420" s="248"/>
      <c r="L1420" s="253"/>
      <c r="M1420" s="254"/>
      <c r="N1420" s="255"/>
      <c r="O1420" s="255"/>
      <c r="P1420" s="255"/>
      <c r="Q1420" s="255"/>
      <c r="R1420" s="255"/>
      <c r="S1420" s="255"/>
      <c r="T1420" s="256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7" t="s">
        <v>383</v>
      </c>
      <c r="AU1420" s="257" t="s">
        <v>91</v>
      </c>
      <c r="AV1420" s="14" t="s">
        <v>91</v>
      </c>
      <c r="AW1420" s="14" t="s">
        <v>37</v>
      </c>
      <c r="AX1420" s="14" t="s">
        <v>78</v>
      </c>
      <c r="AY1420" s="257" t="s">
        <v>373</v>
      </c>
    </row>
    <row r="1421" s="14" customFormat="1">
      <c r="A1421" s="14"/>
      <c r="B1421" s="247"/>
      <c r="C1421" s="248"/>
      <c r="D1421" s="238" t="s">
        <v>383</v>
      </c>
      <c r="E1421" s="249" t="s">
        <v>19</v>
      </c>
      <c r="F1421" s="250" t="s">
        <v>225</v>
      </c>
      <c r="G1421" s="248"/>
      <c r="H1421" s="251">
        <v>1666.1189999999999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383</v>
      </c>
      <c r="AU1421" s="257" t="s">
        <v>91</v>
      </c>
      <c r="AV1421" s="14" t="s">
        <v>91</v>
      </c>
      <c r="AW1421" s="14" t="s">
        <v>37</v>
      </c>
      <c r="AX1421" s="14" t="s">
        <v>78</v>
      </c>
      <c r="AY1421" s="257" t="s">
        <v>373</v>
      </c>
    </row>
    <row r="1422" s="15" customFormat="1">
      <c r="A1422" s="15"/>
      <c r="B1422" s="258"/>
      <c r="C1422" s="259"/>
      <c r="D1422" s="238" t="s">
        <v>383</v>
      </c>
      <c r="E1422" s="260" t="s">
        <v>19</v>
      </c>
      <c r="F1422" s="261" t="s">
        <v>386</v>
      </c>
      <c r="G1422" s="259"/>
      <c r="H1422" s="262">
        <v>2435.2550000000001</v>
      </c>
      <c r="I1422" s="263"/>
      <c r="J1422" s="259"/>
      <c r="K1422" s="259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8" t="s">
        <v>383</v>
      </c>
      <c r="AU1422" s="268" t="s">
        <v>91</v>
      </c>
      <c r="AV1422" s="15" t="s">
        <v>379</v>
      </c>
      <c r="AW1422" s="15" t="s">
        <v>37</v>
      </c>
      <c r="AX1422" s="15" t="s">
        <v>85</v>
      </c>
      <c r="AY1422" s="268" t="s">
        <v>373</v>
      </c>
    </row>
    <row r="1423" s="2" customFormat="1" ht="24.15" customHeight="1">
      <c r="A1423" s="41"/>
      <c r="B1423" s="42"/>
      <c r="C1423" s="218" t="s">
        <v>1393</v>
      </c>
      <c r="D1423" s="218" t="s">
        <v>375</v>
      </c>
      <c r="E1423" s="219" t="s">
        <v>1394</v>
      </c>
      <c r="F1423" s="220" t="s">
        <v>1395</v>
      </c>
      <c r="G1423" s="221" t="s">
        <v>230</v>
      </c>
      <c r="H1423" s="222">
        <v>131.80000000000001</v>
      </c>
      <c r="I1423" s="223"/>
      <c r="J1423" s="224">
        <f>ROUND(I1423*H1423,2)</f>
        <v>0</v>
      </c>
      <c r="K1423" s="220" t="s">
        <v>378</v>
      </c>
      <c r="L1423" s="47"/>
      <c r="M1423" s="225" t="s">
        <v>19</v>
      </c>
      <c r="N1423" s="226" t="s">
        <v>50</v>
      </c>
      <c r="O1423" s="87"/>
      <c r="P1423" s="227">
        <f>O1423*H1423</f>
        <v>0</v>
      </c>
      <c r="Q1423" s="227">
        <v>5.0000000000000002E-05</v>
      </c>
      <c r="R1423" s="227">
        <f>Q1423*H1423</f>
        <v>0.0065900000000000012</v>
      </c>
      <c r="S1423" s="227">
        <v>0</v>
      </c>
      <c r="T1423" s="228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9" t="s">
        <v>379</v>
      </c>
      <c r="AT1423" s="229" t="s">
        <v>375</v>
      </c>
      <c r="AU1423" s="229" t="s">
        <v>91</v>
      </c>
      <c r="AY1423" s="20" t="s">
        <v>373</v>
      </c>
      <c r="BE1423" s="230">
        <f>IF(N1423="základní",J1423,0)</f>
        <v>0</v>
      </c>
      <c r="BF1423" s="230">
        <f>IF(N1423="snížená",J1423,0)</f>
        <v>0</v>
      </c>
      <c r="BG1423" s="230">
        <f>IF(N1423="zákl. přenesená",J1423,0)</f>
        <v>0</v>
      </c>
      <c r="BH1423" s="230">
        <f>IF(N1423="sníž. přenesená",J1423,0)</f>
        <v>0</v>
      </c>
      <c r="BI1423" s="230">
        <f>IF(N1423="nulová",J1423,0)</f>
        <v>0</v>
      </c>
      <c r="BJ1423" s="20" t="s">
        <v>91</v>
      </c>
      <c r="BK1423" s="230">
        <f>ROUND(I1423*H1423,2)</f>
        <v>0</v>
      </c>
      <c r="BL1423" s="20" t="s">
        <v>379</v>
      </c>
      <c r="BM1423" s="229" t="s">
        <v>1396</v>
      </c>
    </row>
    <row r="1424" s="2" customFormat="1">
      <c r="A1424" s="41"/>
      <c r="B1424" s="42"/>
      <c r="C1424" s="43"/>
      <c r="D1424" s="231" t="s">
        <v>381</v>
      </c>
      <c r="E1424" s="43"/>
      <c r="F1424" s="232" t="s">
        <v>1397</v>
      </c>
      <c r="G1424" s="43"/>
      <c r="H1424" s="43"/>
      <c r="I1424" s="233"/>
      <c r="J1424" s="43"/>
      <c r="K1424" s="43"/>
      <c r="L1424" s="47"/>
      <c r="M1424" s="234"/>
      <c r="N1424" s="235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381</v>
      </c>
      <c r="AU1424" s="20" t="s">
        <v>91</v>
      </c>
    </row>
    <row r="1425" s="14" customFormat="1">
      <c r="A1425" s="14"/>
      <c r="B1425" s="247"/>
      <c r="C1425" s="248"/>
      <c r="D1425" s="238" t="s">
        <v>383</v>
      </c>
      <c r="E1425" s="249" t="s">
        <v>19</v>
      </c>
      <c r="F1425" s="250" t="s">
        <v>238</v>
      </c>
      <c r="G1425" s="248"/>
      <c r="H1425" s="251">
        <v>131.80000000000001</v>
      </c>
      <c r="I1425" s="252"/>
      <c r="J1425" s="248"/>
      <c r="K1425" s="248"/>
      <c r="L1425" s="253"/>
      <c r="M1425" s="254"/>
      <c r="N1425" s="255"/>
      <c r="O1425" s="255"/>
      <c r="P1425" s="255"/>
      <c r="Q1425" s="255"/>
      <c r="R1425" s="255"/>
      <c r="S1425" s="255"/>
      <c r="T1425" s="256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7" t="s">
        <v>383</v>
      </c>
      <c r="AU1425" s="257" t="s">
        <v>91</v>
      </c>
      <c r="AV1425" s="14" t="s">
        <v>91</v>
      </c>
      <c r="AW1425" s="14" t="s">
        <v>37</v>
      </c>
      <c r="AX1425" s="14" t="s">
        <v>78</v>
      </c>
      <c r="AY1425" s="257" t="s">
        <v>373</v>
      </c>
    </row>
    <row r="1426" s="15" customFormat="1">
      <c r="A1426" s="15"/>
      <c r="B1426" s="258"/>
      <c r="C1426" s="259"/>
      <c r="D1426" s="238" t="s">
        <v>383</v>
      </c>
      <c r="E1426" s="260" t="s">
        <v>19</v>
      </c>
      <c r="F1426" s="261" t="s">
        <v>386</v>
      </c>
      <c r="G1426" s="259"/>
      <c r="H1426" s="262">
        <v>131.80000000000001</v>
      </c>
      <c r="I1426" s="263"/>
      <c r="J1426" s="259"/>
      <c r="K1426" s="259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8" t="s">
        <v>383</v>
      </c>
      <c r="AU1426" s="268" t="s">
        <v>91</v>
      </c>
      <c r="AV1426" s="15" t="s">
        <v>379</v>
      </c>
      <c r="AW1426" s="15" t="s">
        <v>37</v>
      </c>
      <c r="AX1426" s="15" t="s">
        <v>85</v>
      </c>
      <c r="AY1426" s="268" t="s">
        <v>373</v>
      </c>
    </row>
    <row r="1427" s="2" customFormat="1" ht="24.15" customHeight="1">
      <c r="A1427" s="41"/>
      <c r="B1427" s="42"/>
      <c r="C1427" s="280" t="s">
        <v>1398</v>
      </c>
      <c r="D1427" s="280" t="s">
        <v>489</v>
      </c>
      <c r="E1427" s="281" t="s">
        <v>1399</v>
      </c>
      <c r="F1427" s="282" t="s">
        <v>1400</v>
      </c>
      <c r="G1427" s="283" t="s">
        <v>230</v>
      </c>
      <c r="H1427" s="284">
        <v>138.38999999999999</v>
      </c>
      <c r="I1427" s="285"/>
      <c r="J1427" s="286">
        <f>ROUND(I1427*H1427,2)</f>
        <v>0</v>
      </c>
      <c r="K1427" s="282" t="s">
        <v>378</v>
      </c>
      <c r="L1427" s="287"/>
      <c r="M1427" s="288" t="s">
        <v>19</v>
      </c>
      <c r="N1427" s="289" t="s">
        <v>50</v>
      </c>
      <c r="O1427" s="87"/>
      <c r="P1427" s="227">
        <f>O1427*H1427</f>
        <v>0</v>
      </c>
      <c r="Q1427" s="227">
        <v>0.00068000000000000005</v>
      </c>
      <c r="R1427" s="227">
        <f>Q1427*H1427</f>
        <v>0.0941052</v>
      </c>
      <c r="S1427" s="227">
        <v>0</v>
      </c>
      <c r="T1427" s="228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9" t="s">
        <v>422</v>
      </c>
      <c r="AT1427" s="229" t="s">
        <v>489</v>
      </c>
      <c r="AU1427" s="229" t="s">
        <v>91</v>
      </c>
      <c r="AY1427" s="20" t="s">
        <v>373</v>
      </c>
      <c r="BE1427" s="230">
        <f>IF(N1427="základní",J1427,0)</f>
        <v>0</v>
      </c>
      <c r="BF1427" s="230">
        <f>IF(N1427="snížená",J1427,0)</f>
        <v>0</v>
      </c>
      <c r="BG1427" s="230">
        <f>IF(N1427="zákl. přenesená",J1427,0)</f>
        <v>0</v>
      </c>
      <c r="BH1427" s="230">
        <f>IF(N1427="sníž. přenesená",J1427,0)</f>
        <v>0</v>
      </c>
      <c r="BI1427" s="230">
        <f>IF(N1427="nulová",J1427,0)</f>
        <v>0</v>
      </c>
      <c r="BJ1427" s="20" t="s">
        <v>91</v>
      </c>
      <c r="BK1427" s="230">
        <f>ROUND(I1427*H1427,2)</f>
        <v>0</v>
      </c>
      <c r="BL1427" s="20" t="s">
        <v>379</v>
      </c>
      <c r="BM1427" s="229" t="s">
        <v>1401</v>
      </c>
    </row>
    <row r="1428" s="14" customFormat="1">
      <c r="A1428" s="14"/>
      <c r="B1428" s="247"/>
      <c r="C1428" s="248"/>
      <c r="D1428" s="238" t="s">
        <v>383</v>
      </c>
      <c r="E1428" s="249" t="s">
        <v>19</v>
      </c>
      <c r="F1428" s="250" t="s">
        <v>240</v>
      </c>
      <c r="G1428" s="248"/>
      <c r="H1428" s="251">
        <v>131.80000000000001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383</v>
      </c>
      <c r="AU1428" s="257" t="s">
        <v>91</v>
      </c>
      <c r="AV1428" s="14" t="s">
        <v>91</v>
      </c>
      <c r="AW1428" s="14" t="s">
        <v>37</v>
      </c>
      <c r="AX1428" s="14" t="s">
        <v>78</v>
      </c>
      <c r="AY1428" s="257" t="s">
        <v>373</v>
      </c>
    </row>
    <row r="1429" s="15" customFormat="1">
      <c r="A1429" s="15"/>
      <c r="B1429" s="258"/>
      <c r="C1429" s="259"/>
      <c r="D1429" s="238" t="s">
        <v>383</v>
      </c>
      <c r="E1429" s="260" t="s">
        <v>238</v>
      </c>
      <c r="F1429" s="261" t="s">
        <v>386</v>
      </c>
      <c r="G1429" s="259"/>
      <c r="H1429" s="262">
        <v>131.80000000000001</v>
      </c>
      <c r="I1429" s="263"/>
      <c r="J1429" s="259"/>
      <c r="K1429" s="259"/>
      <c r="L1429" s="264"/>
      <c r="M1429" s="265"/>
      <c r="N1429" s="266"/>
      <c r="O1429" s="266"/>
      <c r="P1429" s="266"/>
      <c r="Q1429" s="266"/>
      <c r="R1429" s="266"/>
      <c r="S1429" s="266"/>
      <c r="T1429" s="267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8" t="s">
        <v>383</v>
      </c>
      <c r="AU1429" s="268" t="s">
        <v>91</v>
      </c>
      <c r="AV1429" s="15" t="s">
        <v>379</v>
      </c>
      <c r="AW1429" s="15" t="s">
        <v>37</v>
      </c>
      <c r="AX1429" s="15" t="s">
        <v>85</v>
      </c>
      <c r="AY1429" s="268" t="s">
        <v>373</v>
      </c>
    </row>
    <row r="1430" s="14" customFormat="1">
      <c r="A1430" s="14"/>
      <c r="B1430" s="247"/>
      <c r="C1430" s="248"/>
      <c r="D1430" s="238" t="s">
        <v>383</v>
      </c>
      <c r="E1430" s="248"/>
      <c r="F1430" s="250" t="s">
        <v>1402</v>
      </c>
      <c r="G1430" s="248"/>
      <c r="H1430" s="251">
        <v>138.38999999999999</v>
      </c>
      <c r="I1430" s="252"/>
      <c r="J1430" s="248"/>
      <c r="K1430" s="248"/>
      <c r="L1430" s="253"/>
      <c r="M1430" s="254"/>
      <c r="N1430" s="255"/>
      <c r="O1430" s="255"/>
      <c r="P1430" s="255"/>
      <c r="Q1430" s="255"/>
      <c r="R1430" s="255"/>
      <c r="S1430" s="255"/>
      <c r="T1430" s="256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7" t="s">
        <v>383</v>
      </c>
      <c r="AU1430" s="257" t="s">
        <v>91</v>
      </c>
      <c r="AV1430" s="14" t="s">
        <v>91</v>
      </c>
      <c r="AW1430" s="14" t="s">
        <v>4</v>
      </c>
      <c r="AX1430" s="14" t="s">
        <v>85</v>
      </c>
      <c r="AY1430" s="257" t="s">
        <v>373</v>
      </c>
    </row>
    <row r="1431" s="2" customFormat="1" ht="24.15" customHeight="1">
      <c r="A1431" s="41"/>
      <c r="B1431" s="42"/>
      <c r="C1431" s="218" t="s">
        <v>1403</v>
      </c>
      <c r="D1431" s="218" t="s">
        <v>375</v>
      </c>
      <c r="E1431" s="219" t="s">
        <v>1404</v>
      </c>
      <c r="F1431" s="220" t="s">
        <v>1405</v>
      </c>
      <c r="G1431" s="221" t="s">
        <v>230</v>
      </c>
      <c r="H1431" s="222">
        <v>2642.3299999999999</v>
      </c>
      <c r="I1431" s="223"/>
      <c r="J1431" s="224">
        <f>ROUND(I1431*H1431,2)</f>
        <v>0</v>
      </c>
      <c r="K1431" s="220" t="s">
        <v>378</v>
      </c>
      <c r="L1431" s="47"/>
      <c r="M1431" s="225" t="s">
        <v>19</v>
      </c>
      <c r="N1431" s="226" t="s">
        <v>50</v>
      </c>
      <c r="O1431" s="87"/>
      <c r="P1431" s="227">
        <f>O1431*H1431</f>
        <v>0</v>
      </c>
      <c r="Q1431" s="227">
        <v>0</v>
      </c>
      <c r="R1431" s="227">
        <f>Q1431*H1431</f>
        <v>0</v>
      </c>
      <c r="S1431" s="227">
        <v>0</v>
      </c>
      <c r="T1431" s="228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9" t="s">
        <v>379</v>
      </c>
      <c r="AT1431" s="229" t="s">
        <v>375</v>
      </c>
      <c r="AU1431" s="229" t="s">
        <v>91</v>
      </c>
      <c r="AY1431" s="20" t="s">
        <v>373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20" t="s">
        <v>91</v>
      </c>
      <c r="BK1431" s="230">
        <f>ROUND(I1431*H1431,2)</f>
        <v>0</v>
      </c>
      <c r="BL1431" s="20" t="s">
        <v>379</v>
      </c>
      <c r="BM1431" s="229" t="s">
        <v>1406</v>
      </c>
    </row>
    <row r="1432" s="2" customFormat="1">
      <c r="A1432" s="41"/>
      <c r="B1432" s="42"/>
      <c r="C1432" s="43"/>
      <c r="D1432" s="231" t="s">
        <v>381</v>
      </c>
      <c r="E1432" s="43"/>
      <c r="F1432" s="232" t="s">
        <v>1407</v>
      </c>
      <c r="G1432" s="43"/>
      <c r="H1432" s="43"/>
      <c r="I1432" s="233"/>
      <c r="J1432" s="43"/>
      <c r="K1432" s="43"/>
      <c r="L1432" s="47"/>
      <c r="M1432" s="234"/>
      <c r="N1432" s="235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381</v>
      </c>
      <c r="AU1432" s="20" t="s">
        <v>91</v>
      </c>
    </row>
    <row r="1433" s="14" customFormat="1">
      <c r="A1433" s="14"/>
      <c r="B1433" s="247"/>
      <c r="C1433" s="248"/>
      <c r="D1433" s="238" t="s">
        <v>383</v>
      </c>
      <c r="E1433" s="249" t="s">
        <v>19</v>
      </c>
      <c r="F1433" s="250" t="s">
        <v>252</v>
      </c>
      <c r="G1433" s="248"/>
      <c r="H1433" s="251">
        <v>1431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383</v>
      </c>
      <c r="AU1433" s="257" t="s">
        <v>91</v>
      </c>
      <c r="AV1433" s="14" t="s">
        <v>91</v>
      </c>
      <c r="AW1433" s="14" t="s">
        <v>37</v>
      </c>
      <c r="AX1433" s="14" t="s">
        <v>78</v>
      </c>
      <c r="AY1433" s="257" t="s">
        <v>373</v>
      </c>
    </row>
    <row r="1434" s="14" customFormat="1">
      <c r="A1434" s="14"/>
      <c r="B1434" s="247"/>
      <c r="C1434" s="248"/>
      <c r="D1434" s="238" t="s">
        <v>383</v>
      </c>
      <c r="E1434" s="249" t="s">
        <v>19</v>
      </c>
      <c r="F1434" s="250" t="s">
        <v>243</v>
      </c>
      <c r="G1434" s="248"/>
      <c r="H1434" s="251">
        <v>181.38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383</v>
      </c>
      <c r="AU1434" s="257" t="s">
        <v>91</v>
      </c>
      <c r="AV1434" s="14" t="s">
        <v>91</v>
      </c>
      <c r="AW1434" s="14" t="s">
        <v>37</v>
      </c>
      <c r="AX1434" s="14" t="s">
        <v>78</v>
      </c>
      <c r="AY1434" s="257" t="s">
        <v>373</v>
      </c>
    </row>
    <row r="1435" s="14" customFormat="1">
      <c r="A1435" s="14"/>
      <c r="B1435" s="247"/>
      <c r="C1435" s="248"/>
      <c r="D1435" s="238" t="s">
        <v>383</v>
      </c>
      <c r="E1435" s="249" t="s">
        <v>19</v>
      </c>
      <c r="F1435" s="250" t="s">
        <v>246</v>
      </c>
      <c r="G1435" s="248"/>
      <c r="H1435" s="251">
        <v>191.58000000000001</v>
      </c>
      <c r="I1435" s="252"/>
      <c r="J1435" s="248"/>
      <c r="K1435" s="248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7" t="s">
        <v>383</v>
      </c>
      <c r="AU1435" s="257" t="s">
        <v>91</v>
      </c>
      <c r="AV1435" s="14" t="s">
        <v>91</v>
      </c>
      <c r="AW1435" s="14" t="s">
        <v>37</v>
      </c>
      <c r="AX1435" s="14" t="s">
        <v>78</v>
      </c>
      <c r="AY1435" s="257" t="s">
        <v>373</v>
      </c>
    </row>
    <row r="1436" s="14" customFormat="1">
      <c r="A1436" s="14"/>
      <c r="B1436" s="247"/>
      <c r="C1436" s="248"/>
      <c r="D1436" s="238" t="s">
        <v>383</v>
      </c>
      <c r="E1436" s="249" t="s">
        <v>19</v>
      </c>
      <c r="F1436" s="250" t="s">
        <v>249</v>
      </c>
      <c r="G1436" s="248"/>
      <c r="H1436" s="251">
        <v>706.57000000000005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383</v>
      </c>
      <c r="AU1436" s="257" t="s">
        <v>91</v>
      </c>
      <c r="AV1436" s="14" t="s">
        <v>91</v>
      </c>
      <c r="AW1436" s="14" t="s">
        <v>37</v>
      </c>
      <c r="AX1436" s="14" t="s">
        <v>78</v>
      </c>
      <c r="AY1436" s="257" t="s">
        <v>373</v>
      </c>
    </row>
    <row r="1437" s="14" customFormat="1">
      <c r="A1437" s="14"/>
      <c r="B1437" s="247"/>
      <c r="C1437" s="248"/>
      <c r="D1437" s="238" t="s">
        <v>383</v>
      </c>
      <c r="E1437" s="249" t="s">
        <v>19</v>
      </c>
      <c r="F1437" s="250" t="s">
        <v>241</v>
      </c>
      <c r="G1437" s="248"/>
      <c r="H1437" s="251">
        <v>131.80000000000001</v>
      </c>
      <c r="I1437" s="252"/>
      <c r="J1437" s="248"/>
      <c r="K1437" s="248"/>
      <c r="L1437" s="253"/>
      <c r="M1437" s="254"/>
      <c r="N1437" s="255"/>
      <c r="O1437" s="255"/>
      <c r="P1437" s="255"/>
      <c r="Q1437" s="255"/>
      <c r="R1437" s="255"/>
      <c r="S1437" s="255"/>
      <c r="T1437" s="256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7" t="s">
        <v>383</v>
      </c>
      <c r="AU1437" s="257" t="s">
        <v>91</v>
      </c>
      <c r="AV1437" s="14" t="s">
        <v>91</v>
      </c>
      <c r="AW1437" s="14" t="s">
        <v>37</v>
      </c>
      <c r="AX1437" s="14" t="s">
        <v>78</v>
      </c>
      <c r="AY1437" s="257" t="s">
        <v>373</v>
      </c>
    </row>
    <row r="1438" s="15" customFormat="1">
      <c r="A1438" s="15"/>
      <c r="B1438" s="258"/>
      <c r="C1438" s="259"/>
      <c r="D1438" s="238" t="s">
        <v>383</v>
      </c>
      <c r="E1438" s="260" t="s">
        <v>19</v>
      </c>
      <c r="F1438" s="261" t="s">
        <v>386</v>
      </c>
      <c r="G1438" s="259"/>
      <c r="H1438" s="262">
        <v>2642.3299999999999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8" t="s">
        <v>383</v>
      </c>
      <c r="AU1438" s="268" t="s">
        <v>91</v>
      </c>
      <c r="AV1438" s="15" t="s">
        <v>379</v>
      </c>
      <c r="AW1438" s="15" t="s">
        <v>37</v>
      </c>
      <c r="AX1438" s="15" t="s">
        <v>85</v>
      </c>
      <c r="AY1438" s="268" t="s">
        <v>373</v>
      </c>
    </row>
    <row r="1439" s="2" customFormat="1" ht="21.75" customHeight="1">
      <c r="A1439" s="41"/>
      <c r="B1439" s="42"/>
      <c r="C1439" s="280" t="s">
        <v>1408</v>
      </c>
      <c r="D1439" s="280" t="s">
        <v>489</v>
      </c>
      <c r="E1439" s="281" t="s">
        <v>1409</v>
      </c>
      <c r="F1439" s="282" t="s">
        <v>1410</v>
      </c>
      <c r="G1439" s="283" t="s">
        <v>230</v>
      </c>
      <c r="H1439" s="284">
        <v>1502.55</v>
      </c>
      <c r="I1439" s="285"/>
      <c r="J1439" s="286">
        <f>ROUND(I1439*H1439,2)</f>
        <v>0</v>
      </c>
      <c r="K1439" s="282" t="s">
        <v>378</v>
      </c>
      <c r="L1439" s="287"/>
      <c r="M1439" s="288" t="s">
        <v>19</v>
      </c>
      <c r="N1439" s="289" t="s">
        <v>50</v>
      </c>
      <c r="O1439" s="87"/>
      <c r="P1439" s="227">
        <f>O1439*H1439</f>
        <v>0</v>
      </c>
      <c r="Q1439" s="227">
        <v>0.00012</v>
      </c>
      <c r="R1439" s="227">
        <f>Q1439*H1439</f>
        <v>0.18030599999999999</v>
      </c>
      <c r="S1439" s="227">
        <v>0</v>
      </c>
      <c r="T1439" s="228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9" t="s">
        <v>422</v>
      </c>
      <c r="AT1439" s="229" t="s">
        <v>489</v>
      </c>
      <c r="AU1439" s="229" t="s">
        <v>91</v>
      </c>
      <c r="AY1439" s="20" t="s">
        <v>373</v>
      </c>
      <c r="BE1439" s="230">
        <f>IF(N1439="základní",J1439,0)</f>
        <v>0</v>
      </c>
      <c r="BF1439" s="230">
        <f>IF(N1439="snížená",J1439,0)</f>
        <v>0</v>
      </c>
      <c r="BG1439" s="230">
        <f>IF(N1439="zákl. přenesená",J1439,0)</f>
        <v>0</v>
      </c>
      <c r="BH1439" s="230">
        <f>IF(N1439="sníž. přenesená",J1439,0)</f>
        <v>0</v>
      </c>
      <c r="BI1439" s="230">
        <f>IF(N1439="nulová",J1439,0)</f>
        <v>0</v>
      </c>
      <c r="BJ1439" s="20" t="s">
        <v>91</v>
      </c>
      <c r="BK1439" s="230">
        <f>ROUND(I1439*H1439,2)</f>
        <v>0</v>
      </c>
      <c r="BL1439" s="20" t="s">
        <v>379</v>
      </c>
      <c r="BM1439" s="229" t="s">
        <v>1411</v>
      </c>
    </row>
    <row r="1440" s="14" customFormat="1">
      <c r="A1440" s="14"/>
      <c r="B1440" s="247"/>
      <c r="C1440" s="248"/>
      <c r="D1440" s="238" t="s">
        <v>383</v>
      </c>
      <c r="E1440" s="249" t="s">
        <v>19</v>
      </c>
      <c r="F1440" s="250" t="s">
        <v>1412</v>
      </c>
      <c r="G1440" s="248"/>
      <c r="H1440" s="251">
        <v>515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383</v>
      </c>
      <c r="AU1440" s="257" t="s">
        <v>91</v>
      </c>
      <c r="AV1440" s="14" t="s">
        <v>91</v>
      </c>
      <c r="AW1440" s="14" t="s">
        <v>37</v>
      </c>
      <c r="AX1440" s="14" t="s">
        <v>78</v>
      </c>
      <c r="AY1440" s="257" t="s">
        <v>373</v>
      </c>
    </row>
    <row r="1441" s="14" customFormat="1">
      <c r="A1441" s="14"/>
      <c r="B1441" s="247"/>
      <c r="C1441" s="248"/>
      <c r="D1441" s="238" t="s">
        <v>383</v>
      </c>
      <c r="E1441" s="249" t="s">
        <v>19</v>
      </c>
      <c r="F1441" s="250" t="s">
        <v>1413</v>
      </c>
      <c r="G1441" s="248"/>
      <c r="H1441" s="251">
        <v>916</v>
      </c>
      <c r="I1441" s="252"/>
      <c r="J1441" s="248"/>
      <c r="K1441" s="248"/>
      <c r="L1441" s="253"/>
      <c r="M1441" s="254"/>
      <c r="N1441" s="255"/>
      <c r="O1441" s="255"/>
      <c r="P1441" s="255"/>
      <c r="Q1441" s="255"/>
      <c r="R1441" s="255"/>
      <c r="S1441" s="255"/>
      <c r="T1441" s="256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7" t="s">
        <v>383</v>
      </c>
      <c r="AU1441" s="257" t="s">
        <v>91</v>
      </c>
      <c r="AV1441" s="14" t="s">
        <v>91</v>
      </c>
      <c r="AW1441" s="14" t="s">
        <v>37</v>
      </c>
      <c r="AX1441" s="14" t="s">
        <v>78</v>
      </c>
      <c r="AY1441" s="257" t="s">
        <v>373</v>
      </c>
    </row>
    <row r="1442" s="15" customFormat="1">
      <c r="A1442" s="15"/>
      <c r="B1442" s="258"/>
      <c r="C1442" s="259"/>
      <c r="D1442" s="238" t="s">
        <v>383</v>
      </c>
      <c r="E1442" s="260" t="s">
        <v>252</v>
      </c>
      <c r="F1442" s="261" t="s">
        <v>386</v>
      </c>
      <c r="G1442" s="259"/>
      <c r="H1442" s="262">
        <v>1431</v>
      </c>
      <c r="I1442" s="263"/>
      <c r="J1442" s="259"/>
      <c r="K1442" s="259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8" t="s">
        <v>383</v>
      </c>
      <c r="AU1442" s="268" t="s">
        <v>91</v>
      </c>
      <c r="AV1442" s="15" t="s">
        <v>379</v>
      </c>
      <c r="AW1442" s="15" t="s">
        <v>37</v>
      </c>
      <c r="AX1442" s="15" t="s">
        <v>85</v>
      </c>
      <c r="AY1442" s="268" t="s">
        <v>373</v>
      </c>
    </row>
    <row r="1443" s="14" customFormat="1">
      <c r="A1443" s="14"/>
      <c r="B1443" s="247"/>
      <c r="C1443" s="248"/>
      <c r="D1443" s="238" t="s">
        <v>383</v>
      </c>
      <c r="E1443" s="248"/>
      <c r="F1443" s="250" t="s">
        <v>1414</v>
      </c>
      <c r="G1443" s="248"/>
      <c r="H1443" s="251">
        <v>1502.55</v>
      </c>
      <c r="I1443" s="252"/>
      <c r="J1443" s="248"/>
      <c r="K1443" s="248"/>
      <c r="L1443" s="253"/>
      <c r="M1443" s="254"/>
      <c r="N1443" s="255"/>
      <c r="O1443" s="255"/>
      <c r="P1443" s="255"/>
      <c r="Q1443" s="255"/>
      <c r="R1443" s="255"/>
      <c r="S1443" s="255"/>
      <c r="T1443" s="256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7" t="s">
        <v>383</v>
      </c>
      <c r="AU1443" s="257" t="s">
        <v>91</v>
      </c>
      <c r="AV1443" s="14" t="s">
        <v>91</v>
      </c>
      <c r="AW1443" s="14" t="s">
        <v>4</v>
      </c>
      <c r="AX1443" s="14" t="s">
        <v>85</v>
      </c>
      <c r="AY1443" s="257" t="s">
        <v>373</v>
      </c>
    </row>
    <row r="1444" s="2" customFormat="1" ht="24.15" customHeight="1">
      <c r="A1444" s="41"/>
      <c r="B1444" s="42"/>
      <c r="C1444" s="280" t="s">
        <v>1415</v>
      </c>
      <c r="D1444" s="280" t="s">
        <v>489</v>
      </c>
      <c r="E1444" s="281" t="s">
        <v>1416</v>
      </c>
      <c r="F1444" s="282" t="s">
        <v>1417</v>
      </c>
      <c r="G1444" s="283" t="s">
        <v>230</v>
      </c>
      <c r="H1444" s="284">
        <v>741.899</v>
      </c>
      <c r="I1444" s="285"/>
      <c r="J1444" s="286">
        <f>ROUND(I1444*H1444,2)</f>
        <v>0</v>
      </c>
      <c r="K1444" s="282" t="s">
        <v>378</v>
      </c>
      <c r="L1444" s="287"/>
      <c r="M1444" s="288" t="s">
        <v>19</v>
      </c>
      <c r="N1444" s="289" t="s">
        <v>50</v>
      </c>
      <c r="O1444" s="87"/>
      <c r="P1444" s="227">
        <f>O1444*H1444</f>
        <v>0</v>
      </c>
      <c r="Q1444" s="227">
        <v>4.0000000000000003E-05</v>
      </c>
      <c r="R1444" s="227">
        <f>Q1444*H1444</f>
        <v>0.029675960000000001</v>
      </c>
      <c r="S1444" s="227">
        <v>0</v>
      </c>
      <c r="T1444" s="228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9" t="s">
        <v>422</v>
      </c>
      <c r="AT1444" s="229" t="s">
        <v>489</v>
      </c>
      <c r="AU1444" s="229" t="s">
        <v>91</v>
      </c>
      <c r="AY1444" s="20" t="s">
        <v>373</v>
      </c>
      <c r="BE1444" s="230">
        <f>IF(N1444="základní",J1444,0)</f>
        <v>0</v>
      </c>
      <c r="BF1444" s="230">
        <f>IF(N1444="snížená",J1444,0)</f>
        <v>0</v>
      </c>
      <c r="BG1444" s="230">
        <f>IF(N1444="zákl. přenesená",J1444,0)</f>
        <v>0</v>
      </c>
      <c r="BH1444" s="230">
        <f>IF(N1444="sníž. přenesená",J1444,0)</f>
        <v>0</v>
      </c>
      <c r="BI1444" s="230">
        <f>IF(N1444="nulová",J1444,0)</f>
        <v>0</v>
      </c>
      <c r="BJ1444" s="20" t="s">
        <v>91</v>
      </c>
      <c r="BK1444" s="230">
        <f>ROUND(I1444*H1444,2)</f>
        <v>0</v>
      </c>
      <c r="BL1444" s="20" t="s">
        <v>379</v>
      </c>
      <c r="BM1444" s="229" t="s">
        <v>1418</v>
      </c>
    </row>
    <row r="1445" s="14" customFormat="1">
      <c r="A1445" s="14"/>
      <c r="B1445" s="247"/>
      <c r="C1445" s="248"/>
      <c r="D1445" s="238" t="s">
        <v>383</v>
      </c>
      <c r="E1445" s="249" t="s">
        <v>19</v>
      </c>
      <c r="F1445" s="250" t="s">
        <v>251</v>
      </c>
      <c r="G1445" s="248"/>
      <c r="H1445" s="251">
        <v>706.57000000000005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383</v>
      </c>
      <c r="AU1445" s="257" t="s">
        <v>91</v>
      </c>
      <c r="AV1445" s="14" t="s">
        <v>91</v>
      </c>
      <c r="AW1445" s="14" t="s">
        <v>37</v>
      </c>
      <c r="AX1445" s="14" t="s">
        <v>78</v>
      </c>
      <c r="AY1445" s="257" t="s">
        <v>373</v>
      </c>
    </row>
    <row r="1446" s="15" customFormat="1">
      <c r="A1446" s="15"/>
      <c r="B1446" s="258"/>
      <c r="C1446" s="259"/>
      <c r="D1446" s="238" t="s">
        <v>383</v>
      </c>
      <c r="E1446" s="260" t="s">
        <v>249</v>
      </c>
      <c r="F1446" s="261" t="s">
        <v>386</v>
      </c>
      <c r="G1446" s="259"/>
      <c r="H1446" s="262">
        <v>706.57000000000005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383</v>
      </c>
      <c r="AU1446" s="268" t="s">
        <v>91</v>
      </c>
      <c r="AV1446" s="15" t="s">
        <v>379</v>
      </c>
      <c r="AW1446" s="15" t="s">
        <v>37</v>
      </c>
      <c r="AX1446" s="15" t="s">
        <v>85</v>
      </c>
      <c r="AY1446" s="268" t="s">
        <v>373</v>
      </c>
    </row>
    <row r="1447" s="14" customFormat="1">
      <c r="A1447" s="14"/>
      <c r="B1447" s="247"/>
      <c r="C1447" s="248"/>
      <c r="D1447" s="238" t="s">
        <v>383</v>
      </c>
      <c r="E1447" s="248"/>
      <c r="F1447" s="250" t="s">
        <v>1419</v>
      </c>
      <c r="G1447" s="248"/>
      <c r="H1447" s="251">
        <v>741.899</v>
      </c>
      <c r="I1447" s="252"/>
      <c r="J1447" s="248"/>
      <c r="K1447" s="248"/>
      <c r="L1447" s="253"/>
      <c r="M1447" s="254"/>
      <c r="N1447" s="255"/>
      <c r="O1447" s="255"/>
      <c r="P1447" s="255"/>
      <c r="Q1447" s="255"/>
      <c r="R1447" s="255"/>
      <c r="S1447" s="255"/>
      <c r="T1447" s="256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7" t="s">
        <v>383</v>
      </c>
      <c r="AU1447" s="257" t="s">
        <v>91</v>
      </c>
      <c r="AV1447" s="14" t="s">
        <v>91</v>
      </c>
      <c r="AW1447" s="14" t="s">
        <v>4</v>
      </c>
      <c r="AX1447" s="14" t="s">
        <v>85</v>
      </c>
      <c r="AY1447" s="257" t="s">
        <v>373</v>
      </c>
    </row>
    <row r="1448" s="2" customFormat="1" ht="24.15" customHeight="1">
      <c r="A1448" s="41"/>
      <c r="B1448" s="42"/>
      <c r="C1448" s="280" t="s">
        <v>1420</v>
      </c>
      <c r="D1448" s="280" t="s">
        <v>489</v>
      </c>
      <c r="E1448" s="281" t="s">
        <v>1421</v>
      </c>
      <c r="F1448" s="282" t="s">
        <v>1422</v>
      </c>
      <c r="G1448" s="283" t="s">
        <v>230</v>
      </c>
      <c r="H1448" s="284">
        <v>191.58000000000001</v>
      </c>
      <c r="I1448" s="285"/>
      <c r="J1448" s="286">
        <f>ROUND(I1448*H1448,2)</f>
        <v>0</v>
      </c>
      <c r="K1448" s="282" t="s">
        <v>378</v>
      </c>
      <c r="L1448" s="287"/>
      <c r="M1448" s="288" t="s">
        <v>19</v>
      </c>
      <c r="N1448" s="289" t="s">
        <v>50</v>
      </c>
      <c r="O1448" s="87"/>
      <c r="P1448" s="227">
        <f>O1448*H1448</f>
        <v>0</v>
      </c>
      <c r="Q1448" s="227">
        <v>0.00029999999999999997</v>
      </c>
      <c r="R1448" s="227">
        <f>Q1448*H1448</f>
        <v>0.057473999999999997</v>
      </c>
      <c r="S1448" s="227">
        <v>0</v>
      </c>
      <c r="T1448" s="228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9" t="s">
        <v>422</v>
      </c>
      <c r="AT1448" s="229" t="s">
        <v>489</v>
      </c>
      <c r="AU1448" s="229" t="s">
        <v>91</v>
      </c>
      <c r="AY1448" s="20" t="s">
        <v>373</v>
      </c>
      <c r="BE1448" s="230">
        <f>IF(N1448="základní",J1448,0)</f>
        <v>0</v>
      </c>
      <c r="BF1448" s="230">
        <f>IF(N1448="snížená",J1448,0)</f>
        <v>0</v>
      </c>
      <c r="BG1448" s="230">
        <f>IF(N1448="zákl. přenesená",J1448,0)</f>
        <v>0</v>
      </c>
      <c r="BH1448" s="230">
        <f>IF(N1448="sníž. přenesená",J1448,0)</f>
        <v>0</v>
      </c>
      <c r="BI1448" s="230">
        <f>IF(N1448="nulová",J1448,0)</f>
        <v>0</v>
      </c>
      <c r="BJ1448" s="20" t="s">
        <v>91</v>
      </c>
      <c r="BK1448" s="230">
        <f>ROUND(I1448*H1448,2)</f>
        <v>0</v>
      </c>
      <c r="BL1448" s="20" t="s">
        <v>379</v>
      </c>
      <c r="BM1448" s="229" t="s">
        <v>1423</v>
      </c>
    </row>
    <row r="1449" s="14" customFormat="1">
      <c r="A1449" s="14"/>
      <c r="B1449" s="247"/>
      <c r="C1449" s="248"/>
      <c r="D1449" s="238" t="s">
        <v>383</v>
      </c>
      <c r="E1449" s="249" t="s">
        <v>19</v>
      </c>
      <c r="F1449" s="250" t="s">
        <v>248</v>
      </c>
      <c r="G1449" s="248"/>
      <c r="H1449" s="251">
        <v>191.58000000000001</v>
      </c>
      <c r="I1449" s="252"/>
      <c r="J1449" s="248"/>
      <c r="K1449" s="248"/>
      <c r="L1449" s="253"/>
      <c r="M1449" s="254"/>
      <c r="N1449" s="255"/>
      <c r="O1449" s="255"/>
      <c r="P1449" s="255"/>
      <c r="Q1449" s="255"/>
      <c r="R1449" s="255"/>
      <c r="S1449" s="255"/>
      <c r="T1449" s="256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7" t="s">
        <v>383</v>
      </c>
      <c r="AU1449" s="257" t="s">
        <v>91</v>
      </c>
      <c r="AV1449" s="14" t="s">
        <v>91</v>
      </c>
      <c r="AW1449" s="14" t="s">
        <v>37</v>
      </c>
      <c r="AX1449" s="14" t="s">
        <v>78</v>
      </c>
      <c r="AY1449" s="257" t="s">
        <v>373</v>
      </c>
    </row>
    <row r="1450" s="15" customFormat="1">
      <c r="A1450" s="15"/>
      <c r="B1450" s="258"/>
      <c r="C1450" s="259"/>
      <c r="D1450" s="238" t="s">
        <v>383</v>
      </c>
      <c r="E1450" s="260" t="s">
        <v>246</v>
      </c>
      <c r="F1450" s="261" t="s">
        <v>386</v>
      </c>
      <c r="G1450" s="259"/>
      <c r="H1450" s="262">
        <v>191.58000000000001</v>
      </c>
      <c r="I1450" s="263"/>
      <c r="J1450" s="259"/>
      <c r="K1450" s="259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8" t="s">
        <v>383</v>
      </c>
      <c r="AU1450" s="268" t="s">
        <v>91</v>
      </c>
      <c r="AV1450" s="15" t="s">
        <v>379</v>
      </c>
      <c r="AW1450" s="15" t="s">
        <v>37</v>
      </c>
      <c r="AX1450" s="15" t="s">
        <v>85</v>
      </c>
      <c r="AY1450" s="268" t="s">
        <v>373</v>
      </c>
    </row>
    <row r="1451" s="2" customFormat="1" ht="24.15" customHeight="1">
      <c r="A1451" s="41"/>
      <c r="B1451" s="42"/>
      <c r="C1451" s="280" t="s">
        <v>1424</v>
      </c>
      <c r="D1451" s="280" t="s">
        <v>489</v>
      </c>
      <c r="E1451" s="281" t="s">
        <v>1425</v>
      </c>
      <c r="F1451" s="282" t="s">
        <v>1426</v>
      </c>
      <c r="G1451" s="283" t="s">
        <v>230</v>
      </c>
      <c r="H1451" s="284">
        <v>190.44900000000001</v>
      </c>
      <c r="I1451" s="285"/>
      <c r="J1451" s="286">
        <f>ROUND(I1451*H1451,2)</f>
        <v>0</v>
      </c>
      <c r="K1451" s="282" t="s">
        <v>378</v>
      </c>
      <c r="L1451" s="287"/>
      <c r="M1451" s="288" t="s">
        <v>19</v>
      </c>
      <c r="N1451" s="289" t="s">
        <v>50</v>
      </c>
      <c r="O1451" s="87"/>
      <c r="P1451" s="227">
        <f>O1451*H1451</f>
        <v>0</v>
      </c>
      <c r="Q1451" s="227">
        <v>0.00020000000000000001</v>
      </c>
      <c r="R1451" s="227">
        <f>Q1451*H1451</f>
        <v>0.038089800000000007</v>
      </c>
      <c r="S1451" s="227">
        <v>0</v>
      </c>
      <c r="T1451" s="228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9" t="s">
        <v>422</v>
      </c>
      <c r="AT1451" s="229" t="s">
        <v>489</v>
      </c>
      <c r="AU1451" s="229" t="s">
        <v>91</v>
      </c>
      <c r="AY1451" s="20" t="s">
        <v>373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20" t="s">
        <v>91</v>
      </c>
      <c r="BK1451" s="230">
        <f>ROUND(I1451*H1451,2)</f>
        <v>0</v>
      </c>
      <c r="BL1451" s="20" t="s">
        <v>379</v>
      </c>
      <c r="BM1451" s="229" t="s">
        <v>1427</v>
      </c>
    </row>
    <row r="1452" s="14" customFormat="1">
      <c r="A1452" s="14"/>
      <c r="B1452" s="247"/>
      <c r="C1452" s="248"/>
      <c r="D1452" s="238" t="s">
        <v>383</v>
      </c>
      <c r="E1452" s="249" t="s">
        <v>19</v>
      </c>
      <c r="F1452" s="250" t="s">
        <v>245</v>
      </c>
      <c r="G1452" s="248"/>
      <c r="H1452" s="251">
        <v>181.38</v>
      </c>
      <c r="I1452" s="252"/>
      <c r="J1452" s="248"/>
      <c r="K1452" s="248"/>
      <c r="L1452" s="253"/>
      <c r="M1452" s="254"/>
      <c r="N1452" s="255"/>
      <c r="O1452" s="255"/>
      <c r="P1452" s="255"/>
      <c r="Q1452" s="255"/>
      <c r="R1452" s="255"/>
      <c r="S1452" s="255"/>
      <c r="T1452" s="256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7" t="s">
        <v>383</v>
      </c>
      <c r="AU1452" s="257" t="s">
        <v>91</v>
      </c>
      <c r="AV1452" s="14" t="s">
        <v>91</v>
      </c>
      <c r="AW1452" s="14" t="s">
        <v>37</v>
      </c>
      <c r="AX1452" s="14" t="s">
        <v>78</v>
      </c>
      <c r="AY1452" s="257" t="s">
        <v>373</v>
      </c>
    </row>
    <row r="1453" s="15" customFormat="1">
      <c r="A1453" s="15"/>
      <c r="B1453" s="258"/>
      <c r="C1453" s="259"/>
      <c r="D1453" s="238" t="s">
        <v>383</v>
      </c>
      <c r="E1453" s="260" t="s">
        <v>243</v>
      </c>
      <c r="F1453" s="261" t="s">
        <v>386</v>
      </c>
      <c r="G1453" s="259"/>
      <c r="H1453" s="262">
        <v>181.38</v>
      </c>
      <c r="I1453" s="263"/>
      <c r="J1453" s="259"/>
      <c r="K1453" s="259"/>
      <c r="L1453" s="264"/>
      <c r="M1453" s="265"/>
      <c r="N1453" s="266"/>
      <c r="O1453" s="266"/>
      <c r="P1453" s="266"/>
      <c r="Q1453" s="266"/>
      <c r="R1453" s="266"/>
      <c r="S1453" s="266"/>
      <c r="T1453" s="267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8" t="s">
        <v>383</v>
      </c>
      <c r="AU1453" s="268" t="s">
        <v>91</v>
      </c>
      <c r="AV1453" s="15" t="s">
        <v>379</v>
      </c>
      <c r="AW1453" s="15" t="s">
        <v>37</v>
      </c>
      <c r="AX1453" s="15" t="s">
        <v>85</v>
      </c>
      <c r="AY1453" s="268" t="s">
        <v>373</v>
      </c>
    </row>
    <row r="1454" s="14" customFormat="1">
      <c r="A1454" s="14"/>
      <c r="B1454" s="247"/>
      <c r="C1454" s="248"/>
      <c r="D1454" s="238" t="s">
        <v>383</v>
      </c>
      <c r="E1454" s="248"/>
      <c r="F1454" s="250" t="s">
        <v>1387</v>
      </c>
      <c r="G1454" s="248"/>
      <c r="H1454" s="251">
        <v>190.44900000000001</v>
      </c>
      <c r="I1454" s="252"/>
      <c r="J1454" s="248"/>
      <c r="K1454" s="248"/>
      <c r="L1454" s="253"/>
      <c r="M1454" s="254"/>
      <c r="N1454" s="255"/>
      <c r="O1454" s="255"/>
      <c r="P1454" s="255"/>
      <c r="Q1454" s="255"/>
      <c r="R1454" s="255"/>
      <c r="S1454" s="255"/>
      <c r="T1454" s="256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7" t="s">
        <v>383</v>
      </c>
      <c r="AU1454" s="257" t="s">
        <v>91</v>
      </c>
      <c r="AV1454" s="14" t="s">
        <v>91</v>
      </c>
      <c r="AW1454" s="14" t="s">
        <v>4</v>
      </c>
      <c r="AX1454" s="14" t="s">
        <v>85</v>
      </c>
      <c r="AY1454" s="257" t="s">
        <v>373</v>
      </c>
    </row>
    <row r="1455" s="2" customFormat="1" ht="24.15" customHeight="1">
      <c r="A1455" s="41"/>
      <c r="B1455" s="42"/>
      <c r="C1455" s="280" t="s">
        <v>1428</v>
      </c>
      <c r="D1455" s="280" t="s">
        <v>489</v>
      </c>
      <c r="E1455" s="281" t="s">
        <v>1429</v>
      </c>
      <c r="F1455" s="282" t="s">
        <v>1430</v>
      </c>
      <c r="G1455" s="283" t="s">
        <v>230</v>
      </c>
      <c r="H1455" s="284">
        <v>138.38999999999999</v>
      </c>
      <c r="I1455" s="285"/>
      <c r="J1455" s="286">
        <f>ROUND(I1455*H1455,2)</f>
        <v>0</v>
      </c>
      <c r="K1455" s="282" t="s">
        <v>378</v>
      </c>
      <c r="L1455" s="287"/>
      <c r="M1455" s="288" t="s">
        <v>19</v>
      </c>
      <c r="N1455" s="289" t="s">
        <v>50</v>
      </c>
      <c r="O1455" s="87"/>
      <c r="P1455" s="227">
        <f>O1455*H1455</f>
        <v>0</v>
      </c>
      <c r="Q1455" s="227">
        <v>0.00020000000000000001</v>
      </c>
      <c r="R1455" s="227">
        <f>Q1455*H1455</f>
        <v>0.027677999999999998</v>
      </c>
      <c r="S1455" s="227">
        <v>0</v>
      </c>
      <c r="T1455" s="228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9" t="s">
        <v>422</v>
      </c>
      <c r="AT1455" s="229" t="s">
        <v>489</v>
      </c>
      <c r="AU1455" s="229" t="s">
        <v>91</v>
      </c>
      <c r="AY1455" s="20" t="s">
        <v>373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20" t="s">
        <v>91</v>
      </c>
      <c r="BK1455" s="230">
        <f>ROUND(I1455*H1455,2)</f>
        <v>0</v>
      </c>
      <c r="BL1455" s="20" t="s">
        <v>379</v>
      </c>
      <c r="BM1455" s="229" t="s">
        <v>1431</v>
      </c>
    </row>
    <row r="1456" s="14" customFormat="1">
      <c r="A1456" s="14"/>
      <c r="B1456" s="247"/>
      <c r="C1456" s="248"/>
      <c r="D1456" s="238" t="s">
        <v>383</v>
      </c>
      <c r="E1456" s="249" t="s">
        <v>19</v>
      </c>
      <c r="F1456" s="250" t="s">
        <v>240</v>
      </c>
      <c r="G1456" s="248"/>
      <c r="H1456" s="251">
        <v>131.80000000000001</v>
      </c>
      <c r="I1456" s="252"/>
      <c r="J1456" s="248"/>
      <c r="K1456" s="248"/>
      <c r="L1456" s="253"/>
      <c r="M1456" s="254"/>
      <c r="N1456" s="255"/>
      <c r="O1456" s="255"/>
      <c r="P1456" s="255"/>
      <c r="Q1456" s="255"/>
      <c r="R1456" s="255"/>
      <c r="S1456" s="255"/>
      <c r="T1456" s="256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7" t="s">
        <v>383</v>
      </c>
      <c r="AU1456" s="257" t="s">
        <v>91</v>
      </c>
      <c r="AV1456" s="14" t="s">
        <v>91</v>
      </c>
      <c r="AW1456" s="14" t="s">
        <v>37</v>
      </c>
      <c r="AX1456" s="14" t="s">
        <v>78</v>
      </c>
      <c r="AY1456" s="257" t="s">
        <v>373</v>
      </c>
    </row>
    <row r="1457" s="15" customFormat="1">
      <c r="A1457" s="15"/>
      <c r="B1457" s="258"/>
      <c r="C1457" s="259"/>
      <c r="D1457" s="238" t="s">
        <v>383</v>
      </c>
      <c r="E1457" s="260" t="s">
        <v>241</v>
      </c>
      <c r="F1457" s="261" t="s">
        <v>386</v>
      </c>
      <c r="G1457" s="259"/>
      <c r="H1457" s="262">
        <v>131.80000000000001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8" t="s">
        <v>383</v>
      </c>
      <c r="AU1457" s="268" t="s">
        <v>91</v>
      </c>
      <c r="AV1457" s="15" t="s">
        <v>379</v>
      </c>
      <c r="AW1457" s="15" t="s">
        <v>37</v>
      </c>
      <c r="AX1457" s="15" t="s">
        <v>85</v>
      </c>
      <c r="AY1457" s="268" t="s">
        <v>373</v>
      </c>
    </row>
    <row r="1458" s="14" customFormat="1">
      <c r="A1458" s="14"/>
      <c r="B1458" s="247"/>
      <c r="C1458" s="248"/>
      <c r="D1458" s="238" t="s">
        <v>383</v>
      </c>
      <c r="E1458" s="248"/>
      <c r="F1458" s="250" t="s">
        <v>1402</v>
      </c>
      <c r="G1458" s="248"/>
      <c r="H1458" s="251">
        <v>138.38999999999999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383</v>
      </c>
      <c r="AU1458" s="257" t="s">
        <v>91</v>
      </c>
      <c r="AV1458" s="14" t="s">
        <v>91</v>
      </c>
      <c r="AW1458" s="14" t="s">
        <v>4</v>
      </c>
      <c r="AX1458" s="14" t="s">
        <v>85</v>
      </c>
      <c r="AY1458" s="257" t="s">
        <v>373</v>
      </c>
    </row>
    <row r="1459" s="2" customFormat="1" ht="37.8" customHeight="1">
      <c r="A1459" s="41"/>
      <c r="B1459" s="42"/>
      <c r="C1459" s="218" t="s">
        <v>1432</v>
      </c>
      <c r="D1459" s="218" t="s">
        <v>375</v>
      </c>
      <c r="E1459" s="219" t="s">
        <v>1433</v>
      </c>
      <c r="F1459" s="220" t="s">
        <v>1434</v>
      </c>
      <c r="G1459" s="221" t="s">
        <v>153</v>
      </c>
      <c r="H1459" s="222">
        <v>2786.9389999999999</v>
      </c>
      <c r="I1459" s="223"/>
      <c r="J1459" s="224">
        <f>ROUND(I1459*H1459,2)</f>
        <v>0</v>
      </c>
      <c r="K1459" s="220" t="s">
        <v>378</v>
      </c>
      <c r="L1459" s="47"/>
      <c r="M1459" s="225" t="s">
        <v>19</v>
      </c>
      <c r="N1459" s="226" t="s">
        <v>50</v>
      </c>
      <c r="O1459" s="87"/>
      <c r="P1459" s="227">
        <f>O1459*H1459</f>
        <v>0</v>
      </c>
      <c r="Q1459" s="227">
        <v>0.0028500000000000001</v>
      </c>
      <c r="R1459" s="227">
        <f>Q1459*H1459</f>
        <v>7.9427761500000003</v>
      </c>
      <c r="S1459" s="227">
        <v>0</v>
      </c>
      <c r="T1459" s="228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29" t="s">
        <v>379</v>
      </c>
      <c r="AT1459" s="229" t="s">
        <v>375</v>
      </c>
      <c r="AU1459" s="229" t="s">
        <v>91</v>
      </c>
      <c r="AY1459" s="20" t="s">
        <v>373</v>
      </c>
      <c r="BE1459" s="230">
        <f>IF(N1459="základní",J1459,0)</f>
        <v>0</v>
      </c>
      <c r="BF1459" s="230">
        <f>IF(N1459="snížená",J1459,0)</f>
        <v>0</v>
      </c>
      <c r="BG1459" s="230">
        <f>IF(N1459="zákl. přenesená",J1459,0)</f>
        <v>0</v>
      </c>
      <c r="BH1459" s="230">
        <f>IF(N1459="sníž. přenesená",J1459,0)</f>
        <v>0</v>
      </c>
      <c r="BI1459" s="230">
        <f>IF(N1459="nulová",J1459,0)</f>
        <v>0</v>
      </c>
      <c r="BJ1459" s="20" t="s">
        <v>91</v>
      </c>
      <c r="BK1459" s="230">
        <f>ROUND(I1459*H1459,2)</f>
        <v>0</v>
      </c>
      <c r="BL1459" s="20" t="s">
        <v>379</v>
      </c>
      <c r="BM1459" s="229" t="s">
        <v>1435</v>
      </c>
    </row>
    <row r="1460" s="2" customFormat="1">
      <c r="A1460" s="41"/>
      <c r="B1460" s="42"/>
      <c r="C1460" s="43"/>
      <c r="D1460" s="231" t="s">
        <v>381</v>
      </c>
      <c r="E1460" s="43"/>
      <c r="F1460" s="232" t="s">
        <v>1436</v>
      </c>
      <c r="G1460" s="43"/>
      <c r="H1460" s="43"/>
      <c r="I1460" s="233"/>
      <c r="J1460" s="43"/>
      <c r="K1460" s="43"/>
      <c r="L1460" s="47"/>
      <c r="M1460" s="234"/>
      <c r="N1460" s="235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381</v>
      </c>
      <c r="AU1460" s="20" t="s">
        <v>91</v>
      </c>
    </row>
    <row r="1461" s="14" customFormat="1">
      <c r="A1461" s="14"/>
      <c r="B1461" s="247"/>
      <c r="C1461" s="248"/>
      <c r="D1461" s="238" t="s">
        <v>383</v>
      </c>
      <c r="E1461" s="249" t="s">
        <v>19</v>
      </c>
      <c r="F1461" s="250" t="s">
        <v>225</v>
      </c>
      <c r="G1461" s="248"/>
      <c r="H1461" s="251">
        <v>1666.1189999999999</v>
      </c>
      <c r="I1461" s="252"/>
      <c r="J1461" s="248"/>
      <c r="K1461" s="248"/>
      <c r="L1461" s="253"/>
      <c r="M1461" s="254"/>
      <c r="N1461" s="255"/>
      <c r="O1461" s="255"/>
      <c r="P1461" s="255"/>
      <c r="Q1461" s="255"/>
      <c r="R1461" s="255"/>
      <c r="S1461" s="255"/>
      <c r="T1461" s="25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7" t="s">
        <v>383</v>
      </c>
      <c r="AU1461" s="257" t="s">
        <v>91</v>
      </c>
      <c r="AV1461" s="14" t="s">
        <v>91</v>
      </c>
      <c r="AW1461" s="14" t="s">
        <v>37</v>
      </c>
      <c r="AX1461" s="14" t="s">
        <v>78</v>
      </c>
      <c r="AY1461" s="257" t="s">
        <v>373</v>
      </c>
    </row>
    <row r="1462" s="14" customFormat="1">
      <c r="A1462" s="14"/>
      <c r="B1462" s="247"/>
      <c r="C1462" s="248"/>
      <c r="D1462" s="238" t="s">
        <v>383</v>
      </c>
      <c r="E1462" s="249" t="s">
        <v>19</v>
      </c>
      <c r="F1462" s="250" t="s">
        <v>223</v>
      </c>
      <c r="G1462" s="248"/>
      <c r="H1462" s="251">
        <v>769.13599999999997</v>
      </c>
      <c r="I1462" s="252"/>
      <c r="J1462" s="248"/>
      <c r="K1462" s="248"/>
      <c r="L1462" s="253"/>
      <c r="M1462" s="254"/>
      <c r="N1462" s="255"/>
      <c r="O1462" s="255"/>
      <c r="P1462" s="255"/>
      <c r="Q1462" s="255"/>
      <c r="R1462" s="255"/>
      <c r="S1462" s="255"/>
      <c r="T1462" s="256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7" t="s">
        <v>383</v>
      </c>
      <c r="AU1462" s="257" t="s">
        <v>91</v>
      </c>
      <c r="AV1462" s="14" t="s">
        <v>91</v>
      </c>
      <c r="AW1462" s="14" t="s">
        <v>37</v>
      </c>
      <c r="AX1462" s="14" t="s">
        <v>78</v>
      </c>
      <c r="AY1462" s="257" t="s">
        <v>373</v>
      </c>
    </row>
    <row r="1463" s="14" customFormat="1">
      <c r="A1463" s="14"/>
      <c r="B1463" s="247"/>
      <c r="C1463" s="248"/>
      <c r="D1463" s="238" t="s">
        <v>383</v>
      </c>
      <c r="E1463" s="249" t="s">
        <v>19</v>
      </c>
      <c r="F1463" s="250" t="s">
        <v>1359</v>
      </c>
      <c r="G1463" s="248"/>
      <c r="H1463" s="251">
        <v>141.31399999999999</v>
      </c>
      <c r="I1463" s="252"/>
      <c r="J1463" s="248"/>
      <c r="K1463" s="248"/>
      <c r="L1463" s="253"/>
      <c r="M1463" s="254"/>
      <c r="N1463" s="255"/>
      <c r="O1463" s="255"/>
      <c r="P1463" s="255"/>
      <c r="Q1463" s="255"/>
      <c r="R1463" s="255"/>
      <c r="S1463" s="255"/>
      <c r="T1463" s="256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7" t="s">
        <v>383</v>
      </c>
      <c r="AU1463" s="257" t="s">
        <v>91</v>
      </c>
      <c r="AV1463" s="14" t="s">
        <v>91</v>
      </c>
      <c r="AW1463" s="14" t="s">
        <v>37</v>
      </c>
      <c r="AX1463" s="14" t="s">
        <v>78</v>
      </c>
      <c r="AY1463" s="257" t="s">
        <v>373</v>
      </c>
    </row>
    <row r="1464" s="14" customFormat="1">
      <c r="A1464" s="14"/>
      <c r="B1464" s="247"/>
      <c r="C1464" s="248"/>
      <c r="D1464" s="238" t="s">
        <v>383</v>
      </c>
      <c r="E1464" s="249" t="s">
        <v>19</v>
      </c>
      <c r="F1464" s="250" t="s">
        <v>266</v>
      </c>
      <c r="G1464" s="248"/>
      <c r="H1464" s="251">
        <v>149.41</v>
      </c>
      <c r="I1464" s="252"/>
      <c r="J1464" s="248"/>
      <c r="K1464" s="248"/>
      <c r="L1464" s="253"/>
      <c r="M1464" s="254"/>
      <c r="N1464" s="255"/>
      <c r="O1464" s="255"/>
      <c r="P1464" s="255"/>
      <c r="Q1464" s="255"/>
      <c r="R1464" s="255"/>
      <c r="S1464" s="255"/>
      <c r="T1464" s="256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7" t="s">
        <v>383</v>
      </c>
      <c r="AU1464" s="257" t="s">
        <v>91</v>
      </c>
      <c r="AV1464" s="14" t="s">
        <v>91</v>
      </c>
      <c r="AW1464" s="14" t="s">
        <v>37</v>
      </c>
      <c r="AX1464" s="14" t="s">
        <v>78</v>
      </c>
      <c r="AY1464" s="257" t="s">
        <v>373</v>
      </c>
    </row>
    <row r="1465" s="14" customFormat="1">
      <c r="A1465" s="14"/>
      <c r="B1465" s="247"/>
      <c r="C1465" s="248"/>
      <c r="D1465" s="238" t="s">
        <v>383</v>
      </c>
      <c r="E1465" s="249" t="s">
        <v>19</v>
      </c>
      <c r="F1465" s="250" t="s">
        <v>260</v>
      </c>
      <c r="G1465" s="248"/>
      <c r="H1465" s="251">
        <v>60.960000000000001</v>
      </c>
      <c r="I1465" s="252"/>
      <c r="J1465" s="248"/>
      <c r="K1465" s="248"/>
      <c r="L1465" s="253"/>
      <c r="M1465" s="254"/>
      <c r="N1465" s="255"/>
      <c r="O1465" s="255"/>
      <c r="P1465" s="255"/>
      <c r="Q1465" s="255"/>
      <c r="R1465" s="255"/>
      <c r="S1465" s="255"/>
      <c r="T1465" s="25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7" t="s">
        <v>383</v>
      </c>
      <c r="AU1465" s="257" t="s">
        <v>91</v>
      </c>
      <c r="AV1465" s="14" t="s">
        <v>91</v>
      </c>
      <c r="AW1465" s="14" t="s">
        <v>37</v>
      </c>
      <c r="AX1465" s="14" t="s">
        <v>78</v>
      </c>
      <c r="AY1465" s="257" t="s">
        <v>373</v>
      </c>
    </row>
    <row r="1466" s="15" customFormat="1">
      <c r="A1466" s="15"/>
      <c r="B1466" s="258"/>
      <c r="C1466" s="259"/>
      <c r="D1466" s="238" t="s">
        <v>383</v>
      </c>
      <c r="E1466" s="260" t="s">
        <v>19</v>
      </c>
      <c r="F1466" s="261" t="s">
        <v>386</v>
      </c>
      <c r="G1466" s="259"/>
      <c r="H1466" s="262">
        <v>2786.9389999999999</v>
      </c>
      <c r="I1466" s="263"/>
      <c r="J1466" s="259"/>
      <c r="K1466" s="259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8" t="s">
        <v>383</v>
      </c>
      <c r="AU1466" s="268" t="s">
        <v>91</v>
      </c>
      <c r="AV1466" s="15" t="s">
        <v>379</v>
      </c>
      <c r="AW1466" s="15" t="s">
        <v>37</v>
      </c>
      <c r="AX1466" s="15" t="s">
        <v>85</v>
      </c>
      <c r="AY1466" s="268" t="s">
        <v>373</v>
      </c>
    </row>
    <row r="1467" s="2" customFormat="1" ht="24.15" customHeight="1">
      <c r="A1467" s="41"/>
      <c r="B1467" s="42"/>
      <c r="C1467" s="218" t="s">
        <v>1437</v>
      </c>
      <c r="D1467" s="218" t="s">
        <v>375</v>
      </c>
      <c r="E1467" s="219" t="s">
        <v>1438</v>
      </c>
      <c r="F1467" s="220" t="s">
        <v>1439</v>
      </c>
      <c r="G1467" s="221" t="s">
        <v>230</v>
      </c>
      <c r="H1467" s="222">
        <v>116.965</v>
      </c>
      <c r="I1467" s="223"/>
      <c r="J1467" s="224">
        <f>ROUND(I1467*H1467,2)</f>
        <v>0</v>
      </c>
      <c r="K1467" s="220" t="s">
        <v>19</v>
      </c>
      <c r="L1467" s="47"/>
      <c r="M1467" s="225" t="s">
        <v>19</v>
      </c>
      <c r="N1467" s="226" t="s">
        <v>50</v>
      </c>
      <c r="O1467" s="87"/>
      <c r="P1467" s="227">
        <f>O1467*H1467</f>
        <v>0</v>
      </c>
      <c r="Q1467" s="227">
        <v>0.020650000000000002</v>
      </c>
      <c r="R1467" s="227">
        <f>Q1467*H1467</f>
        <v>2.4153272500000003</v>
      </c>
      <c r="S1467" s="227">
        <v>0</v>
      </c>
      <c r="T1467" s="228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9" t="s">
        <v>379</v>
      </c>
      <c r="AT1467" s="229" t="s">
        <v>375</v>
      </c>
      <c r="AU1467" s="229" t="s">
        <v>91</v>
      </c>
      <c r="AY1467" s="20" t="s">
        <v>373</v>
      </c>
      <c r="BE1467" s="230">
        <f>IF(N1467="základní",J1467,0)</f>
        <v>0</v>
      </c>
      <c r="BF1467" s="230">
        <f>IF(N1467="snížená",J1467,0)</f>
        <v>0</v>
      </c>
      <c r="BG1467" s="230">
        <f>IF(N1467="zákl. přenesená",J1467,0)</f>
        <v>0</v>
      </c>
      <c r="BH1467" s="230">
        <f>IF(N1467="sníž. přenesená",J1467,0)</f>
        <v>0</v>
      </c>
      <c r="BI1467" s="230">
        <f>IF(N1467="nulová",J1467,0)</f>
        <v>0</v>
      </c>
      <c r="BJ1467" s="20" t="s">
        <v>91</v>
      </c>
      <c r="BK1467" s="230">
        <f>ROUND(I1467*H1467,2)</f>
        <v>0</v>
      </c>
      <c r="BL1467" s="20" t="s">
        <v>379</v>
      </c>
      <c r="BM1467" s="229" t="s">
        <v>1440</v>
      </c>
    </row>
    <row r="1468" s="13" customFormat="1">
      <c r="A1468" s="13"/>
      <c r="B1468" s="236"/>
      <c r="C1468" s="237"/>
      <c r="D1468" s="238" t="s">
        <v>383</v>
      </c>
      <c r="E1468" s="239" t="s">
        <v>19</v>
      </c>
      <c r="F1468" s="240" t="s">
        <v>384</v>
      </c>
      <c r="G1468" s="237"/>
      <c r="H1468" s="239" t="s">
        <v>19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6" t="s">
        <v>383</v>
      </c>
      <c r="AU1468" s="246" t="s">
        <v>91</v>
      </c>
      <c r="AV1468" s="13" t="s">
        <v>85</v>
      </c>
      <c r="AW1468" s="13" t="s">
        <v>37</v>
      </c>
      <c r="AX1468" s="13" t="s">
        <v>78</v>
      </c>
      <c r="AY1468" s="246" t="s">
        <v>373</v>
      </c>
    </row>
    <row r="1469" s="13" customFormat="1">
      <c r="A1469" s="13"/>
      <c r="B1469" s="236"/>
      <c r="C1469" s="237"/>
      <c r="D1469" s="238" t="s">
        <v>383</v>
      </c>
      <c r="E1469" s="239" t="s">
        <v>19</v>
      </c>
      <c r="F1469" s="240" t="s">
        <v>1441</v>
      </c>
      <c r="G1469" s="237"/>
      <c r="H1469" s="239" t="s">
        <v>19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6" t="s">
        <v>383</v>
      </c>
      <c r="AU1469" s="246" t="s">
        <v>91</v>
      </c>
      <c r="AV1469" s="13" t="s">
        <v>85</v>
      </c>
      <c r="AW1469" s="13" t="s">
        <v>37</v>
      </c>
      <c r="AX1469" s="13" t="s">
        <v>78</v>
      </c>
      <c r="AY1469" s="246" t="s">
        <v>373</v>
      </c>
    </row>
    <row r="1470" s="14" customFormat="1">
      <c r="A1470" s="14"/>
      <c r="B1470" s="247"/>
      <c r="C1470" s="248"/>
      <c r="D1470" s="238" t="s">
        <v>383</v>
      </c>
      <c r="E1470" s="249" t="s">
        <v>19</v>
      </c>
      <c r="F1470" s="250" t="s">
        <v>1442</v>
      </c>
      <c r="G1470" s="248"/>
      <c r="H1470" s="251">
        <v>30.344999999999999</v>
      </c>
      <c r="I1470" s="252"/>
      <c r="J1470" s="248"/>
      <c r="K1470" s="248"/>
      <c r="L1470" s="253"/>
      <c r="M1470" s="254"/>
      <c r="N1470" s="255"/>
      <c r="O1470" s="255"/>
      <c r="P1470" s="255"/>
      <c r="Q1470" s="255"/>
      <c r="R1470" s="255"/>
      <c r="S1470" s="255"/>
      <c r="T1470" s="256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7" t="s">
        <v>383</v>
      </c>
      <c r="AU1470" s="257" t="s">
        <v>91</v>
      </c>
      <c r="AV1470" s="14" t="s">
        <v>91</v>
      </c>
      <c r="AW1470" s="14" t="s">
        <v>37</v>
      </c>
      <c r="AX1470" s="14" t="s">
        <v>78</v>
      </c>
      <c r="AY1470" s="257" t="s">
        <v>373</v>
      </c>
    </row>
    <row r="1471" s="14" customFormat="1">
      <c r="A1471" s="14"/>
      <c r="B1471" s="247"/>
      <c r="C1471" s="248"/>
      <c r="D1471" s="238" t="s">
        <v>383</v>
      </c>
      <c r="E1471" s="249" t="s">
        <v>19</v>
      </c>
      <c r="F1471" s="250" t="s">
        <v>1443</v>
      </c>
      <c r="G1471" s="248"/>
      <c r="H1471" s="251">
        <v>1.22</v>
      </c>
      <c r="I1471" s="252"/>
      <c r="J1471" s="248"/>
      <c r="K1471" s="248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7" t="s">
        <v>383</v>
      </c>
      <c r="AU1471" s="257" t="s">
        <v>91</v>
      </c>
      <c r="AV1471" s="14" t="s">
        <v>91</v>
      </c>
      <c r="AW1471" s="14" t="s">
        <v>37</v>
      </c>
      <c r="AX1471" s="14" t="s">
        <v>78</v>
      </c>
      <c r="AY1471" s="257" t="s">
        <v>373</v>
      </c>
    </row>
    <row r="1472" s="14" customFormat="1">
      <c r="A1472" s="14"/>
      <c r="B1472" s="247"/>
      <c r="C1472" s="248"/>
      <c r="D1472" s="238" t="s">
        <v>383</v>
      </c>
      <c r="E1472" s="249" t="s">
        <v>19</v>
      </c>
      <c r="F1472" s="250" t="s">
        <v>1444</v>
      </c>
      <c r="G1472" s="248"/>
      <c r="H1472" s="251">
        <v>1.47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383</v>
      </c>
      <c r="AU1472" s="257" t="s">
        <v>91</v>
      </c>
      <c r="AV1472" s="14" t="s">
        <v>91</v>
      </c>
      <c r="AW1472" s="14" t="s">
        <v>37</v>
      </c>
      <c r="AX1472" s="14" t="s">
        <v>78</v>
      </c>
      <c r="AY1472" s="257" t="s">
        <v>373</v>
      </c>
    </row>
    <row r="1473" s="14" customFormat="1">
      <c r="A1473" s="14"/>
      <c r="B1473" s="247"/>
      <c r="C1473" s="248"/>
      <c r="D1473" s="238" t="s">
        <v>383</v>
      </c>
      <c r="E1473" s="249" t="s">
        <v>19</v>
      </c>
      <c r="F1473" s="250" t="s">
        <v>1445</v>
      </c>
      <c r="G1473" s="248"/>
      <c r="H1473" s="251">
        <v>1.97</v>
      </c>
      <c r="I1473" s="252"/>
      <c r="J1473" s="248"/>
      <c r="K1473" s="248"/>
      <c r="L1473" s="253"/>
      <c r="M1473" s="254"/>
      <c r="N1473" s="255"/>
      <c r="O1473" s="255"/>
      <c r="P1473" s="255"/>
      <c r="Q1473" s="255"/>
      <c r="R1473" s="255"/>
      <c r="S1473" s="255"/>
      <c r="T1473" s="256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7" t="s">
        <v>383</v>
      </c>
      <c r="AU1473" s="257" t="s">
        <v>91</v>
      </c>
      <c r="AV1473" s="14" t="s">
        <v>91</v>
      </c>
      <c r="AW1473" s="14" t="s">
        <v>37</v>
      </c>
      <c r="AX1473" s="14" t="s">
        <v>78</v>
      </c>
      <c r="AY1473" s="257" t="s">
        <v>373</v>
      </c>
    </row>
    <row r="1474" s="14" customFormat="1">
      <c r="A1474" s="14"/>
      <c r="B1474" s="247"/>
      <c r="C1474" s="248"/>
      <c r="D1474" s="238" t="s">
        <v>383</v>
      </c>
      <c r="E1474" s="249" t="s">
        <v>19</v>
      </c>
      <c r="F1474" s="250" t="s">
        <v>1446</v>
      </c>
      <c r="G1474" s="248"/>
      <c r="H1474" s="251">
        <v>73.049999999999997</v>
      </c>
      <c r="I1474" s="252"/>
      <c r="J1474" s="248"/>
      <c r="K1474" s="248"/>
      <c r="L1474" s="253"/>
      <c r="M1474" s="254"/>
      <c r="N1474" s="255"/>
      <c r="O1474" s="255"/>
      <c r="P1474" s="255"/>
      <c r="Q1474" s="255"/>
      <c r="R1474" s="255"/>
      <c r="S1474" s="255"/>
      <c r="T1474" s="256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7" t="s">
        <v>383</v>
      </c>
      <c r="AU1474" s="257" t="s">
        <v>91</v>
      </c>
      <c r="AV1474" s="14" t="s">
        <v>91</v>
      </c>
      <c r="AW1474" s="14" t="s">
        <v>37</v>
      </c>
      <c r="AX1474" s="14" t="s">
        <v>78</v>
      </c>
      <c r="AY1474" s="257" t="s">
        <v>373</v>
      </c>
    </row>
    <row r="1475" s="14" customFormat="1">
      <c r="A1475" s="14"/>
      <c r="B1475" s="247"/>
      <c r="C1475" s="248"/>
      <c r="D1475" s="238" t="s">
        <v>383</v>
      </c>
      <c r="E1475" s="249" t="s">
        <v>19</v>
      </c>
      <c r="F1475" s="250" t="s">
        <v>1447</v>
      </c>
      <c r="G1475" s="248"/>
      <c r="H1475" s="251">
        <v>8.9100000000000001</v>
      </c>
      <c r="I1475" s="252"/>
      <c r="J1475" s="248"/>
      <c r="K1475" s="248"/>
      <c r="L1475" s="253"/>
      <c r="M1475" s="254"/>
      <c r="N1475" s="255"/>
      <c r="O1475" s="255"/>
      <c r="P1475" s="255"/>
      <c r="Q1475" s="255"/>
      <c r="R1475" s="255"/>
      <c r="S1475" s="255"/>
      <c r="T1475" s="256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7" t="s">
        <v>383</v>
      </c>
      <c r="AU1475" s="257" t="s">
        <v>91</v>
      </c>
      <c r="AV1475" s="14" t="s">
        <v>91</v>
      </c>
      <c r="AW1475" s="14" t="s">
        <v>37</v>
      </c>
      <c r="AX1475" s="14" t="s">
        <v>78</v>
      </c>
      <c r="AY1475" s="257" t="s">
        <v>373</v>
      </c>
    </row>
    <row r="1476" s="15" customFormat="1">
      <c r="A1476" s="15"/>
      <c r="B1476" s="258"/>
      <c r="C1476" s="259"/>
      <c r="D1476" s="238" t="s">
        <v>383</v>
      </c>
      <c r="E1476" s="260" t="s">
        <v>19</v>
      </c>
      <c r="F1476" s="261" t="s">
        <v>386</v>
      </c>
      <c r="G1476" s="259"/>
      <c r="H1476" s="262">
        <v>116.965</v>
      </c>
      <c r="I1476" s="263"/>
      <c r="J1476" s="259"/>
      <c r="K1476" s="259"/>
      <c r="L1476" s="264"/>
      <c r="M1476" s="265"/>
      <c r="N1476" s="266"/>
      <c r="O1476" s="266"/>
      <c r="P1476" s="266"/>
      <c r="Q1476" s="266"/>
      <c r="R1476" s="266"/>
      <c r="S1476" s="266"/>
      <c r="T1476" s="267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8" t="s">
        <v>383</v>
      </c>
      <c r="AU1476" s="268" t="s">
        <v>91</v>
      </c>
      <c r="AV1476" s="15" t="s">
        <v>379</v>
      </c>
      <c r="AW1476" s="15" t="s">
        <v>37</v>
      </c>
      <c r="AX1476" s="15" t="s">
        <v>85</v>
      </c>
      <c r="AY1476" s="268" t="s">
        <v>373</v>
      </c>
    </row>
    <row r="1477" s="2" customFormat="1" ht="37.8" customHeight="1">
      <c r="A1477" s="41"/>
      <c r="B1477" s="42"/>
      <c r="C1477" s="218" t="s">
        <v>1448</v>
      </c>
      <c r="D1477" s="218" t="s">
        <v>375</v>
      </c>
      <c r="E1477" s="219" t="s">
        <v>1449</v>
      </c>
      <c r="F1477" s="220" t="s">
        <v>1450</v>
      </c>
      <c r="G1477" s="221" t="s">
        <v>153</v>
      </c>
      <c r="H1477" s="222">
        <v>357.67000000000002</v>
      </c>
      <c r="I1477" s="223"/>
      <c r="J1477" s="224">
        <f>ROUND(I1477*H1477,2)</f>
        <v>0</v>
      </c>
      <c r="K1477" s="220" t="s">
        <v>378</v>
      </c>
      <c r="L1477" s="47"/>
      <c r="M1477" s="225" t="s">
        <v>19</v>
      </c>
      <c r="N1477" s="226" t="s">
        <v>50</v>
      </c>
      <c r="O1477" s="87"/>
      <c r="P1477" s="227">
        <f>O1477*H1477</f>
        <v>0</v>
      </c>
      <c r="Q1477" s="227">
        <v>0.00038999999999999999</v>
      </c>
      <c r="R1477" s="227">
        <f>Q1477*H1477</f>
        <v>0.13949130000000001</v>
      </c>
      <c r="S1477" s="227">
        <v>1.0000000000000001E-05</v>
      </c>
      <c r="T1477" s="228">
        <f>S1477*H1477</f>
        <v>0.0035767000000000004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9" t="s">
        <v>379</v>
      </c>
      <c r="AT1477" s="229" t="s">
        <v>375</v>
      </c>
      <c r="AU1477" s="229" t="s">
        <v>91</v>
      </c>
      <c r="AY1477" s="20" t="s">
        <v>373</v>
      </c>
      <c r="BE1477" s="230">
        <f>IF(N1477="základní",J1477,0)</f>
        <v>0</v>
      </c>
      <c r="BF1477" s="230">
        <f>IF(N1477="snížená",J1477,0)</f>
        <v>0</v>
      </c>
      <c r="BG1477" s="230">
        <f>IF(N1477="zákl. přenesená",J1477,0)</f>
        <v>0</v>
      </c>
      <c r="BH1477" s="230">
        <f>IF(N1477="sníž. přenesená",J1477,0)</f>
        <v>0</v>
      </c>
      <c r="BI1477" s="230">
        <f>IF(N1477="nulová",J1477,0)</f>
        <v>0</v>
      </c>
      <c r="BJ1477" s="20" t="s">
        <v>91</v>
      </c>
      <c r="BK1477" s="230">
        <f>ROUND(I1477*H1477,2)</f>
        <v>0</v>
      </c>
      <c r="BL1477" s="20" t="s">
        <v>379</v>
      </c>
      <c r="BM1477" s="229" t="s">
        <v>1451</v>
      </c>
    </row>
    <row r="1478" s="2" customFormat="1">
      <c r="A1478" s="41"/>
      <c r="B1478" s="42"/>
      <c r="C1478" s="43"/>
      <c r="D1478" s="231" t="s">
        <v>381</v>
      </c>
      <c r="E1478" s="43"/>
      <c r="F1478" s="232" t="s">
        <v>1452</v>
      </c>
      <c r="G1478" s="43"/>
      <c r="H1478" s="43"/>
      <c r="I1478" s="233"/>
      <c r="J1478" s="43"/>
      <c r="K1478" s="43"/>
      <c r="L1478" s="47"/>
      <c r="M1478" s="234"/>
      <c r="N1478" s="235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381</v>
      </c>
      <c r="AU1478" s="20" t="s">
        <v>91</v>
      </c>
    </row>
    <row r="1479" s="13" customFormat="1">
      <c r="A1479" s="13"/>
      <c r="B1479" s="236"/>
      <c r="C1479" s="237"/>
      <c r="D1479" s="238" t="s">
        <v>383</v>
      </c>
      <c r="E1479" s="239" t="s">
        <v>19</v>
      </c>
      <c r="F1479" s="240" t="s">
        <v>1286</v>
      </c>
      <c r="G1479" s="237"/>
      <c r="H1479" s="239" t="s">
        <v>19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6" t="s">
        <v>383</v>
      </c>
      <c r="AU1479" s="246" t="s">
        <v>91</v>
      </c>
      <c r="AV1479" s="13" t="s">
        <v>85</v>
      </c>
      <c r="AW1479" s="13" t="s">
        <v>37</v>
      </c>
      <c r="AX1479" s="13" t="s">
        <v>78</v>
      </c>
      <c r="AY1479" s="246" t="s">
        <v>373</v>
      </c>
    </row>
    <row r="1480" s="14" customFormat="1">
      <c r="A1480" s="14"/>
      <c r="B1480" s="247"/>
      <c r="C1480" s="248"/>
      <c r="D1480" s="238" t="s">
        <v>383</v>
      </c>
      <c r="E1480" s="249" t="s">
        <v>19</v>
      </c>
      <c r="F1480" s="250" t="s">
        <v>1287</v>
      </c>
      <c r="G1480" s="248"/>
      <c r="H1480" s="251">
        <v>357.67000000000002</v>
      </c>
      <c r="I1480" s="252"/>
      <c r="J1480" s="248"/>
      <c r="K1480" s="248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7" t="s">
        <v>383</v>
      </c>
      <c r="AU1480" s="257" t="s">
        <v>91</v>
      </c>
      <c r="AV1480" s="14" t="s">
        <v>91</v>
      </c>
      <c r="AW1480" s="14" t="s">
        <v>37</v>
      </c>
      <c r="AX1480" s="14" t="s">
        <v>78</v>
      </c>
      <c r="AY1480" s="257" t="s">
        <v>373</v>
      </c>
    </row>
    <row r="1481" s="15" customFormat="1">
      <c r="A1481" s="15"/>
      <c r="B1481" s="258"/>
      <c r="C1481" s="259"/>
      <c r="D1481" s="238" t="s">
        <v>383</v>
      </c>
      <c r="E1481" s="260" t="s">
        <v>19</v>
      </c>
      <c r="F1481" s="261" t="s">
        <v>386</v>
      </c>
      <c r="G1481" s="259"/>
      <c r="H1481" s="262">
        <v>357.67000000000002</v>
      </c>
      <c r="I1481" s="263"/>
      <c r="J1481" s="259"/>
      <c r="K1481" s="259"/>
      <c r="L1481" s="264"/>
      <c r="M1481" s="265"/>
      <c r="N1481" s="266"/>
      <c r="O1481" s="266"/>
      <c r="P1481" s="266"/>
      <c r="Q1481" s="266"/>
      <c r="R1481" s="266"/>
      <c r="S1481" s="266"/>
      <c r="T1481" s="267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8" t="s">
        <v>383</v>
      </c>
      <c r="AU1481" s="268" t="s">
        <v>91</v>
      </c>
      <c r="AV1481" s="15" t="s">
        <v>379</v>
      </c>
      <c r="AW1481" s="15" t="s">
        <v>37</v>
      </c>
      <c r="AX1481" s="15" t="s">
        <v>85</v>
      </c>
      <c r="AY1481" s="268" t="s">
        <v>373</v>
      </c>
    </row>
    <row r="1482" s="2" customFormat="1" ht="33" customHeight="1">
      <c r="A1482" s="41"/>
      <c r="B1482" s="42"/>
      <c r="C1482" s="218" t="s">
        <v>1453</v>
      </c>
      <c r="D1482" s="218" t="s">
        <v>375</v>
      </c>
      <c r="E1482" s="219" t="s">
        <v>1454</v>
      </c>
      <c r="F1482" s="220" t="s">
        <v>1455</v>
      </c>
      <c r="G1482" s="221" t="s">
        <v>212</v>
      </c>
      <c r="H1482" s="222">
        <v>1.4970000000000001</v>
      </c>
      <c r="I1482" s="223"/>
      <c r="J1482" s="224">
        <f>ROUND(I1482*H1482,2)</f>
        <v>0</v>
      </c>
      <c r="K1482" s="220" t="s">
        <v>378</v>
      </c>
      <c r="L1482" s="47"/>
      <c r="M1482" s="225" t="s">
        <v>19</v>
      </c>
      <c r="N1482" s="226" t="s">
        <v>50</v>
      </c>
      <c r="O1482" s="87"/>
      <c r="P1482" s="227">
        <f>O1482*H1482</f>
        <v>0</v>
      </c>
      <c r="Q1482" s="227">
        <v>2.5018699999999998</v>
      </c>
      <c r="R1482" s="227">
        <f>Q1482*H1482</f>
        <v>3.74529939</v>
      </c>
      <c r="S1482" s="227">
        <v>0</v>
      </c>
      <c r="T1482" s="228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9" t="s">
        <v>379</v>
      </c>
      <c r="AT1482" s="229" t="s">
        <v>375</v>
      </c>
      <c r="AU1482" s="229" t="s">
        <v>91</v>
      </c>
      <c r="AY1482" s="20" t="s">
        <v>373</v>
      </c>
      <c r="BE1482" s="230">
        <f>IF(N1482="základní",J1482,0)</f>
        <v>0</v>
      </c>
      <c r="BF1482" s="230">
        <f>IF(N1482="snížená",J1482,0)</f>
        <v>0</v>
      </c>
      <c r="BG1482" s="230">
        <f>IF(N1482="zákl. přenesená",J1482,0)</f>
        <v>0</v>
      </c>
      <c r="BH1482" s="230">
        <f>IF(N1482="sníž. přenesená",J1482,0)</f>
        <v>0</v>
      </c>
      <c r="BI1482" s="230">
        <f>IF(N1482="nulová",J1482,0)</f>
        <v>0</v>
      </c>
      <c r="BJ1482" s="20" t="s">
        <v>91</v>
      </c>
      <c r="BK1482" s="230">
        <f>ROUND(I1482*H1482,2)</f>
        <v>0</v>
      </c>
      <c r="BL1482" s="20" t="s">
        <v>379</v>
      </c>
      <c r="BM1482" s="229" t="s">
        <v>1456</v>
      </c>
    </row>
    <row r="1483" s="2" customFormat="1">
      <c r="A1483" s="41"/>
      <c r="B1483" s="42"/>
      <c r="C1483" s="43"/>
      <c r="D1483" s="231" t="s">
        <v>381</v>
      </c>
      <c r="E1483" s="43"/>
      <c r="F1483" s="232" t="s">
        <v>1457</v>
      </c>
      <c r="G1483" s="43"/>
      <c r="H1483" s="43"/>
      <c r="I1483" s="233"/>
      <c r="J1483" s="43"/>
      <c r="K1483" s="43"/>
      <c r="L1483" s="47"/>
      <c r="M1483" s="234"/>
      <c r="N1483" s="235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381</v>
      </c>
      <c r="AU1483" s="20" t="s">
        <v>91</v>
      </c>
    </row>
    <row r="1484" s="14" customFormat="1">
      <c r="A1484" s="14"/>
      <c r="B1484" s="247"/>
      <c r="C1484" s="248"/>
      <c r="D1484" s="238" t="s">
        <v>383</v>
      </c>
      <c r="E1484" s="249" t="s">
        <v>19</v>
      </c>
      <c r="F1484" s="250" t="s">
        <v>1458</v>
      </c>
      <c r="G1484" s="248"/>
      <c r="H1484" s="251">
        <v>1.4970000000000001</v>
      </c>
      <c r="I1484" s="252"/>
      <c r="J1484" s="248"/>
      <c r="K1484" s="248"/>
      <c r="L1484" s="253"/>
      <c r="M1484" s="254"/>
      <c r="N1484" s="255"/>
      <c r="O1484" s="255"/>
      <c r="P1484" s="255"/>
      <c r="Q1484" s="255"/>
      <c r="R1484" s="255"/>
      <c r="S1484" s="255"/>
      <c r="T1484" s="256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7" t="s">
        <v>383</v>
      </c>
      <c r="AU1484" s="257" t="s">
        <v>91</v>
      </c>
      <c r="AV1484" s="14" t="s">
        <v>91</v>
      </c>
      <c r="AW1484" s="14" t="s">
        <v>37</v>
      </c>
      <c r="AX1484" s="14" t="s">
        <v>78</v>
      </c>
      <c r="AY1484" s="257" t="s">
        <v>373</v>
      </c>
    </row>
    <row r="1485" s="15" customFormat="1">
      <c r="A1485" s="15"/>
      <c r="B1485" s="258"/>
      <c r="C1485" s="259"/>
      <c r="D1485" s="238" t="s">
        <v>383</v>
      </c>
      <c r="E1485" s="260" t="s">
        <v>19</v>
      </c>
      <c r="F1485" s="261" t="s">
        <v>386</v>
      </c>
      <c r="G1485" s="259"/>
      <c r="H1485" s="262">
        <v>1.4970000000000001</v>
      </c>
      <c r="I1485" s="263"/>
      <c r="J1485" s="259"/>
      <c r="K1485" s="259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8" t="s">
        <v>383</v>
      </c>
      <c r="AU1485" s="268" t="s">
        <v>91</v>
      </c>
      <c r="AV1485" s="15" t="s">
        <v>379</v>
      </c>
      <c r="AW1485" s="15" t="s">
        <v>37</v>
      </c>
      <c r="AX1485" s="15" t="s">
        <v>85</v>
      </c>
      <c r="AY1485" s="268" t="s">
        <v>373</v>
      </c>
    </row>
    <row r="1486" s="2" customFormat="1" ht="33" customHeight="1">
      <c r="A1486" s="41"/>
      <c r="B1486" s="42"/>
      <c r="C1486" s="218" t="s">
        <v>1459</v>
      </c>
      <c r="D1486" s="218" t="s">
        <v>375</v>
      </c>
      <c r="E1486" s="219" t="s">
        <v>1460</v>
      </c>
      <c r="F1486" s="220" t="s">
        <v>1461</v>
      </c>
      <c r="G1486" s="221" t="s">
        <v>212</v>
      </c>
      <c r="H1486" s="222">
        <v>1.8100000000000001</v>
      </c>
      <c r="I1486" s="223"/>
      <c r="J1486" s="224">
        <f>ROUND(I1486*H1486,2)</f>
        <v>0</v>
      </c>
      <c r="K1486" s="220" t="s">
        <v>378</v>
      </c>
      <c r="L1486" s="47"/>
      <c r="M1486" s="225" t="s">
        <v>19</v>
      </c>
      <c r="N1486" s="226" t="s">
        <v>50</v>
      </c>
      <c r="O1486" s="87"/>
      <c r="P1486" s="227">
        <f>O1486*H1486</f>
        <v>0</v>
      </c>
      <c r="Q1486" s="227">
        <v>2.5018699999999998</v>
      </c>
      <c r="R1486" s="227">
        <f>Q1486*H1486</f>
        <v>4.5283847000000002</v>
      </c>
      <c r="S1486" s="227">
        <v>0</v>
      </c>
      <c r="T1486" s="228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9" t="s">
        <v>379</v>
      </c>
      <c r="AT1486" s="229" t="s">
        <v>375</v>
      </c>
      <c r="AU1486" s="229" t="s">
        <v>91</v>
      </c>
      <c r="AY1486" s="20" t="s">
        <v>373</v>
      </c>
      <c r="BE1486" s="230">
        <f>IF(N1486="základní",J1486,0)</f>
        <v>0</v>
      </c>
      <c r="BF1486" s="230">
        <f>IF(N1486="snížená",J1486,0)</f>
        <v>0</v>
      </c>
      <c r="BG1486" s="230">
        <f>IF(N1486="zákl. přenesená",J1486,0)</f>
        <v>0</v>
      </c>
      <c r="BH1486" s="230">
        <f>IF(N1486="sníž. přenesená",J1486,0)</f>
        <v>0</v>
      </c>
      <c r="BI1486" s="230">
        <f>IF(N1486="nulová",J1486,0)</f>
        <v>0</v>
      </c>
      <c r="BJ1486" s="20" t="s">
        <v>91</v>
      </c>
      <c r="BK1486" s="230">
        <f>ROUND(I1486*H1486,2)</f>
        <v>0</v>
      </c>
      <c r="BL1486" s="20" t="s">
        <v>379</v>
      </c>
      <c r="BM1486" s="229" t="s">
        <v>1462</v>
      </c>
    </row>
    <row r="1487" s="2" customFormat="1">
      <c r="A1487" s="41"/>
      <c r="B1487" s="42"/>
      <c r="C1487" s="43"/>
      <c r="D1487" s="231" t="s">
        <v>381</v>
      </c>
      <c r="E1487" s="43"/>
      <c r="F1487" s="232" t="s">
        <v>1463</v>
      </c>
      <c r="G1487" s="43"/>
      <c r="H1487" s="43"/>
      <c r="I1487" s="233"/>
      <c r="J1487" s="43"/>
      <c r="K1487" s="43"/>
      <c r="L1487" s="47"/>
      <c r="M1487" s="234"/>
      <c r="N1487" s="235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381</v>
      </c>
      <c r="AU1487" s="20" t="s">
        <v>91</v>
      </c>
    </row>
    <row r="1488" s="14" customFormat="1">
      <c r="A1488" s="14"/>
      <c r="B1488" s="247"/>
      <c r="C1488" s="248"/>
      <c r="D1488" s="238" t="s">
        <v>383</v>
      </c>
      <c r="E1488" s="249" t="s">
        <v>19</v>
      </c>
      <c r="F1488" s="250" t="s">
        <v>1464</v>
      </c>
      <c r="G1488" s="248"/>
      <c r="H1488" s="251">
        <v>1.8100000000000001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7" t="s">
        <v>383</v>
      </c>
      <c r="AU1488" s="257" t="s">
        <v>91</v>
      </c>
      <c r="AV1488" s="14" t="s">
        <v>91</v>
      </c>
      <c r="AW1488" s="14" t="s">
        <v>37</v>
      </c>
      <c r="AX1488" s="14" t="s">
        <v>78</v>
      </c>
      <c r="AY1488" s="257" t="s">
        <v>373</v>
      </c>
    </row>
    <row r="1489" s="15" customFormat="1">
      <c r="A1489" s="15"/>
      <c r="B1489" s="258"/>
      <c r="C1489" s="259"/>
      <c r="D1489" s="238" t="s">
        <v>383</v>
      </c>
      <c r="E1489" s="260" t="s">
        <v>19</v>
      </c>
      <c r="F1489" s="261" t="s">
        <v>386</v>
      </c>
      <c r="G1489" s="259"/>
      <c r="H1489" s="262">
        <v>1.8100000000000001</v>
      </c>
      <c r="I1489" s="263"/>
      <c r="J1489" s="259"/>
      <c r="K1489" s="259"/>
      <c r="L1489" s="264"/>
      <c r="M1489" s="265"/>
      <c r="N1489" s="266"/>
      <c r="O1489" s="266"/>
      <c r="P1489" s="266"/>
      <c r="Q1489" s="266"/>
      <c r="R1489" s="266"/>
      <c r="S1489" s="266"/>
      <c r="T1489" s="267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8" t="s">
        <v>383</v>
      </c>
      <c r="AU1489" s="268" t="s">
        <v>91</v>
      </c>
      <c r="AV1489" s="15" t="s">
        <v>379</v>
      </c>
      <c r="AW1489" s="15" t="s">
        <v>37</v>
      </c>
      <c r="AX1489" s="15" t="s">
        <v>85</v>
      </c>
      <c r="AY1489" s="268" t="s">
        <v>373</v>
      </c>
    </row>
    <row r="1490" s="2" customFormat="1" ht="33" customHeight="1">
      <c r="A1490" s="41"/>
      <c r="B1490" s="42"/>
      <c r="C1490" s="218" t="s">
        <v>1465</v>
      </c>
      <c r="D1490" s="218" t="s">
        <v>375</v>
      </c>
      <c r="E1490" s="219" t="s">
        <v>1466</v>
      </c>
      <c r="F1490" s="220" t="s">
        <v>1467</v>
      </c>
      <c r="G1490" s="221" t="s">
        <v>212</v>
      </c>
      <c r="H1490" s="222">
        <v>1.4970000000000001</v>
      </c>
      <c r="I1490" s="223"/>
      <c r="J1490" s="224">
        <f>ROUND(I1490*H1490,2)</f>
        <v>0</v>
      </c>
      <c r="K1490" s="220" t="s">
        <v>378</v>
      </c>
      <c r="L1490" s="47"/>
      <c r="M1490" s="225" t="s">
        <v>19</v>
      </c>
      <c r="N1490" s="226" t="s">
        <v>50</v>
      </c>
      <c r="O1490" s="87"/>
      <c r="P1490" s="227">
        <f>O1490*H1490</f>
        <v>0</v>
      </c>
      <c r="Q1490" s="227">
        <v>0</v>
      </c>
      <c r="R1490" s="227">
        <f>Q1490*H1490</f>
        <v>0</v>
      </c>
      <c r="S1490" s="227">
        <v>0</v>
      </c>
      <c r="T1490" s="228">
        <f>S1490*H1490</f>
        <v>0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29" t="s">
        <v>379</v>
      </c>
      <c r="AT1490" s="229" t="s">
        <v>375</v>
      </c>
      <c r="AU1490" s="229" t="s">
        <v>91</v>
      </c>
      <c r="AY1490" s="20" t="s">
        <v>373</v>
      </c>
      <c r="BE1490" s="230">
        <f>IF(N1490="základní",J1490,0)</f>
        <v>0</v>
      </c>
      <c r="BF1490" s="230">
        <f>IF(N1490="snížená",J1490,0)</f>
        <v>0</v>
      </c>
      <c r="BG1490" s="230">
        <f>IF(N1490="zákl. přenesená",J1490,0)</f>
        <v>0</v>
      </c>
      <c r="BH1490" s="230">
        <f>IF(N1490="sníž. přenesená",J1490,0)</f>
        <v>0</v>
      </c>
      <c r="BI1490" s="230">
        <f>IF(N1490="nulová",J1490,0)</f>
        <v>0</v>
      </c>
      <c r="BJ1490" s="20" t="s">
        <v>91</v>
      </c>
      <c r="BK1490" s="230">
        <f>ROUND(I1490*H1490,2)</f>
        <v>0</v>
      </c>
      <c r="BL1490" s="20" t="s">
        <v>379</v>
      </c>
      <c r="BM1490" s="229" t="s">
        <v>1468</v>
      </c>
    </row>
    <row r="1491" s="2" customFormat="1">
      <c r="A1491" s="41"/>
      <c r="B1491" s="42"/>
      <c r="C1491" s="43"/>
      <c r="D1491" s="231" t="s">
        <v>381</v>
      </c>
      <c r="E1491" s="43"/>
      <c r="F1491" s="232" t="s">
        <v>1469</v>
      </c>
      <c r="G1491" s="43"/>
      <c r="H1491" s="43"/>
      <c r="I1491" s="233"/>
      <c r="J1491" s="43"/>
      <c r="K1491" s="43"/>
      <c r="L1491" s="47"/>
      <c r="M1491" s="234"/>
      <c r="N1491" s="235"/>
      <c r="O1491" s="87"/>
      <c r="P1491" s="87"/>
      <c r="Q1491" s="87"/>
      <c r="R1491" s="87"/>
      <c r="S1491" s="87"/>
      <c r="T1491" s="88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T1491" s="20" t="s">
        <v>381</v>
      </c>
      <c r="AU1491" s="20" t="s">
        <v>91</v>
      </c>
    </row>
    <row r="1492" s="14" customFormat="1">
      <c r="A1492" s="14"/>
      <c r="B1492" s="247"/>
      <c r="C1492" s="248"/>
      <c r="D1492" s="238" t="s">
        <v>383</v>
      </c>
      <c r="E1492" s="249" t="s">
        <v>19</v>
      </c>
      <c r="F1492" s="250" t="s">
        <v>1458</v>
      </c>
      <c r="G1492" s="248"/>
      <c r="H1492" s="251">
        <v>1.4970000000000001</v>
      </c>
      <c r="I1492" s="252"/>
      <c r="J1492" s="248"/>
      <c r="K1492" s="248"/>
      <c r="L1492" s="253"/>
      <c r="M1492" s="254"/>
      <c r="N1492" s="255"/>
      <c r="O1492" s="255"/>
      <c r="P1492" s="255"/>
      <c r="Q1492" s="255"/>
      <c r="R1492" s="255"/>
      <c r="S1492" s="255"/>
      <c r="T1492" s="256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7" t="s">
        <v>383</v>
      </c>
      <c r="AU1492" s="257" t="s">
        <v>91</v>
      </c>
      <c r="AV1492" s="14" t="s">
        <v>91</v>
      </c>
      <c r="AW1492" s="14" t="s">
        <v>37</v>
      </c>
      <c r="AX1492" s="14" t="s">
        <v>78</v>
      </c>
      <c r="AY1492" s="257" t="s">
        <v>373</v>
      </c>
    </row>
    <row r="1493" s="15" customFormat="1">
      <c r="A1493" s="15"/>
      <c r="B1493" s="258"/>
      <c r="C1493" s="259"/>
      <c r="D1493" s="238" t="s">
        <v>383</v>
      </c>
      <c r="E1493" s="260" t="s">
        <v>19</v>
      </c>
      <c r="F1493" s="261" t="s">
        <v>386</v>
      </c>
      <c r="G1493" s="259"/>
      <c r="H1493" s="262">
        <v>1.4970000000000001</v>
      </c>
      <c r="I1493" s="263"/>
      <c r="J1493" s="259"/>
      <c r="K1493" s="259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8" t="s">
        <v>383</v>
      </c>
      <c r="AU1493" s="268" t="s">
        <v>91</v>
      </c>
      <c r="AV1493" s="15" t="s">
        <v>379</v>
      </c>
      <c r="AW1493" s="15" t="s">
        <v>37</v>
      </c>
      <c r="AX1493" s="15" t="s">
        <v>85</v>
      </c>
      <c r="AY1493" s="268" t="s">
        <v>373</v>
      </c>
    </row>
    <row r="1494" s="2" customFormat="1" ht="37.8" customHeight="1">
      <c r="A1494" s="41"/>
      <c r="B1494" s="42"/>
      <c r="C1494" s="218" t="s">
        <v>1470</v>
      </c>
      <c r="D1494" s="218" t="s">
        <v>375</v>
      </c>
      <c r="E1494" s="219" t="s">
        <v>1471</v>
      </c>
      <c r="F1494" s="220" t="s">
        <v>1472</v>
      </c>
      <c r="G1494" s="221" t="s">
        <v>212</v>
      </c>
      <c r="H1494" s="222">
        <v>1.8100000000000001</v>
      </c>
      <c r="I1494" s="223"/>
      <c r="J1494" s="224">
        <f>ROUND(I1494*H1494,2)</f>
        <v>0</v>
      </c>
      <c r="K1494" s="220" t="s">
        <v>378</v>
      </c>
      <c r="L1494" s="47"/>
      <c r="M1494" s="225" t="s">
        <v>19</v>
      </c>
      <c r="N1494" s="226" t="s">
        <v>50</v>
      </c>
      <c r="O1494" s="87"/>
      <c r="P1494" s="227">
        <f>O1494*H1494</f>
        <v>0</v>
      </c>
      <c r="Q1494" s="227">
        <v>0</v>
      </c>
      <c r="R1494" s="227">
        <f>Q1494*H1494</f>
        <v>0</v>
      </c>
      <c r="S1494" s="227">
        <v>0</v>
      </c>
      <c r="T1494" s="228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29" t="s">
        <v>379</v>
      </c>
      <c r="AT1494" s="229" t="s">
        <v>375</v>
      </c>
      <c r="AU1494" s="229" t="s">
        <v>91</v>
      </c>
      <c r="AY1494" s="20" t="s">
        <v>373</v>
      </c>
      <c r="BE1494" s="230">
        <f>IF(N1494="základní",J1494,0)</f>
        <v>0</v>
      </c>
      <c r="BF1494" s="230">
        <f>IF(N1494="snížená",J1494,0)</f>
        <v>0</v>
      </c>
      <c r="BG1494" s="230">
        <f>IF(N1494="zákl. přenesená",J1494,0)</f>
        <v>0</v>
      </c>
      <c r="BH1494" s="230">
        <f>IF(N1494="sníž. přenesená",J1494,0)</f>
        <v>0</v>
      </c>
      <c r="BI1494" s="230">
        <f>IF(N1494="nulová",J1494,0)</f>
        <v>0</v>
      </c>
      <c r="BJ1494" s="20" t="s">
        <v>91</v>
      </c>
      <c r="BK1494" s="230">
        <f>ROUND(I1494*H1494,2)</f>
        <v>0</v>
      </c>
      <c r="BL1494" s="20" t="s">
        <v>379</v>
      </c>
      <c r="BM1494" s="229" t="s">
        <v>1473</v>
      </c>
    </row>
    <row r="1495" s="2" customFormat="1">
      <c r="A1495" s="41"/>
      <c r="B1495" s="42"/>
      <c r="C1495" s="43"/>
      <c r="D1495" s="231" t="s">
        <v>381</v>
      </c>
      <c r="E1495" s="43"/>
      <c r="F1495" s="232" t="s">
        <v>1474</v>
      </c>
      <c r="G1495" s="43"/>
      <c r="H1495" s="43"/>
      <c r="I1495" s="233"/>
      <c r="J1495" s="43"/>
      <c r="K1495" s="43"/>
      <c r="L1495" s="47"/>
      <c r="M1495" s="234"/>
      <c r="N1495" s="235"/>
      <c r="O1495" s="87"/>
      <c r="P1495" s="87"/>
      <c r="Q1495" s="87"/>
      <c r="R1495" s="87"/>
      <c r="S1495" s="87"/>
      <c r="T1495" s="88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20" t="s">
        <v>381</v>
      </c>
      <c r="AU1495" s="20" t="s">
        <v>91</v>
      </c>
    </row>
    <row r="1496" s="14" customFormat="1">
      <c r="A1496" s="14"/>
      <c r="B1496" s="247"/>
      <c r="C1496" s="248"/>
      <c r="D1496" s="238" t="s">
        <v>383</v>
      </c>
      <c r="E1496" s="249" t="s">
        <v>19</v>
      </c>
      <c r="F1496" s="250" t="s">
        <v>1464</v>
      </c>
      <c r="G1496" s="248"/>
      <c r="H1496" s="251">
        <v>1.8100000000000001</v>
      </c>
      <c r="I1496" s="252"/>
      <c r="J1496" s="248"/>
      <c r="K1496" s="248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7" t="s">
        <v>383</v>
      </c>
      <c r="AU1496" s="257" t="s">
        <v>91</v>
      </c>
      <c r="AV1496" s="14" t="s">
        <v>91</v>
      </c>
      <c r="AW1496" s="14" t="s">
        <v>37</v>
      </c>
      <c r="AX1496" s="14" t="s">
        <v>78</v>
      </c>
      <c r="AY1496" s="257" t="s">
        <v>373</v>
      </c>
    </row>
    <row r="1497" s="15" customFormat="1">
      <c r="A1497" s="15"/>
      <c r="B1497" s="258"/>
      <c r="C1497" s="259"/>
      <c r="D1497" s="238" t="s">
        <v>383</v>
      </c>
      <c r="E1497" s="260" t="s">
        <v>19</v>
      </c>
      <c r="F1497" s="261" t="s">
        <v>386</v>
      </c>
      <c r="G1497" s="259"/>
      <c r="H1497" s="262">
        <v>1.8100000000000001</v>
      </c>
      <c r="I1497" s="263"/>
      <c r="J1497" s="259"/>
      <c r="K1497" s="259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8" t="s">
        <v>383</v>
      </c>
      <c r="AU1497" s="268" t="s">
        <v>91</v>
      </c>
      <c r="AV1497" s="15" t="s">
        <v>379</v>
      </c>
      <c r="AW1497" s="15" t="s">
        <v>37</v>
      </c>
      <c r="AX1497" s="15" t="s">
        <v>85</v>
      </c>
      <c r="AY1497" s="268" t="s">
        <v>373</v>
      </c>
    </row>
    <row r="1498" s="2" customFormat="1" ht="44.25" customHeight="1">
      <c r="A1498" s="41"/>
      <c r="B1498" s="42"/>
      <c r="C1498" s="218" t="s">
        <v>1475</v>
      </c>
      <c r="D1498" s="218" t="s">
        <v>375</v>
      </c>
      <c r="E1498" s="219" t="s">
        <v>1476</v>
      </c>
      <c r="F1498" s="220" t="s">
        <v>1477</v>
      </c>
      <c r="G1498" s="221" t="s">
        <v>212</v>
      </c>
      <c r="H1498" s="222">
        <v>1.4970000000000001</v>
      </c>
      <c r="I1498" s="223"/>
      <c r="J1498" s="224">
        <f>ROUND(I1498*H1498,2)</f>
        <v>0</v>
      </c>
      <c r="K1498" s="220" t="s">
        <v>378</v>
      </c>
      <c r="L1498" s="47"/>
      <c r="M1498" s="225" t="s">
        <v>19</v>
      </c>
      <c r="N1498" s="226" t="s">
        <v>50</v>
      </c>
      <c r="O1498" s="87"/>
      <c r="P1498" s="227">
        <f>O1498*H1498</f>
        <v>0</v>
      </c>
      <c r="Q1498" s="227">
        <v>0</v>
      </c>
      <c r="R1498" s="227">
        <f>Q1498*H1498</f>
        <v>0</v>
      </c>
      <c r="S1498" s="227">
        <v>0</v>
      </c>
      <c r="T1498" s="228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9" t="s">
        <v>379</v>
      </c>
      <c r="AT1498" s="229" t="s">
        <v>375</v>
      </c>
      <c r="AU1498" s="229" t="s">
        <v>91</v>
      </c>
      <c r="AY1498" s="20" t="s">
        <v>373</v>
      </c>
      <c r="BE1498" s="230">
        <f>IF(N1498="základní",J1498,0)</f>
        <v>0</v>
      </c>
      <c r="BF1498" s="230">
        <f>IF(N1498="snížená",J1498,0)</f>
        <v>0</v>
      </c>
      <c r="BG1498" s="230">
        <f>IF(N1498="zákl. přenesená",J1498,0)</f>
        <v>0</v>
      </c>
      <c r="BH1498" s="230">
        <f>IF(N1498="sníž. přenesená",J1498,0)</f>
        <v>0</v>
      </c>
      <c r="BI1498" s="230">
        <f>IF(N1498="nulová",J1498,0)</f>
        <v>0</v>
      </c>
      <c r="BJ1498" s="20" t="s">
        <v>91</v>
      </c>
      <c r="BK1498" s="230">
        <f>ROUND(I1498*H1498,2)</f>
        <v>0</v>
      </c>
      <c r="BL1498" s="20" t="s">
        <v>379</v>
      </c>
      <c r="BM1498" s="229" t="s">
        <v>1478</v>
      </c>
    </row>
    <row r="1499" s="2" customFormat="1">
      <c r="A1499" s="41"/>
      <c r="B1499" s="42"/>
      <c r="C1499" s="43"/>
      <c r="D1499" s="231" t="s">
        <v>381</v>
      </c>
      <c r="E1499" s="43"/>
      <c r="F1499" s="232" t="s">
        <v>1479</v>
      </c>
      <c r="G1499" s="43"/>
      <c r="H1499" s="43"/>
      <c r="I1499" s="233"/>
      <c r="J1499" s="43"/>
      <c r="K1499" s="43"/>
      <c r="L1499" s="47"/>
      <c r="M1499" s="234"/>
      <c r="N1499" s="235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381</v>
      </c>
      <c r="AU1499" s="20" t="s">
        <v>91</v>
      </c>
    </row>
    <row r="1500" s="14" customFormat="1">
      <c r="A1500" s="14"/>
      <c r="B1500" s="247"/>
      <c r="C1500" s="248"/>
      <c r="D1500" s="238" t="s">
        <v>383</v>
      </c>
      <c r="E1500" s="249" t="s">
        <v>19</v>
      </c>
      <c r="F1500" s="250" t="s">
        <v>1458</v>
      </c>
      <c r="G1500" s="248"/>
      <c r="H1500" s="251">
        <v>1.4970000000000001</v>
      </c>
      <c r="I1500" s="252"/>
      <c r="J1500" s="248"/>
      <c r="K1500" s="248"/>
      <c r="L1500" s="253"/>
      <c r="M1500" s="254"/>
      <c r="N1500" s="255"/>
      <c r="O1500" s="255"/>
      <c r="P1500" s="255"/>
      <c r="Q1500" s="255"/>
      <c r="R1500" s="255"/>
      <c r="S1500" s="255"/>
      <c r="T1500" s="256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7" t="s">
        <v>383</v>
      </c>
      <c r="AU1500" s="257" t="s">
        <v>91</v>
      </c>
      <c r="AV1500" s="14" t="s">
        <v>91</v>
      </c>
      <c r="AW1500" s="14" t="s">
        <v>37</v>
      </c>
      <c r="AX1500" s="14" t="s">
        <v>78</v>
      </c>
      <c r="AY1500" s="257" t="s">
        <v>373</v>
      </c>
    </row>
    <row r="1501" s="15" customFormat="1">
      <c r="A1501" s="15"/>
      <c r="B1501" s="258"/>
      <c r="C1501" s="259"/>
      <c r="D1501" s="238" t="s">
        <v>383</v>
      </c>
      <c r="E1501" s="260" t="s">
        <v>19</v>
      </c>
      <c r="F1501" s="261" t="s">
        <v>386</v>
      </c>
      <c r="G1501" s="259"/>
      <c r="H1501" s="262">
        <v>1.4970000000000001</v>
      </c>
      <c r="I1501" s="263"/>
      <c r="J1501" s="259"/>
      <c r="K1501" s="259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8" t="s">
        <v>383</v>
      </c>
      <c r="AU1501" s="268" t="s">
        <v>91</v>
      </c>
      <c r="AV1501" s="15" t="s">
        <v>379</v>
      </c>
      <c r="AW1501" s="15" t="s">
        <v>37</v>
      </c>
      <c r="AX1501" s="15" t="s">
        <v>85</v>
      </c>
      <c r="AY1501" s="268" t="s">
        <v>373</v>
      </c>
    </row>
    <row r="1502" s="2" customFormat="1" ht="44.25" customHeight="1">
      <c r="A1502" s="41"/>
      <c r="B1502" s="42"/>
      <c r="C1502" s="218" t="s">
        <v>1480</v>
      </c>
      <c r="D1502" s="218" t="s">
        <v>375</v>
      </c>
      <c r="E1502" s="219" t="s">
        <v>1481</v>
      </c>
      <c r="F1502" s="220" t="s">
        <v>1482</v>
      </c>
      <c r="G1502" s="221" t="s">
        <v>212</v>
      </c>
      <c r="H1502" s="222">
        <v>1.8100000000000001</v>
      </c>
      <c r="I1502" s="223"/>
      <c r="J1502" s="224">
        <f>ROUND(I1502*H1502,2)</f>
        <v>0</v>
      </c>
      <c r="K1502" s="220" t="s">
        <v>378</v>
      </c>
      <c r="L1502" s="47"/>
      <c r="M1502" s="225" t="s">
        <v>19</v>
      </c>
      <c r="N1502" s="226" t="s">
        <v>50</v>
      </c>
      <c r="O1502" s="87"/>
      <c r="P1502" s="227">
        <f>O1502*H1502</f>
        <v>0</v>
      </c>
      <c r="Q1502" s="227">
        <v>0</v>
      </c>
      <c r="R1502" s="227">
        <f>Q1502*H1502</f>
        <v>0</v>
      </c>
      <c r="S1502" s="227">
        <v>0</v>
      </c>
      <c r="T1502" s="228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9" t="s">
        <v>379</v>
      </c>
      <c r="AT1502" s="229" t="s">
        <v>375</v>
      </c>
      <c r="AU1502" s="229" t="s">
        <v>91</v>
      </c>
      <c r="AY1502" s="20" t="s">
        <v>373</v>
      </c>
      <c r="BE1502" s="230">
        <f>IF(N1502="základní",J1502,0)</f>
        <v>0</v>
      </c>
      <c r="BF1502" s="230">
        <f>IF(N1502="snížená",J1502,0)</f>
        <v>0</v>
      </c>
      <c r="BG1502" s="230">
        <f>IF(N1502="zákl. přenesená",J1502,0)</f>
        <v>0</v>
      </c>
      <c r="BH1502" s="230">
        <f>IF(N1502="sníž. přenesená",J1502,0)</f>
        <v>0</v>
      </c>
      <c r="BI1502" s="230">
        <f>IF(N1502="nulová",J1502,0)</f>
        <v>0</v>
      </c>
      <c r="BJ1502" s="20" t="s">
        <v>91</v>
      </c>
      <c r="BK1502" s="230">
        <f>ROUND(I1502*H1502,2)</f>
        <v>0</v>
      </c>
      <c r="BL1502" s="20" t="s">
        <v>379</v>
      </c>
      <c r="BM1502" s="229" t="s">
        <v>1483</v>
      </c>
    </row>
    <row r="1503" s="2" customFormat="1">
      <c r="A1503" s="41"/>
      <c r="B1503" s="42"/>
      <c r="C1503" s="43"/>
      <c r="D1503" s="231" t="s">
        <v>381</v>
      </c>
      <c r="E1503" s="43"/>
      <c r="F1503" s="232" t="s">
        <v>1484</v>
      </c>
      <c r="G1503" s="43"/>
      <c r="H1503" s="43"/>
      <c r="I1503" s="233"/>
      <c r="J1503" s="43"/>
      <c r="K1503" s="43"/>
      <c r="L1503" s="47"/>
      <c r="M1503" s="234"/>
      <c r="N1503" s="235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381</v>
      </c>
      <c r="AU1503" s="20" t="s">
        <v>91</v>
      </c>
    </row>
    <row r="1504" s="14" customFormat="1">
      <c r="A1504" s="14"/>
      <c r="B1504" s="247"/>
      <c r="C1504" s="248"/>
      <c r="D1504" s="238" t="s">
        <v>383</v>
      </c>
      <c r="E1504" s="249" t="s">
        <v>19</v>
      </c>
      <c r="F1504" s="250" t="s">
        <v>1464</v>
      </c>
      <c r="G1504" s="248"/>
      <c r="H1504" s="251">
        <v>1.8100000000000001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383</v>
      </c>
      <c r="AU1504" s="257" t="s">
        <v>91</v>
      </c>
      <c r="AV1504" s="14" t="s">
        <v>91</v>
      </c>
      <c r="AW1504" s="14" t="s">
        <v>37</v>
      </c>
      <c r="AX1504" s="14" t="s">
        <v>78</v>
      </c>
      <c r="AY1504" s="257" t="s">
        <v>373</v>
      </c>
    </row>
    <row r="1505" s="15" customFormat="1">
      <c r="A1505" s="15"/>
      <c r="B1505" s="258"/>
      <c r="C1505" s="259"/>
      <c r="D1505" s="238" t="s">
        <v>383</v>
      </c>
      <c r="E1505" s="260" t="s">
        <v>19</v>
      </c>
      <c r="F1505" s="261" t="s">
        <v>386</v>
      </c>
      <c r="G1505" s="259"/>
      <c r="H1505" s="262">
        <v>1.8100000000000001</v>
      </c>
      <c r="I1505" s="263"/>
      <c r="J1505" s="259"/>
      <c r="K1505" s="259"/>
      <c r="L1505" s="264"/>
      <c r="M1505" s="265"/>
      <c r="N1505" s="266"/>
      <c r="O1505" s="266"/>
      <c r="P1505" s="266"/>
      <c r="Q1505" s="266"/>
      <c r="R1505" s="266"/>
      <c r="S1505" s="266"/>
      <c r="T1505" s="267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8" t="s">
        <v>383</v>
      </c>
      <c r="AU1505" s="268" t="s">
        <v>91</v>
      </c>
      <c r="AV1505" s="15" t="s">
        <v>379</v>
      </c>
      <c r="AW1505" s="15" t="s">
        <v>37</v>
      </c>
      <c r="AX1505" s="15" t="s">
        <v>85</v>
      </c>
      <c r="AY1505" s="268" t="s">
        <v>373</v>
      </c>
    </row>
    <row r="1506" s="2" customFormat="1" ht="33" customHeight="1">
      <c r="A1506" s="41"/>
      <c r="B1506" s="42"/>
      <c r="C1506" s="218" t="s">
        <v>1485</v>
      </c>
      <c r="D1506" s="218" t="s">
        <v>375</v>
      </c>
      <c r="E1506" s="219" t="s">
        <v>1486</v>
      </c>
      <c r="F1506" s="220" t="s">
        <v>1487</v>
      </c>
      <c r="G1506" s="221" t="s">
        <v>212</v>
      </c>
      <c r="H1506" s="222">
        <v>1.8100000000000001</v>
      </c>
      <c r="I1506" s="223"/>
      <c r="J1506" s="224">
        <f>ROUND(I1506*H1506,2)</f>
        <v>0</v>
      </c>
      <c r="K1506" s="220" t="s">
        <v>378</v>
      </c>
      <c r="L1506" s="47"/>
      <c r="M1506" s="225" t="s">
        <v>19</v>
      </c>
      <c r="N1506" s="226" t="s">
        <v>50</v>
      </c>
      <c r="O1506" s="87"/>
      <c r="P1506" s="227">
        <f>O1506*H1506</f>
        <v>0</v>
      </c>
      <c r="Q1506" s="227">
        <v>0</v>
      </c>
      <c r="R1506" s="227">
        <f>Q1506*H1506</f>
        <v>0</v>
      </c>
      <c r="S1506" s="227">
        <v>0</v>
      </c>
      <c r="T1506" s="228">
        <f>S1506*H1506</f>
        <v>0</v>
      </c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R1506" s="229" t="s">
        <v>379</v>
      </c>
      <c r="AT1506" s="229" t="s">
        <v>375</v>
      </c>
      <c r="AU1506" s="229" t="s">
        <v>91</v>
      </c>
      <c r="AY1506" s="20" t="s">
        <v>373</v>
      </c>
      <c r="BE1506" s="230">
        <f>IF(N1506="základní",J1506,0)</f>
        <v>0</v>
      </c>
      <c r="BF1506" s="230">
        <f>IF(N1506="snížená",J1506,0)</f>
        <v>0</v>
      </c>
      <c r="BG1506" s="230">
        <f>IF(N1506="zákl. přenesená",J1506,0)</f>
        <v>0</v>
      </c>
      <c r="BH1506" s="230">
        <f>IF(N1506="sníž. přenesená",J1506,0)</f>
        <v>0</v>
      </c>
      <c r="BI1506" s="230">
        <f>IF(N1506="nulová",J1506,0)</f>
        <v>0</v>
      </c>
      <c r="BJ1506" s="20" t="s">
        <v>91</v>
      </c>
      <c r="BK1506" s="230">
        <f>ROUND(I1506*H1506,2)</f>
        <v>0</v>
      </c>
      <c r="BL1506" s="20" t="s">
        <v>379</v>
      </c>
      <c r="BM1506" s="229" t="s">
        <v>1488</v>
      </c>
    </row>
    <row r="1507" s="2" customFormat="1">
      <c r="A1507" s="41"/>
      <c r="B1507" s="42"/>
      <c r="C1507" s="43"/>
      <c r="D1507" s="231" t="s">
        <v>381</v>
      </c>
      <c r="E1507" s="43"/>
      <c r="F1507" s="232" t="s">
        <v>1489</v>
      </c>
      <c r="G1507" s="43"/>
      <c r="H1507" s="43"/>
      <c r="I1507" s="233"/>
      <c r="J1507" s="43"/>
      <c r="K1507" s="43"/>
      <c r="L1507" s="47"/>
      <c r="M1507" s="234"/>
      <c r="N1507" s="235"/>
      <c r="O1507" s="87"/>
      <c r="P1507" s="87"/>
      <c r="Q1507" s="87"/>
      <c r="R1507" s="87"/>
      <c r="S1507" s="87"/>
      <c r="T1507" s="88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20" t="s">
        <v>381</v>
      </c>
      <c r="AU1507" s="20" t="s">
        <v>91</v>
      </c>
    </row>
    <row r="1508" s="14" customFormat="1">
      <c r="A1508" s="14"/>
      <c r="B1508" s="247"/>
      <c r="C1508" s="248"/>
      <c r="D1508" s="238" t="s">
        <v>383</v>
      </c>
      <c r="E1508" s="249" t="s">
        <v>19</v>
      </c>
      <c r="F1508" s="250" t="s">
        <v>1464</v>
      </c>
      <c r="G1508" s="248"/>
      <c r="H1508" s="251">
        <v>1.8100000000000001</v>
      </c>
      <c r="I1508" s="252"/>
      <c r="J1508" s="248"/>
      <c r="K1508" s="248"/>
      <c r="L1508" s="253"/>
      <c r="M1508" s="254"/>
      <c r="N1508" s="255"/>
      <c r="O1508" s="255"/>
      <c r="P1508" s="255"/>
      <c r="Q1508" s="255"/>
      <c r="R1508" s="255"/>
      <c r="S1508" s="255"/>
      <c r="T1508" s="256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7" t="s">
        <v>383</v>
      </c>
      <c r="AU1508" s="257" t="s">
        <v>91</v>
      </c>
      <c r="AV1508" s="14" t="s">
        <v>91</v>
      </c>
      <c r="AW1508" s="14" t="s">
        <v>37</v>
      </c>
      <c r="AX1508" s="14" t="s">
        <v>78</v>
      </c>
      <c r="AY1508" s="257" t="s">
        <v>373</v>
      </c>
    </row>
    <row r="1509" s="15" customFormat="1">
      <c r="A1509" s="15"/>
      <c r="B1509" s="258"/>
      <c r="C1509" s="259"/>
      <c r="D1509" s="238" t="s">
        <v>383</v>
      </c>
      <c r="E1509" s="260" t="s">
        <v>19</v>
      </c>
      <c r="F1509" s="261" t="s">
        <v>386</v>
      </c>
      <c r="G1509" s="259"/>
      <c r="H1509" s="262">
        <v>1.8100000000000001</v>
      </c>
      <c r="I1509" s="263"/>
      <c r="J1509" s="259"/>
      <c r="K1509" s="259"/>
      <c r="L1509" s="264"/>
      <c r="M1509" s="265"/>
      <c r="N1509" s="266"/>
      <c r="O1509" s="266"/>
      <c r="P1509" s="266"/>
      <c r="Q1509" s="266"/>
      <c r="R1509" s="266"/>
      <c r="S1509" s="266"/>
      <c r="T1509" s="267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8" t="s">
        <v>383</v>
      </c>
      <c r="AU1509" s="268" t="s">
        <v>91</v>
      </c>
      <c r="AV1509" s="15" t="s">
        <v>379</v>
      </c>
      <c r="AW1509" s="15" t="s">
        <v>37</v>
      </c>
      <c r="AX1509" s="15" t="s">
        <v>85</v>
      </c>
      <c r="AY1509" s="268" t="s">
        <v>373</v>
      </c>
    </row>
    <row r="1510" s="2" customFormat="1" ht="33" customHeight="1">
      <c r="A1510" s="41"/>
      <c r="B1510" s="42"/>
      <c r="C1510" s="218" t="s">
        <v>1490</v>
      </c>
      <c r="D1510" s="218" t="s">
        <v>375</v>
      </c>
      <c r="E1510" s="219" t="s">
        <v>1491</v>
      </c>
      <c r="F1510" s="220" t="s">
        <v>1492</v>
      </c>
      <c r="G1510" s="221" t="s">
        <v>212</v>
      </c>
      <c r="H1510" s="222">
        <v>1.4970000000000001</v>
      </c>
      <c r="I1510" s="223"/>
      <c r="J1510" s="224">
        <f>ROUND(I1510*H1510,2)</f>
        <v>0</v>
      </c>
      <c r="K1510" s="220" t="s">
        <v>378</v>
      </c>
      <c r="L1510" s="47"/>
      <c r="M1510" s="225" t="s">
        <v>19</v>
      </c>
      <c r="N1510" s="226" t="s">
        <v>50</v>
      </c>
      <c r="O1510" s="87"/>
      <c r="P1510" s="227">
        <f>O1510*H1510</f>
        <v>0</v>
      </c>
      <c r="Q1510" s="227">
        <v>0</v>
      </c>
      <c r="R1510" s="227">
        <f>Q1510*H1510</f>
        <v>0</v>
      </c>
      <c r="S1510" s="227">
        <v>0</v>
      </c>
      <c r="T1510" s="228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29" t="s">
        <v>379</v>
      </c>
      <c r="AT1510" s="229" t="s">
        <v>375</v>
      </c>
      <c r="AU1510" s="229" t="s">
        <v>91</v>
      </c>
      <c r="AY1510" s="20" t="s">
        <v>373</v>
      </c>
      <c r="BE1510" s="230">
        <f>IF(N1510="základní",J1510,0)</f>
        <v>0</v>
      </c>
      <c r="BF1510" s="230">
        <f>IF(N1510="snížená",J1510,0)</f>
        <v>0</v>
      </c>
      <c r="BG1510" s="230">
        <f>IF(N1510="zákl. přenesená",J1510,0)</f>
        <v>0</v>
      </c>
      <c r="BH1510" s="230">
        <f>IF(N1510="sníž. přenesená",J1510,0)</f>
        <v>0</v>
      </c>
      <c r="BI1510" s="230">
        <f>IF(N1510="nulová",J1510,0)</f>
        <v>0</v>
      </c>
      <c r="BJ1510" s="20" t="s">
        <v>91</v>
      </c>
      <c r="BK1510" s="230">
        <f>ROUND(I1510*H1510,2)</f>
        <v>0</v>
      </c>
      <c r="BL1510" s="20" t="s">
        <v>379</v>
      </c>
      <c r="BM1510" s="229" t="s">
        <v>1493</v>
      </c>
    </row>
    <row r="1511" s="2" customFormat="1">
      <c r="A1511" s="41"/>
      <c r="B1511" s="42"/>
      <c r="C1511" s="43"/>
      <c r="D1511" s="231" t="s">
        <v>381</v>
      </c>
      <c r="E1511" s="43"/>
      <c r="F1511" s="232" t="s">
        <v>1494</v>
      </c>
      <c r="G1511" s="43"/>
      <c r="H1511" s="43"/>
      <c r="I1511" s="233"/>
      <c r="J1511" s="43"/>
      <c r="K1511" s="43"/>
      <c r="L1511" s="47"/>
      <c r="M1511" s="234"/>
      <c r="N1511" s="235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381</v>
      </c>
      <c r="AU1511" s="20" t="s">
        <v>91</v>
      </c>
    </row>
    <row r="1512" s="14" customFormat="1">
      <c r="A1512" s="14"/>
      <c r="B1512" s="247"/>
      <c r="C1512" s="248"/>
      <c r="D1512" s="238" t="s">
        <v>383</v>
      </c>
      <c r="E1512" s="249" t="s">
        <v>19</v>
      </c>
      <c r="F1512" s="250" t="s">
        <v>1458</v>
      </c>
      <c r="G1512" s="248"/>
      <c r="H1512" s="251">
        <v>1.4970000000000001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383</v>
      </c>
      <c r="AU1512" s="257" t="s">
        <v>91</v>
      </c>
      <c r="AV1512" s="14" t="s">
        <v>91</v>
      </c>
      <c r="AW1512" s="14" t="s">
        <v>37</v>
      </c>
      <c r="AX1512" s="14" t="s">
        <v>78</v>
      </c>
      <c r="AY1512" s="257" t="s">
        <v>373</v>
      </c>
    </row>
    <row r="1513" s="15" customFormat="1">
      <c r="A1513" s="15"/>
      <c r="B1513" s="258"/>
      <c r="C1513" s="259"/>
      <c r="D1513" s="238" t="s">
        <v>383</v>
      </c>
      <c r="E1513" s="260" t="s">
        <v>19</v>
      </c>
      <c r="F1513" s="261" t="s">
        <v>386</v>
      </c>
      <c r="G1513" s="259"/>
      <c r="H1513" s="262">
        <v>1.4970000000000001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383</v>
      </c>
      <c r="AU1513" s="268" t="s">
        <v>91</v>
      </c>
      <c r="AV1513" s="15" t="s">
        <v>379</v>
      </c>
      <c r="AW1513" s="15" t="s">
        <v>37</v>
      </c>
      <c r="AX1513" s="15" t="s">
        <v>85</v>
      </c>
      <c r="AY1513" s="268" t="s">
        <v>373</v>
      </c>
    </row>
    <row r="1514" s="2" customFormat="1" ht="33" customHeight="1">
      <c r="A1514" s="41"/>
      <c r="B1514" s="42"/>
      <c r="C1514" s="218" t="s">
        <v>1495</v>
      </c>
      <c r="D1514" s="218" t="s">
        <v>375</v>
      </c>
      <c r="E1514" s="219" t="s">
        <v>1496</v>
      </c>
      <c r="F1514" s="220" t="s">
        <v>1497</v>
      </c>
      <c r="G1514" s="221" t="s">
        <v>212</v>
      </c>
      <c r="H1514" s="222">
        <v>1.8100000000000001</v>
      </c>
      <c r="I1514" s="223"/>
      <c r="J1514" s="224">
        <f>ROUND(I1514*H1514,2)</f>
        <v>0</v>
      </c>
      <c r="K1514" s="220" t="s">
        <v>378</v>
      </c>
      <c r="L1514" s="47"/>
      <c r="M1514" s="225" t="s">
        <v>19</v>
      </c>
      <c r="N1514" s="226" t="s">
        <v>50</v>
      </c>
      <c r="O1514" s="87"/>
      <c r="P1514" s="227">
        <f>O1514*H1514</f>
        <v>0</v>
      </c>
      <c r="Q1514" s="227">
        <v>0</v>
      </c>
      <c r="R1514" s="227">
        <f>Q1514*H1514</f>
        <v>0</v>
      </c>
      <c r="S1514" s="227">
        <v>0</v>
      </c>
      <c r="T1514" s="228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9" t="s">
        <v>379</v>
      </c>
      <c r="AT1514" s="229" t="s">
        <v>375</v>
      </c>
      <c r="AU1514" s="229" t="s">
        <v>91</v>
      </c>
      <c r="AY1514" s="20" t="s">
        <v>373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20" t="s">
        <v>91</v>
      </c>
      <c r="BK1514" s="230">
        <f>ROUND(I1514*H1514,2)</f>
        <v>0</v>
      </c>
      <c r="BL1514" s="20" t="s">
        <v>379</v>
      </c>
      <c r="BM1514" s="229" t="s">
        <v>1498</v>
      </c>
    </row>
    <row r="1515" s="2" customFormat="1">
      <c r="A1515" s="41"/>
      <c r="B1515" s="42"/>
      <c r="C1515" s="43"/>
      <c r="D1515" s="231" t="s">
        <v>381</v>
      </c>
      <c r="E1515" s="43"/>
      <c r="F1515" s="232" t="s">
        <v>1499</v>
      </c>
      <c r="G1515" s="43"/>
      <c r="H1515" s="43"/>
      <c r="I1515" s="233"/>
      <c r="J1515" s="43"/>
      <c r="K1515" s="43"/>
      <c r="L1515" s="47"/>
      <c r="M1515" s="234"/>
      <c r="N1515" s="235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381</v>
      </c>
      <c r="AU1515" s="20" t="s">
        <v>91</v>
      </c>
    </row>
    <row r="1516" s="14" customFormat="1">
      <c r="A1516" s="14"/>
      <c r="B1516" s="247"/>
      <c r="C1516" s="248"/>
      <c r="D1516" s="238" t="s">
        <v>383</v>
      </c>
      <c r="E1516" s="249" t="s">
        <v>19</v>
      </c>
      <c r="F1516" s="250" t="s">
        <v>1464</v>
      </c>
      <c r="G1516" s="248"/>
      <c r="H1516" s="251">
        <v>1.8100000000000001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383</v>
      </c>
      <c r="AU1516" s="257" t="s">
        <v>91</v>
      </c>
      <c r="AV1516" s="14" t="s">
        <v>91</v>
      </c>
      <c r="AW1516" s="14" t="s">
        <v>37</v>
      </c>
      <c r="AX1516" s="14" t="s">
        <v>78</v>
      </c>
      <c r="AY1516" s="257" t="s">
        <v>373</v>
      </c>
    </row>
    <row r="1517" s="15" customFormat="1">
      <c r="A1517" s="15"/>
      <c r="B1517" s="258"/>
      <c r="C1517" s="259"/>
      <c r="D1517" s="238" t="s">
        <v>383</v>
      </c>
      <c r="E1517" s="260" t="s">
        <v>19</v>
      </c>
      <c r="F1517" s="261" t="s">
        <v>386</v>
      </c>
      <c r="G1517" s="259"/>
      <c r="H1517" s="262">
        <v>1.8100000000000001</v>
      </c>
      <c r="I1517" s="263"/>
      <c r="J1517" s="259"/>
      <c r="K1517" s="259"/>
      <c r="L1517" s="264"/>
      <c r="M1517" s="265"/>
      <c r="N1517" s="266"/>
      <c r="O1517" s="266"/>
      <c r="P1517" s="266"/>
      <c r="Q1517" s="266"/>
      <c r="R1517" s="266"/>
      <c r="S1517" s="266"/>
      <c r="T1517" s="267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8" t="s">
        <v>383</v>
      </c>
      <c r="AU1517" s="268" t="s">
        <v>91</v>
      </c>
      <c r="AV1517" s="15" t="s">
        <v>379</v>
      </c>
      <c r="AW1517" s="15" t="s">
        <v>37</v>
      </c>
      <c r="AX1517" s="15" t="s">
        <v>85</v>
      </c>
      <c r="AY1517" s="268" t="s">
        <v>373</v>
      </c>
    </row>
    <row r="1518" s="2" customFormat="1" ht="21.75" customHeight="1">
      <c r="A1518" s="41"/>
      <c r="B1518" s="42"/>
      <c r="C1518" s="218" t="s">
        <v>1500</v>
      </c>
      <c r="D1518" s="218" t="s">
        <v>375</v>
      </c>
      <c r="E1518" s="219" t="s">
        <v>1501</v>
      </c>
      <c r="F1518" s="220" t="s">
        <v>1502</v>
      </c>
      <c r="G1518" s="221" t="s">
        <v>463</v>
      </c>
      <c r="H1518" s="222">
        <v>0.16300000000000001</v>
      </c>
      <c r="I1518" s="223"/>
      <c r="J1518" s="224">
        <f>ROUND(I1518*H1518,2)</f>
        <v>0</v>
      </c>
      <c r="K1518" s="220" t="s">
        <v>378</v>
      </c>
      <c r="L1518" s="47"/>
      <c r="M1518" s="225" t="s">
        <v>19</v>
      </c>
      <c r="N1518" s="226" t="s">
        <v>50</v>
      </c>
      <c r="O1518" s="87"/>
      <c r="P1518" s="227">
        <f>O1518*H1518</f>
        <v>0</v>
      </c>
      <c r="Q1518" s="227">
        <v>1.06277</v>
      </c>
      <c r="R1518" s="227">
        <f>Q1518*H1518</f>
        <v>0.17323151000000001</v>
      </c>
      <c r="S1518" s="227">
        <v>0</v>
      </c>
      <c r="T1518" s="228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29" t="s">
        <v>379</v>
      </c>
      <c r="AT1518" s="229" t="s">
        <v>375</v>
      </c>
      <c r="AU1518" s="229" t="s">
        <v>91</v>
      </c>
      <c r="AY1518" s="20" t="s">
        <v>373</v>
      </c>
      <c r="BE1518" s="230">
        <f>IF(N1518="základní",J1518,0)</f>
        <v>0</v>
      </c>
      <c r="BF1518" s="230">
        <f>IF(N1518="snížená",J1518,0)</f>
        <v>0</v>
      </c>
      <c r="BG1518" s="230">
        <f>IF(N1518="zákl. přenesená",J1518,0)</f>
        <v>0</v>
      </c>
      <c r="BH1518" s="230">
        <f>IF(N1518="sníž. přenesená",J1518,0)</f>
        <v>0</v>
      </c>
      <c r="BI1518" s="230">
        <f>IF(N1518="nulová",J1518,0)</f>
        <v>0</v>
      </c>
      <c r="BJ1518" s="20" t="s">
        <v>91</v>
      </c>
      <c r="BK1518" s="230">
        <f>ROUND(I1518*H1518,2)</f>
        <v>0</v>
      </c>
      <c r="BL1518" s="20" t="s">
        <v>379</v>
      </c>
      <c r="BM1518" s="229" t="s">
        <v>1503</v>
      </c>
    </row>
    <row r="1519" s="2" customFormat="1">
      <c r="A1519" s="41"/>
      <c r="B1519" s="42"/>
      <c r="C1519" s="43"/>
      <c r="D1519" s="231" t="s">
        <v>381</v>
      </c>
      <c r="E1519" s="43"/>
      <c r="F1519" s="232" t="s">
        <v>1504</v>
      </c>
      <c r="G1519" s="43"/>
      <c r="H1519" s="43"/>
      <c r="I1519" s="233"/>
      <c r="J1519" s="43"/>
      <c r="K1519" s="43"/>
      <c r="L1519" s="47"/>
      <c r="M1519" s="234"/>
      <c r="N1519" s="235"/>
      <c r="O1519" s="87"/>
      <c r="P1519" s="87"/>
      <c r="Q1519" s="87"/>
      <c r="R1519" s="87"/>
      <c r="S1519" s="87"/>
      <c r="T1519" s="88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T1519" s="20" t="s">
        <v>381</v>
      </c>
      <c r="AU1519" s="20" t="s">
        <v>91</v>
      </c>
    </row>
    <row r="1520" s="13" customFormat="1">
      <c r="A1520" s="13"/>
      <c r="B1520" s="236"/>
      <c r="C1520" s="237"/>
      <c r="D1520" s="238" t="s">
        <v>383</v>
      </c>
      <c r="E1520" s="239" t="s">
        <v>19</v>
      </c>
      <c r="F1520" s="240" t="s">
        <v>1505</v>
      </c>
      <c r="G1520" s="237"/>
      <c r="H1520" s="239" t="s">
        <v>19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6" t="s">
        <v>383</v>
      </c>
      <c r="AU1520" s="246" t="s">
        <v>91</v>
      </c>
      <c r="AV1520" s="13" t="s">
        <v>85</v>
      </c>
      <c r="AW1520" s="13" t="s">
        <v>37</v>
      </c>
      <c r="AX1520" s="13" t="s">
        <v>78</v>
      </c>
      <c r="AY1520" s="246" t="s">
        <v>373</v>
      </c>
    </row>
    <row r="1521" s="14" customFormat="1">
      <c r="A1521" s="14"/>
      <c r="B1521" s="247"/>
      <c r="C1521" s="248"/>
      <c r="D1521" s="238" t="s">
        <v>383</v>
      </c>
      <c r="E1521" s="249" t="s">
        <v>19</v>
      </c>
      <c r="F1521" s="250" t="s">
        <v>1506</v>
      </c>
      <c r="G1521" s="248"/>
      <c r="H1521" s="251">
        <v>0.083000000000000004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7" t="s">
        <v>383</v>
      </c>
      <c r="AU1521" s="257" t="s">
        <v>91</v>
      </c>
      <c r="AV1521" s="14" t="s">
        <v>91</v>
      </c>
      <c r="AW1521" s="14" t="s">
        <v>37</v>
      </c>
      <c r="AX1521" s="14" t="s">
        <v>78</v>
      </c>
      <c r="AY1521" s="257" t="s">
        <v>373</v>
      </c>
    </row>
    <row r="1522" s="14" customFormat="1">
      <c r="A1522" s="14"/>
      <c r="B1522" s="247"/>
      <c r="C1522" s="248"/>
      <c r="D1522" s="238" t="s">
        <v>383</v>
      </c>
      <c r="E1522" s="249" t="s">
        <v>19</v>
      </c>
      <c r="F1522" s="250" t="s">
        <v>1507</v>
      </c>
      <c r="G1522" s="248"/>
      <c r="H1522" s="251">
        <v>0.080000000000000002</v>
      </c>
      <c r="I1522" s="252"/>
      <c r="J1522" s="248"/>
      <c r="K1522" s="248"/>
      <c r="L1522" s="253"/>
      <c r="M1522" s="254"/>
      <c r="N1522" s="255"/>
      <c r="O1522" s="255"/>
      <c r="P1522" s="255"/>
      <c r="Q1522" s="255"/>
      <c r="R1522" s="255"/>
      <c r="S1522" s="255"/>
      <c r="T1522" s="25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7" t="s">
        <v>383</v>
      </c>
      <c r="AU1522" s="257" t="s">
        <v>91</v>
      </c>
      <c r="AV1522" s="14" t="s">
        <v>91</v>
      </c>
      <c r="AW1522" s="14" t="s">
        <v>37</v>
      </c>
      <c r="AX1522" s="14" t="s">
        <v>78</v>
      </c>
      <c r="AY1522" s="257" t="s">
        <v>373</v>
      </c>
    </row>
    <row r="1523" s="15" customFormat="1">
      <c r="A1523" s="15"/>
      <c r="B1523" s="258"/>
      <c r="C1523" s="259"/>
      <c r="D1523" s="238" t="s">
        <v>383</v>
      </c>
      <c r="E1523" s="260" t="s">
        <v>19</v>
      </c>
      <c r="F1523" s="261" t="s">
        <v>386</v>
      </c>
      <c r="G1523" s="259"/>
      <c r="H1523" s="262">
        <v>0.16300000000000001</v>
      </c>
      <c r="I1523" s="263"/>
      <c r="J1523" s="259"/>
      <c r="K1523" s="259"/>
      <c r="L1523" s="264"/>
      <c r="M1523" s="265"/>
      <c r="N1523" s="266"/>
      <c r="O1523" s="266"/>
      <c r="P1523" s="266"/>
      <c r="Q1523" s="266"/>
      <c r="R1523" s="266"/>
      <c r="S1523" s="266"/>
      <c r="T1523" s="267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68" t="s">
        <v>383</v>
      </c>
      <c r="AU1523" s="268" t="s">
        <v>91</v>
      </c>
      <c r="AV1523" s="15" t="s">
        <v>379</v>
      </c>
      <c r="AW1523" s="15" t="s">
        <v>37</v>
      </c>
      <c r="AX1523" s="15" t="s">
        <v>85</v>
      </c>
      <c r="AY1523" s="268" t="s">
        <v>373</v>
      </c>
    </row>
    <row r="1524" s="2" customFormat="1" ht="24.15" customHeight="1">
      <c r="A1524" s="41"/>
      <c r="B1524" s="42"/>
      <c r="C1524" s="218" t="s">
        <v>1508</v>
      </c>
      <c r="D1524" s="218" t="s">
        <v>375</v>
      </c>
      <c r="E1524" s="219" t="s">
        <v>1509</v>
      </c>
      <c r="F1524" s="220" t="s">
        <v>1510</v>
      </c>
      <c r="G1524" s="221" t="s">
        <v>153</v>
      </c>
      <c r="H1524" s="222">
        <v>356.76999999999998</v>
      </c>
      <c r="I1524" s="223"/>
      <c r="J1524" s="224">
        <f>ROUND(I1524*H1524,2)</f>
        <v>0</v>
      </c>
      <c r="K1524" s="220" t="s">
        <v>19</v>
      </c>
      <c r="L1524" s="47"/>
      <c r="M1524" s="225" t="s">
        <v>19</v>
      </c>
      <c r="N1524" s="226" t="s">
        <v>50</v>
      </c>
      <c r="O1524" s="87"/>
      <c r="P1524" s="227">
        <f>O1524*H1524</f>
        <v>0</v>
      </c>
      <c r="Q1524" s="227">
        <v>0.105</v>
      </c>
      <c r="R1524" s="227">
        <f>Q1524*H1524</f>
        <v>37.460849999999994</v>
      </c>
      <c r="S1524" s="227">
        <v>0</v>
      </c>
      <c r="T1524" s="228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29" t="s">
        <v>379</v>
      </c>
      <c r="AT1524" s="229" t="s">
        <v>375</v>
      </c>
      <c r="AU1524" s="229" t="s">
        <v>91</v>
      </c>
      <c r="AY1524" s="20" t="s">
        <v>373</v>
      </c>
      <c r="BE1524" s="230">
        <f>IF(N1524="základní",J1524,0)</f>
        <v>0</v>
      </c>
      <c r="BF1524" s="230">
        <f>IF(N1524="snížená",J1524,0)</f>
        <v>0</v>
      </c>
      <c r="BG1524" s="230">
        <f>IF(N1524="zákl. přenesená",J1524,0)</f>
        <v>0</v>
      </c>
      <c r="BH1524" s="230">
        <f>IF(N1524="sníž. přenesená",J1524,0)</f>
        <v>0</v>
      </c>
      <c r="BI1524" s="230">
        <f>IF(N1524="nulová",J1524,0)</f>
        <v>0</v>
      </c>
      <c r="BJ1524" s="20" t="s">
        <v>91</v>
      </c>
      <c r="BK1524" s="230">
        <f>ROUND(I1524*H1524,2)</f>
        <v>0</v>
      </c>
      <c r="BL1524" s="20" t="s">
        <v>379</v>
      </c>
      <c r="BM1524" s="229" t="s">
        <v>1511</v>
      </c>
    </row>
    <row r="1525" s="14" customFormat="1">
      <c r="A1525" s="14"/>
      <c r="B1525" s="247"/>
      <c r="C1525" s="248"/>
      <c r="D1525" s="238" t="s">
        <v>383</v>
      </c>
      <c r="E1525" s="249" t="s">
        <v>19</v>
      </c>
      <c r="F1525" s="250" t="s">
        <v>202</v>
      </c>
      <c r="G1525" s="248"/>
      <c r="H1525" s="251">
        <v>257.55000000000001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383</v>
      </c>
      <c r="AU1525" s="257" t="s">
        <v>91</v>
      </c>
      <c r="AV1525" s="14" t="s">
        <v>91</v>
      </c>
      <c r="AW1525" s="14" t="s">
        <v>37</v>
      </c>
      <c r="AX1525" s="14" t="s">
        <v>78</v>
      </c>
      <c r="AY1525" s="257" t="s">
        <v>373</v>
      </c>
    </row>
    <row r="1526" s="14" customFormat="1">
      <c r="A1526" s="14"/>
      <c r="B1526" s="247"/>
      <c r="C1526" s="248"/>
      <c r="D1526" s="238" t="s">
        <v>383</v>
      </c>
      <c r="E1526" s="249" t="s">
        <v>19</v>
      </c>
      <c r="F1526" s="250" t="s">
        <v>199</v>
      </c>
      <c r="G1526" s="248"/>
      <c r="H1526" s="251">
        <v>99.219999999999999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383</v>
      </c>
      <c r="AU1526" s="257" t="s">
        <v>91</v>
      </c>
      <c r="AV1526" s="14" t="s">
        <v>91</v>
      </c>
      <c r="AW1526" s="14" t="s">
        <v>37</v>
      </c>
      <c r="AX1526" s="14" t="s">
        <v>78</v>
      </c>
      <c r="AY1526" s="257" t="s">
        <v>373</v>
      </c>
    </row>
    <row r="1527" s="15" customFormat="1">
      <c r="A1527" s="15"/>
      <c r="B1527" s="258"/>
      <c r="C1527" s="259"/>
      <c r="D1527" s="238" t="s">
        <v>383</v>
      </c>
      <c r="E1527" s="260" t="s">
        <v>19</v>
      </c>
      <c r="F1527" s="261" t="s">
        <v>386</v>
      </c>
      <c r="G1527" s="259"/>
      <c r="H1527" s="262">
        <v>356.76999999999998</v>
      </c>
      <c r="I1527" s="263"/>
      <c r="J1527" s="259"/>
      <c r="K1527" s="259"/>
      <c r="L1527" s="264"/>
      <c r="M1527" s="265"/>
      <c r="N1527" s="266"/>
      <c r="O1527" s="266"/>
      <c r="P1527" s="266"/>
      <c r="Q1527" s="266"/>
      <c r="R1527" s="266"/>
      <c r="S1527" s="266"/>
      <c r="T1527" s="267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8" t="s">
        <v>383</v>
      </c>
      <c r="AU1527" s="268" t="s">
        <v>91</v>
      </c>
      <c r="AV1527" s="15" t="s">
        <v>379</v>
      </c>
      <c r="AW1527" s="15" t="s">
        <v>37</v>
      </c>
      <c r="AX1527" s="15" t="s">
        <v>85</v>
      </c>
      <c r="AY1527" s="268" t="s">
        <v>373</v>
      </c>
    </row>
    <row r="1528" s="2" customFormat="1" ht="24.15" customHeight="1">
      <c r="A1528" s="41"/>
      <c r="B1528" s="42"/>
      <c r="C1528" s="218" t="s">
        <v>1512</v>
      </c>
      <c r="D1528" s="218" t="s">
        <v>375</v>
      </c>
      <c r="E1528" s="219" t="s">
        <v>1513</v>
      </c>
      <c r="F1528" s="220" t="s">
        <v>1514</v>
      </c>
      <c r="G1528" s="221" t="s">
        <v>153</v>
      </c>
      <c r="H1528" s="222">
        <v>2502.71</v>
      </c>
      <c r="I1528" s="223"/>
      <c r="J1528" s="224">
        <f>ROUND(I1528*H1528,2)</f>
        <v>0</v>
      </c>
      <c r="K1528" s="220" t="s">
        <v>378</v>
      </c>
      <c r="L1528" s="47"/>
      <c r="M1528" s="225" t="s">
        <v>19</v>
      </c>
      <c r="N1528" s="226" t="s">
        <v>50</v>
      </c>
      <c r="O1528" s="87"/>
      <c r="P1528" s="227">
        <f>O1528*H1528</f>
        <v>0</v>
      </c>
      <c r="Q1528" s="227">
        <v>0.11</v>
      </c>
      <c r="R1528" s="227">
        <f>Q1528*H1528</f>
        <v>275.29810000000003</v>
      </c>
      <c r="S1528" s="227">
        <v>0</v>
      </c>
      <c r="T1528" s="228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9" t="s">
        <v>379</v>
      </c>
      <c r="AT1528" s="229" t="s">
        <v>375</v>
      </c>
      <c r="AU1528" s="229" t="s">
        <v>91</v>
      </c>
      <c r="AY1528" s="20" t="s">
        <v>373</v>
      </c>
      <c r="BE1528" s="230">
        <f>IF(N1528="základní",J1528,0)</f>
        <v>0</v>
      </c>
      <c r="BF1528" s="230">
        <f>IF(N1528="snížená",J1528,0)</f>
        <v>0</v>
      </c>
      <c r="BG1528" s="230">
        <f>IF(N1528="zákl. přenesená",J1528,0)</f>
        <v>0</v>
      </c>
      <c r="BH1528" s="230">
        <f>IF(N1528="sníž. přenesená",J1528,0)</f>
        <v>0</v>
      </c>
      <c r="BI1528" s="230">
        <f>IF(N1528="nulová",J1528,0)</f>
        <v>0</v>
      </c>
      <c r="BJ1528" s="20" t="s">
        <v>91</v>
      </c>
      <c r="BK1528" s="230">
        <f>ROUND(I1528*H1528,2)</f>
        <v>0</v>
      </c>
      <c r="BL1528" s="20" t="s">
        <v>379</v>
      </c>
      <c r="BM1528" s="229" t="s">
        <v>1515</v>
      </c>
    </row>
    <row r="1529" s="2" customFormat="1">
      <c r="A1529" s="41"/>
      <c r="B1529" s="42"/>
      <c r="C1529" s="43"/>
      <c r="D1529" s="231" t="s">
        <v>381</v>
      </c>
      <c r="E1529" s="43"/>
      <c r="F1529" s="232" t="s">
        <v>1516</v>
      </c>
      <c r="G1529" s="43"/>
      <c r="H1529" s="43"/>
      <c r="I1529" s="233"/>
      <c r="J1529" s="43"/>
      <c r="K1529" s="43"/>
      <c r="L1529" s="47"/>
      <c r="M1529" s="234"/>
      <c r="N1529" s="235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381</v>
      </c>
      <c r="AU1529" s="20" t="s">
        <v>91</v>
      </c>
    </row>
    <row r="1530" s="14" customFormat="1">
      <c r="A1530" s="14"/>
      <c r="B1530" s="247"/>
      <c r="C1530" s="248"/>
      <c r="D1530" s="238" t="s">
        <v>383</v>
      </c>
      <c r="E1530" s="249" t="s">
        <v>19</v>
      </c>
      <c r="F1530" s="250" t="s">
        <v>165</v>
      </c>
      <c r="G1530" s="248"/>
      <c r="H1530" s="251">
        <v>75.579999999999998</v>
      </c>
      <c r="I1530" s="252"/>
      <c r="J1530" s="248"/>
      <c r="K1530" s="248"/>
      <c r="L1530" s="253"/>
      <c r="M1530" s="254"/>
      <c r="N1530" s="255"/>
      <c r="O1530" s="255"/>
      <c r="P1530" s="255"/>
      <c r="Q1530" s="255"/>
      <c r="R1530" s="255"/>
      <c r="S1530" s="255"/>
      <c r="T1530" s="256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7" t="s">
        <v>383</v>
      </c>
      <c r="AU1530" s="257" t="s">
        <v>91</v>
      </c>
      <c r="AV1530" s="14" t="s">
        <v>91</v>
      </c>
      <c r="AW1530" s="14" t="s">
        <v>37</v>
      </c>
      <c r="AX1530" s="14" t="s">
        <v>78</v>
      </c>
      <c r="AY1530" s="257" t="s">
        <v>373</v>
      </c>
    </row>
    <row r="1531" s="14" customFormat="1">
      <c r="A1531" s="14"/>
      <c r="B1531" s="247"/>
      <c r="C1531" s="248"/>
      <c r="D1531" s="238" t="s">
        <v>383</v>
      </c>
      <c r="E1531" s="249" t="s">
        <v>19</v>
      </c>
      <c r="F1531" s="250" t="s">
        <v>172</v>
      </c>
      <c r="G1531" s="248"/>
      <c r="H1531" s="251">
        <v>260.60000000000002</v>
      </c>
      <c r="I1531" s="252"/>
      <c r="J1531" s="248"/>
      <c r="K1531" s="248"/>
      <c r="L1531" s="253"/>
      <c r="M1531" s="254"/>
      <c r="N1531" s="255"/>
      <c r="O1531" s="255"/>
      <c r="P1531" s="255"/>
      <c r="Q1531" s="255"/>
      <c r="R1531" s="255"/>
      <c r="S1531" s="255"/>
      <c r="T1531" s="256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7" t="s">
        <v>383</v>
      </c>
      <c r="AU1531" s="257" t="s">
        <v>91</v>
      </c>
      <c r="AV1531" s="14" t="s">
        <v>91</v>
      </c>
      <c r="AW1531" s="14" t="s">
        <v>37</v>
      </c>
      <c r="AX1531" s="14" t="s">
        <v>78</v>
      </c>
      <c r="AY1531" s="257" t="s">
        <v>373</v>
      </c>
    </row>
    <row r="1532" s="16" customFormat="1">
      <c r="A1532" s="16"/>
      <c r="B1532" s="269"/>
      <c r="C1532" s="270"/>
      <c r="D1532" s="238" t="s">
        <v>383</v>
      </c>
      <c r="E1532" s="271" t="s">
        <v>19</v>
      </c>
      <c r="F1532" s="272" t="s">
        <v>447</v>
      </c>
      <c r="G1532" s="270"/>
      <c r="H1532" s="273">
        <v>336.18000000000001</v>
      </c>
      <c r="I1532" s="274"/>
      <c r="J1532" s="270"/>
      <c r="K1532" s="270"/>
      <c r="L1532" s="275"/>
      <c r="M1532" s="276"/>
      <c r="N1532" s="277"/>
      <c r="O1532" s="277"/>
      <c r="P1532" s="277"/>
      <c r="Q1532" s="277"/>
      <c r="R1532" s="277"/>
      <c r="S1532" s="277"/>
      <c r="T1532" s="278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T1532" s="279" t="s">
        <v>383</v>
      </c>
      <c r="AU1532" s="279" t="s">
        <v>91</v>
      </c>
      <c r="AV1532" s="16" t="s">
        <v>98</v>
      </c>
      <c r="AW1532" s="16" t="s">
        <v>37</v>
      </c>
      <c r="AX1532" s="16" t="s">
        <v>78</v>
      </c>
      <c r="AY1532" s="279" t="s">
        <v>373</v>
      </c>
    </row>
    <row r="1533" s="14" customFormat="1">
      <c r="A1533" s="14"/>
      <c r="B1533" s="247"/>
      <c r="C1533" s="248"/>
      <c r="D1533" s="238" t="s">
        <v>383</v>
      </c>
      <c r="E1533" s="249" t="s">
        <v>19</v>
      </c>
      <c r="F1533" s="250" t="s">
        <v>176</v>
      </c>
      <c r="G1533" s="248"/>
      <c r="H1533" s="251">
        <v>525.95000000000005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383</v>
      </c>
      <c r="AU1533" s="257" t="s">
        <v>91</v>
      </c>
      <c r="AV1533" s="14" t="s">
        <v>91</v>
      </c>
      <c r="AW1533" s="14" t="s">
        <v>37</v>
      </c>
      <c r="AX1533" s="14" t="s">
        <v>78</v>
      </c>
      <c r="AY1533" s="257" t="s">
        <v>373</v>
      </c>
    </row>
    <row r="1534" s="14" customFormat="1">
      <c r="A1534" s="14"/>
      <c r="B1534" s="247"/>
      <c r="C1534" s="248"/>
      <c r="D1534" s="238" t="s">
        <v>383</v>
      </c>
      <c r="E1534" s="249" t="s">
        <v>19</v>
      </c>
      <c r="F1534" s="250" t="s">
        <v>180</v>
      </c>
      <c r="G1534" s="248"/>
      <c r="H1534" s="251">
        <v>1640.5799999999999</v>
      </c>
      <c r="I1534" s="252"/>
      <c r="J1534" s="248"/>
      <c r="K1534" s="248"/>
      <c r="L1534" s="253"/>
      <c r="M1534" s="254"/>
      <c r="N1534" s="255"/>
      <c r="O1534" s="255"/>
      <c r="P1534" s="255"/>
      <c r="Q1534" s="255"/>
      <c r="R1534" s="255"/>
      <c r="S1534" s="255"/>
      <c r="T1534" s="256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7" t="s">
        <v>383</v>
      </c>
      <c r="AU1534" s="257" t="s">
        <v>91</v>
      </c>
      <c r="AV1534" s="14" t="s">
        <v>91</v>
      </c>
      <c r="AW1534" s="14" t="s">
        <v>37</v>
      </c>
      <c r="AX1534" s="14" t="s">
        <v>78</v>
      </c>
      <c r="AY1534" s="257" t="s">
        <v>373</v>
      </c>
    </row>
    <row r="1535" s="16" customFormat="1">
      <c r="A1535" s="16"/>
      <c r="B1535" s="269"/>
      <c r="C1535" s="270"/>
      <c r="D1535" s="238" t="s">
        <v>383</v>
      </c>
      <c r="E1535" s="271" t="s">
        <v>19</v>
      </c>
      <c r="F1535" s="272" t="s">
        <v>447</v>
      </c>
      <c r="G1535" s="270"/>
      <c r="H1535" s="273">
        <v>2166.5300000000002</v>
      </c>
      <c r="I1535" s="274"/>
      <c r="J1535" s="270"/>
      <c r="K1535" s="270"/>
      <c r="L1535" s="275"/>
      <c r="M1535" s="276"/>
      <c r="N1535" s="277"/>
      <c r="O1535" s="277"/>
      <c r="P1535" s="277"/>
      <c r="Q1535" s="277"/>
      <c r="R1535" s="277"/>
      <c r="S1535" s="277"/>
      <c r="T1535" s="278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9" t="s">
        <v>383</v>
      </c>
      <c r="AU1535" s="279" t="s">
        <v>91</v>
      </c>
      <c r="AV1535" s="16" t="s">
        <v>98</v>
      </c>
      <c r="AW1535" s="16" t="s">
        <v>37</v>
      </c>
      <c r="AX1535" s="16" t="s">
        <v>78</v>
      </c>
      <c r="AY1535" s="279" t="s">
        <v>373</v>
      </c>
    </row>
    <row r="1536" s="15" customFormat="1">
      <c r="A1536" s="15"/>
      <c r="B1536" s="258"/>
      <c r="C1536" s="259"/>
      <c r="D1536" s="238" t="s">
        <v>383</v>
      </c>
      <c r="E1536" s="260" t="s">
        <v>19</v>
      </c>
      <c r="F1536" s="261" t="s">
        <v>386</v>
      </c>
      <c r="G1536" s="259"/>
      <c r="H1536" s="262">
        <v>2502.71</v>
      </c>
      <c r="I1536" s="263"/>
      <c r="J1536" s="259"/>
      <c r="K1536" s="259"/>
      <c r="L1536" s="264"/>
      <c r="M1536" s="265"/>
      <c r="N1536" s="266"/>
      <c r="O1536" s="266"/>
      <c r="P1536" s="266"/>
      <c r="Q1536" s="266"/>
      <c r="R1536" s="266"/>
      <c r="S1536" s="266"/>
      <c r="T1536" s="267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8" t="s">
        <v>383</v>
      </c>
      <c r="AU1536" s="268" t="s">
        <v>91</v>
      </c>
      <c r="AV1536" s="15" t="s">
        <v>379</v>
      </c>
      <c r="AW1536" s="15" t="s">
        <v>37</v>
      </c>
      <c r="AX1536" s="15" t="s">
        <v>85</v>
      </c>
      <c r="AY1536" s="268" t="s">
        <v>373</v>
      </c>
    </row>
    <row r="1537" s="2" customFormat="1" ht="37.8" customHeight="1">
      <c r="A1537" s="41"/>
      <c r="B1537" s="42"/>
      <c r="C1537" s="218" t="s">
        <v>1517</v>
      </c>
      <c r="D1537" s="218" t="s">
        <v>375</v>
      </c>
      <c r="E1537" s="219" t="s">
        <v>1518</v>
      </c>
      <c r="F1537" s="220" t="s">
        <v>1519</v>
      </c>
      <c r="G1537" s="221" t="s">
        <v>153</v>
      </c>
      <c r="H1537" s="222">
        <v>1203.06</v>
      </c>
      <c r="I1537" s="223"/>
      <c r="J1537" s="224">
        <f>ROUND(I1537*H1537,2)</f>
        <v>0</v>
      </c>
      <c r="K1537" s="220" t="s">
        <v>378</v>
      </c>
      <c r="L1537" s="47"/>
      <c r="M1537" s="225" t="s">
        <v>19</v>
      </c>
      <c r="N1537" s="226" t="s">
        <v>50</v>
      </c>
      <c r="O1537" s="87"/>
      <c r="P1537" s="227">
        <f>O1537*H1537</f>
        <v>0</v>
      </c>
      <c r="Q1537" s="227">
        <v>0.010999999999999999</v>
      </c>
      <c r="R1537" s="227">
        <f>Q1537*H1537</f>
        <v>13.233659999999999</v>
      </c>
      <c r="S1537" s="227">
        <v>0</v>
      </c>
      <c r="T1537" s="228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9" t="s">
        <v>379</v>
      </c>
      <c r="AT1537" s="229" t="s">
        <v>375</v>
      </c>
      <c r="AU1537" s="229" t="s">
        <v>91</v>
      </c>
      <c r="AY1537" s="20" t="s">
        <v>373</v>
      </c>
      <c r="BE1537" s="230">
        <f>IF(N1537="základní",J1537,0)</f>
        <v>0</v>
      </c>
      <c r="BF1537" s="230">
        <f>IF(N1537="snížená",J1537,0)</f>
        <v>0</v>
      </c>
      <c r="BG1537" s="230">
        <f>IF(N1537="zákl. přenesená",J1537,0)</f>
        <v>0</v>
      </c>
      <c r="BH1537" s="230">
        <f>IF(N1537="sníž. přenesená",J1537,0)</f>
        <v>0</v>
      </c>
      <c r="BI1537" s="230">
        <f>IF(N1537="nulová",J1537,0)</f>
        <v>0</v>
      </c>
      <c r="BJ1537" s="20" t="s">
        <v>91</v>
      </c>
      <c r="BK1537" s="230">
        <f>ROUND(I1537*H1537,2)</f>
        <v>0</v>
      </c>
      <c r="BL1537" s="20" t="s">
        <v>379</v>
      </c>
      <c r="BM1537" s="229" t="s">
        <v>1520</v>
      </c>
    </row>
    <row r="1538" s="2" customFormat="1">
      <c r="A1538" s="41"/>
      <c r="B1538" s="42"/>
      <c r="C1538" s="43"/>
      <c r="D1538" s="231" t="s">
        <v>381</v>
      </c>
      <c r="E1538" s="43"/>
      <c r="F1538" s="232" t="s">
        <v>1521</v>
      </c>
      <c r="G1538" s="43"/>
      <c r="H1538" s="43"/>
      <c r="I1538" s="233"/>
      <c r="J1538" s="43"/>
      <c r="K1538" s="43"/>
      <c r="L1538" s="47"/>
      <c r="M1538" s="234"/>
      <c r="N1538" s="235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381</v>
      </c>
      <c r="AU1538" s="20" t="s">
        <v>91</v>
      </c>
    </row>
    <row r="1539" s="14" customFormat="1">
      <c r="A1539" s="14"/>
      <c r="B1539" s="247"/>
      <c r="C1539" s="248"/>
      <c r="D1539" s="238" t="s">
        <v>383</v>
      </c>
      <c r="E1539" s="249" t="s">
        <v>19</v>
      </c>
      <c r="F1539" s="250" t="s">
        <v>1522</v>
      </c>
      <c r="G1539" s="248"/>
      <c r="H1539" s="251">
        <v>1051.9000000000001</v>
      </c>
      <c r="I1539" s="252"/>
      <c r="J1539" s="248"/>
      <c r="K1539" s="248"/>
      <c r="L1539" s="253"/>
      <c r="M1539" s="254"/>
      <c r="N1539" s="255"/>
      <c r="O1539" s="255"/>
      <c r="P1539" s="255"/>
      <c r="Q1539" s="255"/>
      <c r="R1539" s="255"/>
      <c r="S1539" s="255"/>
      <c r="T1539" s="256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7" t="s">
        <v>383</v>
      </c>
      <c r="AU1539" s="257" t="s">
        <v>91</v>
      </c>
      <c r="AV1539" s="14" t="s">
        <v>91</v>
      </c>
      <c r="AW1539" s="14" t="s">
        <v>37</v>
      </c>
      <c r="AX1539" s="14" t="s">
        <v>78</v>
      </c>
      <c r="AY1539" s="257" t="s">
        <v>373</v>
      </c>
    </row>
    <row r="1540" s="14" customFormat="1">
      <c r="A1540" s="14"/>
      <c r="B1540" s="247"/>
      <c r="C1540" s="248"/>
      <c r="D1540" s="238" t="s">
        <v>383</v>
      </c>
      <c r="E1540" s="249" t="s">
        <v>19</v>
      </c>
      <c r="F1540" s="250" t="s">
        <v>1523</v>
      </c>
      <c r="G1540" s="248"/>
      <c r="H1540" s="251">
        <v>151.16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383</v>
      </c>
      <c r="AU1540" s="257" t="s">
        <v>91</v>
      </c>
      <c r="AV1540" s="14" t="s">
        <v>91</v>
      </c>
      <c r="AW1540" s="14" t="s">
        <v>37</v>
      </c>
      <c r="AX1540" s="14" t="s">
        <v>78</v>
      </c>
      <c r="AY1540" s="257" t="s">
        <v>373</v>
      </c>
    </row>
    <row r="1541" s="15" customFormat="1">
      <c r="A1541" s="15"/>
      <c r="B1541" s="258"/>
      <c r="C1541" s="259"/>
      <c r="D1541" s="238" t="s">
        <v>383</v>
      </c>
      <c r="E1541" s="260" t="s">
        <v>19</v>
      </c>
      <c r="F1541" s="261" t="s">
        <v>386</v>
      </c>
      <c r="G1541" s="259"/>
      <c r="H1541" s="262">
        <v>1203.06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383</v>
      </c>
      <c r="AU1541" s="268" t="s">
        <v>91</v>
      </c>
      <c r="AV1541" s="15" t="s">
        <v>379</v>
      </c>
      <c r="AW1541" s="15" t="s">
        <v>37</v>
      </c>
      <c r="AX1541" s="15" t="s">
        <v>85</v>
      </c>
      <c r="AY1541" s="268" t="s">
        <v>373</v>
      </c>
    </row>
    <row r="1542" s="2" customFormat="1" ht="24.15" customHeight="1">
      <c r="A1542" s="41"/>
      <c r="B1542" s="42"/>
      <c r="C1542" s="218" t="s">
        <v>1524</v>
      </c>
      <c r="D1542" s="218" t="s">
        <v>375</v>
      </c>
      <c r="E1542" s="219" t="s">
        <v>1525</v>
      </c>
      <c r="F1542" s="220" t="s">
        <v>1526</v>
      </c>
      <c r="G1542" s="221" t="s">
        <v>153</v>
      </c>
      <c r="H1542" s="222">
        <v>2543.9899999999998</v>
      </c>
      <c r="I1542" s="223"/>
      <c r="J1542" s="224">
        <f>ROUND(I1542*H1542,2)</f>
        <v>0</v>
      </c>
      <c r="K1542" s="220" t="s">
        <v>378</v>
      </c>
      <c r="L1542" s="47"/>
      <c r="M1542" s="225" t="s">
        <v>19</v>
      </c>
      <c r="N1542" s="226" t="s">
        <v>50</v>
      </c>
      <c r="O1542" s="87"/>
      <c r="P1542" s="227">
        <f>O1542*H1542</f>
        <v>0</v>
      </c>
      <c r="Q1542" s="227">
        <v>0.00012999999999999999</v>
      </c>
      <c r="R1542" s="227">
        <f>Q1542*H1542</f>
        <v>0.33071869999999992</v>
      </c>
      <c r="S1542" s="227">
        <v>0</v>
      </c>
      <c r="T1542" s="228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9" t="s">
        <v>379</v>
      </c>
      <c r="AT1542" s="229" t="s">
        <v>375</v>
      </c>
      <c r="AU1542" s="229" t="s">
        <v>91</v>
      </c>
      <c r="AY1542" s="20" t="s">
        <v>373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20" t="s">
        <v>91</v>
      </c>
      <c r="BK1542" s="230">
        <f>ROUND(I1542*H1542,2)</f>
        <v>0</v>
      </c>
      <c r="BL1542" s="20" t="s">
        <v>379</v>
      </c>
      <c r="BM1542" s="229" t="s">
        <v>1527</v>
      </c>
    </row>
    <row r="1543" s="2" customFormat="1">
      <c r="A1543" s="41"/>
      <c r="B1543" s="42"/>
      <c r="C1543" s="43"/>
      <c r="D1543" s="231" t="s">
        <v>381</v>
      </c>
      <c r="E1543" s="43"/>
      <c r="F1543" s="232" t="s">
        <v>1528</v>
      </c>
      <c r="G1543" s="43"/>
      <c r="H1543" s="43"/>
      <c r="I1543" s="233"/>
      <c r="J1543" s="43"/>
      <c r="K1543" s="43"/>
      <c r="L1543" s="47"/>
      <c r="M1543" s="234"/>
      <c r="N1543" s="235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381</v>
      </c>
      <c r="AU1543" s="20" t="s">
        <v>91</v>
      </c>
    </row>
    <row r="1544" s="14" customFormat="1">
      <c r="A1544" s="14"/>
      <c r="B1544" s="247"/>
      <c r="C1544" s="248"/>
      <c r="D1544" s="238" t="s">
        <v>383</v>
      </c>
      <c r="E1544" s="249" t="s">
        <v>19</v>
      </c>
      <c r="F1544" s="250" t="s">
        <v>165</v>
      </c>
      <c r="G1544" s="248"/>
      <c r="H1544" s="251">
        <v>75.579999999999998</v>
      </c>
      <c r="I1544" s="252"/>
      <c r="J1544" s="248"/>
      <c r="K1544" s="248"/>
      <c r="L1544" s="253"/>
      <c r="M1544" s="254"/>
      <c r="N1544" s="255"/>
      <c r="O1544" s="255"/>
      <c r="P1544" s="255"/>
      <c r="Q1544" s="255"/>
      <c r="R1544" s="255"/>
      <c r="S1544" s="255"/>
      <c r="T1544" s="256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7" t="s">
        <v>383</v>
      </c>
      <c r="AU1544" s="257" t="s">
        <v>91</v>
      </c>
      <c r="AV1544" s="14" t="s">
        <v>91</v>
      </c>
      <c r="AW1544" s="14" t="s">
        <v>37</v>
      </c>
      <c r="AX1544" s="14" t="s">
        <v>78</v>
      </c>
      <c r="AY1544" s="257" t="s">
        <v>373</v>
      </c>
    </row>
    <row r="1545" s="14" customFormat="1">
      <c r="A1545" s="14"/>
      <c r="B1545" s="247"/>
      <c r="C1545" s="248"/>
      <c r="D1545" s="238" t="s">
        <v>383</v>
      </c>
      <c r="E1545" s="249" t="s">
        <v>19</v>
      </c>
      <c r="F1545" s="250" t="s">
        <v>168</v>
      </c>
      <c r="G1545" s="248"/>
      <c r="H1545" s="251">
        <v>21.050000000000001</v>
      </c>
      <c r="I1545" s="252"/>
      <c r="J1545" s="248"/>
      <c r="K1545" s="248"/>
      <c r="L1545" s="253"/>
      <c r="M1545" s="254"/>
      <c r="N1545" s="255"/>
      <c r="O1545" s="255"/>
      <c r="P1545" s="255"/>
      <c r="Q1545" s="255"/>
      <c r="R1545" s="255"/>
      <c r="S1545" s="255"/>
      <c r="T1545" s="256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7" t="s">
        <v>383</v>
      </c>
      <c r="AU1545" s="257" t="s">
        <v>91</v>
      </c>
      <c r="AV1545" s="14" t="s">
        <v>91</v>
      </c>
      <c r="AW1545" s="14" t="s">
        <v>37</v>
      </c>
      <c r="AX1545" s="14" t="s">
        <v>78</v>
      </c>
      <c r="AY1545" s="257" t="s">
        <v>373</v>
      </c>
    </row>
    <row r="1546" s="14" customFormat="1">
      <c r="A1546" s="14"/>
      <c r="B1546" s="247"/>
      <c r="C1546" s="248"/>
      <c r="D1546" s="238" t="s">
        <v>383</v>
      </c>
      <c r="E1546" s="249" t="s">
        <v>19</v>
      </c>
      <c r="F1546" s="250" t="s">
        <v>172</v>
      </c>
      <c r="G1546" s="248"/>
      <c r="H1546" s="251">
        <v>260.60000000000002</v>
      </c>
      <c r="I1546" s="252"/>
      <c r="J1546" s="248"/>
      <c r="K1546" s="248"/>
      <c r="L1546" s="253"/>
      <c r="M1546" s="254"/>
      <c r="N1546" s="255"/>
      <c r="O1546" s="255"/>
      <c r="P1546" s="255"/>
      <c r="Q1546" s="255"/>
      <c r="R1546" s="255"/>
      <c r="S1546" s="255"/>
      <c r="T1546" s="256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7" t="s">
        <v>383</v>
      </c>
      <c r="AU1546" s="257" t="s">
        <v>91</v>
      </c>
      <c r="AV1546" s="14" t="s">
        <v>91</v>
      </c>
      <c r="AW1546" s="14" t="s">
        <v>37</v>
      </c>
      <c r="AX1546" s="14" t="s">
        <v>78</v>
      </c>
      <c r="AY1546" s="257" t="s">
        <v>373</v>
      </c>
    </row>
    <row r="1547" s="16" customFormat="1">
      <c r="A1547" s="16"/>
      <c r="B1547" s="269"/>
      <c r="C1547" s="270"/>
      <c r="D1547" s="238" t="s">
        <v>383</v>
      </c>
      <c r="E1547" s="271" t="s">
        <v>19</v>
      </c>
      <c r="F1547" s="272" t="s">
        <v>447</v>
      </c>
      <c r="G1547" s="270"/>
      <c r="H1547" s="273">
        <v>357.23000000000002</v>
      </c>
      <c r="I1547" s="274"/>
      <c r="J1547" s="270"/>
      <c r="K1547" s="270"/>
      <c r="L1547" s="275"/>
      <c r="M1547" s="276"/>
      <c r="N1547" s="277"/>
      <c r="O1547" s="277"/>
      <c r="P1547" s="277"/>
      <c r="Q1547" s="277"/>
      <c r="R1547" s="277"/>
      <c r="S1547" s="277"/>
      <c r="T1547" s="278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79" t="s">
        <v>383</v>
      </c>
      <c r="AU1547" s="279" t="s">
        <v>91</v>
      </c>
      <c r="AV1547" s="16" t="s">
        <v>98</v>
      </c>
      <c r="AW1547" s="16" t="s">
        <v>37</v>
      </c>
      <c r="AX1547" s="16" t="s">
        <v>78</v>
      </c>
      <c r="AY1547" s="279" t="s">
        <v>373</v>
      </c>
    </row>
    <row r="1548" s="14" customFormat="1">
      <c r="A1548" s="14"/>
      <c r="B1548" s="247"/>
      <c r="C1548" s="248"/>
      <c r="D1548" s="238" t="s">
        <v>383</v>
      </c>
      <c r="E1548" s="249" t="s">
        <v>19</v>
      </c>
      <c r="F1548" s="250" t="s">
        <v>176</v>
      </c>
      <c r="G1548" s="248"/>
      <c r="H1548" s="251">
        <v>525.95000000000005</v>
      </c>
      <c r="I1548" s="252"/>
      <c r="J1548" s="248"/>
      <c r="K1548" s="248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7" t="s">
        <v>383</v>
      </c>
      <c r="AU1548" s="257" t="s">
        <v>91</v>
      </c>
      <c r="AV1548" s="14" t="s">
        <v>91</v>
      </c>
      <c r="AW1548" s="14" t="s">
        <v>37</v>
      </c>
      <c r="AX1548" s="14" t="s">
        <v>78</v>
      </c>
      <c r="AY1548" s="257" t="s">
        <v>373</v>
      </c>
    </row>
    <row r="1549" s="14" customFormat="1">
      <c r="A1549" s="14"/>
      <c r="B1549" s="247"/>
      <c r="C1549" s="248"/>
      <c r="D1549" s="238" t="s">
        <v>383</v>
      </c>
      <c r="E1549" s="249" t="s">
        <v>19</v>
      </c>
      <c r="F1549" s="250" t="s">
        <v>180</v>
      </c>
      <c r="G1549" s="248"/>
      <c r="H1549" s="251">
        <v>1640.5799999999999</v>
      </c>
      <c r="I1549" s="252"/>
      <c r="J1549" s="248"/>
      <c r="K1549" s="248"/>
      <c r="L1549" s="253"/>
      <c r="M1549" s="254"/>
      <c r="N1549" s="255"/>
      <c r="O1549" s="255"/>
      <c r="P1549" s="255"/>
      <c r="Q1549" s="255"/>
      <c r="R1549" s="255"/>
      <c r="S1549" s="255"/>
      <c r="T1549" s="256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7" t="s">
        <v>383</v>
      </c>
      <c r="AU1549" s="257" t="s">
        <v>91</v>
      </c>
      <c r="AV1549" s="14" t="s">
        <v>91</v>
      </c>
      <c r="AW1549" s="14" t="s">
        <v>37</v>
      </c>
      <c r="AX1549" s="14" t="s">
        <v>78</v>
      </c>
      <c r="AY1549" s="257" t="s">
        <v>373</v>
      </c>
    </row>
    <row r="1550" s="16" customFormat="1">
      <c r="A1550" s="16"/>
      <c r="B1550" s="269"/>
      <c r="C1550" s="270"/>
      <c r="D1550" s="238" t="s">
        <v>383</v>
      </c>
      <c r="E1550" s="271" t="s">
        <v>19</v>
      </c>
      <c r="F1550" s="272" t="s">
        <v>447</v>
      </c>
      <c r="G1550" s="270"/>
      <c r="H1550" s="273">
        <v>2166.5300000000002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9" t="s">
        <v>383</v>
      </c>
      <c r="AU1550" s="279" t="s">
        <v>91</v>
      </c>
      <c r="AV1550" s="16" t="s">
        <v>98</v>
      </c>
      <c r="AW1550" s="16" t="s">
        <v>37</v>
      </c>
      <c r="AX1550" s="16" t="s">
        <v>78</v>
      </c>
      <c r="AY1550" s="279" t="s">
        <v>373</v>
      </c>
    </row>
    <row r="1551" s="13" customFormat="1">
      <c r="A1551" s="13"/>
      <c r="B1551" s="236"/>
      <c r="C1551" s="237"/>
      <c r="D1551" s="238" t="s">
        <v>383</v>
      </c>
      <c r="E1551" s="239" t="s">
        <v>19</v>
      </c>
      <c r="F1551" s="240" t="s">
        <v>188</v>
      </c>
      <c r="G1551" s="237"/>
      <c r="H1551" s="239" t="s">
        <v>19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6" t="s">
        <v>383</v>
      </c>
      <c r="AU1551" s="246" t="s">
        <v>91</v>
      </c>
      <c r="AV1551" s="13" t="s">
        <v>85</v>
      </c>
      <c r="AW1551" s="13" t="s">
        <v>37</v>
      </c>
      <c r="AX1551" s="13" t="s">
        <v>78</v>
      </c>
      <c r="AY1551" s="246" t="s">
        <v>373</v>
      </c>
    </row>
    <row r="1552" s="14" customFormat="1">
      <c r="A1552" s="14"/>
      <c r="B1552" s="247"/>
      <c r="C1552" s="248"/>
      <c r="D1552" s="238" t="s">
        <v>383</v>
      </c>
      <c r="E1552" s="249" t="s">
        <v>19</v>
      </c>
      <c r="F1552" s="250" t="s">
        <v>1529</v>
      </c>
      <c r="G1552" s="248"/>
      <c r="H1552" s="251">
        <v>3.27</v>
      </c>
      <c r="I1552" s="252"/>
      <c r="J1552" s="248"/>
      <c r="K1552" s="248"/>
      <c r="L1552" s="253"/>
      <c r="M1552" s="254"/>
      <c r="N1552" s="255"/>
      <c r="O1552" s="255"/>
      <c r="P1552" s="255"/>
      <c r="Q1552" s="255"/>
      <c r="R1552" s="255"/>
      <c r="S1552" s="255"/>
      <c r="T1552" s="256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7" t="s">
        <v>383</v>
      </c>
      <c r="AU1552" s="257" t="s">
        <v>91</v>
      </c>
      <c r="AV1552" s="14" t="s">
        <v>91</v>
      </c>
      <c r="AW1552" s="14" t="s">
        <v>37</v>
      </c>
      <c r="AX1552" s="14" t="s">
        <v>78</v>
      </c>
      <c r="AY1552" s="257" t="s">
        <v>373</v>
      </c>
    </row>
    <row r="1553" s="14" customFormat="1">
      <c r="A1553" s="14"/>
      <c r="B1553" s="247"/>
      <c r="C1553" s="248"/>
      <c r="D1553" s="238" t="s">
        <v>383</v>
      </c>
      <c r="E1553" s="249" t="s">
        <v>19</v>
      </c>
      <c r="F1553" s="250" t="s">
        <v>1530</v>
      </c>
      <c r="G1553" s="248"/>
      <c r="H1553" s="251">
        <v>6.9400000000000004</v>
      </c>
      <c r="I1553" s="252"/>
      <c r="J1553" s="248"/>
      <c r="K1553" s="248"/>
      <c r="L1553" s="253"/>
      <c r="M1553" s="254"/>
      <c r="N1553" s="255"/>
      <c r="O1553" s="255"/>
      <c r="P1553" s="255"/>
      <c r="Q1553" s="255"/>
      <c r="R1553" s="255"/>
      <c r="S1553" s="255"/>
      <c r="T1553" s="256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7" t="s">
        <v>383</v>
      </c>
      <c r="AU1553" s="257" t="s">
        <v>91</v>
      </c>
      <c r="AV1553" s="14" t="s">
        <v>91</v>
      </c>
      <c r="AW1553" s="14" t="s">
        <v>37</v>
      </c>
      <c r="AX1553" s="14" t="s">
        <v>78</v>
      </c>
      <c r="AY1553" s="257" t="s">
        <v>373</v>
      </c>
    </row>
    <row r="1554" s="14" customFormat="1">
      <c r="A1554" s="14"/>
      <c r="B1554" s="247"/>
      <c r="C1554" s="248"/>
      <c r="D1554" s="238" t="s">
        <v>383</v>
      </c>
      <c r="E1554" s="249" t="s">
        <v>19</v>
      </c>
      <c r="F1554" s="250" t="s">
        <v>1531</v>
      </c>
      <c r="G1554" s="248"/>
      <c r="H1554" s="251">
        <v>6.75</v>
      </c>
      <c r="I1554" s="252"/>
      <c r="J1554" s="248"/>
      <c r="K1554" s="248"/>
      <c r="L1554" s="253"/>
      <c r="M1554" s="254"/>
      <c r="N1554" s="255"/>
      <c r="O1554" s="255"/>
      <c r="P1554" s="255"/>
      <c r="Q1554" s="255"/>
      <c r="R1554" s="255"/>
      <c r="S1554" s="255"/>
      <c r="T1554" s="256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7" t="s">
        <v>383</v>
      </c>
      <c r="AU1554" s="257" t="s">
        <v>91</v>
      </c>
      <c r="AV1554" s="14" t="s">
        <v>91</v>
      </c>
      <c r="AW1554" s="14" t="s">
        <v>37</v>
      </c>
      <c r="AX1554" s="14" t="s">
        <v>78</v>
      </c>
      <c r="AY1554" s="257" t="s">
        <v>373</v>
      </c>
    </row>
    <row r="1555" s="14" customFormat="1">
      <c r="A1555" s="14"/>
      <c r="B1555" s="247"/>
      <c r="C1555" s="248"/>
      <c r="D1555" s="238" t="s">
        <v>383</v>
      </c>
      <c r="E1555" s="249" t="s">
        <v>19</v>
      </c>
      <c r="F1555" s="250" t="s">
        <v>1532</v>
      </c>
      <c r="G1555" s="248"/>
      <c r="H1555" s="251">
        <v>3.27</v>
      </c>
      <c r="I1555" s="252"/>
      <c r="J1555" s="248"/>
      <c r="K1555" s="248"/>
      <c r="L1555" s="253"/>
      <c r="M1555" s="254"/>
      <c r="N1555" s="255"/>
      <c r="O1555" s="255"/>
      <c r="P1555" s="255"/>
      <c r="Q1555" s="255"/>
      <c r="R1555" s="255"/>
      <c r="S1555" s="255"/>
      <c r="T1555" s="256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7" t="s">
        <v>383</v>
      </c>
      <c r="AU1555" s="257" t="s">
        <v>91</v>
      </c>
      <c r="AV1555" s="14" t="s">
        <v>91</v>
      </c>
      <c r="AW1555" s="14" t="s">
        <v>37</v>
      </c>
      <c r="AX1555" s="14" t="s">
        <v>78</v>
      </c>
      <c r="AY1555" s="257" t="s">
        <v>373</v>
      </c>
    </row>
    <row r="1556" s="16" customFormat="1">
      <c r="A1556" s="16"/>
      <c r="B1556" s="269"/>
      <c r="C1556" s="270"/>
      <c r="D1556" s="238" t="s">
        <v>383</v>
      </c>
      <c r="E1556" s="271" t="s">
        <v>187</v>
      </c>
      <c r="F1556" s="272" t="s">
        <v>447</v>
      </c>
      <c r="G1556" s="270"/>
      <c r="H1556" s="273">
        <v>20.23</v>
      </c>
      <c r="I1556" s="274"/>
      <c r="J1556" s="270"/>
      <c r="K1556" s="270"/>
      <c r="L1556" s="275"/>
      <c r="M1556" s="276"/>
      <c r="N1556" s="277"/>
      <c r="O1556" s="277"/>
      <c r="P1556" s="277"/>
      <c r="Q1556" s="277"/>
      <c r="R1556" s="277"/>
      <c r="S1556" s="277"/>
      <c r="T1556" s="278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T1556" s="279" t="s">
        <v>383</v>
      </c>
      <c r="AU1556" s="279" t="s">
        <v>91</v>
      </c>
      <c r="AV1556" s="16" t="s">
        <v>98</v>
      </c>
      <c r="AW1556" s="16" t="s">
        <v>37</v>
      </c>
      <c r="AX1556" s="16" t="s">
        <v>78</v>
      </c>
      <c r="AY1556" s="279" t="s">
        <v>373</v>
      </c>
    </row>
    <row r="1557" s="15" customFormat="1">
      <c r="A1557" s="15"/>
      <c r="B1557" s="258"/>
      <c r="C1557" s="259"/>
      <c r="D1557" s="238" t="s">
        <v>383</v>
      </c>
      <c r="E1557" s="260" t="s">
        <v>19</v>
      </c>
      <c r="F1557" s="261" t="s">
        <v>386</v>
      </c>
      <c r="G1557" s="259"/>
      <c r="H1557" s="262">
        <v>2543.9899999999998</v>
      </c>
      <c r="I1557" s="263"/>
      <c r="J1557" s="259"/>
      <c r="K1557" s="259"/>
      <c r="L1557" s="264"/>
      <c r="M1557" s="265"/>
      <c r="N1557" s="266"/>
      <c r="O1557" s="266"/>
      <c r="P1557" s="266"/>
      <c r="Q1557" s="266"/>
      <c r="R1557" s="266"/>
      <c r="S1557" s="266"/>
      <c r="T1557" s="267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8" t="s">
        <v>383</v>
      </c>
      <c r="AU1557" s="268" t="s">
        <v>91</v>
      </c>
      <c r="AV1557" s="15" t="s">
        <v>379</v>
      </c>
      <c r="AW1557" s="15" t="s">
        <v>37</v>
      </c>
      <c r="AX1557" s="15" t="s">
        <v>85</v>
      </c>
      <c r="AY1557" s="268" t="s">
        <v>373</v>
      </c>
    </row>
    <row r="1558" s="2" customFormat="1" ht="37.8" customHeight="1">
      <c r="A1558" s="41"/>
      <c r="B1558" s="42"/>
      <c r="C1558" s="218" t="s">
        <v>1533</v>
      </c>
      <c r="D1558" s="218" t="s">
        <v>375</v>
      </c>
      <c r="E1558" s="219" t="s">
        <v>1534</v>
      </c>
      <c r="F1558" s="220" t="s">
        <v>1535</v>
      </c>
      <c r="G1558" s="221" t="s">
        <v>230</v>
      </c>
      <c r="H1558" s="222">
        <v>3334.9200000000001</v>
      </c>
      <c r="I1558" s="223"/>
      <c r="J1558" s="224">
        <f>ROUND(I1558*H1558,2)</f>
        <v>0</v>
      </c>
      <c r="K1558" s="220" t="s">
        <v>378</v>
      </c>
      <c r="L1558" s="47"/>
      <c r="M1558" s="225" t="s">
        <v>19</v>
      </c>
      <c r="N1558" s="226" t="s">
        <v>50</v>
      </c>
      <c r="O1558" s="87"/>
      <c r="P1558" s="227">
        <f>O1558*H1558</f>
        <v>0</v>
      </c>
      <c r="Q1558" s="227">
        <v>2.0000000000000002E-05</v>
      </c>
      <c r="R1558" s="227">
        <f>Q1558*H1558</f>
        <v>0.066698400000000005</v>
      </c>
      <c r="S1558" s="227">
        <v>0</v>
      </c>
      <c r="T1558" s="228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9" t="s">
        <v>379</v>
      </c>
      <c r="AT1558" s="229" t="s">
        <v>375</v>
      </c>
      <c r="AU1558" s="229" t="s">
        <v>91</v>
      </c>
      <c r="AY1558" s="20" t="s">
        <v>373</v>
      </c>
      <c r="BE1558" s="230">
        <f>IF(N1558="základní",J1558,0)</f>
        <v>0</v>
      </c>
      <c r="BF1558" s="230">
        <f>IF(N1558="snížená",J1558,0)</f>
        <v>0</v>
      </c>
      <c r="BG1558" s="230">
        <f>IF(N1558="zákl. přenesená",J1558,0)</f>
        <v>0</v>
      </c>
      <c r="BH1558" s="230">
        <f>IF(N1558="sníž. přenesená",J1558,0)</f>
        <v>0</v>
      </c>
      <c r="BI1558" s="230">
        <f>IF(N1558="nulová",J1558,0)</f>
        <v>0</v>
      </c>
      <c r="BJ1558" s="20" t="s">
        <v>91</v>
      </c>
      <c r="BK1558" s="230">
        <f>ROUND(I1558*H1558,2)</f>
        <v>0</v>
      </c>
      <c r="BL1558" s="20" t="s">
        <v>379</v>
      </c>
      <c r="BM1558" s="229" t="s">
        <v>1536</v>
      </c>
    </row>
    <row r="1559" s="2" customFormat="1">
      <c r="A1559" s="41"/>
      <c r="B1559" s="42"/>
      <c r="C1559" s="43"/>
      <c r="D1559" s="231" t="s">
        <v>381</v>
      </c>
      <c r="E1559" s="43"/>
      <c r="F1559" s="232" t="s">
        <v>1537</v>
      </c>
      <c r="G1559" s="43"/>
      <c r="H1559" s="43"/>
      <c r="I1559" s="233"/>
      <c r="J1559" s="43"/>
      <c r="K1559" s="43"/>
      <c r="L1559" s="47"/>
      <c r="M1559" s="234"/>
      <c r="N1559" s="235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381</v>
      </c>
      <c r="AU1559" s="20" t="s">
        <v>91</v>
      </c>
    </row>
    <row r="1560" s="14" customFormat="1">
      <c r="A1560" s="14"/>
      <c r="B1560" s="247"/>
      <c r="C1560" s="248"/>
      <c r="D1560" s="238" t="s">
        <v>383</v>
      </c>
      <c r="E1560" s="249" t="s">
        <v>19</v>
      </c>
      <c r="F1560" s="250" t="s">
        <v>1538</v>
      </c>
      <c r="G1560" s="248"/>
      <c r="H1560" s="251">
        <v>3334.9200000000001</v>
      </c>
      <c r="I1560" s="252"/>
      <c r="J1560" s="248"/>
      <c r="K1560" s="248"/>
      <c r="L1560" s="253"/>
      <c r="M1560" s="254"/>
      <c r="N1560" s="255"/>
      <c r="O1560" s="255"/>
      <c r="P1560" s="255"/>
      <c r="Q1560" s="255"/>
      <c r="R1560" s="255"/>
      <c r="S1560" s="255"/>
      <c r="T1560" s="256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7" t="s">
        <v>383</v>
      </c>
      <c r="AU1560" s="257" t="s">
        <v>91</v>
      </c>
      <c r="AV1560" s="14" t="s">
        <v>91</v>
      </c>
      <c r="AW1560" s="14" t="s">
        <v>37</v>
      </c>
      <c r="AX1560" s="14" t="s">
        <v>78</v>
      </c>
      <c r="AY1560" s="257" t="s">
        <v>373</v>
      </c>
    </row>
    <row r="1561" s="15" customFormat="1">
      <c r="A1561" s="15"/>
      <c r="B1561" s="258"/>
      <c r="C1561" s="259"/>
      <c r="D1561" s="238" t="s">
        <v>383</v>
      </c>
      <c r="E1561" s="260" t="s">
        <v>19</v>
      </c>
      <c r="F1561" s="261" t="s">
        <v>386</v>
      </c>
      <c r="G1561" s="259"/>
      <c r="H1561" s="262">
        <v>3334.9200000000001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8" t="s">
        <v>383</v>
      </c>
      <c r="AU1561" s="268" t="s">
        <v>91</v>
      </c>
      <c r="AV1561" s="15" t="s">
        <v>379</v>
      </c>
      <c r="AW1561" s="15" t="s">
        <v>37</v>
      </c>
      <c r="AX1561" s="15" t="s">
        <v>85</v>
      </c>
      <c r="AY1561" s="268" t="s">
        <v>373</v>
      </c>
    </row>
    <row r="1562" s="2" customFormat="1" ht="24.15" customHeight="1">
      <c r="A1562" s="41"/>
      <c r="B1562" s="42"/>
      <c r="C1562" s="218" t="s">
        <v>1539</v>
      </c>
      <c r="D1562" s="218" t="s">
        <v>375</v>
      </c>
      <c r="E1562" s="219" t="s">
        <v>1540</v>
      </c>
      <c r="F1562" s="220" t="s">
        <v>1541</v>
      </c>
      <c r="G1562" s="221" t="s">
        <v>153</v>
      </c>
      <c r="H1562" s="222">
        <v>2.7999999999999998</v>
      </c>
      <c r="I1562" s="223"/>
      <c r="J1562" s="224">
        <f>ROUND(I1562*H1562,2)</f>
        <v>0</v>
      </c>
      <c r="K1562" s="220" t="s">
        <v>378</v>
      </c>
      <c r="L1562" s="47"/>
      <c r="M1562" s="225" t="s">
        <v>19</v>
      </c>
      <c r="N1562" s="226" t="s">
        <v>50</v>
      </c>
      <c r="O1562" s="87"/>
      <c r="P1562" s="227">
        <f>O1562*H1562</f>
        <v>0</v>
      </c>
      <c r="Q1562" s="227">
        <v>0.55110000000000003</v>
      </c>
      <c r="R1562" s="227">
        <f>Q1562*H1562</f>
        <v>1.54308</v>
      </c>
      <c r="S1562" s="227">
        <v>0</v>
      </c>
      <c r="T1562" s="228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9" t="s">
        <v>379</v>
      </c>
      <c r="AT1562" s="229" t="s">
        <v>375</v>
      </c>
      <c r="AU1562" s="229" t="s">
        <v>91</v>
      </c>
      <c r="AY1562" s="20" t="s">
        <v>373</v>
      </c>
      <c r="BE1562" s="230">
        <f>IF(N1562="základní",J1562,0)</f>
        <v>0</v>
      </c>
      <c r="BF1562" s="230">
        <f>IF(N1562="snížená",J1562,0)</f>
        <v>0</v>
      </c>
      <c r="BG1562" s="230">
        <f>IF(N1562="zákl. přenesená",J1562,0)</f>
        <v>0</v>
      </c>
      <c r="BH1562" s="230">
        <f>IF(N1562="sníž. přenesená",J1562,0)</f>
        <v>0</v>
      </c>
      <c r="BI1562" s="230">
        <f>IF(N1562="nulová",J1562,0)</f>
        <v>0</v>
      </c>
      <c r="BJ1562" s="20" t="s">
        <v>91</v>
      </c>
      <c r="BK1562" s="230">
        <f>ROUND(I1562*H1562,2)</f>
        <v>0</v>
      </c>
      <c r="BL1562" s="20" t="s">
        <v>379</v>
      </c>
      <c r="BM1562" s="229" t="s">
        <v>1542</v>
      </c>
    </row>
    <row r="1563" s="2" customFormat="1">
      <c r="A1563" s="41"/>
      <c r="B1563" s="42"/>
      <c r="C1563" s="43"/>
      <c r="D1563" s="231" t="s">
        <v>381</v>
      </c>
      <c r="E1563" s="43"/>
      <c r="F1563" s="232" t="s">
        <v>1543</v>
      </c>
      <c r="G1563" s="43"/>
      <c r="H1563" s="43"/>
      <c r="I1563" s="233"/>
      <c r="J1563" s="43"/>
      <c r="K1563" s="43"/>
      <c r="L1563" s="47"/>
      <c r="M1563" s="234"/>
      <c r="N1563" s="235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381</v>
      </c>
      <c r="AU1563" s="20" t="s">
        <v>91</v>
      </c>
    </row>
    <row r="1564" s="13" customFormat="1">
      <c r="A1564" s="13"/>
      <c r="B1564" s="236"/>
      <c r="C1564" s="237"/>
      <c r="D1564" s="238" t="s">
        <v>383</v>
      </c>
      <c r="E1564" s="239" t="s">
        <v>19</v>
      </c>
      <c r="F1564" s="240" t="s">
        <v>384</v>
      </c>
      <c r="G1564" s="237"/>
      <c r="H1564" s="239" t="s">
        <v>19</v>
      </c>
      <c r="I1564" s="241"/>
      <c r="J1564" s="237"/>
      <c r="K1564" s="237"/>
      <c r="L1564" s="242"/>
      <c r="M1564" s="243"/>
      <c r="N1564" s="244"/>
      <c r="O1564" s="244"/>
      <c r="P1564" s="244"/>
      <c r="Q1564" s="244"/>
      <c r="R1564" s="244"/>
      <c r="S1564" s="244"/>
      <c r="T1564" s="24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6" t="s">
        <v>383</v>
      </c>
      <c r="AU1564" s="246" t="s">
        <v>91</v>
      </c>
      <c r="AV1564" s="13" t="s">
        <v>85</v>
      </c>
      <c r="AW1564" s="13" t="s">
        <v>37</v>
      </c>
      <c r="AX1564" s="13" t="s">
        <v>78</v>
      </c>
      <c r="AY1564" s="246" t="s">
        <v>373</v>
      </c>
    </row>
    <row r="1565" s="13" customFormat="1">
      <c r="A1565" s="13"/>
      <c r="B1565" s="236"/>
      <c r="C1565" s="237"/>
      <c r="D1565" s="238" t="s">
        <v>383</v>
      </c>
      <c r="E1565" s="239" t="s">
        <v>19</v>
      </c>
      <c r="F1565" s="240" t="s">
        <v>1441</v>
      </c>
      <c r="G1565" s="237"/>
      <c r="H1565" s="239" t="s">
        <v>19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6" t="s">
        <v>383</v>
      </c>
      <c r="AU1565" s="246" t="s">
        <v>91</v>
      </c>
      <c r="AV1565" s="13" t="s">
        <v>85</v>
      </c>
      <c r="AW1565" s="13" t="s">
        <v>37</v>
      </c>
      <c r="AX1565" s="13" t="s">
        <v>78</v>
      </c>
      <c r="AY1565" s="246" t="s">
        <v>373</v>
      </c>
    </row>
    <row r="1566" s="14" customFormat="1">
      <c r="A1566" s="14"/>
      <c r="B1566" s="247"/>
      <c r="C1566" s="248"/>
      <c r="D1566" s="238" t="s">
        <v>383</v>
      </c>
      <c r="E1566" s="249" t="s">
        <v>19</v>
      </c>
      <c r="F1566" s="250" t="s">
        <v>1544</v>
      </c>
      <c r="G1566" s="248"/>
      <c r="H1566" s="251">
        <v>2.7999999999999998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383</v>
      </c>
      <c r="AU1566" s="257" t="s">
        <v>91</v>
      </c>
      <c r="AV1566" s="14" t="s">
        <v>91</v>
      </c>
      <c r="AW1566" s="14" t="s">
        <v>37</v>
      </c>
      <c r="AX1566" s="14" t="s">
        <v>78</v>
      </c>
      <c r="AY1566" s="257" t="s">
        <v>373</v>
      </c>
    </row>
    <row r="1567" s="15" customFormat="1">
      <c r="A1567" s="15"/>
      <c r="B1567" s="258"/>
      <c r="C1567" s="259"/>
      <c r="D1567" s="238" t="s">
        <v>383</v>
      </c>
      <c r="E1567" s="260" t="s">
        <v>19</v>
      </c>
      <c r="F1567" s="261" t="s">
        <v>386</v>
      </c>
      <c r="G1567" s="259"/>
      <c r="H1567" s="262">
        <v>2.7999999999999998</v>
      </c>
      <c r="I1567" s="263"/>
      <c r="J1567" s="259"/>
      <c r="K1567" s="259"/>
      <c r="L1567" s="264"/>
      <c r="M1567" s="265"/>
      <c r="N1567" s="266"/>
      <c r="O1567" s="266"/>
      <c r="P1567" s="266"/>
      <c r="Q1567" s="266"/>
      <c r="R1567" s="266"/>
      <c r="S1567" s="266"/>
      <c r="T1567" s="267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8" t="s">
        <v>383</v>
      </c>
      <c r="AU1567" s="268" t="s">
        <v>91</v>
      </c>
      <c r="AV1567" s="15" t="s">
        <v>379</v>
      </c>
      <c r="AW1567" s="15" t="s">
        <v>37</v>
      </c>
      <c r="AX1567" s="15" t="s">
        <v>85</v>
      </c>
      <c r="AY1567" s="268" t="s">
        <v>373</v>
      </c>
    </row>
    <row r="1568" s="2" customFormat="1" ht="44.25" customHeight="1">
      <c r="A1568" s="41"/>
      <c r="B1568" s="42"/>
      <c r="C1568" s="218" t="s">
        <v>1545</v>
      </c>
      <c r="D1568" s="218" t="s">
        <v>375</v>
      </c>
      <c r="E1568" s="219" t="s">
        <v>1546</v>
      </c>
      <c r="F1568" s="220" t="s">
        <v>1547</v>
      </c>
      <c r="G1568" s="221" t="s">
        <v>230</v>
      </c>
      <c r="H1568" s="222">
        <v>7</v>
      </c>
      <c r="I1568" s="223"/>
      <c r="J1568" s="224">
        <f>ROUND(I1568*H1568,2)</f>
        <v>0</v>
      </c>
      <c r="K1568" s="220" t="s">
        <v>378</v>
      </c>
      <c r="L1568" s="47"/>
      <c r="M1568" s="225" t="s">
        <v>19</v>
      </c>
      <c r="N1568" s="226" t="s">
        <v>50</v>
      </c>
      <c r="O1568" s="87"/>
      <c r="P1568" s="227">
        <f>O1568*H1568</f>
        <v>0</v>
      </c>
      <c r="Q1568" s="227">
        <v>0.19663</v>
      </c>
      <c r="R1568" s="227">
        <f>Q1568*H1568</f>
        <v>1.3764099999999999</v>
      </c>
      <c r="S1568" s="227">
        <v>0</v>
      </c>
      <c r="T1568" s="228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9" t="s">
        <v>379</v>
      </c>
      <c r="AT1568" s="229" t="s">
        <v>375</v>
      </c>
      <c r="AU1568" s="229" t="s">
        <v>91</v>
      </c>
      <c r="AY1568" s="20" t="s">
        <v>373</v>
      </c>
      <c r="BE1568" s="230">
        <f>IF(N1568="základní",J1568,0)</f>
        <v>0</v>
      </c>
      <c r="BF1568" s="230">
        <f>IF(N1568="snížená",J1568,0)</f>
        <v>0</v>
      </c>
      <c r="BG1568" s="230">
        <f>IF(N1568="zákl. přenesená",J1568,0)</f>
        <v>0</v>
      </c>
      <c r="BH1568" s="230">
        <f>IF(N1568="sníž. přenesená",J1568,0)</f>
        <v>0</v>
      </c>
      <c r="BI1568" s="230">
        <f>IF(N1568="nulová",J1568,0)</f>
        <v>0</v>
      </c>
      <c r="BJ1568" s="20" t="s">
        <v>91</v>
      </c>
      <c r="BK1568" s="230">
        <f>ROUND(I1568*H1568,2)</f>
        <v>0</v>
      </c>
      <c r="BL1568" s="20" t="s">
        <v>379</v>
      </c>
      <c r="BM1568" s="229" t="s">
        <v>1548</v>
      </c>
    </row>
    <row r="1569" s="2" customFormat="1">
      <c r="A1569" s="41"/>
      <c r="B1569" s="42"/>
      <c r="C1569" s="43"/>
      <c r="D1569" s="231" t="s">
        <v>381</v>
      </c>
      <c r="E1569" s="43"/>
      <c r="F1569" s="232" t="s">
        <v>1549</v>
      </c>
      <c r="G1569" s="43"/>
      <c r="H1569" s="43"/>
      <c r="I1569" s="233"/>
      <c r="J1569" s="43"/>
      <c r="K1569" s="43"/>
      <c r="L1569" s="47"/>
      <c r="M1569" s="234"/>
      <c r="N1569" s="235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381</v>
      </c>
      <c r="AU1569" s="20" t="s">
        <v>91</v>
      </c>
    </row>
    <row r="1570" s="13" customFormat="1">
      <c r="A1570" s="13"/>
      <c r="B1570" s="236"/>
      <c r="C1570" s="237"/>
      <c r="D1570" s="238" t="s">
        <v>383</v>
      </c>
      <c r="E1570" s="239" t="s">
        <v>19</v>
      </c>
      <c r="F1570" s="240" t="s">
        <v>384</v>
      </c>
      <c r="G1570" s="237"/>
      <c r="H1570" s="239" t="s">
        <v>19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6" t="s">
        <v>383</v>
      </c>
      <c r="AU1570" s="246" t="s">
        <v>91</v>
      </c>
      <c r="AV1570" s="13" t="s">
        <v>85</v>
      </c>
      <c r="AW1570" s="13" t="s">
        <v>37</v>
      </c>
      <c r="AX1570" s="13" t="s">
        <v>78</v>
      </c>
      <c r="AY1570" s="246" t="s">
        <v>373</v>
      </c>
    </row>
    <row r="1571" s="13" customFormat="1">
      <c r="A1571" s="13"/>
      <c r="B1571" s="236"/>
      <c r="C1571" s="237"/>
      <c r="D1571" s="238" t="s">
        <v>383</v>
      </c>
      <c r="E1571" s="239" t="s">
        <v>19</v>
      </c>
      <c r="F1571" s="240" t="s">
        <v>1441</v>
      </c>
      <c r="G1571" s="237"/>
      <c r="H1571" s="239" t="s">
        <v>19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6" t="s">
        <v>383</v>
      </c>
      <c r="AU1571" s="246" t="s">
        <v>91</v>
      </c>
      <c r="AV1571" s="13" t="s">
        <v>85</v>
      </c>
      <c r="AW1571" s="13" t="s">
        <v>37</v>
      </c>
      <c r="AX1571" s="13" t="s">
        <v>78</v>
      </c>
      <c r="AY1571" s="246" t="s">
        <v>373</v>
      </c>
    </row>
    <row r="1572" s="14" customFormat="1">
      <c r="A1572" s="14"/>
      <c r="B1572" s="247"/>
      <c r="C1572" s="248"/>
      <c r="D1572" s="238" t="s">
        <v>383</v>
      </c>
      <c r="E1572" s="249" t="s">
        <v>19</v>
      </c>
      <c r="F1572" s="250" t="s">
        <v>1550</v>
      </c>
      <c r="G1572" s="248"/>
      <c r="H1572" s="251">
        <v>7</v>
      </c>
      <c r="I1572" s="252"/>
      <c r="J1572" s="248"/>
      <c r="K1572" s="248"/>
      <c r="L1572" s="253"/>
      <c r="M1572" s="254"/>
      <c r="N1572" s="255"/>
      <c r="O1572" s="255"/>
      <c r="P1572" s="255"/>
      <c r="Q1572" s="255"/>
      <c r="R1572" s="255"/>
      <c r="S1572" s="255"/>
      <c r="T1572" s="256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7" t="s">
        <v>383</v>
      </c>
      <c r="AU1572" s="257" t="s">
        <v>91</v>
      </c>
      <c r="AV1572" s="14" t="s">
        <v>91</v>
      </c>
      <c r="AW1572" s="14" t="s">
        <v>37</v>
      </c>
      <c r="AX1572" s="14" t="s">
        <v>78</v>
      </c>
      <c r="AY1572" s="257" t="s">
        <v>373</v>
      </c>
    </row>
    <row r="1573" s="15" customFormat="1">
      <c r="A1573" s="15"/>
      <c r="B1573" s="258"/>
      <c r="C1573" s="259"/>
      <c r="D1573" s="238" t="s">
        <v>383</v>
      </c>
      <c r="E1573" s="260" t="s">
        <v>19</v>
      </c>
      <c r="F1573" s="261" t="s">
        <v>386</v>
      </c>
      <c r="G1573" s="259"/>
      <c r="H1573" s="262">
        <v>7</v>
      </c>
      <c r="I1573" s="263"/>
      <c r="J1573" s="259"/>
      <c r="K1573" s="259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68" t="s">
        <v>383</v>
      </c>
      <c r="AU1573" s="268" t="s">
        <v>91</v>
      </c>
      <c r="AV1573" s="15" t="s">
        <v>379</v>
      </c>
      <c r="AW1573" s="15" t="s">
        <v>37</v>
      </c>
      <c r="AX1573" s="15" t="s">
        <v>85</v>
      </c>
      <c r="AY1573" s="268" t="s">
        <v>373</v>
      </c>
    </row>
    <row r="1574" s="2" customFormat="1" ht="37.8" customHeight="1">
      <c r="A1574" s="41"/>
      <c r="B1574" s="42"/>
      <c r="C1574" s="218" t="s">
        <v>1551</v>
      </c>
      <c r="D1574" s="218" t="s">
        <v>375</v>
      </c>
      <c r="E1574" s="219" t="s">
        <v>1552</v>
      </c>
      <c r="F1574" s="220" t="s">
        <v>1553</v>
      </c>
      <c r="G1574" s="221" t="s">
        <v>595</v>
      </c>
      <c r="H1574" s="222">
        <v>77</v>
      </c>
      <c r="I1574" s="223"/>
      <c r="J1574" s="224">
        <f>ROUND(I1574*H1574,2)</f>
        <v>0</v>
      </c>
      <c r="K1574" s="220" t="s">
        <v>378</v>
      </c>
      <c r="L1574" s="47"/>
      <c r="M1574" s="225" t="s">
        <v>19</v>
      </c>
      <c r="N1574" s="226" t="s">
        <v>50</v>
      </c>
      <c r="O1574" s="87"/>
      <c r="P1574" s="227">
        <f>O1574*H1574</f>
        <v>0</v>
      </c>
      <c r="Q1574" s="227">
        <v>0.056439999999999997</v>
      </c>
      <c r="R1574" s="227">
        <f>Q1574*H1574</f>
        <v>4.3458800000000002</v>
      </c>
      <c r="S1574" s="227">
        <v>0</v>
      </c>
      <c r="T1574" s="228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29" t="s">
        <v>379</v>
      </c>
      <c r="AT1574" s="229" t="s">
        <v>375</v>
      </c>
      <c r="AU1574" s="229" t="s">
        <v>91</v>
      </c>
      <c r="AY1574" s="20" t="s">
        <v>373</v>
      </c>
      <c r="BE1574" s="230">
        <f>IF(N1574="základní",J1574,0)</f>
        <v>0</v>
      </c>
      <c r="BF1574" s="230">
        <f>IF(N1574="snížená",J1574,0)</f>
        <v>0</v>
      </c>
      <c r="BG1574" s="230">
        <f>IF(N1574="zákl. přenesená",J1574,0)</f>
        <v>0</v>
      </c>
      <c r="BH1574" s="230">
        <f>IF(N1574="sníž. přenesená",J1574,0)</f>
        <v>0</v>
      </c>
      <c r="BI1574" s="230">
        <f>IF(N1574="nulová",J1574,0)</f>
        <v>0</v>
      </c>
      <c r="BJ1574" s="20" t="s">
        <v>91</v>
      </c>
      <c r="BK1574" s="230">
        <f>ROUND(I1574*H1574,2)</f>
        <v>0</v>
      </c>
      <c r="BL1574" s="20" t="s">
        <v>379</v>
      </c>
      <c r="BM1574" s="229" t="s">
        <v>1554</v>
      </c>
    </row>
    <row r="1575" s="2" customFormat="1">
      <c r="A1575" s="41"/>
      <c r="B1575" s="42"/>
      <c r="C1575" s="43"/>
      <c r="D1575" s="231" t="s">
        <v>381</v>
      </c>
      <c r="E1575" s="43"/>
      <c r="F1575" s="232" t="s">
        <v>1555</v>
      </c>
      <c r="G1575" s="43"/>
      <c r="H1575" s="43"/>
      <c r="I1575" s="233"/>
      <c r="J1575" s="43"/>
      <c r="K1575" s="43"/>
      <c r="L1575" s="47"/>
      <c r="M1575" s="234"/>
      <c r="N1575" s="235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381</v>
      </c>
      <c r="AU1575" s="20" t="s">
        <v>91</v>
      </c>
    </row>
    <row r="1576" s="13" customFormat="1">
      <c r="A1576" s="13"/>
      <c r="B1576" s="236"/>
      <c r="C1576" s="237"/>
      <c r="D1576" s="238" t="s">
        <v>383</v>
      </c>
      <c r="E1576" s="239" t="s">
        <v>19</v>
      </c>
      <c r="F1576" s="240" t="s">
        <v>384</v>
      </c>
      <c r="G1576" s="237"/>
      <c r="H1576" s="239" t="s">
        <v>19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6" t="s">
        <v>383</v>
      </c>
      <c r="AU1576" s="246" t="s">
        <v>91</v>
      </c>
      <c r="AV1576" s="13" t="s">
        <v>85</v>
      </c>
      <c r="AW1576" s="13" t="s">
        <v>37</v>
      </c>
      <c r="AX1576" s="13" t="s">
        <v>78</v>
      </c>
      <c r="AY1576" s="246" t="s">
        <v>373</v>
      </c>
    </row>
    <row r="1577" s="13" customFormat="1">
      <c r="A1577" s="13"/>
      <c r="B1577" s="236"/>
      <c r="C1577" s="237"/>
      <c r="D1577" s="238" t="s">
        <v>383</v>
      </c>
      <c r="E1577" s="239" t="s">
        <v>19</v>
      </c>
      <c r="F1577" s="240" t="s">
        <v>1556</v>
      </c>
      <c r="G1577" s="237"/>
      <c r="H1577" s="239" t="s">
        <v>19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6" t="s">
        <v>383</v>
      </c>
      <c r="AU1577" s="246" t="s">
        <v>91</v>
      </c>
      <c r="AV1577" s="13" t="s">
        <v>85</v>
      </c>
      <c r="AW1577" s="13" t="s">
        <v>37</v>
      </c>
      <c r="AX1577" s="13" t="s">
        <v>78</v>
      </c>
      <c r="AY1577" s="246" t="s">
        <v>373</v>
      </c>
    </row>
    <row r="1578" s="14" customFormat="1">
      <c r="A1578" s="14"/>
      <c r="B1578" s="247"/>
      <c r="C1578" s="248"/>
      <c r="D1578" s="238" t="s">
        <v>383</v>
      </c>
      <c r="E1578" s="249" t="s">
        <v>19</v>
      </c>
      <c r="F1578" s="250" t="s">
        <v>1557</v>
      </c>
      <c r="G1578" s="248"/>
      <c r="H1578" s="251">
        <v>1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383</v>
      </c>
      <c r="AU1578" s="257" t="s">
        <v>91</v>
      </c>
      <c r="AV1578" s="14" t="s">
        <v>91</v>
      </c>
      <c r="AW1578" s="14" t="s">
        <v>37</v>
      </c>
      <c r="AX1578" s="14" t="s">
        <v>78</v>
      </c>
      <c r="AY1578" s="257" t="s">
        <v>373</v>
      </c>
    </row>
    <row r="1579" s="14" customFormat="1">
      <c r="A1579" s="14"/>
      <c r="B1579" s="247"/>
      <c r="C1579" s="248"/>
      <c r="D1579" s="238" t="s">
        <v>383</v>
      </c>
      <c r="E1579" s="249" t="s">
        <v>19</v>
      </c>
      <c r="F1579" s="250" t="s">
        <v>1558</v>
      </c>
      <c r="G1579" s="248"/>
      <c r="H1579" s="251">
        <v>1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383</v>
      </c>
      <c r="AU1579" s="257" t="s">
        <v>91</v>
      </c>
      <c r="AV1579" s="14" t="s">
        <v>91</v>
      </c>
      <c r="AW1579" s="14" t="s">
        <v>37</v>
      </c>
      <c r="AX1579" s="14" t="s">
        <v>78</v>
      </c>
      <c r="AY1579" s="257" t="s">
        <v>373</v>
      </c>
    </row>
    <row r="1580" s="14" customFormat="1">
      <c r="A1580" s="14"/>
      <c r="B1580" s="247"/>
      <c r="C1580" s="248"/>
      <c r="D1580" s="238" t="s">
        <v>383</v>
      </c>
      <c r="E1580" s="249" t="s">
        <v>19</v>
      </c>
      <c r="F1580" s="250" t="s">
        <v>1559</v>
      </c>
      <c r="G1580" s="248"/>
      <c r="H1580" s="251">
        <v>1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383</v>
      </c>
      <c r="AU1580" s="257" t="s">
        <v>91</v>
      </c>
      <c r="AV1580" s="14" t="s">
        <v>91</v>
      </c>
      <c r="AW1580" s="14" t="s">
        <v>37</v>
      </c>
      <c r="AX1580" s="14" t="s">
        <v>78</v>
      </c>
      <c r="AY1580" s="257" t="s">
        <v>373</v>
      </c>
    </row>
    <row r="1581" s="14" customFormat="1">
      <c r="A1581" s="14"/>
      <c r="B1581" s="247"/>
      <c r="C1581" s="248"/>
      <c r="D1581" s="238" t="s">
        <v>383</v>
      </c>
      <c r="E1581" s="249" t="s">
        <v>19</v>
      </c>
      <c r="F1581" s="250" t="s">
        <v>1560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383</v>
      </c>
      <c r="AU1581" s="257" t="s">
        <v>91</v>
      </c>
      <c r="AV1581" s="14" t="s">
        <v>91</v>
      </c>
      <c r="AW1581" s="14" t="s">
        <v>37</v>
      </c>
      <c r="AX1581" s="14" t="s">
        <v>78</v>
      </c>
      <c r="AY1581" s="257" t="s">
        <v>373</v>
      </c>
    </row>
    <row r="1582" s="14" customFormat="1">
      <c r="A1582" s="14"/>
      <c r="B1582" s="247"/>
      <c r="C1582" s="248"/>
      <c r="D1582" s="238" t="s">
        <v>383</v>
      </c>
      <c r="E1582" s="249" t="s">
        <v>19</v>
      </c>
      <c r="F1582" s="250" t="s">
        <v>1561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383</v>
      </c>
      <c r="AU1582" s="257" t="s">
        <v>91</v>
      </c>
      <c r="AV1582" s="14" t="s">
        <v>91</v>
      </c>
      <c r="AW1582" s="14" t="s">
        <v>37</v>
      </c>
      <c r="AX1582" s="14" t="s">
        <v>78</v>
      </c>
      <c r="AY1582" s="257" t="s">
        <v>373</v>
      </c>
    </row>
    <row r="1583" s="14" customFormat="1">
      <c r="A1583" s="14"/>
      <c r="B1583" s="247"/>
      <c r="C1583" s="248"/>
      <c r="D1583" s="238" t="s">
        <v>383</v>
      </c>
      <c r="E1583" s="249" t="s">
        <v>19</v>
      </c>
      <c r="F1583" s="250" t="s">
        <v>1562</v>
      </c>
      <c r="G1583" s="248"/>
      <c r="H1583" s="251">
        <v>1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383</v>
      </c>
      <c r="AU1583" s="257" t="s">
        <v>91</v>
      </c>
      <c r="AV1583" s="14" t="s">
        <v>91</v>
      </c>
      <c r="AW1583" s="14" t="s">
        <v>37</v>
      </c>
      <c r="AX1583" s="14" t="s">
        <v>78</v>
      </c>
      <c r="AY1583" s="257" t="s">
        <v>373</v>
      </c>
    </row>
    <row r="1584" s="14" customFormat="1">
      <c r="A1584" s="14"/>
      <c r="B1584" s="247"/>
      <c r="C1584" s="248"/>
      <c r="D1584" s="238" t="s">
        <v>383</v>
      </c>
      <c r="E1584" s="249" t="s">
        <v>19</v>
      </c>
      <c r="F1584" s="250" t="s">
        <v>1563</v>
      </c>
      <c r="G1584" s="248"/>
      <c r="H1584" s="251">
        <v>1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383</v>
      </c>
      <c r="AU1584" s="257" t="s">
        <v>91</v>
      </c>
      <c r="AV1584" s="14" t="s">
        <v>91</v>
      </c>
      <c r="AW1584" s="14" t="s">
        <v>37</v>
      </c>
      <c r="AX1584" s="14" t="s">
        <v>78</v>
      </c>
      <c r="AY1584" s="257" t="s">
        <v>373</v>
      </c>
    </row>
    <row r="1585" s="14" customFormat="1">
      <c r="A1585" s="14"/>
      <c r="B1585" s="247"/>
      <c r="C1585" s="248"/>
      <c r="D1585" s="238" t="s">
        <v>383</v>
      </c>
      <c r="E1585" s="249" t="s">
        <v>19</v>
      </c>
      <c r="F1585" s="250" t="s">
        <v>1564</v>
      </c>
      <c r="G1585" s="248"/>
      <c r="H1585" s="251">
        <v>1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383</v>
      </c>
      <c r="AU1585" s="257" t="s">
        <v>91</v>
      </c>
      <c r="AV1585" s="14" t="s">
        <v>91</v>
      </c>
      <c r="AW1585" s="14" t="s">
        <v>37</v>
      </c>
      <c r="AX1585" s="14" t="s">
        <v>78</v>
      </c>
      <c r="AY1585" s="257" t="s">
        <v>373</v>
      </c>
    </row>
    <row r="1586" s="14" customFormat="1">
      <c r="A1586" s="14"/>
      <c r="B1586" s="247"/>
      <c r="C1586" s="248"/>
      <c r="D1586" s="238" t="s">
        <v>383</v>
      </c>
      <c r="E1586" s="249" t="s">
        <v>19</v>
      </c>
      <c r="F1586" s="250" t="s">
        <v>1565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383</v>
      </c>
      <c r="AU1586" s="257" t="s">
        <v>91</v>
      </c>
      <c r="AV1586" s="14" t="s">
        <v>91</v>
      </c>
      <c r="AW1586" s="14" t="s">
        <v>37</v>
      </c>
      <c r="AX1586" s="14" t="s">
        <v>78</v>
      </c>
      <c r="AY1586" s="257" t="s">
        <v>373</v>
      </c>
    </row>
    <row r="1587" s="14" customFormat="1">
      <c r="A1587" s="14"/>
      <c r="B1587" s="247"/>
      <c r="C1587" s="248"/>
      <c r="D1587" s="238" t="s">
        <v>383</v>
      </c>
      <c r="E1587" s="249" t="s">
        <v>19</v>
      </c>
      <c r="F1587" s="250" t="s">
        <v>1566</v>
      </c>
      <c r="G1587" s="248"/>
      <c r="H1587" s="251">
        <v>1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383</v>
      </c>
      <c r="AU1587" s="257" t="s">
        <v>91</v>
      </c>
      <c r="AV1587" s="14" t="s">
        <v>91</v>
      </c>
      <c r="AW1587" s="14" t="s">
        <v>37</v>
      </c>
      <c r="AX1587" s="14" t="s">
        <v>78</v>
      </c>
      <c r="AY1587" s="257" t="s">
        <v>373</v>
      </c>
    </row>
    <row r="1588" s="14" customFormat="1">
      <c r="A1588" s="14"/>
      <c r="B1588" s="247"/>
      <c r="C1588" s="248"/>
      <c r="D1588" s="238" t="s">
        <v>383</v>
      </c>
      <c r="E1588" s="249" t="s">
        <v>19</v>
      </c>
      <c r="F1588" s="250" t="s">
        <v>1567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383</v>
      </c>
      <c r="AU1588" s="257" t="s">
        <v>91</v>
      </c>
      <c r="AV1588" s="14" t="s">
        <v>91</v>
      </c>
      <c r="AW1588" s="14" t="s">
        <v>37</v>
      </c>
      <c r="AX1588" s="14" t="s">
        <v>78</v>
      </c>
      <c r="AY1588" s="257" t="s">
        <v>373</v>
      </c>
    </row>
    <row r="1589" s="14" customFormat="1">
      <c r="A1589" s="14"/>
      <c r="B1589" s="247"/>
      <c r="C1589" s="248"/>
      <c r="D1589" s="238" t="s">
        <v>383</v>
      </c>
      <c r="E1589" s="249" t="s">
        <v>19</v>
      </c>
      <c r="F1589" s="250" t="s">
        <v>1568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383</v>
      </c>
      <c r="AU1589" s="257" t="s">
        <v>91</v>
      </c>
      <c r="AV1589" s="14" t="s">
        <v>91</v>
      </c>
      <c r="AW1589" s="14" t="s">
        <v>37</v>
      </c>
      <c r="AX1589" s="14" t="s">
        <v>78</v>
      </c>
      <c r="AY1589" s="257" t="s">
        <v>373</v>
      </c>
    </row>
    <row r="1590" s="14" customFormat="1">
      <c r="A1590" s="14"/>
      <c r="B1590" s="247"/>
      <c r="C1590" s="248"/>
      <c r="D1590" s="238" t="s">
        <v>383</v>
      </c>
      <c r="E1590" s="249" t="s">
        <v>19</v>
      </c>
      <c r="F1590" s="250" t="s">
        <v>1569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383</v>
      </c>
      <c r="AU1590" s="257" t="s">
        <v>91</v>
      </c>
      <c r="AV1590" s="14" t="s">
        <v>91</v>
      </c>
      <c r="AW1590" s="14" t="s">
        <v>37</v>
      </c>
      <c r="AX1590" s="14" t="s">
        <v>78</v>
      </c>
      <c r="AY1590" s="257" t="s">
        <v>373</v>
      </c>
    </row>
    <row r="1591" s="14" customFormat="1">
      <c r="A1591" s="14"/>
      <c r="B1591" s="247"/>
      <c r="C1591" s="248"/>
      <c r="D1591" s="238" t="s">
        <v>383</v>
      </c>
      <c r="E1591" s="249" t="s">
        <v>19</v>
      </c>
      <c r="F1591" s="250" t="s">
        <v>1570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383</v>
      </c>
      <c r="AU1591" s="257" t="s">
        <v>91</v>
      </c>
      <c r="AV1591" s="14" t="s">
        <v>91</v>
      </c>
      <c r="AW1591" s="14" t="s">
        <v>37</v>
      </c>
      <c r="AX1591" s="14" t="s">
        <v>78</v>
      </c>
      <c r="AY1591" s="257" t="s">
        <v>373</v>
      </c>
    </row>
    <row r="1592" s="14" customFormat="1">
      <c r="A1592" s="14"/>
      <c r="B1592" s="247"/>
      <c r="C1592" s="248"/>
      <c r="D1592" s="238" t="s">
        <v>383</v>
      </c>
      <c r="E1592" s="249" t="s">
        <v>19</v>
      </c>
      <c r="F1592" s="250" t="s">
        <v>1571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383</v>
      </c>
      <c r="AU1592" s="257" t="s">
        <v>91</v>
      </c>
      <c r="AV1592" s="14" t="s">
        <v>91</v>
      </c>
      <c r="AW1592" s="14" t="s">
        <v>37</v>
      </c>
      <c r="AX1592" s="14" t="s">
        <v>78</v>
      </c>
      <c r="AY1592" s="257" t="s">
        <v>373</v>
      </c>
    </row>
    <row r="1593" s="14" customFormat="1">
      <c r="A1593" s="14"/>
      <c r="B1593" s="247"/>
      <c r="C1593" s="248"/>
      <c r="D1593" s="238" t="s">
        <v>383</v>
      </c>
      <c r="E1593" s="249" t="s">
        <v>19</v>
      </c>
      <c r="F1593" s="250" t="s">
        <v>1572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383</v>
      </c>
      <c r="AU1593" s="257" t="s">
        <v>91</v>
      </c>
      <c r="AV1593" s="14" t="s">
        <v>91</v>
      </c>
      <c r="AW1593" s="14" t="s">
        <v>37</v>
      </c>
      <c r="AX1593" s="14" t="s">
        <v>78</v>
      </c>
      <c r="AY1593" s="257" t="s">
        <v>373</v>
      </c>
    </row>
    <row r="1594" s="14" customFormat="1">
      <c r="A1594" s="14"/>
      <c r="B1594" s="247"/>
      <c r="C1594" s="248"/>
      <c r="D1594" s="238" t="s">
        <v>383</v>
      </c>
      <c r="E1594" s="249" t="s">
        <v>19</v>
      </c>
      <c r="F1594" s="250" t="s">
        <v>1573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383</v>
      </c>
      <c r="AU1594" s="257" t="s">
        <v>91</v>
      </c>
      <c r="AV1594" s="14" t="s">
        <v>91</v>
      </c>
      <c r="AW1594" s="14" t="s">
        <v>37</v>
      </c>
      <c r="AX1594" s="14" t="s">
        <v>78</v>
      </c>
      <c r="AY1594" s="257" t="s">
        <v>373</v>
      </c>
    </row>
    <row r="1595" s="14" customFormat="1">
      <c r="A1595" s="14"/>
      <c r="B1595" s="247"/>
      <c r="C1595" s="248"/>
      <c r="D1595" s="238" t="s">
        <v>383</v>
      </c>
      <c r="E1595" s="249" t="s">
        <v>19</v>
      </c>
      <c r="F1595" s="250" t="s">
        <v>1574</v>
      </c>
      <c r="G1595" s="248"/>
      <c r="H1595" s="251">
        <v>1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383</v>
      </c>
      <c r="AU1595" s="257" t="s">
        <v>91</v>
      </c>
      <c r="AV1595" s="14" t="s">
        <v>91</v>
      </c>
      <c r="AW1595" s="14" t="s">
        <v>37</v>
      </c>
      <c r="AX1595" s="14" t="s">
        <v>78</v>
      </c>
      <c r="AY1595" s="257" t="s">
        <v>373</v>
      </c>
    </row>
    <row r="1596" s="14" customFormat="1">
      <c r="A1596" s="14"/>
      <c r="B1596" s="247"/>
      <c r="C1596" s="248"/>
      <c r="D1596" s="238" t="s">
        <v>383</v>
      </c>
      <c r="E1596" s="249" t="s">
        <v>19</v>
      </c>
      <c r="F1596" s="250" t="s">
        <v>1575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383</v>
      </c>
      <c r="AU1596" s="257" t="s">
        <v>91</v>
      </c>
      <c r="AV1596" s="14" t="s">
        <v>91</v>
      </c>
      <c r="AW1596" s="14" t="s">
        <v>37</v>
      </c>
      <c r="AX1596" s="14" t="s">
        <v>78</v>
      </c>
      <c r="AY1596" s="257" t="s">
        <v>373</v>
      </c>
    </row>
    <row r="1597" s="14" customFormat="1">
      <c r="A1597" s="14"/>
      <c r="B1597" s="247"/>
      <c r="C1597" s="248"/>
      <c r="D1597" s="238" t="s">
        <v>383</v>
      </c>
      <c r="E1597" s="249" t="s">
        <v>19</v>
      </c>
      <c r="F1597" s="250" t="s">
        <v>1576</v>
      </c>
      <c r="G1597" s="248"/>
      <c r="H1597" s="251">
        <v>1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383</v>
      </c>
      <c r="AU1597" s="257" t="s">
        <v>91</v>
      </c>
      <c r="AV1597" s="14" t="s">
        <v>91</v>
      </c>
      <c r="AW1597" s="14" t="s">
        <v>37</v>
      </c>
      <c r="AX1597" s="14" t="s">
        <v>78</v>
      </c>
      <c r="AY1597" s="257" t="s">
        <v>373</v>
      </c>
    </row>
    <row r="1598" s="14" customFormat="1">
      <c r="A1598" s="14"/>
      <c r="B1598" s="247"/>
      <c r="C1598" s="248"/>
      <c r="D1598" s="238" t="s">
        <v>383</v>
      </c>
      <c r="E1598" s="249" t="s">
        <v>19</v>
      </c>
      <c r="F1598" s="250" t="s">
        <v>1577</v>
      </c>
      <c r="G1598" s="248"/>
      <c r="H1598" s="251">
        <v>1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383</v>
      </c>
      <c r="AU1598" s="257" t="s">
        <v>91</v>
      </c>
      <c r="AV1598" s="14" t="s">
        <v>91</v>
      </c>
      <c r="AW1598" s="14" t="s">
        <v>37</v>
      </c>
      <c r="AX1598" s="14" t="s">
        <v>78</v>
      </c>
      <c r="AY1598" s="257" t="s">
        <v>373</v>
      </c>
    </row>
    <row r="1599" s="14" customFormat="1">
      <c r="A1599" s="14"/>
      <c r="B1599" s="247"/>
      <c r="C1599" s="248"/>
      <c r="D1599" s="238" t="s">
        <v>383</v>
      </c>
      <c r="E1599" s="249" t="s">
        <v>19</v>
      </c>
      <c r="F1599" s="250" t="s">
        <v>1578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383</v>
      </c>
      <c r="AU1599" s="257" t="s">
        <v>91</v>
      </c>
      <c r="AV1599" s="14" t="s">
        <v>91</v>
      </c>
      <c r="AW1599" s="14" t="s">
        <v>37</v>
      </c>
      <c r="AX1599" s="14" t="s">
        <v>78</v>
      </c>
      <c r="AY1599" s="257" t="s">
        <v>373</v>
      </c>
    </row>
    <row r="1600" s="14" customFormat="1">
      <c r="A1600" s="14"/>
      <c r="B1600" s="247"/>
      <c r="C1600" s="248"/>
      <c r="D1600" s="238" t="s">
        <v>383</v>
      </c>
      <c r="E1600" s="249" t="s">
        <v>19</v>
      </c>
      <c r="F1600" s="250" t="s">
        <v>1579</v>
      </c>
      <c r="G1600" s="248"/>
      <c r="H1600" s="251">
        <v>1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383</v>
      </c>
      <c r="AU1600" s="257" t="s">
        <v>91</v>
      </c>
      <c r="AV1600" s="14" t="s">
        <v>91</v>
      </c>
      <c r="AW1600" s="14" t="s">
        <v>37</v>
      </c>
      <c r="AX1600" s="14" t="s">
        <v>78</v>
      </c>
      <c r="AY1600" s="257" t="s">
        <v>373</v>
      </c>
    </row>
    <row r="1601" s="14" customFormat="1">
      <c r="A1601" s="14"/>
      <c r="B1601" s="247"/>
      <c r="C1601" s="248"/>
      <c r="D1601" s="238" t="s">
        <v>383</v>
      </c>
      <c r="E1601" s="249" t="s">
        <v>19</v>
      </c>
      <c r="F1601" s="250" t="s">
        <v>1580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383</v>
      </c>
      <c r="AU1601" s="257" t="s">
        <v>91</v>
      </c>
      <c r="AV1601" s="14" t="s">
        <v>91</v>
      </c>
      <c r="AW1601" s="14" t="s">
        <v>37</v>
      </c>
      <c r="AX1601" s="14" t="s">
        <v>78</v>
      </c>
      <c r="AY1601" s="257" t="s">
        <v>373</v>
      </c>
    </row>
    <row r="1602" s="14" customFormat="1">
      <c r="A1602" s="14"/>
      <c r="B1602" s="247"/>
      <c r="C1602" s="248"/>
      <c r="D1602" s="238" t="s">
        <v>383</v>
      </c>
      <c r="E1602" s="249" t="s">
        <v>19</v>
      </c>
      <c r="F1602" s="250" t="s">
        <v>1581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383</v>
      </c>
      <c r="AU1602" s="257" t="s">
        <v>91</v>
      </c>
      <c r="AV1602" s="14" t="s">
        <v>91</v>
      </c>
      <c r="AW1602" s="14" t="s">
        <v>37</v>
      </c>
      <c r="AX1602" s="14" t="s">
        <v>78</v>
      </c>
      <c r="AY1602" s="257" t="s">
        <v>373</v>
      </c>
    </row>
    <row r="1603" s="14" customFormat="1">
      <c r="A1603" s="14"/>
      <c r="B1603" s="247"/>
      <c r="C1603" s="248"/>
      <c r="D1603" s="238" t="s">
        <v>383</v>
      </c>
      <c r="E1603" s="249" t="s">
        <v>19</v>
      </c>
      <c r="F1603" s="250" t="s">
        <v>1582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383</v>
      </c>
      <c r="AU1603" s="257" t="s">
        <v>91</v>
      </c>
      <c r="AV1603" s="14" t="s">
        <v>91</v>
      </c>
      <c r="AW1603" s="14" t="s">
        <v>37</v>
      </c>
      <c r="AX1603" s="14" t="s">
        <v>78</v>
      </c>
      <c r="AY1603" s="257" t="s">
        <v>373</v>
      </c>
    </row>
    <row r="1604" s="14" customFormat="1">
      <c r="A1604" s="14"/>
      <c r="B1604" s="247"/>
      <c r="C1604" s="248"/>
      <c r="D1604" s="238" t="s">
        <v>383</v>
      </c>
      <c r="E1604" s="249" t="s">
        <v>19</v>
      </c>
      <c r="F1604" s="250" t="s">
        <v>1583</v>
      </c>
      <c r="G1604" s="248"/>
      <c r="H1604" s="251">
        <v>1</v>
      </c>
      <c r="I1604" s="252"/>
      <c r="J1604" s="248"/>
      <c r="K1604" s="248"/>
      <c r="L1604" s="253"/>
      <c r="M1604" s="254"/>
      <c r="N1604" s="255"/>
      <c r="O1604" s="255"/>
      <c r="P1604" s="255"/>
      <c r="Q1604" s="255"/>
      <c r="R1604" s="255"/>
      <c r="S1604" s="255"/>
      <c r="T1604" s="25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7" t="s">
        <v>383</v>
      </c>
      <c r="AU1604" s="257" t="s">
        <v>91</v>
      </c>
      <c r="AV1604" s="14" t="s">
        <v>91</v>
      </c>
      <c r="AW1604" s="14" t="s">
        <v>37</v>
      </c>
      <c r="AX1604" s="14" t="s">
        <v>78</v>
      </c>
      <c r="AY1604" s="257" t="s">
        <v>373</v>
      </c>
    </row>
    <row r="1605" s="14" customFormat="1">
      <c r="A1605" s="14"/>
      <c r="B1605" s="247"/>
      <c r="C1605" s="248"/>
      <c r="D1605" s="238" t="s">
        <v>383</v>
      </c>
      <c r="E1605" s="249" t="s">
        <v>19</v>
      </c>
      <c r="F1605" s="250" t="s">
        <v>1584</v>
      </c>
      <c r="G1605" s="248"/>
      <c r="H1605" s="251">
        <v>1</v>
      </c>
      <c r="I1605" s="252"/>
      <c r="J1605" s="248"/>
      <c r="K1605" s="248"/>
      <c r="L1605" s="253"/>
      <c r="M1605" s="254"/>
      <c r="N1605" s="255"/>
      <c r="O1605" s="255"/>
      <c r="P1605" s="255"/>
      <c r="Q1605" s="255"/>
      <c r="R1605" s="255"/>
      <c r="S1605" s="255"/>
      <c r="T1605" s="256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7" t="s">
        <v>383</v>
      </c>
      <c r="AU1605" s="257" t="s">
        <v>91</v>
      </c>
      <c r="AV1605" s="14" t="s">
        <v>91</v>
      </c>
      <c r="AW1605" s="14" t="s">
        <v>37</v>
      </c>
      <c r="AX1605" s="14" t="s">
        <v>78</v>
      </c>
      <c r="AY1605" s="257" t="s">
        <v>373</v>
      </c>
    </row>
    <row r="1606" s="14" customFormat="1">
      <c r="A1606" s="14"/>
      <c r="B1606" s="247"/>
      <c r="C1606" s="248"/>
      <c r="D1606" s="238" t="s">
        <v>383</v>
      </c>
      <c r="E1606" s="249" t="s">
        <v>19</v>
      </c>
      <c r="F1606" s="250" t="s">
        <v>1585</v>
      </c>
      <c r="G1606" s="248"/>
      <c r="H1606" s="251">
        <v>1</v>
      </c>
      <c r="I1606" s="252"/>
      <c r="J1606" s="248"/>
      <c r="K1606" s="248"/>
      <c r="L1606" s="253"/>
      <c r="M1606" s="254"/>
      <c r="N1606" s="255"/>
      <c r="O1606" s="255"/>
      <c r="P1606" s="255"/>
      <c r="Q1606" s="255"/>
      <c r="R1606" s="255"/>
      <c r="S1606" s="255"/>
      <c r="T1606" s="256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7" t="s">
        <v>383</v>
      </c>
      <c r="AU1606" s="257" t="s">
        <v>91</v>
      </c>
      <c r="AV1606" s="14" t="s">
        <v>91</v>
      </c>
      <c r="AW1606" s="14" t="s">
        <v>37</v>
      </c>
      <c r="AX1606" s="14" t="s">
        <v>78</v>
      </c>
      <c r="AY1606" s="257" t="s">
        <v>373</v>
      </c>
    </row>
    <row r="1607" s="14" customFormat="1">
      <c r="A1607" s="14"/>
      <c r="B1607" s="247"/>
      <c r="C1607" s="248"/>
      <c r="D1607" s="238" t="s">
        <v>383</v>
      </c>
      <c r="E1607" s="249" t="s">
        <v>19</v>
      </c>
      <c r="F1607" s="250" t="s">
        <v>1586</v>
      </c>
      <c r="G1607" s="248"/>
      <c r="H1607" s="251">
        <v>1</v>
      </c>
      <c r="I1607" s="252"/>
      <c r="J1607" s="248"/>
      <c r="K1607" s="248"/>
      <c r="L1607" s="253"/>
      <c r="M1607" s="254"/>
      <c r="N1607" s="255"/>
      <c r="O1607" s="255"/>
      <c r="P1607" s="255"/>
      <c r="Q1607" s="255"/>
      <c r="R1607" s="255"/>
      <c r="S1607" s="255"/>
      <c r="T1607" s="256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7" t="s">
        <v>383</v>
      </c>
      <c r="AU1607" s="257" t="s">
        <v>91</v>
      </c>
      <c r="AV1607" s="14" t="s">
        <v>91</v>
      </c>
      <c r="AW1607" s="14" t="s">
        <v>37</v>
      </c>
      <c r="AX1607" s="14" t="s">
        <v>78</v>
      </c>
      <c r="AY1607" s="257" t="s">
        <v>373</v>
      </c>
    </row>
    <row r="1608" s="14" customFormat="1">
      <c r="A1608" s="14"/>
      <c r="B1608" s="247"/>
      <c r="C1608" s="248"/>
      <c r="D1608" s="238" t="s">
        <v>383</v>
      </c>
      <c r="E1608" s="249" t="s">
        <v>19</v>
      </c>
      <c r="F1608" s="250" t="s">
        <v>1587</v>
      </c>
      <c r="G1608" s="248"/>
      <c r="H1608" s="251">
        <v>1</v>
      </c>
      <c r="I1608" s="252"/>
      <c r="J1608" s="248"/>
      <c r="K1608" s="248"/>
      <c r="L1608" s="253"/>
      <c r="M1608" s="254"/>
      <c r="N1608" s="255"/>
      <c r="O1608" s="255"/>
      <c r="P1608" s="255"/>
      <c r="Q1608" s="255"/>
      <c r="R1608" s="255"/>
      <c r="S1608" s="255"/>
      <c r="T1608" s="256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7" t="s">
        <v>383</v>
      </c>
      <c r="AU1608" s="257" t="s">
        <v>91</v>
      </c>
      <c r="AV1608" s="14" t="s">
        <v>91</v>
      </c>
      <c r="AW1608" s="14" t="s">
        <v>37</v>
      </c>
      <c r="AX1608" s="14" t="s">
        <v>78</v>
      </c>
      <c r="AY1608" s="257" t="s">
        <v>373</v>
      </c>
    </row>
    <row r="1609" s="14" customFormat="1">
      <c r="A1609" s="14"/>
      <c r="B1609" s="247"/>
      <c r="C1609" s="248"/>
      <c r="D1609" s="238" t="s">
        <v>383</v>
      </c>
      <c r="E1609" s="249" t="s">
        <v>19</v>
      </c>
      <c r="F1609" s="250" t="s">
        <v>1588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383</v>
      </c>
      <c r="AU1609" s="257" t="s">
        <v>91</v>
      </c>
      <c r="AV1609" s="14" t="s">
        <v>91</v>
      </c>
      <c r="AW1609" s="14" t="s">
        <v>37</v>
      </c>
      <c r="AX1609" s="14" t="s">
        <v>78</v>
      </c>
      <c r="AY1609" s="257" t="s">
        <v>373</v>
      </c>
    </row>
    <row r="1610" s="14" customFormat="1">
      <c r="A1610" s="14"/>
      <c r="B1610" s="247"/>
      <c r="C1610" s="248"/>
      <c r="D1610" s="238" t="s">
        <v>383</v>
      </c>
      <c r="E1610" s="249" t="s">
        <v>19</v>
      </c>
      <c r="F1610" s="250" t="s">
        <v>1589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383</v>
      </c>
      <c r="AU1610" s="257" t="s">
        <v>91</v>
      </c>
      <c r="AV1610" s="14" t="s">
        <v>91</v>
      </c>
      <c r="AW1610" s="14" t="s">
        <v>37</v>
      </c>
      <c r="AX1610" s="14" t="s">
        <v>78</v>
      </c>
      <c r="AY1610" s="257" t="s">
        <v>373</v>
      </c>
    </row>
    <row r="1611" s="14" customFormat="1">
      <c r="A1611" s="14"/>
      <c r="B1611" s="247"/>
      <c r="C1611" s="248"/>
      <c r="D1611" s="238" t="s">
        <v>383</v>
      </c>
      <c r="E1611" s="249" t="s">
        <v>19</v>
      </c>
      <c r="F1611" s="250" t="s">
        <v>1590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383</v>
      </c>
      <c r="AU1611" s="257" t="s">
        <v>91</v>
      </c>
      <c r="AV1611" s="14" t="s">
        <v>91</v>
      </c>
      <c r="AW1611" s="14" t="s">
        <v>37</v>
      </c>
      <c r="AX1611" s="14" t="s">
        <v>78</v>
      </c>
      <c r="AY1611" s="257" t="s">
        <v>373</v>
      </c>
    </row>
    <row r="1612" s="14" customFormat="1">
      <c r="A1612" s="14"/>
      <c r="B1612" s="247"/>
      <c r="C1612" s="248"/>
      <c r="D1612" s="238" t="s">
        <v>383</v>
      </c>
      <c r="E1612" s="249" t="s">
        <v>19</v>
      </c>
      <c r="F1612" s="250" t="s">
        <v>1591</v>
      </c>
      <c r="G1612" s="248"/>
      <c r="H1612" s="251">
        <v>1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383</v>
      </c>
      <c r="AU1612" s="257" t="s">
        <v>91</v>
      </c>
      <c r="AV1612" s="14" t="s">
        <v>91</v>
      </c>
      <c r="AW1612" s="14" t="s">
        <v>37</v>
      </c>
      <c r="AX1612" s="14" t="s">
        <v>78</v>
      </c>
      <c r="AY1612" s="257" t="s">
        <v>373</v>
      </c>
    </row>
    <row r="1613" s="14" customFormat="1">
      <c r="A1613" s="14"/>
      <c r="B1613" s="247"/>
      <c r="C1613" s="248"/>
      <c r="D1613" s="238" t="s">
        <v>383</v>
      </c>
      <c r="E1613" s="249" t="s">
        <v>19</v>
      </c>
      <c r="F1613" s="250" t="s">
        <v>1592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383</v>
      </c>
      <c r="AU1613" s="257" t="s">
        <v>91</v>
      </c>
      <c r="AV1613" s="14" t="s">
        <v>91</v>
      </c>
      <c r="AW1613" s="14" t="s">
        <v>37</v>
      </c>
      <c r="AX1613" s="14" t="s">
        <v>78</v>
      </c>
      <c r="AY1613" s="257" t="s">
        <v>373</v>
      </c>
    </row>
    <row r="1614" s="14" customFormat="1">
      <c r="A1614" s="14"/>
      <c r="B1614" s="247"/>
      <c r="C1614" s="248"/>
      <c r="D1614" s="238" t="s">
        <v>383</v>
      </c>
      <c r="E1614" s="249" t="s">
        <v>19</v>
      </c>
      <c r="F1614" s="250" t="s">
        <v>1593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383</v>
      </c>
      <c r="AU1614" s="257" t="s">
        <v>91</v>
      </c>
      <c r="AV1614" s="14" t="s">
        <v>91</v>
      </c>
      <c r="AW1614" s="14" t="s">
        <v>37</v>
      </c>
      <c r="AX1614" s="14" t="s">
        <v>78</v>
      </c>
      <c r="AY1614" s="257" t="s">
        <v>373</v>
      </c>
    </row>
    <row r="1615" s="14" customFormat="1">
      <c r="A1615" s="14"/>
      <c r="B1615" s="247"/>
      <c r="C1615" s="248"/>
      <c r="D1615" s="238" t="s">
        <v>383</v>
      </c>
      <c r="E1615" s="249" t="s">
        <v>19</v>
      </c>
      <c r="F1615" s="250" t="s">
        <v>1594</v>
      </c>
      <c r="G1615" s="248"/>
      <c r="H1615" s="251">
        <v>1</v>
      </c>
      <c r="I1615" s="252"/>
      <c r="J1615" s="248"/>
      <c r="K1615" s="248"/>
      <c r="L1615" s="253"/>
      <c r="M1615" s="254"/>
      <c r="N1615" s="255"/>
      <c r="O1615" s="255"/>
      <c r="P1615" s="255"/>
      <c r="Q1615" s="255"/>
      <c r="R1615" s="255"/>
      <c r="S1615" s="255"/>
      <c r="T1615" s="256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7" t="s">
        <v>383</v>
      </c>
      <c r="AU1615" s="257" t="s">
        <v>91</v>
      </c>
      <c r="AV1615" s="14" t="s">
        <v>91</v>
      </c>
      <c r="AW1615" s="14" t="s">
        <v>37</v>
      </c>
      <c r="AX1615" s="14" t="s">
        <v>78</v>
      </c>
      <c r="AY1615" s="257" t="s">
        <v>373</v>
      </c>
    </row>
    <row r="1616" s="14" customFormat="1">
      <c r="A1616" s="14"/>
      <c r="B1616" s="247"/>
      <c r="C1616" s="248"/>
      <c r="D1616" s="238" t="s">
        <v>383</v>
      </c>
      <c r="E1616" s="249" t="s">
        <v>19</v>
      </c>
      <c r="F1616" s="250" t="s">
        <v>1595</v>
      </c>
      <c r="G1616" s="248"/>
      <c r="H1616" s="251">
        <v>1</v>
      </c>
      <c r="I1616" s="252"/>
      <c r="J1616" s="248"/>
      <c r="K1616" s="248"/>
      <c r="L1616" s="253"/>
      <c r="M1616" s="254"/>
      <c r="N1616" s="255"/>
      <c r="O1616" s="255"/>
      <c r="P1616" s="255"/>
      <c r="Q1616" s="255"/>
      <c r="R1616" s="255"/>
      <c r="S1616" s="255"/>
      <c r="T1616" s="25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7" t="s">
        <v>383</v>
      </c>
      <c r="AU1616" s="257" t="s">
        <v>91</v>
      </c>
      <c r="AV1616" s="14" t="s">
        <v>91</v>
      </c>
      <c r="AW1616" s="14" t="s">
        <v>37</v>
      </c>
      <c r="AX1616" s="14" t="s">
        <v>78</v>
      </c>
      <c r="AY1616" s="257" t="s">
        <v>373</v>
      </c>
    </row>
    <row r="1617" s="14" customFormat="1">
      <c r="A1617" s="14"/>
      <c r="B1617" s="247"/>
      <c r="C1617" s="248"/>
      <c r="D1617" s="238" t="s">
        <v>383</v>
      </c>
      <c r="E1617" s="249" t="s">
        <v>19</v>
      </c>
      <c r="F1617" s="250" t="s">
        <v>1596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7" t="s">
        <v>383</v>
      </c>
      <c r="AU1617" s="257" t="s">
        <v>91</v>
      </c>
      <c r="AV1617" s="14" t="s">
        <v>91</v>
      </c>
      <c r="AW1617" s="14" t="s">
        <v>37</v>
      </c>
      <c r="AX1617" s="14" t="s">
        <v>78</v>
      </c>
      <c r="AY1617" s="257" t="s">
        <v>373</v>
      </c>
    </row>
    <row r="1618" s="14" customFormat="1">
      <c r="A1618" s="14"/>
      <c r="B1618" s="247"/>
      <c r="C1618" s="248"/>
      <c r="D1618" s="238" t="s">
        <v>383</v>
      </c>
      <c r="E1618" s="249" t="s">
        <v>19</v>
      </c>
      <c r="F1618" s="250" t="s">
        <v>1597</v>
      </c>
      <c r="G1618" s="248"/>
      <c r="H1618" s="251">
        <v>1</v>
      </c>
      <c r="I1618" s="252"/>
      <c r="J1618" s="248"/>
      <c r="K1618" s="248"/>
      <c r="L1618" s="253"/>
      <c r="M1618" s="254"/>
      <c r="N1618" s="255"/>
      <c r="O1618" s="255"/>
      <c r="P1618" s="255"/>
      <c r="Q1618" s="255"/>
      <c r="R1618" s="255"/>
      <c r="S1618" s="255"/>
      <c r="T1618" s="256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7" t="s">
        <v>383</v>
      </c>
      <c r="AU1618" s="257" t="s">
        <v>91</v>
      </c>
      <c r="AV1618" s="14" t="s">
        <v>91</v>
      </c>
      <c r="AW1618" s="14" t="s">
        <v>37</v>
      </c>
      <c r="AX1618" s="14" t="s">
        <v>78</v>
      </c>
      <c r="AY1618" s="257" t="s">
        <v>373</v>
      </c>
    </row>
    <row r="1619" s="14" customFormat="1">
      <c r="A1619" s="14"/>
      <c r="B1619" s="247"/>
      <c r="C1619" s="248"/>
      <c r="D1619" s="238" t="s">
        <v>383</v>
      </c>
      <c r="E1619" s="249" t="s">
        <v>19</v>
      </c>
      <c r="F1619" s="250" t="s">
        <v>1598</v>
      </c>
      <c r="G1619" s="248"/>
      <c r="H1619" s="251">
        <v>1</v>
      </c>
      <c r="I1619" s="252"/>
      <c r="J1619" s="248"/>
      <c r="K1619" s="248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7" t="s">
        <v>383</v>
      </c>
      <c r="AU1619" s="257" t="s">
        <v>91</v>
      </c>
      <c r="AV1619" s="14" t="s">
        <v>91</v>
      </c>
      <c r="AW1619" s="14" t="s">
        <v>37</v>
      </c>
      <c r="AX1619" s="14" t="s">
        <v>78</v>
      </c>
      <c r="AY1619" s="257" t="s">
        <v>373</v>
      </c>
    </row>
    <row r="1620" s="14" customFormat="1">
      <c r="A1620" s="14"/>
      <c r="B1620" s="247"/>
      <c r="C1620" s="248"/>
      <c r="D1620" s="238" t="s">
        <v>383</v>
      </c>
      <c r="E1620" s="249" t="s">
        <v>19</v>
      </c>
      <c r="F1620" s="250" t="s">
        <v>1599</v>
      </c>
      <c r="G1620" s="248"/>
      <c r="H1620" s="251">
        <v>1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383</v>
      </c>
      <c r="AU1620" s="257" t="s">
        <v>91</v>
      </c>
      <c r="AV1620" s="14" t="s">
        <v>91</v>
      </c>
      <c r="AW1620" s="14" t="s">
        <v>37</v>
      </c>
      <c r="AX1620" s="14" t="s">
        <v>78</v>
      </c>
      <c r="AY1620" s="257" t="s">
        <v>373</v>
      </c>
    </row>
    <row r="1621" s="14" customFormat="1">
      <c r="A1621" s="14"/>
      <c r="B1621" s="247"/>
      <c r="C1621" s="248"/>
      <c r="D1621" s="238" t="s">
        <v>383</v>
      </c>
      <c r="E1621" s="249" t="s">
        <v>19</v>
      </c>
      <c r="F1621" s="250" t="s">
        <v>1600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383</v>
      </c>
      <c r="AU1621" s="257" t="s">
        <v>91</v>
      </c>
      <c r="AV1621" s="14" t="s">
        <v>91</v>
      </c>
      <c r="AW1621" s="14" t="s">
        <v>37</v>
      </c>
      <c r="AX1621" s="14" t="s">
        <v>78</v>
      </c>
      <c r="AY1621" s="257" t="s">
        <v>373</v>
      </c>
    </row>
    <row r="1622" s="14" customFormat="1">
      <c r="A1622" s="14"/>
      <c r="B1622" s="247"/>
      <c r="C1622" s="248"/>
      <c r="D1622" s="238" t="s">
        <v>383</v>
      </c>
      <c r="E1622" s="249" t="s">
        <v>19</v>
      </c>
      <c r="F1622" s="250" t="s">
        <v>1601</v>
      </c>
      <c r="G1622" s="248"/>
      <c r="H1622" s="251">
        <v>1</v>
      </c>
      <c r="I1622" s="252"/>
      <c r="J1622" s="248"/>
      <c r="K1622" s="248"/>
      <c r="L1622" s="253"/>
      <c r="M1622" s="254"/>
      <c r="N1622" s="255"/>
      <c r="O1622" s="255"/>
      <c r="P1622" s="255"/>
      <c r="Q1622" s="255"/>
      <c r="R1622" s="255"/>
      <c r="S1622" s="255"/>
      <c r="T1622" s="256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7" t="s">
        <v>383</v>
      </c>
      <c r="AU1622" s="257" t="s">
        <v>91</v>
      </c>
      <c r="AV1622" s="14" t="s">
        <v>91</v>
      </c>
      <c r="AW1622" s="14" t="s">
        <v>37</v>
      </c>
      <c r="AX1622" s="14" t="s">
        <v>78</v>
      </c>
      <c r="AY1622" s="257" t="s">
        <v>373</v>
      </c>
    </row>
    <row r="1623" s="14" customFormat="1">
      <c r="A1623" s="14"/>
      <c r="B1623" s="247"/>
      <c r="C1623" s="248"/>
      <c r="D1623" s="238" t="s">
        <v>383</v>
      </c>
      <c r="E1623" s="249" t="s">
        <v>19</v>
      </c>
      <c r="F1623" s="250" t="s">
        <v>1602</v>
      </c>
      <c r="G1623" s="248"/>
      <c r="H1623" s="251">
        <v>1</v>
      </c>
      <c r="I1623" s="252"/>
      <c r="J1623" s="248"/>
      <c r="K1623" s="248"/>
      <c r="L1623" s="253"/>
      <c r="M1623" s="254"/>
      <c r="N1623" s="255"/>
      <c r="O1623" s="255"/>
      <c r="P1623" s="255"/>
      <c r="Q1623" s="255"/>
      <c r="R1623" s="255"/>
      <c r="S1623" s="255"/>
      <c r="T1623" s="256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7" t="s">
        <v>383</v>
      </c>
      <c r="AU1623" s="257" t="s">
        <v>91</v>
      </c>
      <c r="AV1623" s="14" t="s">
        <v>91</v>
      </c>
      <c r="AW1623" s="14" t="s">
        <v>37</v>
      </c>
      <c r="AX1623" s="14" t="s">
        <v>78</v>
      </c>
      <c r="AY1623" s="257" t="s">
        <v>373</v>
      </c>
    </row>
    <row r="1624" s="14" customFormat="1">
      <c r="A1624" s="14"/>
      <c r="B1624" s="247"/>
      <c r="C1624" s="248"/>
      <c r="D1624" s="238" t="s">
        <v>383</v>
      </c>
      <c r="E1624" s="249" t="s">
        <v>19</v>
      </c>
      <c r="F1624" s="250" t="s">
        <v>1603</v>
      </c>
      <c r="G1624" s="248"/>
      <c r="H1624" s="251">
        <v>1</v>
      </c>
      <c r="I1624" s="252"/>
      <c r="J1624" s="248"/>
      <c r="K1624" s="248"/>
      <c r="L1624" s="253"/>
      <c r="M1624" s="254"/>
      <c r="N1624" s="255"/>
      <c r="O1624" s="255"/>
      <c r="P1624" s="255"/>
      <c r="Q1624" s="255"/>
      <c r="R1624" s="255"/>
      <c r="S1624" s="255"/>
      <c r="T1624" s="256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7" t="s">
        <v>383</v>
      </c>
      <c r="AU1624" s="257" t="s">
        <v>91</v>
      </c>
      <c r="AV1624" s="14" t="s">
        <v>91</v>
      </c>
      <c r="AW1624" s="14" t="s">
        <v>37</v>
      </c>
      <c r="AX1624" s="14" t="s">
        <v>78</v>
      </c>
      <c r="AY1624" s="257" t="s">
        <v>373</v>
      </c>
    </row>
    <row r="1625" s="14" customFormat="1">
      <c r="A1625" s="14"/>
      <c r="B1625" s="247"/>
      <c r="C1625" s="248"/>
      <c r="D1625" s="238" t="s">
        <v>383</v>
      </c>
      <c r="E1625" s="249" t="s">
        <v>19</v>
      </c>
      <c r="F1625" s="250" t="s">
        <v>1604</v>
      </c>
      <c r="G1625" s="248"/>
      <c r="H1625" s="251">
        <v>1</v>
      </c>
      <c r="I1625" s="252"/>
      <c r="J1625" s="248"/>
      <c r="K1625" s="248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7" t="s">
        <v>383</v>
      </c>
      <c r="AU1625" s="257" t="s">
        <v>91</v>
      </c>
      <c r="AV1625" s="14" t="s">
        <v>91</v>
      </c>
      <c r="AW1625" s="14" t="s">
        <v>37</v>
      </c>
      <c r="AX1625" s="14" t="s">
        <v>78</v>
      </c>
      <c r="AY1625" s="257" t="s">
        <v>373</v>
      </c>
    </row>
    <row r="1626" s="14" customFormat="1">
      <c r="A1626" s="14"/>
      <c r="B1626" s="247"/>
      <c r="C1626" s="248"/>
      <c r="D1626" s="238" t="s">
        <v>383</v>
      </c>
      <c r="E1626" s="249" t="s">
        <v>19</v>
      </c>
      <c r="F1626" s="250" t="s">
        <v>1605</v>
      </c>
      <c r="G1626" s="248"/>
      <c r="H1626" s="251">
        <v>1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7" t="s">
        <v>383</v>
      </c>
      <c r="AU1626" s="257" t="s">
        <v>91</v>
      </c>
      <c r="AV1626" s="14" t="s">
        <v>91</v>
      </c>
      <c r="AW1626" s="14" t="s">
        <v>37</v>
      </c>
      <c r="AX1626" s="14" t="s">
        <v>78</v>
      </c>
      <c r="AY1626" s="257" t="s">
        <v>373</v>
      </c>
    </row>
    <row r="1627" s="14" customFormat="1">
      <c r="A1627" s="14"/>
      <c r="B1627" s="247"/>
      <c r="C1627" s="248"/>
      <c r="D1627" s="238" t="s">
        <v>383</v>
      </c>
      <c r="E1627" s="249" t="s">
        <v>19</v>
      </c>
      <c r="F1627" s="250" t="s">
        <v>1606</v>
      </c>
      <c r="G1627" s="248"/>
      <c r="H1627" s="251">
        <v>1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383</v>
      </c>
      <c r="AU1627" s="257" t="s">
        <v>91</v>
      </c>
      <c r="AV1627" s="14" t="s">
        <v>91</v>
      </c>
      <c r="AW1627" s="14" t="s">
        <v>37</v>
      </c>
      <c r="AX1627" s="14" t="s">
        <v>78</v>
      </c>
      <c r="AY1627" s="257" t="s">
        <v>373</v>
      </c>
    </row>
    <row r="1628" s="14" customFormat="1">
      <c r="A1628" s="14"/>
      <c r="B1628" s="247"/>
      <c r="C1628" s="248"/>
      <c r="D1628" s="238" t="s">
        <v>383</v>
      </c>
      <c r="E1628" s="249" t="s">
        <v>19</v>
      </c>
      <c r="F1628" s="250" t="s">
        <v>1607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383</v>
      </c>
      <c r="AU1628" s="257" t="s">
        <v>91</v>
      </c>
      <c r="AV1628" s="14" t="s">
        <v>91</v>
      </c>
      <c r="AW1628" s="14" t="s">
        <v>37</v>
      </c>
      <c r="AX1628" s="14" t="s">
        <v>78</v>
      </c>
      <c r="AY1628" s="257" t="s">
        <v>373</v>
      </c>
    </row>
    <row r="1629" s="14" customFormat="1">
      <c r="A1629" s="14"/>
      <c r="B1629" s="247"/>
      <c r="C1629" s="248"/>
      <c r="D1629" s="238" t="s">
        <v>383</v>
      </c>
      <c r="E1629" s="249" t="s">
        <v>19</v>
      </c>
      <c r="F1629" s="250" t="s">
        <v>1608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383</v>
      </c>
      <c r="AU1629" s="257" t="s">
        <v>91</v>
      </c>
      <c r="AV1629" s="14" t="s">
        <v>91</v>
      </c>
      <c r="AW1629" s="14" t="s">
        <v>37</v>
      </c>
      <c r="AX1629" s="14" t="s">
        <v>78</v>
      </c>
      <c r="AY1629" s="257" t="s">
        <v>373</v>
      </c>
    </row>
    <row r="1630" s="14" customFormat="1">
      <c r="A1630" s="14"/>
      <c r="B1630" s="247"/>
      <c r="C1630" s="248"/>
      <c r="D1630" s="238" t="s">
        <v>383</v>
      </c>
      <c r="E1630" s="249" t="s">
        <v>19</v>
      </c>
      <c r="F1630" s="250" t="s">
        <v>1609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383</v>
      </c>
      <c r="AU1630" s="257" t="s">
        <v>91</v>
      </c>
      <c r="AV1630" s="14" t="s">
        <v>91</v>
      </c>
      <c r="AW1630" s="14" t="s">
        <v>37</v>
      </c>
      <c r="AX1630" s="14" t="s">
        <v>78</v>
      </c>
      <c r="AY1630" s="257" t="s">
        <v>373</v>
      </c>
    </row>
    <row r="1631" s="14" customFormat="1">
      <c r="A1631" s="14"/>
      <c r="B1631" s="247"/>
      <c r="C1631" s="248"/>
      <c r="D1631" s="238" t="s">
        <v>383</v>
      </c>
      <c r="E1631" s="249" t="s">
        <v>19</v>
      </c>
      <c r="F1631" s="250" t="s">
        <v>1610</v>
      </c>
      <c r="G1631" s="248"/>
      <c r="H1631" s="251">
        <v>1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383</v>
      </c>
      <c r="AU1631" s="257" t="s">
        <v>91</v>
      </c>
      <c r="AV1631" s="14" t="s">
        <v>91</v>
      </c>
      <c r="AW1631" s="14" t="s">
        <v>37</v>
      </c>
      <c r="AX1631" s="14" t="s">
        <v>78</v>
      </c>
      <c r="AY1631" s="257" t="s">
        <v>373</v>
      </c>
    </row>
    <row r="1632" s="14" customFormat="1">
      <c r="A1632" s="14"/>
      <c r="B1632" s="247"/>
      <c r="C1632" s="248"/>
      <c r="D1632" s="238" t="s">
        <v>383</v>
      </c>
      <c r="E1632" s="249" t="s">
        <v>19</v>
      </c>
      <c r="F1632" s="250" t="s">
        <v>1611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383</v>
      </c>
      <c r="AU1632" s="257" t="s">
        <v>91</v>
      </c>
      <c r="AV1632" s="14" t="s">
        <v>91</v>
      </c>
      <c r="AW1632" s="14" t="s">
        <v>37</v>
      </c>
      <c r="AX1632" s="14" t="s">
        <v>78</v>
      </c>
      <c r="AY1632" s="257" t="s">
        <v>373</v>
      </c>
    </row>
    <row r="1633" s="14" customFormat="1">
      <c r="A1633" s="14"/>
      <c r="B1633" s="247"/>
      <c r="C1633" s="248"/>
      <c r="D1633" s="238" t="s">
        <v>383</v>
      </c>
      <c r="E1633" s="249" t="s">
        <v>19</v>
      </c>
      <c r="F1633" s="250" t="s">
        <v>1612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383</v>
      </c>
      <c r="AU1633" s="257" t="s">
        <v>91</v>
      </c>
      <c r="AV1633" s="14" t="s">
        <v>91</v>
      </c>
      <c r="AW1633" s="14" t="s">
        <v>37</v>
      </c>
      <c r="AX1633" s="14" t="s">
        <v>78</v>
      </c>
      <c r="AY1633" s="257" t="s">
        <v>373</v>
      </c>
    </row>
    <row r="1634" s="14" customFormat="1">
      <c r="A1634" s="14"/>
      <c r="B1634" s="247"/>
      <c r="C1634" s="248"/>
      <c r="D1634" s="238" t="s">
        <v>383</v>
      </c>
      <c r="E1634" s="249" t="s">
        <v>19</v>
      </c>
      <c r="F1634" s="250" t="s">
        <v>1613</v>
      </c>
      <c r="G1634" s="248"/>
      <c r="H1634" s="251">
        <v>1</v>
      </c>
      <c r="I1634" s="252"/>
      <c r="J1634" s="248"/>
      <c r="K1634" s="248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7" t="s">
        <v>383</v>
      </c>
      <c r="AU1634" s="257" t="s">
        <v>91</v>
      </c>
      <c r="AV1634" s="14" t="s">
        <v>91</v>
      </c>
      <c r="AW1634" s="14" t="s">
        <v>37</v>
      </c>
      <c r="AX1634" s="14" t="s">
        <v>78</v>
      </c>
      <c r="AY1634" s="257" t="s">
        <v>373</v>
      </c>
    </row>
    <row r="1635" s="14" customFormat="1">
      <c r="A1635" s="14"/>
      <c r="B1635" s="247"/>
      <c r="C1635" s="248"/>
      <c r="D1635" s="238" t="s">
        <v>383</v>
      </c>
      <c r="E1635" s="249" t="s">
        <v>19</v>
      </c>
      <c r="F1635" s="250" t="s">
        <v>1614</v>
      </c>
      <c r="G1635" s="248"/>
      <c r="H1635" s="251">
        <v>1</v>
      </c>
      <c r="I1635" s="252"/>
      <c r="J1635" s="248"/>
      <c r="K1635" s="248"/>
      <c r="L1635" s="253"/>
      <c r="M1635" s="254"/>
      <c r="N1635" s="255"/>
      <c r="O1635" s="255"/>
      <c r="P1635" s="255"/>
      <c r="Q1635" s="255"/>
      <c r="R1635" s="255"/>
      <c r="S1635" s="255"/>
      <c r="T1635" s="256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7" t="s">
        <v>383</v>
      </c>
      <c r="AU1635" s="257" t="s">
        <v>91</v>
      </c>
      <c r="AV1635" s="14" t="s">
        <v>91</v>
      </c>
      <c r="AW1635" s="14" t="s">
        <v>37</v>
      </c>
      <c r="AX1635" s="14" t="s">
        <v>78</v>
      </c>
      <c r="AY1635" s="257" t="s">
        <v>373</v>
      </c>
    </row>
    <row r="1636" s="14" customFormat="1">
      <c r="A1636" s="14"/>
      <c r="B1636" s="247"/>
      <c r="C1636" s="248"/>
      <c r="D1636" s="238" t="s">
        <v>383</v>
      </c>
      <c r="E1636" s="249" t="s">
        <v>19</v>
      </c>
      <c r="F1636" s="250" t="s">
        <v>1615</v>
      </c>
      <c r="G1636" s="248"/>
      <c r="H1636" s="251">
        <v>1</v>
      </c>
      <c r="I1636" s="252"/>
      <c r="J1636" s="248"/>
      <c r="K1636" s="248"/>
      <c r="L1636" s="253"/>
      <c r="M1636" s="254"/>
      <c r="N1636" s="255"/>
      <c r="O1636" s="255"/>
      <c r="P1636" s="255"/>
      <c r="Q1636" s="255"/>
      <c r="R1636" s="255"/>
      <c r="S1636" s="255"/>
      <c r="T1636" s="256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7" t="s">
        <v>383</v>
      </c>
      <c r="AU1636" s="257" t="s">
        <v>91</v>
      </c>
      <c r="AV1636" s="14" t="s">
        <v>91</v>
      </c>
      <c r="AW1636" s="14" t="s">
        <v>37</v>
      </c>
      <c r="AX1636" s="14" t="s">
        <v>78</v>
      </c>
      <c r="AY1636" s="257" t="s">
        <v>373</v>
      </c>
    </row>
    <row r="1637" s="14" customFormat="1">
      <c r="A1637" s="14"/>
      <c r="B1637" s="247"/>
      <c r="C1637" s="248"/>
      <c r="D1637" s="238" t="s">
        <v>383</v>
      </c>
      <c r="E1637" s="249" t="s">
        <v>19</v>
      </c>
      <c r="F1637" s="250" t="s">
        <v>1616</v>
      </c>
      <c r="G1637" s="248"/>
      <c r="H1637" s="251">
        <v>1</v>
      </c>
      <c r="I1637" s="252"/>
      <c r="J1637" s="248"/>
      <c r="K1637" s="248"/>
      <c r="L1637" s="253"/>
      <c r="M1637" s="254"/>
      <c r="N1637" s="255"/>
      <c r="O1637" s="255"/>
      <c r="P1637" s="255"/>
      <c r="Q1637" s="255"/>
      <c r="R1637" s="255"/>
      <c r="S1637" s="255"/>
      <c r="T1637" s="256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7" t="s">
        <v>383</v>
      </c>
      <c r="AU1637" s="257" t="s">
        <v>91</v>
      </c>
      <c r="AV1637" s="14" t="s">
        <v>91</v>
      </c>
      <c r="AW1637" s="14" t="s">
        <v>37</v>
      </c>
      <c r="AX1637" s="14" t="s">
        <v>78</v>
      </c>
      <c r="AY1637" s="257" t="s">
        <v>373</v>
      </c>
    </row>
    <row r="1638" s="14" customFormat="1">
      <c r="A1638" s="14"/>
      <c r="B1638" s="247"/>
      <c r="C1638" s="248"/>
      <c r="D1638" s="238" t="s">
        <v>383</v>
      </c>
      <c r="E1638" s="249" t="s">
        <v>19</v>
      </c>
      <c r="F1638" s="250" t="s">
        <v>1617</v>
      </c>
      <c r="G1638" s="248"/>
      <c r="H1638" s="251">
        <v>1</v>
      </c>
      <c r="I1638" s="252"/>
      <c r="J1638" s="248"/>
      <c r="K1638" s="248"/>
      <c r="L1638" s="253"/>
      <c r="M1638" s="254"/>
      <c r="N1638" s="255"/>
      <c r="O1638" s="255"/>
      <c r="P1638" s="255"/>
      <c r="Q1638" s="255"/>
      <c r="R1638" s="255"/>
      <c r="S1638" s="255"/>
      <c r="T1638" s="25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7" t="s">
        <v>383</v>
      </c>
      <c r="AU1638" s="257" t="s">
        <v>91</v>
      </c>
      <c r="AV1638" s="14" t="s">
        <v>91</v>
      </c>
      <c r="AW1638" s="14" t="s">
        <v>37</v>
      </c>
      <c r="AX1638" s="14" t="s">
        <v>78</v>
      </c>
      <c r="AY1638" s="257" t="s">
        <v>373</v>
      </c>
    </row>
    <row r="1639" s="14" customFormat="1">
      <c r="A1639" s="14"/>
      <c r="B1639" s="247"/>
      <c r="C1639" s="248"/>
      <c r="D1639" s="238" t="s">
        <v>383</v>
      </c>
      <c r="E1639" s="249" t="s">
        <v>19</v>
      </c>
      <c r="F1639" s="250" t="s">
        <v>1618</v>
      </c>
      <c r="G1639" s="248"/>
      <c r="H1639" s="251">
        <v>1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383</v>
      </c>
      <c r="AU1639" s="257" t="s">
        <v>91</v>
      </c>
      <c r="AV1639" s="14" t="s">
        <v>91</v>
      </c>
      <c r="AW1639" s="14" t="s">
        <v>37</v>
      </c>
      <c r="AX1639" s="14" t="s">
        <v>78</v>
      </c>
      <c r="AY1639" s="257" t="s">
        <v>373</v>
      </c>
    </row>
    <row r="1640" s="14" customFormat="1">
      <c r="A1640" s="14"/>
      <c r="B1640" s="247"/>
      <c r="C1640" s="248"/>
      <c r="D1640" s="238" t="s">
        <v>383</v>
      </c>
      <c r="E1640" s="249" t="s">
        <v>19</v>
      </c>
      <c r="F1640" s="250" t="s">
        <v>1619</v>
      </c>
      <c r="G1640" s="248"/>
      <c r="H1640" s="251">
        <v>1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383</v>
      </c>
      <c r="AU1640" s="257" t="s">
        <v>91</v>
      </c>
      <c r="AV1640" s="14" t="s">
        <v>91</v>
      </c>
      <c r="AW1640" s="14" t="s">
        <v>37</v>
      </c>
      <c r="AX1640" s="14" t="s">
        <v>78</v>
      </c>
      <c r="AY1640" s="257" t="s">
        <v>373</v>
      </c>
    </row>
    <row r="1641" s="14" customFormat="1">
      <c r="A1641" s="14"/>
      <c r="B1641" s="247"/>
      <c r="C1641" s="248"/>
      <c r="D1641" s="238" t="s">
        <v>383</v>
      </c>
      <c r="E1641" s="249" t="s">
        <v>19</v>
      </c>
      <c r="F1641" s="250" t="s">
        <v>1620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383</v>
      </c>
      <c r="AU1641" s="257" t="s">
        <v>91</v>
      </c>
      <c r="AV1641" s="14" t="s">
        <v>91</v>
      </c>
      <c r="AW1641" s="14" t="s">
        <v>37</v>
      </c>
      <c r="AX1641" s="14" t="s">
        <v>78</v>
      </c>
      <c r="AY1641" s="257" t="s">
        <v>373</v>
      </c>
    </row>
    <row r="1642" s="14" customFormat="1">
      <c r="A1642" s="14"/>
      <c r="B1642" s="247"/>
      <c r="C1642" s="248"/>
      <c r="D1642" s="238" t="s">
        <v>383</v>
      </c>
      <c r="E1642" s="249" t="s">
        <v>19</v>
      </c>
      <c r="F1642" s="250" t="s">
        <v>1621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383</v>
      </c>
      <c r="AU1642" s="257" t="s">
        <v>91</v>
      </c>
      <c r="AV1642" s="14" t="s">
        <v>91</v>
      </c>
      <c r="AW1642" s="14" t="s">
        <v>37</v>
      </c>
      <c r="AX1642" s="14" t="s">
        <v>78</v>
      </c>
      <c r="AY1642" s="257" t="s">
        <v>373</v>
      </c>
    </row>
    <row r="1643" s="14" customFormat="1">
      <c r="A1643" s="14"/>
      <c r="B1643" s="247"/>
      <c r="C1643" s="248"/>
      <c r="D1643" s="238" t="s">
        <v>383</v>
      </c>
      <c r="E1643" s="249" t="s">
        <v>19</v>
      </c>
      <c r="F1643" s="250" t="s">
        <v>1622</v>
      </c>
      <c r="G1643" s="248"/>
      <c r="H1643" s="251">
        <v>1</v>
      </c>
      <c r="I1643" s="252"/>
      <c r="J1643" s="248"/>
      <c r="K1643" s="248"/>
      <c r="L1643" s="253"/>
      <c r="M1643" s="254"/>
      <c r="N1643" s="255"/>
      <c r="O1643" s="255"/>
      <c r="P1643" s="255"/>
      <c r="Q1643" s="255"/>
      <c r="R1643" s="255"/>
      <c r="S1643" s="255"/>
      <c r="T1643" s="256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7" t="s">
        <v>383</v>
      </c>
      <c r="AU1643" s="257" t="s">
        <v>91</v>
      </c>
      <c r="AV1643" s="14" t="s">
        <v>91</v>
      </c>
      <c r="AW1643" s="14" t="s">
        <v>37</v>
      </c>
      <c r="AX1643" s="14" t="s">
        <v>78</v>
      </c>
      <c r="AY1643" s="257" t="s">
        <v>373</v>
      </c>
    </row>
    <row r="1644" s="14" customFormat="1">
      <c r="A1644" s="14"/>
      <c r="B1644" s="247"/>
      <c r="C1644" s="248"/>
      <c r="D1644" s="238" t="s">
        <v>383</v>
      </c>
      <c r="E1644" s="249" t="s">
        <v>19</v>
      </c>
      <c r="F1644" s="250" t="s">
        <v>1623</v>
      </c>
      <c r="G1644" s="248"/>
      <c r="H1644" s="251">
        <v>1</v>
      </c>
      <c r="I1644" s="252"/>
      <c r="J1644" s="248"/>
      <c r="K1644" s="248"/>
      <c r="L1644" s="253"/>
      <c r="M1644" s="254"/>
      <c r="N1644" s="255"/>
      <c r="O1644" s="255"/>
      <c r="P1644" s="255"/>
      <c r="Q1644" s="255"/>
      <c r="R1644" s="255"/>
      <c r="S1644" s="255"/>
      <c r="T1644" s="256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7" t="s">
        <v>383</v>
      </c>
      <c r="AU1644" s="257" t="s">
        <v>91</v>
      </c>
      <c r="AV1644" s="14" t="s">
        <v>91</v>
      </c>
      <c r="AW1644" s="14" t="s">
        <v>37</v>
      </c>
      <c r="AX1644" s="14" t="s">
        <v>78</v>
      </c>
      <c r="AY1644" s="257" t="s">
        <v>373</v>
      </c>
    </row>
    <row r="1645" s="14" customFormat="1">
      <c r="A1645" s="14"/>
      <c r="B1645" s="247"/>
      <c r="C1645" s="248"/>
      <c r="D1645" s="238" t="s">
        <v>383</v>
      </c>
      <c r="E1645" s="249" t="s">
        <v>19</v>
      </c>
      <c r="F1645" s="250" t="s">
        <v>1624</v>
      </c>
      <c r="G1645" s="248"/>
      <c r="H1645" s="251">
        <v>1</v>
      </c>
      <c r="I1645" s="252"/>
      <c r="J1645" s="248"/>
      <c r="K1645" s="248"/>
      <c r="L1645" s="253"/>
      <c r="M1645" s="254"/>
      <c r="N1645" s="255"/>
      <c r="O1645" s="255"/>
      <c r="P1645" s="255"/>
      <c r="Q1645" s="255"/>
      <c r="R1645" s="255"/>
      <c r="S1645" s="255"/>
      <c r="T1645" s="25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7" t="s">
        <v>383</v>
      </c>
      <c r="AU1645" s="257" t="s">
        <v>91</v>
      </c>
      <c r="AV1645" s="14" t="s">
        <v>91</v>
      </c>
      <c r="AW1645" s="14" t="s">
        <v>37</v>
      </c>
      <c r="AX1645" s="14" t="s">
        <v>78</v>
      </c>
      <c r="AY1645" s="257" t="s">
        <v>373</v>
      </c>
    </row>
    <row r="1646" s="14" customFormat="1">
      <c r="A1646" s="14"/>
      <c r="B1646" s="247"/>
      <c r="C1646" s="248"/>
      <c r="D1646" s="238" t="s">
        <v>383</v>
      </c>
      <c r="E1646" s="249" t="s">
        <v>19</v>
      </c>
      <c r="F1646" s="250" t="s">
        <v>1625</v>
      </c>
      <c r="G1646" s="248"/>
      <c r="H1646" s="251">
        <v>1</v>
      </c>
      <c r="I1646" s="252"/>
      <c r="J1646" s="248"/>
      <c r="K1646" s="248"/>
      <c r="L1646" s="253"/>
      <c r="M1646" s="254"/>
      <c r="N1646" s="255"/>
      <c r="O1646" s="255"/>
      <c r="P1646" s="255"/>
      <c r="Q1646" s="255"/>
      <c r="R1646" s="255"/>
      <c r="S1646" s="255"/>
      <c r="T1646" s="256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7" t="s">
        <v>383</v>
      </c>
      <c r="AU1646" s="257" t="s">
        <v>91</v>
      </c>
      <c r="AV1646" s="14" t="s">
        <v>91</v>
      </c>
      <c r="AW1646" s="14" t="s">
        <v>37</v>
      </c>
      <c r="AX1646" s="14" t="s">
        <v>78</v>
      </c>
      <c r="AY1646" s="257" t="s">
        <v>373</v>
      </c>
    </row>
    <row r="1647" s="14" customFormat="1">
      <c r="A1647" s="14"/>
      <c r="B1647" s="247"/>
      <c r="C1647" s="248"/>
      <c r="D1647" s="238" t="s">
        <v>383</v>
      </c>
      <c r="E1647" s="249" t="s">
        <v>19</v>
      </c>
      <c r="F1647" s="250" t="s">
        <v>1626</v>
      </c>
      <c r="G1647" s="248"/>
      <c r="H1647" s="251">
        <v>1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7" t="s">
        <v>383</v>
      </c>
      <c r="AU1647" s="257" t="s">
        <v>91</v>
      </c>
      <c r="AV1647" s="14" t="s">
        <v>91</v>
      </c>
      <c r="AW1647" s="14" t="s">
        <v>37</v>
      </c>
      <c r="AX1647" s="14" t="s">
        <v>78</v>
      </c>
      <c r="AY1647" s="257" t="s">
        <v>373</v>
      </c>
    </row>
    <row r="1648" s="14" customFormat="1">
      <c r="A1648" s="14"/>
      <c r="B1648" s="247"/>
      <c r="C1648" s="248"/>
      <c r="D1648" s="238" t="s">
        <v>383</v>
      </c>
      <c r="E1648" s="249" t="s">
        <v>19</v>
      </c>
      <c r="F1648" s="250" t="s">
        <v>1627</v>
      </c>
      <c r="G1648" s="248"/>
      <c r="H1648" s="251">
        <v>1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383</v>
      </c>
      <c r="AU1648" s="257" t="s">
        <v>91</v>
      </c>
      <c r="AV1648" s="14" t="s">
        <v>91</v>
      </c>
      <c r="AW1648" s="14" t="s">
        <v>37</v>
      </c>
      <c r="AX1648" s="14" t="s">
        <v>78</v>
      </c>
      <c r="AY1648" s="257" t="s">
        <v>373</v>
      </c>
    </row>
    <row r="1649" s="14" customFormat="1">
      <c r="A1649" s="14"/>
      <c r="B1649" s="247"/>
      <c r="C1649" s="248"/>
      <c r="D1649" s="238" t="s">
        <v>383</v>
      </c>
      <c r="E1649" s="249" t="s">
        <v>19</v>
      </c>
      <c r="F1649" s="250" t="s">
        <v>1628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383</v>
      </c>
      <c r="AU1649" s="257" t="s">
        <v>91</v>
      </c>
      <c r="AV1649" s="14" t="s">
        <v>91</v>
      </c>
      <c r="AW1649" s="14" t="s">
        <v>37</v>
      </c>
      <c r="AX1649" s="14" t="s">
        <v>78</v>
      </c>
      <c r="AY1649" s="257" t="s">
        <v>373</v>
      </c>
    </row>
    <row r="1650" s="14" customFormat="1">
      <c r="A1650" s="14"/>
      <c r="B1650" s="247"/>
      <c r="C1650" s="248"/>
      <c r="D1650" s="238" t="s">
        <v>383</v>
      </c>
      <c r="E1650" s="249" t="s">
        <v>19</v>
      </c>
      <c r="F1650" s="250" t="s">
        <v>1629</v>
      </c>
      <c r="G1650" s="248"/>
      <c r="H1650" s="251">
        <v>1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383</v>
      </c>
      <c r="AU1650" s="257" t="s">
        <v>91</v>
      </c>
      <c r="AV1650" s="14" t="s">
        <v>91</v>
      </c>
      <c r="AW1650" s="14" t="s">
        <v>37</v>
      </c>
      <c r="AX1650" s="14" t="s">
        <v>78</v>
      </c>
      <c r="AY1650" s="257" t="s">
        <v>373</v>
      </c>
    </row>
    <row r="1651" s="14" customFormat="1">
      <c r="A1651" s="14"/>
      <c r="B1651" s="247"/>
      <c r="C1651" s="248"/>
      <c r="D1651" s="238" t="s">
        <v>383</v>
      </c>
      <c r="E1651" s="249" t="s">
        <v>19</v>
      </c>
      <c r="F1651" s="250" t="s">
        <v>1630</v>
      </c>
      <c r="G1651" s="248"/>
      <c r="H1651" s="251">
        <v>1</v>
      </c>
      <c r="I1651" s="252"/>
      <c r="J1651" s="248"/>
      <c r="K1651" s="248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7" t="s">
        <v>383</v>
      </c>
      <c r="AU1651" s="257" t="s">
        <v>91</v>
      </c>
      <c r="AV1651" s="14" t="s">
        <v>91</v>
      </c>
      <c r="AW1651" s="14" t="s">
        <v>37</v>
      </c>
      <c r="AX1651" s="14" t="s">
        <v>78</v>
      </c>
      <c r="AY1651" s="257" t="s">
        <v>373</v>
      </c>
    </row>
    <row r="1652" s="14" customFormat="1">
      <c r="A1652" s="14"/>
      <c r="B1652" s="247"/>
      <c r="C1652" s="248"/>
      <c r="D1652" s="238" t="s">
        <v>383</v>
      </c>
      <c r="E1652" s="249" t="s">
        <v>19</v>
      </c>
      <c r="F1652" s="250" t="s">
        <v>1631</v>
      </c>
      <c r="G1652" s="248"/>
      <c r="H1652" s="251">
        <v>1</v>
      </c>
      <c r="I1652" s="252"/>
      <c r="J1652" s="248"/>
      <c r="K1652" s="248"/>
      <c r="L1652" s="253"/>
      <c r="M1652" s="254"/>
      <c r="N1652" s="255"/>
      <c r="O1652" s="255"/>
      <c r="P1652" s="255"/>
      <c r="Q1652" s="255"/>
      <c r="R1652" s="255"/>
      <c r="S1652" s="255"/>
      <c r="T1652" s="256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7" t="s">
        <v>383</v>
      </c>
      <c r="AU1652" s="257" t="s">
        <v>91</v>
      </c>
      <c r="AV1652" s="14" t="s">
        <v>91</v>
      </c>
      <c r="AW1652" s="14" t="s">
        <v>37</v>
      </c>
      <c r="AX1652" s="14" t="s">
        <v>78</v>
      </c>
      <c r="AY1652" s="257" t="s">
        <v>373</v>
      </c>
    </row>
    <row r="1653" s="14" customFormat="1">
      <c r="A1653" s="14"/>
      <c r="B1653" s="247"/>
      <c r="C1653" s="248"/>
      <c r="D1653" s="238" t="s">
        <v>383</v>
      </c>
      <c r="E1653" s="249" t="s">
        <v>19</v>
      </c>
      <c r="F1653" s="250" t="s">
        <v>1632</v>
      </c>
      <c r="G1653" s="248"/>
      <c r="H1653" s="251">
        <v>1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7" t="s">
        <v>383</v>
      </c>
      <c r="AU1653" s="257" t="s">
        <v>91</v>
      </c>
      <c r="AV1653" s="14" t="s">
        <v>91</v>
      </c>
      <c r="AW1653" s="14" t="s">
        <v>37</v>
      </c>
      <c r="AX1653" s="14" t="s">
        <v>78</v>
      </c>
      <c r="AY1653" s="257" t="s">
        <v>373</v>
      </c>
    </row>
    <row r="1654" s="14" customFormat="1">
      <c r="A1654" s="14"/>
      <c r="B1654" s="247"/>
      <c r="C1654" s="248"/>
      <c r="D1654" s="238" t="s">
        <v>383</v>
      </c>
      <c r="E1654" s="249" t="s">
        <v>19</v>
      </c>
      <c r="F1654" s="250" t="s">
        <v>1633</v>
      </c>
      <c r="G1654" s="248"/>
      <c r="H1654" s="251">
        <v>1</v>
      </c>
      <c r="I1654" s="252"/>
      <c r="J1654" s="248"/>
      <c r="K1654" s="248"/>
      <c r="L1654" s="253"/>
      <c r="M1654" s="254"/>
      <c r="N1654" s="255"/>
      <c r="O1654" s="255"/>
      <c r="P1654" s="255"/>
      <c r="Q1654" s="255"/>
      <c r="R1654" s="255"/>
      <c r="S1654" s="255"/>
      <c r="T1654" s="256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7" t="s">
        <v>383</v>
      </c>
      <c r="AU1654" s="257" t="s">
        <v>91</v>
      </c>
      <c r="AV1654" s="14" t="s">
        <v>91</v>
      </c>
      <c r="AW1654" s="14" t="s">
        <v>37</v>
      </c>
      <c r="AX1654" s="14" t="s">
        <v>78</v>
      </c>
      <c r="AY1654" s="257" t="s">
        <v>373</v>
      </c>
    </row>
    <row r="1655" s="15" customFormat="1">
      <c r="A1655" s="15"/>
      <c r="B1655" s="258"/>
      <c r="C1655" s="259"/>
      <c r="D1655" s="238" t="s">
        <v>383</v>
      </c>
      <c r="E1655" s="260" t="s">
        <v>19</v>
      </c>
      <c r="F1655" s="261" t="s">
        <v>386</v>
      </c>
      <c r="G1655" s="259"/>
      <c r="H1655" s="262">
        <v>77</v>
      </c>
      <c r="I1655" s="263"/>
      <c r="J1655" s="259"/>
      <c r="K1655" s="259"/>
      <c r="L1655" s="264"/>
      <c r="M1655" s="265"/>
      <c r="N1655" s="266"/>
      <c r="O1655" s="266"/>
      <c r="P1655" s="266"/>
      <c r="Q1655" s="266"/>
      <c r="R1655" s="266"/>
      <c r="S1655" s="266"/>
      <c r="T1655" s="267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8" t="s">
        <v>383</v>
      </c>
      <c r="AU1655" s="268" t="s">
        <v>91</v>
      </c>
      <c r="AV1655" s="15" t="s">
        <v>379</v>
      </c>
      <c r="AW1655" s="15" t="s">
        <v>37</v>
      </c>
      <c r="AX1655" s="15" t="s">
        <v>85</v>
      </c>
      <c r="AY1655" s="268" t="s">
        <v>373</v>
      </c>
    </row>
    <row r="1656" s="2" customFormat="1" ht="49.05" customHeight="1">
      <c r="A1656" s="41"/>
      <c r="B1656" s="42"/>
      <c r="C1656" s="280" t="s">
        <v>1634</v>
      </c>
      <c r="D1656" s="280" t="s">
        <v>489</v>
      </c>
      <c r="E1656" s="281" t="s">
        <v>1635</v>
      </c>
      <c r="F1656" s="282" t="s">
        <v>1636</v>
      </c>
      <c r="G1656" s="283" t="s">
        <v>595</v>
      </c>
      <c r="H1656" s="284">
        <v>8</v>
      </c>
      <c r="I1656" s="285"/>
      <c r="J1656" s="286">
        <f>ROUND(I1656*H1656,2)</f>
        <v>0</v>
      </c>
      <c r="K1656" s="282" t="s">
        <v>19</v>
      </c>
      <c r="L1656" s="287"/>
      <c r="M1656" s="288" t="s">
        <v>19</v>
      </c>
      <c r="N1656" s="289" t="s">
        <v>50</v>
      </c>
      <c r="O1656" s="87"/>
      <c r="P1656" s="227">
        <f>O1656*H1656</f>
        <v>0</v>
      </c>
      <c r="Q1656" s="227">
        <v>0.017930000000000001</v>
      </c>
      <c r="R1656" s="227">
        <f>Q1656*H1656</f>
        <v>0.14344000000000001</v>
      </c>
      <c r="S1656" s="227">
        <v>0</v>
      </c>
      <c r="T1656" s="228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9" t="s">
        <v>422</v>
      </c>
      <c r="AT1656" s="229" t="s">
        <v>489</v>
      </c>
      <c r="AU1656" s="229" t="s">
        <v>91</v>
      </c>
      <c r="AY1656" s="20" t="s">
        <v>373</v>
      </c>
      <c r="BE1656" s="230">
        <f>IF(N1656="základní",J1656,0)</f>
        <v>0</v>
      </c>
      <c r="BF1656" s="230">
        <f>IF(N1656="snížená",J1656,0)</f>
        <v>0</v>
      </c>
      <c r="BG1656" s="230">
        <f>IF(N1656="zákl. přenesená",J1656,0)</f>
        <v>0</v>
      </c>
      <c r="BH1656" s="230">
        <f>IF(N1656="sníž. přenesená",J1656,0)</f>
        <v>0</v>
      </c>
      <c r="BI1656" s="230">
        <f>IF(N1656="nulová",J1656,0)</f>
        <v>0</v>
      </c>
      <c r="BJ1656" s="20" t="s">
        <v>91</v>
      </c>
      <c r="BK1656" s="230">
        <f>ROUND(I1656*H1656,2)</f>
        <v>0</v>
      </c>
      <c r="BL1656" s="20" t="s">
        <v>379</v>
      </c>
      <c r="BM1656" s="229" t="s">
        <v>1637</v>
      </c>
    </row>
    <row r="1657" s="13" customFormat="1">
      <c r="A1657" s="13"/>
      <c r="B1657" s="236"/>
      <c r="C1657" s="237"/>
      <c r="D1657" s="238" t="s">
        <v>383</v>
      </c>
      <c r="E1657" s="239" t="s">
        <v>19</v>
      </c>
      <c r="F1657" s="240" t="s">
        <v>384</v>
      </c>
      <c r="G1657" s="237"/>
      <c r="H1657" s="239" t="s">
        <v>19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6" t="s">
        <v>383</v>
      </c>
      <c r="AU1657" s="246" t="s">
        <v>91</v>
      </c>
      <c r="AV1657" s="13" t="s">
        <v>85</v>
      </c>
      <c r="AW1657" s="13" t="s">
        <v>37</v>
      </c>
      <c r="AX1657" s="13" t="s">
        <v>78</v>
      </c>
      <c r="AY1657" s="246" t="s">
        <v>373</v>
      </c>
    </row>
    <row r="1658" s="13" customFormat="1">
      <c r="A1658" s="13"/>
      <c r="B1658" s="236"/>
      <c r="C1658" s="237"/>
      <c r="D1658" s="238" t="s">
        <v>383</v>
      </c>
      <c r="E1658" s="239" t="s">
        <v>19</v>
      </c>
      <c r="F1658" s="240" t="s">
        <v>1556</v>
      </c>
      <c r="G1658" s="237"/>
      <c r="H1658" s="239" t="s">
        <v>19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6" t="s">
        <v>383</v>
      </c>
      <c r="AU1658" s="246" t="s">
        <v>91</v>
      </c>
      <c r="AV1658" s="13" t="s">
        <v>85</v>
      </c>
      <c r="AW1658" s="13" t="s">
        <v>37</v>
      </c>
      <c r="AX1658" s="13" t="s">
        <v>78</v>
      </c>
      <c r="AY1658" s="246" t="s">
        <v>373</v>
      </c>
    </row>
    <row r="1659" s="14" customFormat="1">
      <c r="A1659" s="14"/>
      <c r="B1659" s="247"/>
      <c r="C1659" s="248"/>
      <c r="D1659" s="238" t="s">
        <v>383</v>
      </c>
      <c r="E1659" s="249" t="s">
        <v>19</v>
      </c>
      <c r="F1659" s="250" t="s">
        <v>1558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383</v>
      </c>
      <c r="AU1659" s="257" t="s">
        <v>91</v>
      </c>
      <c r="AV1659" s="14" t="s">
        <v>91</v>
      </c>
      <c r="AW1659" s="14" t="s">
        <v>37</v>
      </c>
      <c r="AX1659" s="14" t="s">
        <v>78</v>
      </c>
      <c r="AY1659" s="257" t="s">
        <v>373</v>
      </c>
    </row>
    <row r="1660" s="14" customFormat="1">
      <c r="A1660" s="14"/>
      <c r="B1660" s="247"/>
      <c r="C1660" s="248"/>
      <c r="D1660" s="238" t="s">
        <v>383</v>
      </c>
      <c r="E1660" s="249" t="s">
        <v>19</v>
      </c>
      <c r="F1660" s="250" t="s">
        <v>1560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383</v>
      </c>
      <c r="AU1660" s="257" t="s">
        <v>91</v>
      </c>
      <c r="AV1660" s="14" t="s">
        <v>91</v>
      </c>
      <c r="AW1660" s="14" t="s">
        <v>37</v>
      </c>
      <c r="AX1660" s="14" t="s">
        <v>78</v>
      </c>
      <c r="AY1660" s="257" t="s">
        <v>373</v>
      </c>
    </row>
    <row r="1661" s="14" customFormat="1">
      <c r="A1661" s="14"/>
      <c r="B1661" s="247"/>
      <c r="C1661" s="248"/>
      <c r="D1661" s="238" t="s">
        <v>383</v>
      </c>
      <c r="E1661" s="249" t="s">
        <v>19</v>
      </c>
      <c r="F1661" s="250" t="s">
        <v>1562</v>
      </c>
      <c r="G1661" s="248"/>
      <c r="H1661" s="251">
        <v>1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383</v>
      </c>
      <c r="AU1661" s="257" t="s">
        <v>91</v>
      </c>
      <c r="AV1661" s="14" t="s">
        <v>91</v>
      </c>
      <c r="AW1661" s="14" t="s">
        <v>37</v>
      </c>
      <c r="AX1661" s="14" t="s">
        <v>78</v>
      </c>
      <c r="AY1661" s="257" t="s">
        <v>373</v>
      </c>
    </row>
    <row r="1662" s="14" customFormat="1">
      <c r="A1662" s="14"/>
      <c r="B1662" s="247"/>
      <c r="C1662" s="248"/>
      <c r="D1662" s="238" t="s">
        <v>383</v>
      </c>
      <c r="E1662" s="249" t="s">
        <v>19</v>
      </c>
      <c r="F1662" s="250" t="s">
        <v>1565</v>
      </c>
      <c r="G1662" s="248"/>
      <c r="H1662" s="251">
        <v>1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383</v>
      </c>
      <c r="AU1662" s="257" t="s">
        <v>91</v>
      </c>
      <c r="AV1662" s="14" t="s">
        <v>91</v>
      </c>
      <c r="AW1662" s="14" t="s">
        <v>37</v>
      </c>
      <c r="AX1662" s="14" t="s">
        <v>78</v>
      </c>
      <c r="AY1662" s="257" t="s">
        <v>373</v>
      </c>
    </row>
    <row r="1663" s="14" customFormat="1">
      <c r="A1663" s="14"/>
      <c r="B1663" s="247"/>
      <c r="C1663" s="248"/>
      <c r="D1663" s="238" t="s">
        <v>383</v>
      </c>
      <c r="E1663" s="249" t="s">
        <v>19</v>
      </c>
      <c r="F1663" s="250" t="s">
        <v>1567</v>
      </c>
      <c r="G1663" s="248"/>
      <c r="H1663" s="251">
        <v>1</v>
      </c>
      <c r="I1663" s="252"/>
      <c r="J1663" s="248"/>
      <c r="K1663" s="248"/>
      <c r="L1663" s="253"/>
      <c r="M1663" s="254"/>
      <c r="N1663" s="255"/>
      <c r="O1663" s="255"/>
      <c r="P1663" s="255"/>
      <c r="Q1663" s="255"/>
      <c r="R1663" s="255"/>
      <c r="S1663" s="255"/>
      <c r="T1663" s="256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7" t="s">
        <v>383</v>
      </c>
      <c r="AU1663" s="257" t="s">
        <v>91</v>
      </c>
      <c r="AV1663" s="14" t="s">
        <v>91</v>
      </c>
      <c r="AW1663" s="14" t="s">
        <v>37</v>
      </c>
      <c r="AX1663" s="14" t="s">
        <v>78</v>
      </c>
      <c r="AY1663" s="257" t="s">
        <v>373</v>
      </c>
    </row>
    <row r="1664" s="14" customFormat="1">
      <c r="A1664" s="14"/>
      <c r="B1664" s="247"/>
      <c r="C1664" s="248"/>
      <c r="D1664" s="238" t="s">
        <v>383</v>
      </c>
      <c r="E1664" s="249" t="s">
        <v>19</v>
      </c>
      <c r="F1664" s="250" t="s">
        <v>1579</v>
      </c>
      <c r="G1664" s="248"/>
      <c r="H1664" s="251">
        <v>1</v>
      </c>
      <c r="I1664" s="252"/>
      <c r="J1664" s="248"/>
      <c r="K1664" s="248"/>
      <c r="L1664" s="253"/>
      <c r="M1664" s="254"/>
      <c r="N1664" s="255"/>
      <c r="O1664" s="255"/>
      <c r="P1664" s="255"/>
      <c r="Q1664" s="255"/>
      <c r="R1664" s="255"/>
      <c r="S1664" s="255"/>
      <c r="T1664" s="256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7" t="s">
        <v>383</v>
      </c>
      <c r="AU1664" s="257" t="s">
        <v>91</v>
      </c>
      <c r="AV1664" s="14" t="s">
        <v>91</v>
      </c>
      <c r="AW1664" s="14" t="s">
        <v>37</v>
      </c>
      <c r="AX1664" s="14" t="s">
        <v>78</v>
      </c>
      <c r="AY1664" s="257" t="s">
        <v>373</v>
      </c>
    </row>
    <row r="1665" s="14" customFormat="1">
      <c r="A1665" s="14"/>
      <c r="B1665" s="247"/>
      <c r="C1665" s="248"/>
      <c r="D1665" s="238" t="s">
        <v>383</v>
      </c>
      <c r="E1665" s="249" t="s">
        <v>19</v>
      </c>
      <c r="F1665" s="250" t="s">
        <v>1597</v>
      </c>
      <c r="G1665" s="248"/>
      <c r="H1665" s="251">
        <v>1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7" t="s">
        <v>383</v>
      </c>
      <c r="AU1665" s="257" t="s">
        <v>91</v>
      </c>
      <c r="AV1665" s="14" t="s">
        <v>91</v>
      </c>
      <c r="AW1665" s="14" t="s">
        <v>37</v>
      </c>
      <c r="AX1665" s="14" t="s">
        <v>78</v>
      </c>
      <c r="AY1665" s="257" t="s">
        <v>373</v>
      </c>
    </row>
    <row r="1666" s="14" customFormat="1">
      <c r="A1666" s="14"/>
      <c r="B1666" s="247"/>
      <c r="C1666" s="248"/>
      <c r="D1666" s="238" t="s">
        <v>383</v>
      </c>
      <c r="E1666" s="249" t="s">
        <v>19</v>
      </c>
      <c r="F1666" s="250" t="s">
        <v>1619</v>
      </c>
      <c r="G1666" s="248"/>
      <c r="H1666" s="251">
        <v>1</v>
      </c>
      <c r="I1666" s="252"/>
      <c r="J1666" s="248"/>
      <c r="K1666" s="248"/>
      <c r="L1666" s="253"/>
      <c r="M1666" s="254"/>
      <c r="N1666" s="255"/>
      <c r="O1666" s="255"/>
      <c r="P1666" s="255"/>
      <c r="Q1666" s="255"/>
      <c r="R1666" s="255"/>
      <c r="S1666" s="255"/>
      <c r="T1666" s="256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7" t="s">
        <v>383</v>
      </c>
      <c r="AU1666" s="257" t="s">
        <v>91</v>
      </c>
      <c r="AV1666" s="14" t="s">
        <v>91</v>
      </c>
      <c r="AW1666" s="14" t="s">
        <v>37</v>
      </c>
      <c r="AX1666" s="14" t="s">
        <v>78</v>
      </c>
      <c r="AY1666" s="257" t="s">
        <v>373</v>
      </c>
    </row>
    <row r="1667" s="15" customFormat="1">
      <c r="A1667" s="15"/>
      <c r="B1667" s="258"/>
      <c r="C1667" s="259"/>
      <c r="D1667" s="238" t="s">
        <v>383</v>
      </c>
      <c r="E1667" s="260" t="s">
        <v>19</v>
      </c>
      <c r="F1667" s="261" t="s">
        <v>386</v>
      </c>
      <c r="G1667" s="259"/>
      <c r="H1667" s="262">
        <v>8</v>
      </c>
      <c r="I1667" s="263"/>
      <c r="J1667" s="259"/>
      <c r="K1667" s="259"/>
      <c r="L1667" s="264"/>
      <c r="M1667" s="265"/>
      <c r="N1667" s="266"/>
      <c r="O1667" s="266"/>
      <c r="P1667" s="266"/>
      <c r="Q1667" s="266"/>
      <c r="R1667" s="266"/>
      <c r="S1667" s="266"/>
      <c r="T1667" s="267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8" t="s">
        <v>383</v>
      </c>
      <c r="AU1667" s="268" t="s">
        <v>91</v>
      </c>
      <c r="AV1667" s="15" t="s">
        <v>379</v>
      </c>
      <c r="AW1667" s="15" t="s">
        <v>37</v>
      </c>
      <c r="AX1667" s="15" t="s">
        <v>85</v>
      </c>
      <c r="AY1667" s="268" t="s">
        <v>373</v>
      </c>
    </row>
    <row r="1668" s="2" customFormat="1" ht="49.05" customHeight="1">
      <c r="A1668" s="41"/>
      <c r="B1668" s="42"/>
      <c r="C1668" s="280" t="s">
        <v>1638</v>
      </c>
      <c r="D1668" s="280" t="s">
        <v>489</v>
      </c>
      <c r="E1668" s="281" t="s">
        <v>1639</v>
      </c>
      <c r="F1668" s="282" t="s">
        <v>1640</v>
      </c>
      <c r="G1668" s="283" t="s">
        <v>595</v>
      </c>
      <c r="H1668" s="284">
        <v>30</v>
      </c>
      <c r="I1668" s="285"/>
      <c r="J1668" s="286">
        <f>ROUND(I1668*H1668,2)</f>
        <v>0</v>
      </c>
      <c r="K1668" s="282" t="s">
        <v>19</v>
      </c>
      <c r="L1668" s="287"/>
      <c r="M1668" s="288" t="s">
        <v>19</v>
      </c>
      <c r="N1668" s="289" t="s">
        <v>50</v>
      </c>
      <c r="O1668" s="87"/>
      <c r="P1668" s="227">
        <f>O1668*H1668</f>
        <v>0</v>
      </c>
      <c r="Q1668" s="227">
        <v>0.017930000000000001</v>
      </c>
      <c r="R1668" s="227">
        <f>Q1668*H1668</f>
        <v>0.53790000000000004</v>
      </c>
      <c r="S1668" s="227">
        <v>0</v>
      </c>
      <c r="T1668" s="228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9" t="s">
        <v>422</v>
      </c>
      <c r="AT1668" s="229" t="s">
        <v>489</v>
      </c>
      <c r="AU1668" s="229" t="s">
        <v>91</v>
      </c>
      <c r="AY1668" s="20" t="s">
        <v>373</v>
      </c>
      <c r="BE1668" s="230">
        <f>IF(N1668="základní",J1668,0)</f>
        <v>0</v>
      </c>
      <c r="BF1668" s="230">
        <f>IF(N1668="snížená",J1668,0)</f>
        <v>0</v>
      </c>
      <c r="BG1668" s="230">
        <f>IF(N1668="zákl. přenesená",J1668,0)</f>
        <v>0</v>
      </c>
      <c r="BH1668" s="230">
        <f>IF(N1668="sníž. přenesená",J1668,0)</f>
        <v>0</v>
      </c>
      <c r="BI1668" s="230">
        <f>IF(N1668="nulová",J1668,0)</f>
        <v>0</v>
      </c>
      <c r="BJ1668" s="20" t="s">
        <v>91</v>
      </c>
      <c r="BK1668" s="230">
        <f>ROUND(I1668*H1668,2)</f>
        <v>0</v>
      </c>
      <c r="BL1668" s="20" t="s">
        <v>379</v>
      </c>
      <c r="BM1668" s="229" t="s">
        <v>1641</v>
      </c>
    </row>
    <row r="1669" s="13" customFormat="1">
      <c r="A1669" s="13"/>
      <c r="B1669" s="236"/>
      <c r="C1669" s="237"/>
      <c r="D1669" s="238" t="s">
        <v>383</v>
      </c>
      <c r="E1669" s="239" t="s">
        <v>19</v>
      </c>
      <c r="F1669" s="240" t="s">
        <v>384</v>
      </c>
      <c r="G1669" s="237"/>
      <c r="H1669" s="239" t="s">
        <v>19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6" t="s">
        <v>383</v>
      </c>
      <c r="AU1669" s="246" t="s">
        <v>91</v>
      </c>
      <c r="AV1669" s="13" t="s">
        <v>85</v>
      </c>
      <c r="AW1669" s="13" t="s">
        <v>37</v>
      </c>
      <c r="AX1669" s="13" t="s">
        <v>78</v>
      </c>
      <c r="AY1669" s="246" t="s">
        <v>373</v>
      </c>
    </row>
    <row r="1670" s="13" customFormat="1">
      <c r="A1670" s="13"/>
      <c r="B1670" s="236"/>
      <c r="C1670" s="237"/>
      <c r="D1670" s="238" t="s">
        <v>383</v>
      </c>
      <c r="E1670" s="239" t="s">
        <v>19</v>
      </c>
      <c r="F1670" s="240" t="s">
        <v>1556</v>
      </c>
      <c r="G1670" s="237"/>
      <c r="H1670" s="239" t="s">
        <v>19</v>
      </c>
      <c r="I1670" s="241"/>
      <c r="J1670" s="237"/>
      <c r="K1670" s="237"/>
      <c r="L1670" s="242"/>
      <c r="M1670" s="243"/>
      <c r="N1670" s="244"/>
      <c r="O1670" s="244"/>
      <c r="P1670" s="244"/>
      <c r="Q1670" s="244"/>
      <c r="R1670" s="244"/>
      <c r="S1670" s="244"/>
      <c r="T1670" s="245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6" t="s">
        <v>383</v>
      </c>
      <c r="AU1670" s="246" t="s">
        <v>91</v>
      </c>
      <c r="AV1670" s="13" t="s">
        <v>85</v>
      </c>
      <c r="AW1670" s="13" t="s">
        <v>37</v>
      </c>
      <c r="AX1670" s="13" t="s">
        <v>78</v>
      </c>
      <c r="AY1670" s="246" t="s">
        <v>373</v>
      </c>
    </row>
    <row r="1671" s="14" customFormat="1">
      <c r="A1671" s="14"/>
      <c r="B1671" s="247"/>
      <c r="C1671" s="248"/>
      <c r="D1671" s="238" t="s">
        <v>383</v>
      </c>
      <c r="E1671" s="249" t="s">
        <v>19</v>
      </c>
      <c r="F1671" s="250" t="s">
        <v>1557</v>
      </c>
      <c r="G1671" s="248"/>
      <c r="H1671" s="251">
        <v>1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383</v>
      </c>
      <c r="AU1671" s="257" t="s">
        <v>91</v>
      </c>
      <c r="AV1671" s="14" t="s">
        <v>91</v>
      </c>
      <c r="AW1671" s="14" t="s">
        <v>37</v>
      </c>
      <c r="AX1671" s="14" t="s">
        <v>78</v>
      </c>
      <c r="AY1671" s="257" t="s">
        <v>373</v>
      </c>
    </row>
    <row r="1672" s="14" customFormat="1">
      <c r="A1672" s="14"/>
      <c r="B1672" s="247"/>
      <c r="C1672" s="248"/>
      <c r="D1672" s="238" t="s">
        <v>383</v>
      </c>
      <c r="E1672" s="249" t="s">
        <v>19</v>
      </c>
      <c r="F1672" s="250" t="s">
        <v>1559</v>
      </c>
      <c r="G1672" s="248"/>
      <c r="H1672" s="251">
        <v>1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383</v>
      </c>
      <c r="AU1672" s="257" t="s">
        <v>91</v>
      </c>
      <c r="AV1672" s="14" t="s">
        <v>91</v>
      </c>
      <c r="AW1672" s="14" t="s">
        <v>37</v>
      </c>
      <c r="AX1672" s="14" t="s">
        <v>78</v>
      </c>
      <c r="AY1672" s="257" t="s">
        <v>373</v>
      </c>
    </row>
    <row r="1673" s="14" customFormat="1">
      <c r="A1673" s="14"/>
      <c r="B1673" s="247"/>
      <c r="C1673" s="248"/>
      <c r="D1673" s="238" t="s">
        <v>383</v>
      </c>
      <c r="E1673" s="249" t="s">
        <v>19</v>
      </c>
      <c r="F1673" s="250" t="s">
        <v>1561</v>
      </c>
      <c r="G1673" s="248"/>
      <c r="H1673" s="251">
        <v>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383</v>
      </c>
      <c r="AU1673" s="257" t="s">
        <v>91</v>
      </c>
      <c r="AV1673" s="14" t="s">
        <v>91</v>
      </c>
      <c r="AW1673" s="14" t="s">
        <v>37</v>
      </c>
      <c r="AX1673" s="14" t="s">
        <v>78</v>
      </c>
      <c r="AY1673" s="257" t="s">
        <v>373</v>
      </c>
    </row>
    <row r="1674" s="14" customFormat="1">
      <c r="A1674" s="14"/>
      <c r="B1674" s="247"/>
      <c r="C1674" s="248"/>
      <c r="D1674" s="238" t="s">
        <v>383</v>
      </c>
      <c r="E1674" s="249" t="s">
        <v>19</v>
      </c>
      <c r="F1674" s="250" t="s">
        <v>1563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383</v>
      </c>
      <c r="AU1674" s="257" t="s">
        <v>91</v>
      </c>
      <c r="AV1674" s="14" t="s">
        <v>91</v>
      </c>
      <c r="AW1674" s="14" t="s">
        <v>37</v>
      </c>
      <c r="AX1674" s="14" t="s">
        <v>78</v>
      </c>
      <c r="AY1674" s="257" t="s">
        <v>373</v>
      </c>
    </row>
    <row r="1675" s="14" customFormat="1">
      <c r="A1675" s="14"/>
      <c r="B1675" s="247"/>
      <c r="C1675" s="248"/>
      <c r="D1675" s="238" t="s">
        <v>383</v>
      </c>
      <c r="E1675" s="249" t="s">
        <v>19</v>
      </c>
      <c r="F1675" s="250" t="s">
        <v>1564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383</v>
      </c>
      <c r="AU1675" s="257" t="s">
        <v>91</v>
      </c>
      <c r="AV1675" s="14" t="s">
        <v>91</v>
      </c>
      <c r="AW1675" s="14" t="s">
        <v>37</v>
      </c>
      <c r="AX1675" s="14" t="s">
        <v>78</v>
      </c>
      <c r="AY1675" s="257" t="s">
        <v>373</v>
      </c>
    </row>
    <row r="1676" s="14" customFormat="1">
      <c r="A1676" s="14"/>
      <c r="B1676" s="247"/>
      <c r="C1676" s="248"/>
      <c r="D1676" s="238" t="s">
        <v>383</v>
      </c>
      <c r="E1676" s="249" t="s">
        <v>19</v>
      </c>
      <c r="F1676" s="250" t="s">
        <v>1566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383</v>
      </c>
      <c r="AU1676" s="257" t="s">
        <v>91</v>
      </c>
      <c r="AV1676" s="14" t="s">
        <v>91</v>
      </c>
      <c r="AW1676" s="14" t="s">
        <v>37</v>
      </c>
      <c r="AX1676" s="14" t="s">
        <v>78</v>
      </c>
      <c r="AY1676" s="257" t="s">
        <v>373</v>
      </c>
    </row>
    <row r="1677" s="14" customFormat="1">
      <c r="A1677" s="14"/>
      <c r="B1677" s="247"/>
      <c r="C1677" s="248"/>
      <c r="D1677" s="238" t="s">
        <v>383</v>
      </c>
      <c r="E1677" s="249" t="s">
        <v>19</v>
      </c>
      <c r="F1677" s="250" t="s">
        <v>1568</v>
      </c>
      <c r="G1677" s="248"/>
      <c r="H1677" s="251">
        <v>1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383</v>
      </c>
      <c r="AU1677" s="257" t="s">
        <v>91</v>
      </c>
      <c r="AV1677" s="14" t="s">
        <v>91</v>
      </c>
      <c r="AW1677" s="14" t="s">
        <v>37</v>
      </c>
      <c r="AX1677" s="14" t="s">
        <v>78</v>
      </c>
      <c r="AY1677" s="257" t="s">
        <v>373</v>
      </c>
    </row>
    <row r="1678" s="14" customFormat="1">
      <c r="A1678" s="14"/>
      <c r="B1678" s="247"/>
      <c r="C1678" s="248"/>
      <c r="D1678" s="238" t="s">
        <v>383</v>
      </c>
      <c r="E1678" s="249" t="s">
        <v>19</v>
      </c>
      <c r="F1678" s="250" t="s">
        <v>1569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383</v>
      </c>
      <c r="AU1678" s="257" t="s">
        <v>91</v>
      </c>
      <c r="AV1678" s="14" t="s">
        <v>91</v>
      </c>
      <c r="AW1678" s="14" t="s">
        <v>37</v>
      </c>
      <c r="AX1678" s="14" t="s">
        <v>78</v>
      </c>
      <c r="AY1678" s="257" t="s">
        <v>373</v>
      </c>
    </row>
    <row r="1679" s="14" customFormat="1">
      <c r="A1679" s="14"/>
      <c r="B1679" s="247"/>
      <c r="C1679" s="248"/>
      <c r="D1679" s="238" t="s">
        <v>383</v>
      </c>
      <c r="E1679" s="249" t="s">
        <v>19</v>
      </c>
      <c r="F1679" s="250" t="s">
        <v>1571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383</v>
      </c>
      <c r="AU1679" s="257" t="s">
        <v>91</v>
      </c>
      <c r="AV1679" s="14" t="s">
        <v>91</v>
      </c>
      <c r="AW1679" s="14" t="s">
        <v>37</v>
      </c>
      <c r="AX1679" s="14" t="s">
        <v>78</v>
      </c>
      <c r="AY1679" s="257" t="s">
        <v>373</v>
      </c>
    </row>
    <row r="1680" s="14" customFormat="1">
      <c r="A1680" s="14"/>
      <c r="B1680" s="247"/>
      <c r="C1680" s="248"/>
      <c r="D1680" s="238" t="s">
        <v>383</v>
      </c>
      <c r="E1680" s="249" t="s">
        <v>19</v>
      </c>
      <c r="F1680" s="250" t="s">
        <v>1572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383</v>
      </c>
      <c r="AU1680" s="257" t="s">
        <v>91</v>
      </c>
      <c r="AV1680" s="14" t="s">
        <v>91</v>
      </c>
      <c r="AW1680" s="14" t="s">
        <v>37</v>
      </c>
      <c r="AX1680" s="14" t="s">
        <v>78</v>
      </c>
      <c r="AY1680" s="257" t="s">
        <v>373</v>
      </c>
    </row>
    <row r="1681" s="14" customFormat="1">
      <c r="A1681" s="14"/>
      <c r="B1681" s="247"/>
      <c r="C1681" s="248"/>
      <c r="D1681" s="238" t="s">
        <v>383</v>
      </c>
      <c r="E1681" s="249" t="s">
        <v>19</v>
      </c>
      <c r="F1681" s="250" t="s">
        <v>1575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383</v>
      </c>
      <c r="AU1681" s="257" t="s">
        <v>91</v>
      </c>
      <c r="AV1681" s="14" t="s">
        <v>91</v>
      </c>
      <c r="AW1681" s="14" t="s">
        <v>37</v>
      </c>
      <c r="AX1681" s="14" t="s">
        <v>78</v>
      </c>
      <c r="AY1681" s="257" t="s">
        <v>373</v>
      </c>
    </row>
    <row r="1682" s="14" customFormat="1">
      <c r="A1682" s="14"/>
      <c r="B1682" s="247"/>
      <c r="C1682" s="248"/>
      <c r="D1682" s="238" t="s">
        <v>383</v>
      </c>
      <c r="E1682" s="249" t="s">
        <v>19</v>
      </c>
      <c r="F1682" s="250" t="s">
        <v>1577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383</v>
      </c>
      <c r="AU1682" s="257" t="s">
        <v>91</v>
      </c>
      <c r="AV1682" s="14" t="s">
        <v>91</v>
      </c>
      <c r="AW1682" s="14" t="s">
        <v>37</v>
      </c>
      <c r="AX1682" s="14" t="s">
        <v>78</v>
      </c>
      <c r="AY1682" s="257" t="s">
        <v>373</v>
      </c>
    </row>
    <row r="1683" s="14" customFormat="1">
      <c r="A1683" s="14"/>
      <c r="B1683" s="247"/>
      <c r="C1683" s="248"/>
      <c r="D1683" s="238" t="s">
        <v>383</v>
      </c>
      <c r="E1683" s="249" t="s">
        <v>19</v>
      </c>
      <c r="F1683" s="250" t="s">
        <v>1580</v>
      </c>
      <c r="G1683" s="248"/>
      <c r="H1683" s="251">
        <v>1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383</v>
      </c>
      <c r="AU1683" s="257" t="s">
        <v>91</v>
      </c>
      <c r="AV1683" s="14" t="s">
        <v>91</v>
      </c>
      <c r="AW1683" s="14" t="s">
        <v>37</v>
      </c>
      <c r="AX1683" s="14" t="s">
        <v>78</v>
      </c>
      <c r="AY1683" s="257" t="s">
        <v>373</v>
      </c>
    </row>
    <row r="1684" s="14" customFormat="1">
      <c r="A1684" s="14"/>
      <c r="B1684" s="247"/>
      <c r="C1684" s="248"/>
      <c r="D1684" s="238" t="s">
        <v>383</v>
      </c>
      <c r="E1684" s="249" t="s">
        <v>19</v>
      </c>
      <c r="F1684" s="250" t="s">
        <v>1582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383</v>
      </c>
      <c r="AU1684" s="257" t="s">
        <v>91</v>
      </c>
      <c r="AV1684" s="14" t="s">
        <v>91</v>
      </c>
      <c r="AW1684" s="14" t="s">
        <v>37</v>
      </c>
      <c r="AX1684" s="14" t="s">
        <v>78</v>
      </c>
      <c r="AY1684" s="257" t="s">
        <v>373</v>
      </c>
    </row>
    <row r="1685" s="14" customFormat="1">
      <c r="A1685" s="14"/>
      <c r="B1685" s="247"/>
      <c r="C1685" s="248"/>
      <c r="D1685" s="238" t="s">
        <v>383</v>
      </c>
      <c r="E1685" s="249" t="s">
        <v>19</v>
      </c>
      <c r="F1685" s="250" t="s">
        <v>1583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383</v>
      </c>
      <c r="AU1685" s="257" t="s">
        <v>91</v>
      </c>
      <c r="AV1685" s="14" t="s">
        <v>91</v>
      </c>
      <c r="AW1685" s="14" t="s">
        <v>37</v>
      </c>
      <c r="AX1685" s="14" t="s">
        <v>78</v>
      </c>
      <c r="AY1685" s="257" t="s">
        <v>373</v>
      </c>
    </row>
    <row r="1686" s="14" customFormat="1">
      <c r="A1686" s="14"/>
      <c r="B1686" s="247"/>
      <c r="C1686" s="248"/>
      <c r="D1686" s="238" t="s">
        <v>383</v>
      </c>
      <c r="E1686" s="249" t="s">
        <v>19</v>
      </c>
      <c r="F1686" s="250" t="s">
        <v>1586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383</v>
      </c>
      <c r="AU1686" s="257" t="s">
        <v>91</v>
      </c>
      <c r="AV1686" s="14" t="s">
        <v>91</v>
      </c>
      <c r="AW1686" s="14" t="s">
        <v>37</v>
      </c>
      <c r="AX1686" s="14" t="s">
        <v>78</v>
      </c>
      <c r="AY1686" s="257" t="s">
        <v>373</v>
      </c>
    </row>
    <row r="1687" s="14" customFormat="1">
      <c r="A1687" s="14"/>
      <c r="B1687" s="247"/>
      <c r="C1687" s="248"/>
      <c r="D1687" s="238" t="s">
        <v>383</v>
      </c>
      <c r="E1687" s="249" t="s">
        <v>19</v>
      </c>
      <c r="F1687" s="250" t="s">
        <v>1587</v>
      </c>
      <c r="G1687" s="248"/>
      <c r="H1687" s="251">
        <v>1</v>
      </c>
      <c r="I1687" s="252"/>
      <c r="J1687" s="248"/>
      <c r="K1687" s="248"/>
      <c r="L1687" s="253"/>
      <c r="M1687" s="254"/>
      <c r="N1687" s="255"/>
      <c r="O1687" s="255"/>
      <c r="P1687" s="255"/>
      <c r="Q1687" s="255"/>
      <c r="R1687" s="255"/>
      <c r="S1687" s="255"/>
      <c r="T1687" s="256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7" t="s">
        <v>383</v>
      </c>
      <c r="AU1687" s="257" t="s">
        <v>91</v>
      </c>
      <c r="AV1687" s="14" t="s">
        <v>91</v>
      </c>
      <c r="AW1687" s="14" t="s">
        <v>37</v>
      </c>
      <c r="AX1687" s="14" t="s">
        <v>78</v>
      </c>
      <c r="AY1687" s="257" t="s">
        <v>373</v>
      </c>
    </row>
    <row r="1688" s="14" customFormat="1">
      <c r="A1688" s="14"/>
      <c r="B1688" s="247"/>
      <c r="C1688" s="248"/>
      <c r="D1688" s="238" t="s">
        <v>383</v>
      </c>
      <c r="E1688" s="249" t="s">
        <v>19</v>
      </c>
      <c r="F1688" s="250" t="s">
        <v>1588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383</v>
      </c>
      <c r="AU1688" s="257" t="s">
        <v>91</v>
      </c>
      <c r="AV1688" s="14" t="s">
        <v>91</v>
      </c>
      <c r="AW1688" s="14" t="s">
        <v>37</v>
      </c>
      <c r="AX1688" s="14" t="s">
        <v>78</v>
      </c>
      <c r="AY1688" s="257" t="s">
        <v>373</v>
      </c>
    </row>
    <row r="1689" s="14" customFormat="1">
      <c r="A1689" s="14"/>
      <c r="B1689" s="247"/>
      <c r="C1689" s="248"/>
      <c r="D1689" s="238" t="s">
        <v>383</v>
      </c>
      <c r="E1689" s="249" t="s">
        <v>19</v>
      </c>
      <c r="F1689" s="250" t="s">
        <v>1599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383</v>
      </c>
      <c r="AU1689" s="257" t="s">
        <v>91</v>
      </c>
      <c r="AV1689" s="14" t="s">
        <v>91</v>
      </c>
      <c r="AW1689" s="14" t="s">
        <v>37</v>
      </c>
      <c r="AX1689" s="14" t="s">
        <v>78</v>
      </c>
      <c r="AY1689" s="257" t="s">
        <v>373</v>
      </c>
    </row>
    <row r="1690" s="14" customFormat="1">
      <c r="A1690" s="14"/>
      <c r="B1690" s="247"/>
      <c r="C1690" s="248"/>
      <c r="D1690" s="238" t="s">
        <v>383</v>
      </c>
      <c r="E1690" s="249" t="s">
        <v>19</v>
      </c>
      <c r="F1690" s="250" t="s">
        <v>1600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383</v>
      </c>
      <c r="AU1690" s="257" t="s">
        <v>91</v>
      </c>
      <c r="AV1690" s="14" t="s">
        <v>91</v>
      </c>
      <c r="AW1690" s="14" t="s">
        <v>37</v>
      </c>
      <c r="AX1690" s="14" t="s">
        <v>78</v>
      </c>
      <c r="AY1690" s="257" t="s">
        <v>373</v>
      </c>
    </row>
    <row r="1691" s="14" customFormat="1">
      <c r="A1691" s="14"/>
      <c r="B1691" s="247"/>
      <c r="C1691" s="248"/>
      <c r="D1691" s="238" t="s">
        <v>383</v>
      </c>
      <c r="E1691" s="249" t="s">
        <v>19</v>
      </c>
      <c r="F1691" s="250" t="s">
        <v>1603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383</v>
      </c>
      <c r="AU1691" s="257" t="s">
        <v>91</v>
      </c>
      <c r="AV1691" s="14" t="s">
        <v>91</v>
      </c>
      <c r="AW1691" s="14" t="s">
        <v>37</v>
      </c>
      <c r="AX1691" s="14" t="s">
        <v>78</v>
      </c>
      <c r="AY1691" s="257" t="s">
        <v>373</v>
      </c>
    </row>
    <row r="1692" s="14" customFormat="1">
      <c r="A1692" s="14"/>
      <c r="B1692" s="247"/>
      <c r="C1692" s="248"/>
      <c r="D1692" s="238" t="s">
        <v>383</v>
      </c>
      <c r="E1692" s="249" t="s">
        <v>19</v>
      </c>
      <c r="F1692" s="250" t="s">
        <v>1604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383</v>
      </c>
      <c r="AU1692" s="257" t="s">
        <v>91</v>
      </c>
      <c r="AV1692" s="14" t="s">
        <v>91</v>
      </c>
      <c r="AW1692" s="14" t="s">
        <v>37</v>
      </c>
      <c r="AX1692" s="14" t="s">
        <v>78</v>
      </c>
      <c r="AY1692" s="257" t="s">
        <v>373</v>
      </c>
    </row>
    <row r="1693" s="14" customFormat="1">
      <c r="A1693" s="14"/>
      <c r="B1693" s="247"/>
      <c r="C1693" s="248"/>
      <c r="D1693" s="238" t="s">
        <v>383</v>
      </c>
      <c r="E1693" s="249" t="s">
        <v>19</v>
      </c>
      <c r="F1693" s="250" t="s">
        <v>1605</v>
      </c>
      <c r="G1693" s="248"/>
      <c r="H1693" s="251">
        <v>1</v>
      </c>
      <c r="I1693" s="252"/>
      <c r="J1693" s="248"/>
      <c r="K1693" s="248"/>
      <c r="L1693" s="253"/>
      <c r="M1693" s="254"/>
      <c r="N1693" s="255"/>
      <c r="O1693" s="255"/>
      <c r="P1693" s="255"/>
      <c r="Q1693" s="255"/>
      <c r="R1693" s="255"/>
      <c r="S1693" s="255"/>
      <c r="T1693" s="256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7" t="s">
        <v>383</v>
      </c>
      <c r="AU1693" s="257" t="s">
        <v>91</v>
      </c>
      <c r="AV1693" s="14" t="s">
        <v>91</v>
      </c>
      <c r="AW1693" s="14" t="s">
        <v>37</v>
      </c>
      <c r="AX1693" s="14" t="s">
        <v>78</v>
      </c>
      <c r="AY1693" s="257" t="s">
        <v>373</v>
      </c>
    </row>
    <row r="1694" s="14" customFormat="1">
      <c r="A1694" s="14"/>
      <c r="B1694" s="247"/>
      <c r="C1694" s="248"/>
      <c r="D1694" s="238" t="s">
        <v>383</v>
      </c>
      <c r="E1694" s="249" t="s">
        <v>19</v>
      </c>
      <c r="F1694" s="250" t="s">
        <v>1614</v>
      </c>
      <c r="G1694" s="248"/>
      <c r="H1694" s="251">
        <v>1</v>
      </c>
      <c r="I1694" s="252"/>
      <c r="J1694" s="248"/>
      <c r="K1694" s="248"/>
      <c r="L1694" s="253"/>
      <c r="M1694" s="254"/>
      <c r="N1694" s="255"/>
      <c r="O1694" s="255"/>
      <c r="P1694" s="255"/>
      <c r="Q1694" s="255"/>
      <c r="R1694" s="255"/>
      <c r="S1694" s="255"/>
      <c r="T1694" s="256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7" t="s">
        <v>383</v>
      </c>
      <c r="AU1694" s="257" t="s">
        <v>91</v>
      </c>
      <c r="AV1694" s="14" t="s">
        <v>91</v>
      </c>
      <c r="AW1694" s="14" t="s">
        <v>37</v>
      </c>
      <c r="AX1694" s="14" t="s">
        <v>78</v>
      </c>
      <c r="AY1694" s="257" t="s">
        <v>373</v>
      </c>
    </row>
    <row r="1695" s="14" customFormat="1">
      <c r="A1695" s="14"/>
      <c r="B1695" s="247"/>
      <c r="C1695" s="248"/>
      <c r="D1695" s="238" t="s">
        <v>383</v>
      </c>
      <c r="E1695" s="249" t="s">
        <v>19</v>
      </c>
      <c r="F1695" s="250" t="s">
        <v>1616</v>
      </c>
      <c r="G1695" s="248"/>
      <c r="H1695" s="251">
        <v>1</v>
      </c>
      <c r="I1695" s="252"/>
      <c r="J1695" s="248"/>
      <c r="K1695" s="248"/>
      <c r="L1695" s="253"/>
      <c r="M1695" s="254"/>
      <c r="N1695" s="255"/>
      <c r="O1695" s="255"/>
      <c r="P1695" s="255"/>
      <c r="Q1695" s="255"/>
      <c r="R1695" s="255"/>
      <c r="S1695" s="255"/>
      <c r="T1695" s="256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7" t="s">
        <v>383</v>
      </c>
      <c r="AU1695" s="257" t="s">
        <v>91</v>
      </c>
      <c r="AV1695" s="14" t="s">
        <v>91</v>
      </c>
      <c r="AW1695" s="14" t="s">
        <v>37</v>
      </c>
      <c r="AX1695" s="14" t="s">
        <v>78</v>
      </c>
      <c r="AY1695" s="257" t="s">
        <v>373</v>
      </c>
    </row>
    <row r="1696" s="14" customFormat="1">
      <c r="A1696" s="14"/>
      <c r="B1696" s="247"/>
      <c r="C1696" s="248"/>
      <c r="D1696" s="238" t="s">
        <v>383</v>
      </c>
      <c r="E1696" s="249" t="s">
        <v>19</v>
      </c>
      <c r="F1696" s="250" t="s">
        <v>1618</v>
      </c>
      <c r="G1696" s="248"/>
      <c r="H1696" s="251">
        <v>1</v>
      </c>
      <c r="I1696" s="252"/>
      <c r="J1696" s="248"/>
      <c r="K1696" s="248"/>
      <c r="L1696" s="253"/>
      <c r="M1696" s="254"/>
      <c r="N1696" s="255"/>
      <c r="O1696" s="255"/>
      <c r="P1696" s="255"/>
      <c r="Q1696" s="255"/>
      <c r="R1696" s="255"/>
      <c r="S1696" s="255"/>
      <c r="T1696" s="256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7" t="s">
        <v>383</v>
      </c>
      <c r="AU1696" s="257" t="s">
        <v>91</v>
      </c>
      <c r="AV1696" s="14" t="s">
        <v>91</v>
      </c>
      <c r="AW1696" s="14" t="s">
        <v>37</v>
      </c>
      <c r="AX1696" s="14" t="s">
        <v>78</v>
      </c>
      <c r="AY1696" s="257" t="s">
        <v>373</v>
      </c>
    </row>
    <row r="1697" s="14" customFormat="1">
      <c r="A1697" s="14"/>
      <c r="B1697" s="247"/>
      <c r="C1697" s="248"/>
      <c r="D1697" s="238" t="s">
        <v>383</v>
      </c>
      <c r="E1697" s="249" t="s">
        <v>19</v>
      </c>
      <c r="F1697" s="250" t="s">
        <v>1620</v>
      </c>
      <c r="G1697" s="248"/>
      <c r="H1697" s="251">
        <v>1</v>
      </c>
      <c r="I1697" s="252"/>
      <c r="J1697" s="248"/>
      <c r="K1697" s="248"/>
      <c r="L1697" s="253"/>
      <c r="M1697" s="254"/>
      <c r="N1697" s="255"/>
      <c r="O1697" s="255"/>
      <c r="P1697" s="255"/>
      <c r="Q1697" s="255"/>
      <c r="R1697" s="255"/>
      <c r="S1697" s="255"/>
      <c r="T1697" s="256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7" t="s">
        <v>383</v>
      </c>
      <c r="AU1697" s="257" t="s">
        <v>91</v>
      </c>
      <c r="AV1697" s="14" t="s">
        <v>91</v>
      </c>
      <c r="AW1697" s="14" t="s">
        <v>37</v>
      </c>
      <c r="AX1697" s="14" t="s">
        <v>78</v>
      </c>
      <c r="AY1697" s="257" t="s">
        <v>373</v>
      </c>
    </row>
    <row r="1698" s="14" customFormat="1">
      <c r="A1698" s="14"/>
      <c r="B1698" s="247"/>
      <c r="C1698" s="248"/>
      <c r="D1698" s="238" t="s">
        <v>383</v>
      </c>
      <c r="E1698" s="249" t="s">
        <v>19</v>
      </c>
      <c r="F1698" s="250" t="s">
        <v>1623</v>
      </c>
      <c r="G1698" s="248"/>
      <c r="H1698" s="251">
        <v>1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7" t="s">
        <v>383</v>
      </c>
      <c r="AU1698" s="257" t="s">
        <v>91</v>
      </c>
      <c r="AV1698" s="14" t="s">
        <v>91</v>
      </c>
      <c r="AW1698" s="14" t="s">
        <v>37</v>
      </c>
      <c r="AX1698" s="14" t="s">
        <v>78</v>
      </c>
      <c r="AY1698" s="257" t="s">
        <v>373</v>
      </c>
    </row>
    <row r="1699" s="14" customFormat="1">
      <c r="A1699" s="14"/>
      <c r="B1699" s="247"/>
      <c r="C1699" s="248"/>
      <c r="D1699" s="238" t="s">
        <v>383</v>
      </c>
      <c r="E1699" s="249" t="s">
        <v>19</v>
      </c>
      <c r="F1699" s="250" t="s">
        <v>1624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383</v>
      </c>
      <c r="AU1699" s="257" t="s">
        <v>91</v>
      </c>
      <c r="AV1699" s="14" t="s">
        <v>91</v>
      </c>
      <c r="AW1699" s="14" t="s">
        <v>37</v>
      </c>
      <c r="AX1699" s="14" t="s">
        <v>78</v>
      </c>
      <c r="AY1699" s="257" t="s">
        <v>373</v>
      </c>
    </row>
    <row r="1700" s="14" customFormat="1">
      <c r="A1700" s="14"/>
      <c r="B1700" s="247"/>
      <c r="C1700" s="248"/>
      <c r="D1700" s="238" t="s">
        <v>383</v>
      </c>
      <c r="E1700" s="249" t="s">
        <v>19</v>
      </c>
      <c r="F1700" s="250" t="s">
        <v>1625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383</v>
      </c>
      <c r="AU1700" s="257" t="s">
        <v>91</v>
      </c>
      <c r="AV1700" s="14" t="s">
        <v>91</v>
      </c>
      <c r="AW1700" s="14" t="s">
        <v>37</v>
      </c>
      <c r="AX1700" s="14" t="s">
        <v>78</v>
      </c>
      <c r="AY1700" s="257" t="s">
        <v>373</v>
      </c>
    </row>
    <row r="1701" s="15" customFormat="1">
      <c r="A1701" s="15"/>
      <c r="B1701" s="258"/>
      <c r="C1701" s="259"/>
      <c r="D1701" s="238" t="s">
        <v>383</v>
      </c>
      <c r="E1701" s="260" t="s">
        <v>19</v>
      </c>
      <c r="F1701" s="261" t="s">
        <v>386</v>
      </c>
      <c r="G1701" s="259"/>
      <c r="H1701" s="262">
        <v>30</v>
      </c>
      <c r="I1701" s="263"/>
      <c r="J1701" s="259"/>
      <c r="K1701" s="259"/>
      <c r="L1701" s="264"/>
      <c r="M1701" s="265"/>
      <c r="N1701" s="266"/>
      <c r="O1701" s="266"/>
      <c r="P1701" s="266"/>
      <c r="Q1701" s="266"/>
      <c r="R1701" s="266"/>
      <c r="S1701" s="266"/>
      <c r="T1701" s="267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8" t="s">
        <v>383</v>
      </c>
      <c r="AU1701" s="268" t="s">
        <v>91</v>
      </c>
      <c r="AV1701" s="15" t="s">
        <v>379</v>
      </c>
      <c r="AW1701" s="15" t="s">
        <v>37</v>
      </c>
      <c r="AX1701" s="15" t="s">
        <v>85</v>
      </c>
      <c r="AY1701" s="268" t="s">
        <v>373</v>
      </c>
    </row>
    <row r="1702" s="2" customFormat="1" ht="49.05" customHeight="1">
      <c r="A1702" s="41"/>
      <c r="B1702" s="42"/>
      <c r="C1702" s="280" t="s">
        <v>1642</v>
      </c>
      <c r="D1702" s="280" t="s">
        <v>489</v>
      </c>
      <c r="E1702" s="281" t="s">
        <v>1643</v>
      </c>
      <c r="F1702" s="282" t="s">
        <v>1644</v>
      </c>
      <c r="G1702" s="283" t="s">
        <v>595</v>
      </c>
      <c r="H1702" s="284">
        <v>39</v>
      </c>
      <c r="I1702" s="285"/>
      <c r="J1702" s="286">
        <f>ROUND(I1702*H1702,2)</f>
        <v>0</v>
      </c>
      <c r="K1702" s="282" t="s">
        <v>19</v>
      </c>
      <c r="L1702" s="287"/>
      <c r="M1702" s="288" t="s">
        <v>19</v>
      </c>
      <c r="N1702" s="289" t="s">
        <v>50</v>
      </c>
      <c r="O1702" s="87"/>
      <c r="P1702" s="227">
        <f>O1702*H1702</f>
        <v>0</v>
      </c>
      <c r="Q1702" s="227">
        <v>0.017930000000000001</v>
      </c>
      <c r="R1702" s="227">
        <f>Q1702*H1702</f>
        <v>0.69927000000000006</v>
      </c>
      <c r="S1702" s="227">
        <v>0</v>
      </c>
      <c r="T1702" s="228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29" t="s">
        <v>422</v>
      </c>
      <c r="AT1702" s="229" t="s">
        <v>489</v>
      </c>
      <c r="AU1702" s="229" t="s">
        <v>91</v>
      </c>
      <c r="AY1702" s="20" t="s">
        <v>373</v>
      </c>
      <c r="BE1702" s="230">
        <f>IF(N1702="základní",J1702,0)</f>
        <v>0</v>
      </c>
      <c r="BF1702" s="230">
        <f>IF(N1702="snížená",J1702,0)</f>
        <v>0</v>
      </c>
      <c r="BG1702" s="230">
        <f>IF(N1702="zákl. přenesená",J1702,0)</f>
        <v>0</v>
      </c>
      <c r="BH1702" s="230">
        <f>IF(N1702="sníž. přenesená",J1702,0)</f>
        <v>0</v>
      </c>
      <c r="BI1702" s="230">
        <f>IF(N1702="nulová",J1702,0)</f>
        <v>0</v>
      </c>
      <c r="BJ1702" s="20" t="s">
        <v>91</v>
      </c>
      <c r="BK1702" s="230">
        <f>ROUND(I1702*H1702,2)</f>
        <v>0</v>
      </c>
      <c r="BL1702" s="20" t="s">
        <v>379</v>
      </c>
      <c r="BM1702" s="229" t="s">
        <v>1645</v>
      </c>
    </row>
    <row r="1703" s="13" customFormat="1">
      <c r="A1703" s="13"/>
      <c r="B1703" s="236"/>
      <c r="C1703" s="237"/>
      <c r="D1703" s="238" t="s">
        <v>383</v>
      </c>
      <c r="E1703" s="239" t="s">
        <v>19</v>
      </c>
      <c r="F1703" s="240" t="s">
        <v>384</v>
      </c>
      <c r="G1703" s="237"/>
      <c r="H1703" s="239" t="s">
        <v>19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6" t="s">
        <v>383</v>
      </c>
      <c r="AU1703" s="246" t="s">
        <v>91</v>
      </c>
      <c r="AV1703" s="13" t="s">
        <v>85</v>
      </c>
      <c r="AW1703" s="13" t="s">
        <v>37</v>
      </c>
      <c r="AX1703" s="13" t="s">
        <v>78</v>
      </c>
      <c r="AY1703" s="246" t="s">
        <v>373</v>
      </c>
    </row>
    <row r="1704" s="13" customFormat="1">
      <c r="A1704" s="13"/>
      <c r="B1704" s="236"/>
      <c r="C1704" s="237"/>
      <c r="D1704" s="238" t="s">
        <v>383</v>
      </c>
      <c r="E1704" s="239" t="s">
        <v>19</v>
      </c>
      <c r="F1704" s="240" t="s">
        <v>1556</v>
      </c>
      <c r="G1704" s="237"/>
      <c r="H1704" s="239" t="s">
        <v>19</v>
      </c>
      <c r="I1704" s="241"/>
      <c r="J1704" s="237"/>
      <c r="K1704" s="237"/>
      <c r="L1704" s="242"/>
      <c r="M1704" s="243"/>
      <c r="N1704" s="244"/>
      <c r="O1704" s="244"/>
      <c r="P1704" s="244"/>
      <c r="Q1704" s="244"/>
      <c r="R1704" s="244"/>
      <c r="S1704" s="244"/>
      <c r="T1704" s="24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6" t="s">
        <v>383</v>
      </c>
      <c r="AU1704" s="246" t="s">
        <v>91</v>
      </c>
      <c r="AV1704" s="13" t="s">
        <v>85</v>
      </c>
      <c r="AW1704" s="13" t="s">
        <v>37</v>
      </c>
      <c r="AX1704" s="13" t="s">
        <v>78</v>
      </c>
      <c r="AY1704" s="246" t="s">
        <v>373</v>
      </c>
    </row>
    <row r="1705" s="14" customFormat="1">
      <c r="A1705" s="14"/>
      <c r="B1705" s="247"/>
      <c r="C1705" s="248"/>
      <c r="D1705" s="238" t="s">
        <v>383</v>
      </c>
      <c r="E1705" s="249" t="s">
        <v>19</v>
      </c>
      <c r="F1705" s="250" t="s">
        <v>1570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383</v>
      </c>
      <c r="AU1705" s="257" t="s">
        <v>91</v>
      </c>
      <c r="AV1705" s="14" t="s">
        <v>91</v>
      </c>
      <c r="AW1705" s="14" t="s">
        <v>37</v>
      </c>
      <c r="AX1705" s="14" t="s">
        <v>78</v>
      </c>
      <c r="AY1705" s="257" t="s">
        <v>373</v>
      </c>
    </row>
    <row r="1706" s="14" customFormat="1">
      <c r="A1706" s="14"/>
      <c r="B1706" s="247"/>
      <c r="C1706" s="248"/>
      <c r="D1706" s="238" t="s">
        <v>383</v>
      </c>
      <c r="E1706" s="249" t="s">
        <v>19</v>
      </c>
      <c r="F1706" s="250" t="s">
        <v>1573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383</v>
      </c>
      <c r="AU1706" s="257" t="s">
        <v>91</v>
      </c>
      <c r="AV1706" s="14" t="s">
        <v>91</v>
      </c>
      <c r="AW1706" s="14" t="s">
        <v>37</v>
      </c>
      <c r="AX1706" s="14" t="s">
        <v>78</v>
      </c>
      <c r="AY1706" s="257" t="s">
        <v>373</v>
      </c>
    </row>
    <row r="1707" s="14" customFormat="1">
      <c r="A1707" s="14"/>
      <c r="B1707" s="247"/>
      <c r="C1707" s="248"/>
      <c r="D1707" s="238" t="s">
        <v>383</v>
      </c>
      <c r="E1707" s="249" t="s">
        <v>19</v>
      </c>
      <c r="F1707" s="250" t="s">
        <v>1574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383</v>
      </c>
      <c r="AU1707" s="257" t="s">
        <v>91</v>
      </c>
      <c r="AV1707" s="14" t="s">
        <v>91</v>
      </c>
      <c r="AW1707" s="14" t="s">
        <v>37</v>
      </c>
      <c r="AX1707" s="14" t="s">
        <v>78</v>
      </c>
      <c r="AY1707" s="257" t="s">
        <v>373</v>
      </c>
    </row>
    <row r="1708" s="14" customFormat="1">
      <c r="A1708" s="14"/>
      <c r="B1708" s="247"/>
      <c r="C1708" s="248"/>
      <c r="D1708" s="238" t="s">
        <v>383</v>
      </c>
      <c r="E1708" s="249" t="s">
        <v>19</v>
      </c>
      <c r="F1708" s="250" t="s">
        <v>1576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383</v>
      </c>
      <c r="AU1708" s="257" t="s">
        <v>91</v>
      </c>
      <c r="AV1708" s="14" t="s">
        <v>91</v>
      </c>
      <c r="AW1708" s="14" t="s">
        <v>37</v>
      </c>
      <c r="AX1708" s="14" t="s">
        <v>78</v>
      </c>
      <c r="AY1708" s="257" t="s">
        <v>373</v>
      </c>
    </row>
    <row r="1709" s="14" customFormat="1">
      <c r="A1709" s="14"/>
      <c r="B1709" s="247"/>
      <c r="C1709" s="248"/>
      <c r="D1709" s="238" t="s">
        <v>383</v>
      </c>
      <c r="E1709" s="249" t="s">
        <v>19</v>
      </c>
      <c r="F1709" s="250" t="s">
        <v>1578</v>
      </c>
      <c r="G1709" s="248"/>
      <c r="H1709" s="251">
        <v>1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383</v>
      </c>
      <c r="AU1709" s="257" t="s">
        <v>91</v>
      </c>
      <c r="AV1709" s="14" t="s">
        <v>91</v>
      </c>
      <c r="AW1709" s="14" t="s">
        <v>37</v>
      </c>
      <c r="AX1709" s="14" t="s">
        <v>78</v>
      </c>
      <c r="AY1709" s="257" t="s">
        <v>373</v>
      </c>
    </row>
    <row r="1710" s="14" customFormat="1">
      <c r="A1710" s="14"/>
      <c r="B1710" s="247"/>
      <c r="C1710" s="248"/>
      <c r="D1710" s="238" t="s">
        <v>383</v>
      </c>
      <c r="E1710" s="249" t="s">
        <v>19</v>
      </c>
      <c r="F1710" s="250" t="s">
        <v>1581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383</v>
      </c>
      <c r="AU1710" s="257" t="s">
        <v>91</v>
      </c>
      <c r="AV1710" s="14" t="s">
        <v>91</v>
      </c>
      <c r="AW1710" s="14" t="s">
        <v>37</v>
      </c>
      <c r="AX1710" s="14" t="s">
        <v>78</v>
      </c>
      <c r="AY1710" s="257" t="s">
        <v>373</v>
      </c>
    </row>
    <row r="1711" s="14" customFormat="1">
      <c r="A1711" s="14"/>
      <c r="B1711" s="247"/>
      <c r="C1711" s="248"/>
      <c r="D1711" s="238" t="s">
        <v>383</v>
      </c>
      <c r="E1711" s="249" t="s">
        <v>19</v>
      </c>
      <c r="F1711" s="250" t="s">
        <v>1584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383</v>
      </c>
      <c r="AU1711" s="257" t="s">
        <v>91</v>
      </c>
      <c r="AV1711" s="14" t="s">
        <v>91</v>
      </c>
      <c r="AW1711" s="14" t="s">
        <v>37</v>
      </c>
      <c r="AX1711" s="14" t="s">
        <v>78</v>
      </c>
      <c r="AY1711" s="257" t="s">
        <v>373</v>
      </c>
    </row>
    <row r="1712" s="14" customFormat="1">
      <c r="A1712" s="14"/>
      <c r="B1712" s="247"/>
      <c r="C1712" s="248"/>
      <c r="D1712" s="238" t="s">
        <v>383</v>
      </c>
      <c r="E1712" s="249" t="s">
        <v>19</v>
      </c>
      <c r="F1712" s="250" t="s">
        <v>1585</v>
      </c>
      <c r="G1712" s="248"/>
      <c r="H1712" s="251">
        <v>1</v>
      </c>
      <c r="I1712" s="252"/>
      <c r="J1712" s="248"/>
      <c r="K1712" s="248"/>
      <c r="L1712" s="253"/>
      <c r="M1712" s="254"/>
      <c r="N1712" s="255"/>
      <c r="O1712" s="255"/>
      <c r="P1712" s="255"/>
      <c r="Q1712" s="255"/>
      <c r="R1712" s="255"/>
      <c r="S1712" s="255"/>
      <c r="T1712" s="256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7" t="s">
        <v>383</v>
      </c>
      <c r="AU1712" s="257" t="s">
        <v>91</v>
      </c>
      <c r="AV1712" s="14" t="s">
        <v>91</v>
      </c>
      <c r="AW1712" s="14" t="s">
        <v>37</v>
      </c>
      <c r="AX1712" s="14" t="s">
        <v>78</v>
      </c>
      <c r="AY1712" s="257" t="s">
        <v>373</v>
      </c>
    </row>
    <row r="1713" s="14" customFormat="1">
      <c r="A1713" s="14"/>
      <c r="B1713" s="247"/>
      <c r="C1713" s="248"/>
      <c r="D1713" s="238" t="s">
        <v>383</v>
      </c>
      <c r="E1713" s="249" t="s">
        <v>19</v>
      </c>
      <c r="F1713" s="250" t="s">
        <v>1589</v>
      </c>
      <c r="G1713" s="248"/>
      <c r="H1713" s="251">
        <v>1</v>
      </c>
      <c r="I1713" s="252"/>
      <c r="J1713" s="248"/>
      <c r="K1713" s="248"/>
      <c r="L1713" s="253"/>
      <c r="M1713" s="254"/>
      <c r="N1713" s="255"/>
      <c r="O1713" s="255"/>
      <c r="P1713" s="255"/>
      <c r="Q1713" s="255"/>
      <c r="R1713" s="255"/>
      <c r="S1713" s="255"/>
      <c r="T1713" s="256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7" t="s">
        <v>383</v>
      </c>
      <c r="AU1713" s="257" t="s">
        <v>91</v>
      </c>
      <c r="AV1713" s="14" t="s">
        <v>91</v>
      </c>
      <c r="AW1713" s="14" t="s">
        <v>37</v>
      </c>
      <c r="AX1713" s="14" t="s">
        <v>78</v>
      </c>
      <c r="AY1713" s="257" t="s">
        <v>373</v>
      </c>
    </row>
    <row r="1714" s="14" customFormat="1">
      <c r="A1714" s="14"/>
      <c r="B1714" s="247"/>
      <c r="C1714" s="248"/>
      <c r="D1714" s="238" t="s">
        <v>383</v>
      </c>
      <c r="E1714" s="249" t="s">
        <v>19</v>
      </c>
      <c r="F1714" s="250" t="s">
        <v>1590</v>
      </c>
      <c r="G1714" s="248"/>
      <c r="H1714" s="251">
        <v>1</v>
      </c>
      <c r="I1714" s="252"/>
      <c r="J1714" s="248"/>
      <c r="K1714" s="248"/>
      <c r="L1714" s="253"/>
      <c r="M1714" s="254"/>
      <c r="N1714" s="255"/>
      <c r="O1714" s="255"/>
      <c r="P1714" s="255"/>
      <c r="Q1714" s="255"/>
      <c r="R1714" s="255"/>
      <c r="S1714" s="255"/>
      <c r="T1714" s="256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7" t="s">
        <v>383</v>
      </c>
      <c r="AU1714" s="257" t="s">
        <v>91</v>
      </c>
      <c r="AV1714" s="14" t="s">
        <v>91</v>
      </c>
      <c r="AW1714" s="14" t="s">
        <v>37</v>
      </c>
      <c r="AX1714" s="14" t="s">
        <v>78</v>
      </c>
      <c r="AY1714" s="257" t="s">
        <v>373</v>
      </c>
    </row>
    <row r="1715" s="14" customFormat="1">
      <c r="A1715" s="14"/>
      <c r="B1715" s="247"/>
      <c r="C1715" s="248"/>
      <c r="D1715" s="238" t="s">
        <v>383</v>
      </c>
      <c r="E1715" s="249" t="s">
        <v>19</v>
      </c>
      <c r="F1715" s="250" t="s">
        <v>1591</v>
      </c>
      <c r="G1715" s="248"/>
      <c r="H1715" s="251">
        <v>1</v>
      </c>
      <c r="I1715" s="252"/>
      <c r="J1715" s="248"/>
      <c r="K1715" s="248"/>
      <c r="L1715" s="253"/>
      <c r="M1715" s="254"/>
      <c r="N1715" s="255"/>
      <c r="O1715" s="255"/>
      <c r="P1715" s="255"/>
      <c r="Q1715" s="255"/>
      <c r="R1715" s="255"/>
      <c r="S1715" s="255"/>
      <c r="T1715" s="256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7" t="s">
        <v>383</v>
      </c>
      <c r="AU1715" s="257" t="s">
        <v>91</v>
      </c>
      <c r="AV1715" s="14" t="s">
        <v>91</v>
      </c>
      <c r="AW1715" s="14" t="s">
        <v>37</v>
      </c>
      <c r="AX1715" s="14" t="s">
        <v>78</v>
      </c>
      <c r="AY1715" s="257" t="s">
        <v>373</v>
      </c>
    </row>
    <row r="1716" s="14" customFormat="1">
      <c r="A1716" s="14"/>
      <c r="B1716" s="247"/>
      <c r="C1716" s="248"/>
      <c r="D1716" s="238" t="s">
        <v>383</v>
      </c>
      <c r="E1716" s="249" t="s">
        <v>19</v>
      </c>
      <c r="F1716" s="250" t="s">
        <v>1592</v>
      </c>
      <c r="G1716" s="248"/>
      <c r="H1716" s="251">
        <v>1</v>
      </c>
      <c r="I1716" s="252"/>
      <c r="J1716" s="248"/>
      <c r="K1716" s="248"/>
      <c r="L1716" s="253"/>
      <c r="M1716" s="254"/>
      <c r="N1716" s="255"/>
      <c r="O1716" s="255"/>
      <c r="P1716" s="255"/>
      <c r="Q1716" s="255"/>
      <c r="R1716" s="255"/>
      <c r="S1716" s="255"/>
      <c r="T1716" s="256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7" t="s">
        <v>383</v>
      </c>
      <c r="AU1716" s="257" t="s">
        <v>91</v>
      </c>
      <c r="AV1716" s="14" t="s">
        <v>91</v>
      </c>
      <c r="AW1716" s="14" t="s">
        <v>37</v>
      </c>
      <c r="AX1716" s="14" t="s">
        <v>78</v>
      </c>
      <c r="AY1716" s="257" t="s">
        <v>373</v>
      </c>
    </row>
    <row r="1717" s="14" customFormat="1">
      <c r="A1717" s="14"/>
      <c r="B1717" s="247"/>
      <c r="C1717" s="248"/>
      <c r="D1717" s="238" t="s">
        <v>383</v>
      </c>
      <c r="E1717" s="249" t="s">
        <v>19</v>
      </c>
      <c r="F1717" s="250" t="s">
        <v>1593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383</v>
      </c>
      <c r="AU1717" s="257" t="s">
        <v>91</v>
      </c>
      <c r="AV1717" s="14" t="s">
        <v>91</v>
      </c>
      <c r="AW1717" s="14" t="s">
        <v>37</v>
      </c>
      <c r="AX1717" s="14" t="s">
        <v>78</v>
      </c>
      <c r="AY1717" s="257" t="s">
        <v>373</v>
      </c>
    </row>
    <row r="1718" s="14" customFormat="1">
      <c r="A1718" s="14"/>
      <c r="B1718" s="247"/>
      <c r="C1718" s="248"/>
      <c r="D1718" s="238" t="s">
        <v>383</v>
      </c>
      <c r="E1718" s="249" t="s">
        <v>19</v>
      </c>
      <c r="F1718" s="250" t="s">
        <v>1594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383</v>
      </c>
      <c r="AU1718" s="257" t="s">
        <v>91</v>
      </c>
      <c r="AV1718" s="14" t="s">
        <v>91</v>
      </c>
      <c r="AW1718" s="14" t="s">
        <v>37</v>
      </c>
      <c r="AX1718" s="14" t="s">
        <v>78</v>
      </c>
      <c r="AY1718" s="257" t="s">
        <v>373</v>
      </c>
    </row>
    <row r="1719" s="14" customFormat="1">
      <c r="A1719" s="14"/>
      <c r="B1719" s="247"/>
      <c r="C1719" s="248"/>
      <c r="D1719" s="238" t="s">
        <v>383</v>
      </c>
      <c r="E1719" s="249" t="s">
        <v>19</v>
      </c>
      <c r="F1719" s="250" t="s">
        <v>1595</v>
      </c>
      <c r="G1719" s="248"/>
      <c r="H1719" s="251">
        <v>1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383</v>
      </c>
      <c r="AU1719" s="257" t="s">
        <v>91</v>
      </c>
      <c r="AV1719" s="14" t="s">
        <v>91</v>
      </c>
      <c r="AW1719" s="14" t="s">
        <v>37</v>
      </c>
      <c r="AX1719" s="14" t="s">
        <v>78</v>
      </c>
      <c r="AY1719" s="257" t="s">
        <v>373</v>
      </c>
    </row>
    <row r="1720" s="14" customFormat="1">
      <c r="A1720" s="14"/>
      <c r="B1720" s="247"/>
      <c r="C1720" s="248"/>
      <c r="D1720" s="238" t="s">
        <v>383</v>
      </c>
      <c r="E1720" s="249" t="s">
        <v>19</v>
      </c>
      <c r="F1720" s="250" t="s">
        <v>1596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383</v>
      </c>
      <c r="AU1720" s="257" t="s">
        <v>91</v>
      </c>
      <c r="AV1720" s="14" t="s">
        <v>91</v>
      </c>
      <c r="AW1720" s="14" t="s">
        <v>37</v>
      </c>
      <c r="AX1720" s="14" t="s">
        <v>78</v>
      </c>
      <c r="AY1720" s="257" t="s">
        <v>373</v>
      </c>
    </row>
    <row r="1721" s="14" customFormat="1">
      <c r="A1721" s="14"/>
      <c r="B1721" s="247"/>
      <c r="C1721" s="248"/>
      <c r="D1721" s="238" t="s">
        <v>383</v>
      </c>
      <c r="E1721" s="249" t="s">
        <v>19</v>
      </c>
      <c r="F1721" s="250" t="s">
        <v>1598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383</v>
      </c>
      <c r="AU1721" s="257" t="s">
        <v>91</v>
      </c>
      <c r="AV1721" s="14" t="s">
        <v>91</v>
      </c>
      <c r="AW1721" s="14" t="s">
        <v>37</v>
      </c>
      <c r="AX1721" s="14" t="s">
        <v>78</v>
      </c>
      <c r="AY1721" s="257" t="s">
        <v>373</v>
      </c>
    </row>
    <row r="1722" s="14" customFormat="1">
      <c r="A1722" s="14"/>
      <c r="B1722" s="247"/>
      <c r="C1722" s="248"/>
      <c r="D1722" s="238" t="s">
        <v>383</v>
      </c>
      <c r="E1722" s="249" t="s">
        <v>19</v>
      </c>
      <c r="F1722" s="250" t="s">
        <v>1601</v>
      </c>
      <c r="G1722" s="248"/>
      <c r="H1722" s="251">
        <v>1</v>
      </c>
      <c r="I1722" s="252"/>
      <c r="J1722" s="248"/>
      <c r="K1722" s="248"/>
      <c r="L1722" s="253"/>
      <c r="M1722" s="254"/>
      <c r="N1722" s="255"/>
      <c r="O1722" s="255"/>
      <c r="P1722" s="255"/>
      <c r="Q1722" s="255"/>
      <c r="R1722" s="255"/>
      <c r="S1722" s="255"/>
      <c r="T1722" s="256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7" t="s">
        <v>383</v>
      </c>
      <c r="AU1722" s="257" t="s">
        <v>91</v>
      </c>
      <c r="AV1722" s="14" t="s">
        <v>91</v>
      </c>
      <c r="AW1722" s="14" t="s">
        <v>37</v>
      </c>
      <c r="AX1722" s="14" t="s">
        <v>78</v>
      </c>
      <c r="AY1722" s="257" t="s">
        <v>373</v>
      </c>
    </row>
    <row r="1723" s="14" customFormat="1">
      <c r="A1723" s="14"/>
      <c r="B1723" s="247"/>
      <c r="C1723" s="248"/>
      <c r="D1723" s="238" t="s">
        <v>383</v>
      </c>
      <c r="E1723" s="249" t="s">
        <v>19</v>
      </c>
      <c r="F1723" s="250" t="s">
        <v>1602</v>
      </c>
      <c r="G1723" s="248"/>
      <c r="H1723" s="251">
        <v>1</v>
      </c>
      <c r="I1723" s="252"/>
      <c r="J1723" s="248"/>
      <c r="K1723" s="248"/>
      <c r="L1723" s="253"/>
      <c r="M1723" s="254"/>
      <c r="N1723" s="255"/>
      <c r="O1723" s="255"/>
      <c r="P1723" s="255"/>
      <c r="Q1723" s="255"/>
      <c r="R1723" s="255"/>
      <c r="S1723" s="255"/>
      <c r="T1723" s="256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7" t="s">
        <v>383</v>
      </c>
      <c r="AU1723" s="257" t="s">
        <v>91</v>
      </c>
      <c r="AV1723" s="14" t="s">
        <v>91</v>
      </c>
      <c r="AW1723" s="14" t="s">
        <v>37</v>
      </c>
      <c r="AX1723" s="14" t="s">
        <v>78</v>
      </c>
      <c r="AY1723" s="257" t="s">
        <v>373</v>
      </c>
    </row>
    <row r="1724" s="14" customFormat="1">
      <c r="A1724" s="14"/>
      <c r="B1724" s="247"/>
      <c r="C1724" s="248"/>
      <c r="D1724" s="238" t="s">
        <v>383</v>
      </c>
      <c r="E1724" s="249" t="s">
        <v>19</v>
      </c>
      <c r="F1724" s="250" t="s">
        <v>1606</v>
      </c>
      <c r="G1724" s="248"/>
      <c r="H1724" s="251">
        <v>1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7" t="s">
        <v>383</v>
      </c>
      <c r="AU1724" s="257" t="s">
        <v>91</v>
      </c>
      <c r="AV1724" s="14" t="s">
        <v>91</v>
      </c>
      <c r="AW1724" s="14" t="s">
        <v>37</v>
      </c>
      <c r="AX1724" s="14" t="s">
        <v>78</v>
      </c>
      <c r="AY1724" s="257" t="s">
        <v>373</v>
      </c>
    </row>
    <row r="1725" s="14" customFormat="1">
      <c r="A1725" s="14"/>
      <c r="B1725" s="247"/>
      <c r="C1725" s="248"/>
      <c r="D1725" s="238" t="s">
        <v>383</v>
      </c>
      <c r="E1725" s="249" t="s">
        <v>19</v>
      </c>
      <c r="F1725" s="250" t="s">
        <v>1607</v>
      </c>
      <c r="G1725" s="248"/>
      <c r="H1725" s="251">
        <v>1</v>
      </c>
      <c r="I1725" s="252"/>
      <c r="J1725" s="248"/>
      <c r="K1725" s="248"/>
      <c r="L1725" s="253"/>
      <c r="M1725" s="254"/>
      <c r="N1725" s="255"/>
      <c r="O1725" s="255"/>
      <c r="P1725" s="255"/>
      <c r="Q1725" s="255"/>
      <c r="R1725" s="255"/>
      <c r="S1725" s="255"/>
      <c r="T1725" s="256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7" t="s">
        <v>383</v>
      </c>
      <c r="AU1725" s="257" t="s">
        <v>91</v>
      </c>
      <c r="AV1725" s="14" t="s">
        <v>91</v>
      </c>
      <c r="AW1725" s="14" t="s">
        <v>37</v>
      </c>
      <c r="AX1725" s="14" t="s">
        <v>78</v>
      </c>
      <c r="AY1725" s="257" t="s">
        <v>373</v>
      </c>
    </row>
    <row r="1726" s="14" customFormat="1">
      <c r="A1726" s="14"/>
      <c r="B1726" s="247"/>
      <c r="C1726" s="248"/>
      <c r="D1726" s="238" t="s">
        <v>383</v>
      </c>
      <c r="E1726" s="249" t="s">
        <v>19</v>
      </c>
      <c r="F1726" s="250" t="s">
        <v>1608</v>
      </c>
      <c r="G1726" s="248"/>
      <c r="H1726" s="251">
        <v>1</v>
      </c>
      <c r="I1726" s="252"/>
      <c r="J1726" s="248"/>
      <c r="K1726" s="248"/>
      <c r="L1726" s="253"/>
      <c r="M1726" s="254"/>
      <c r="N1726" s="255"/>
      <c r="O1726" s="255"/>
      <c r="P1726" s="255"/>
      <c r="Q1726" s="255"/>
      <c r="R1726" s="255"/>
      <c r="S1726" s="255"/>
      <c r="T1726" s="256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7" t="s">
        <v>383</v>
      </c>
      <c r="AU1726" s="257" t="s">
        <v>91</v>
      </c>
      <c r="AV1726" s="14" t="s">
        <v>91</v>
      </c>
      <c r="AW1726" s="14" t="s">
        <v>37</v>
      </c>
      <c r="AX1726" s="14" t="s">
        <v>78</v>
      </c>
      <c r="AY1726" s="257" t="s">
        <v>373</v>
      </c>
    </row>
    <row r="1727" s="14" customFormat="1">
      <c r="A1727" s="14"/>
      <c r="B1727" s="247"/>
      <c r="C1727" s="248"/>
      <c r="D1727" s="238" t="s">
        <v>383</v>
      </c>
      <c r="E1727" s="249" t="s">
        <v>19</v>
      </c>
      <c r="F1727" s="250" t="s">
        <v>1609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383</v>
      </c>
      <c r="AU1727" s="257" t="s">
        <v>91</v>
      </c>
      <c r="AV1727" s="14" t="s">
        <v>91</v>
      </c>
      <c r="AW1727" s="14" t="s">
        <v>37</v>
      </c>
      <c r="AX1727" s="14" t="s">
        <v>78</v>
      </c>
      <c r="AY1727" s="257" t="s">
        <v>373</v>
      </c>
    </row>
    <row r="1728" s="14" customFormat="1">
      <c r="A1728" s="14"/>
      <c r="B1728" s="247"/>
      <c r="C1728" s="248"/>
      <c r="D1728" s="238" t="s">
        <v>383</v>
      </c>
      <c r="E1728" s="249" t="s">
        <v>19</v>
      </c>
      <c r="F1728" s="250" t="s">
        <v>1610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383</v>
      </c>
      <c r="AU1728" s="257" t="s">
        <v>91</v>
      </c>
      <c r="AV1728" s="14" t="s">
        <v>91</v>
      </c>
      <c r="AW1728" s="14" t="s">
        <v>37</v>
      </c>
      <c r="AX1728" s="14" t="s">
        <v>78</v>
      </c>
      <c r="AY1728" s="257" t="s">
        <v>373</v>
      </c>
    </row>
    <row r="1729" s="14" customFormat="1">
      <c r="A1729" s="14"/>
      <c r="B1729" s="247"/>
      <c r="C1729" s="248"/>
      <c r="D1729" s="238" t="s">
        <v>383</v>
      </c>
      <c r="E1729" s="249" t="s">
        <v>19</v>
      </c>
      <c r="F1729" s="250" t="s">
        <v>1611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383</v>
      </c>
      <c r="AU1729" s="257" t="s">
        <v>91</v>
      </c>
      <c r="AV1729" s="14" t="s">
        <v>91</v>
      </c>
      <c r="AW1729" s="14" t="s">
        <v>37</v>
      </c>
      <c r="AX1729" s="14" t="s">
        <v>78</v>
      </c>
      <c r="AY1729" s="257" t="s">
        <v>373</v>
      </c>
    </row>
    <row r="1730" s="14" customFormat="1">
      <c r="A1730" s="14"/>
      <c r="B1730" s="247"/>
      <c r="C1730" s="248"/>
      <c r="D1730" s="238" t="s">
        <v>383</v>
      </c>
      <c r="E1730" s="249" t="s">
        <v>19</v>
      </c>
      <c r="F1730" s="250" t="s">
        <v>1612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383</v>
      </c>
      <c r="AU1730" s="257" t="s">
        <v>91</v>
      </c>
      <c r="AV1730" s="14" t="s">
        <v>91</v>
      </c>
      <c r="AW1730" s="14" t="s">
        <v>37</v>
      </c>
      <c r="AX1730" s="14" t="s">
        <v>78</v>
      </c>
      <c r="AY1730" s="257" t="s">
        <v>373</v>
      </c>
    </row>
    <row r="1731" s="14" customFormat="1">
      <c r="A1731" s="14"/>
      <c r="B1731" s="247"/>
      <c r="C1731" s="248"/>
      <c r="D1731" s="238" t="s">
        <v>383</v>
      </c>
      <c r="E1731" s="249" t="s">
        <v>19</v>
      </c>
      <c r="F1731" s="250" t="s">
        <v>1613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383</v>
      </c>
      <c r="AU1731" s="257" t="s">
        <v>91</v>
      </c>
      <c r="AV1731" s="14" t="s">
        <v>91</v>
      </c>
      <c r="AW1731" s="14" t="s">
        <v>37</v>
      </c>
      <c r="AX1731" s="14" t="s">
        <v>78</v>
      </c>
      <c r="AY1731" s="257" t="s">
        <v>373</v>
      </c>
    </row>
    <row r="1732" s="14" customFormat="1">
      <c r="A1732" s="14"/>
      <c r="B1732" s="247"/>
      <c r="C1732" s="248"/>
      <c r="D1732" s="238" t="s">
        <v>383</v>
      </c>
      <c r="E1732" s="249" t="s">
        <v>19</v>
      </c>
      <c r="F1732" s="250" t="s">
        <v>1615</v>
      </c>
      <c r="G1732" s="248"/>
      <c r="H1732" s="251">
        <v>1</v>
      </c>
      <c r="I1732" s="252"/>
      <c r="J1732" s="248"/>
      <c r="K1732" s="248"/>
      <c r="L1732" s="253"/>
      <c r="M1732" s="254"/>
      <c r="N1732" s="255"/>
      <c r="O1732" s="255"/>
      <c r="P1732" s="255"/>
      <c r="Q1732" s="255"/>
      <c r="R1732" s="255"/>
      <c r="S1732" s="255"/>
      <c r="T1732" s="256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7" t="s">
        <v>383</v>
      </c>
      <c r="AU1732" s="257" t="s">
        <v>91</v>
      </c>
      <c r="AV1732" s="14" t="s">
        <v>91</v>
      </c>
      <c r="AW1732" s="14" t="s">
        <v>37</v>
      </c>
      <c r="AX1732" s="14" t="s">
        <v>78</v>
      </c>
      <c r="AY1732" s="257" t="s">
        <v>373</v>
      </c>
    </row>
    <row r="1733" s="14" customFormat="1">
      <c r="A1733" s="14"/>
      <c r="B1733" s="247"/>
      <c r="C1733" s="248"/>
      <c r="D1733" s="238" t="s">
        <v>383</v>
      </c>
      <c r="E1733" s="249" t="s">
        <v>19</v>
      </c>
      <c r="F1733" s="250" t="s">
        <v>1617</v>
      </c>
      <c r="G1733" s="248"/>
      <c r="H1733" s="251">
        <v>1</v>
      </c>
      <c r="I1733" s="252"/>
      <c r="J1733" s="248"/>
      <c r="K1733" s="248"/>
      <c r="L1733" s="253"/>
      <c r="M1733" s="254"/>
      <c r="N1733" s="255"/>
      <c r="O1733" s="255"/>
      <c r="P1733" s="255"/>
      <c r="Q1733" s="255"/>
      <c r="R1733" s="255"/>
      <c r="S1733" s="255"/>
      <c r="T1733" s="256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7" t="s">
        <v>383</v>
      </c>
      <c r="AU1733" s="257" t="s">
        <v>91</v>
      </c>
      <c r="AV1733" s="14" t="s">
        <v>91</v>
      </c>
      <c r="AW1733" s="14" t="s">
        <v>37</v>
      </c>
      <c r="AX1733" s="14" t="s">
        <v>78</v>
      </c>
      <c r="AY1733" s="257" t="s">
        <v>373</v>
      </c>
    </row>
    <row r="1734" s="14" customFormat="1">
      <c r="A1734" s="14"/>
      <c r="B1734" s="247"/>
      <c r="C1734" s="248"/>
      <c r="D1734" s="238" t="s">
        <v>383</v>
      </c>
      <c r="E1734" s="249" t="s">
        <v>19</v>
      </c>
      <c r="F1734" s="250" t="s">
        <v>1621</v>
      </c>
      <c r="G1734" s="248"/>
      <c r="H1734" s="251">
        <v>1</v>
      </c>
      <c r="I1734" s="252"/>
      <c r="J1734" s="248"/>
      <c r="K1734" s="248"/>
      <c r="L1734" s="253"/>
      <c r="M1734" s="254"/>
      <c r="N1734" s="255"/>
      <c r="O1734" s="255"/>
      <c r="P1734" s="255"/>
      <c r="Q1734" s="255"/>
      <c r="R1734" s="255"/>
      <c r="S1734" s="255"/>
      <c r="T1734" s="256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7" t="s">
        <v>383</v>
      </c>
      <c r="AU1734" s="257" t="s">
        <v>91</v>
      </c>
      <c r="AV1734" s="14" t="s">
        <v>91</v>
      </c>
      <c r="AW1734" s="14" t="s">
        <v>37</v>
      </c>
      <c r="AX1734" s="14" t="s">
        <v>78</v>
      </c>
      <c r="AY1734" s="257" t="s">
        <v>373</v>
      </c>
    </row>
    <row r="1735" s="14" customFormat="1">
      <c r="A1735" s="14"/>
      <c r="B1735" s="247"/>
      <c r="C1735" s="248"/>
      <c r="D1735" s="238" t="s">
        <v>383</v>
      </c>
      <c r="E1735" s="249" t="s">
        <v>19</v>
      </c>
      <c r="F1735" s="250" t="s">
        <v>1622</v>
      </c>
      <c r="G1735" s="248"/>
      <c r="H1735" s="251">
        <v>1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7" t="s">
        <v>383</v>
      </c>
      <c r="AU1735" s="257" t="s">
        <v>91</v>
      </c>
      <c r="AV1735" s="14" t="s">
        <v>91</v>
      </c>
      <c r="AW1735" s="14" t="s">
        <v>37</v>
      </c>
      <c r="AX1735" s="14" t="s">
        <v>78</v>
      </c>
      <c r="AY1735" s="257" t="s">
        <v>373</v>
      </c>
    </row>
    <row r="1736" s="14" customFormat="1">
      <c r="A1736" s="14"/>
      <c r="B1736" s="247"/>
      <c r="C1736" s="248"/>
      <c r="D1736" s="238" t="s">
        <v>383</v>
      </c>
      <c r="E1736" s="249" t="s">
        <v>19</v>
      </c>
      <c r="F1736" s="250" t="s">
        <v>1626</v>
      </c>
      <c r="G1736" s="248"/>
      <c r="H1736" s="251">
        <v>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383</v>
      </c>
      <c r="AU1736" s="257" t="s">
        <v>91</v>
      </c>
      <c r="AV1736" s="14" t="s">
        <v>91</v>
      </c>
      <c r="AW1736" s="14" t="s">
        <v>37</v>
      </c>
      <c r="AX1736" s="14" t="s">
        <v>78</v>
      </c>
      <c r="AY1736" s="257" t="s">
        <v>373</v>
      </c>
    </row>
    <row r="1737" s="14" customFormat="1">
      <c r="A1737" s="14"/>
      <c r="B1737" s="247"/>
      <c r="C1737" s="248"/>
      <c r="D1737" s="238" t="s">
        <v>383</v>
      </c>
      <c r="E1737" s="249" t="s">
        <v>19</v>
      </c>
      <c r="F1737" s="250" t="s">
        <v>1627</v>
      </c>
      <c r="G1737" s="248"/>
      <c r="H1737" s="251">
        <v>1</v>
      </c>
      <c r="I1737" s="252"/>
      <c r="J1737" s="248"/>
      <c r="K1737" s="248"/>
      <c r="L1737" s="253"/>
      <c r="M1737" s="254"/>
      <c r="N1737" s="255"/>
      <c r="O1737" s="255"/>
      <c r="P1737" s="255"/>
      <c r="Q1737" s="255"/>
      <c r="R1737" s="255"/>
      <c r="S1737" s="255"/>
      <c r="T1737" s="256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7" t="s">
        <v>383</v>
      </c>
      <c r="AU1737" s="257" t="s">
        <v>91</v>
      </c>
      <c r="AV1737" s="14" t="s">
        <v>91</v>
      </c>
      <c r="AW1737" s="14" t="s">
        <v>37</v>
      </c>
      <c r="AX1737" s="14" t="s">
        <v>78</v>
      </c>
      <c r="AY1737" s="257" t="s">
        <v>373</v>
      </c>
    </row>
    <row r="1738" s="14" customFormat="1">
      <c r="A1738" s="14"/>
      <c r="B1738" s="247"/>
      <c r="C1738" s="248"/>
      <c r="D1738" s="238" t="s">
        <v>383</v>
      </c>
      <c r="E1738" s="249" t="s">
        <v>19</v>
      </c>
      <c r="F1738" s="250" t="s">
        <v>1628</v>
      </c>
      <c r="G1738" s="248"/>
      <c r="H1738" s="251">
        <v>1</v>
      </c>
      <c r="I1738" s="252"/>
      <c r="J1738" s="248"/>
      <c r="K1738" s="248"/>
      <c r="L1738" s="253"/>
      <c r="M1738" s="254"/>
      <c r="N1738" s="255"/>
      <c r="O1738" s="255"/>
      <c r="P1738" s="255"/>
      <c r="Q1738" s="255"/>
      <c r="R1738" s="255"/>
      <c r="S1738" s="255"/>
      <c r="T1738" s="256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7" t="s">
        <v>383</v>
      </c>
      <c r="AU1738" s="257" t="s">
        <v>91</v>
      </c>
      <c r="AV1738" s="14" t="s">
        <v>91</v>
      </c>
      <c r="AW1738" s="14" t="s">
        <v>37</v>
      </c>
      <c r="AX1738" s="14" t="s">
        <v>78</v>
      </c>
      <c r="AY1738" s="257" t="s">
        <v>373</v>
      </c>
    </row>
    <row r="1739" s="14" customFormat="1">
      <c r="A1739" s="14"/>
      <c r="B1739" s="247"/>
      <c r="C1739" s="248"/>
      <c r="D1739" s="238" t="s">
        <v>383</v>
      </c>
      <c r="E1739" s="249" t="s">
        <v>19</v>
      </c>
      <c r="F1739" s="250" t="s">
        <v>1629</v>
      </c>
      <c r="G1739" s="248"/>
      <c r="H1739" s="251">
        <v>1</v>
      </c>
      <c r="I1739" s="252"/>
      <c r="J1739" s="248"/>
      <c r="K1739" s="248"/>
      <c r="L1739" s="253"/>
      <c r="M1739" s="254"/>
      <c r="N1739" s="255"/>
      <c r="O1739" s="255"/>
      <c r="P1739" s="255"/>
      <c r="Q1739" s="255"/>
      <c r="R1739" s="255"/>
      <c r="S1739" s="255"/>
      <c r="T1739" s="256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7" t="s">
        <v>383</v>
      </c>
      <c r="AU1739" s="257" t="s">
        <v>91</v>
      </c>
      <c r="AV1739" s="14" t="s">
        <v>91</v>
      </c>
      <c r="AW1739" s="14" t="s">
        <v>37</v>
      </c>
      <c r="AX1739" s="14" t="s">
        <v>78</v>
      </c>
      <c r="AY1739" s="257" t="s">
        <v>373</v>
      </c>
    </row>
    <row r="1740" s="14" customFormat="1">
      <c r="A1740" s="14"/>
      <c r="B1740" s="247"/>
      <c r="C1740" s="248"/>
      <c r="D1740" s="238" t="s">
        <v>383</v>
      </c>
      <c r="E1740" s="249" t="s">
        <v>19</v>
      </c>
      <c r="F1740" s="250" t="s">
        <v>1630</v>
      </c>
      <c r="G1740" s="248"/>
      <c r="H1740" s="251">
        <v>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383</v>
      </c>
      <c r="AU1740" s="257" t="s">
        <v>91</v>
      </c>
      <c r="AV1740" s="14" t="s">
        <v>91</v>
      </c>
      <c r="AW1740" s="14" t="s">
        <v>37</v>
      </c>
      <c r="AX1740" s="14" t="s">
        <v>78</v>
      </c>
      <c r="AY1740" s="257" t="s">
        <v>373</v>
      </c>
    </row>
    <row r="1741" s="14" customFormat="1">
      <c r="A1741" s="14"/>
      <c r="B1741" s="247"/>
      <c r="C1741" s="248"/>
      <c r="D1741" s="238" t="s">
        <v>383</v>
      </c>
      <c r="E1741" s="249" t="s">
        <v>19</v>
      </c>
      <c r="F1741" s="250" t="s">
        <v>1631</v>
      </c>
      <c r="G1741" s="248"/>
      <c r="H1741" s="251">
        <v>1</v>
      </c>
      <c r="I1741" s="252"/>
      <c r="J1741" s="248"/>
      <c r="K1741" s="248"/>
      <c r="L1741" s="253"/>
      <c r="M1741" s="254"/>
      <c r="N1741" s="255"/>
      <c r="O1741" s="255"/>
      <c r="P1741" s="255"/>
      <c r="Q1741" s="255"/>
      <c r="R1741" s="255"/>
      <c r="S1741" s="255"/>
      <c r="T1741" s="256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7" t="s">
        <v>383</v>
      </c>
      <c r="AU1741" s="257" t="s">
        <v>91</v>
      </c>
      <c r="AV1741" s="14" t="s">
        <v>91</v>
      </c>
      <c r="AW1741" s="14" t="s">
        <v>37</v>
      </c>
      <c r="AX1741" s="14" t="s">
        <v>78</v>
      </c>
      <c r="AY1741" s="257" t="s">
        <v>373</v>
      </c>
    </row>
    <row r="1742" s="14" customFormat="1">
      <c r="A1742" s="14"/>
      <c r="B1742" s="247"/>
      <c r="C1742" s="248"/>
      <c r="D1742" s="238" t="s">
        <v>383</v>
      </c>
      <c r="E1742" s="249" t="s">
        <v>19</v>
      </c>
      <c r="F1742" s="250" t="s">
        <v>1632</v>
      </c>
      <c r="G1742" s="248"/>
      <c r="H1742" s="251">
        <v>1</v>
      </c>
      <c r="I1742" s="252"/>
      <c r="J1742" s="248"/>
      <c r="K1742" s="248"/>
      <c r="L1742" s="253"/>
      <c r="M1742" s="254"/>
      <c r="N1742" s="255"/>
      <c r="O1742" s="255"/>
      <c r="P1742" s="255"/>
      <c r="Q1742" s="255"/>
      <c r="R1742" s="255"/>
      <c r="S1742" s="255"/>
      <c r="T1742" s="256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7" t="s">
        <v>383</v>
      </c>
      <c r="AU1742" s="257" t="s">
        <v>91</v>
      </c>
      <c r="AV1742" s="14" t="s">
        <v>91</v>
      </c>
      <c r="AW1742" s="14" t="s">
        <v>37</v>
      </c>
      <c r="AX1742" s="14" t="s">
        <v>78</v>
      </c>
      <c r="AY1742" s="257" t="s">
        <v>373</v>
      </c>
    </row>
    <row r="1743" s="14" customFormat="1">
      <c r="A1743" s="14"/>
      <c r="B1743" s="247"/>
      <c r="C1743" s="248"/>
      <c r="D1743" s="238" t="s">
        <v>383</v>
      </c>
      <c r="E1743" s="249" t="s">
        <v>19</v>
      </c>
      <c r="F1743" s="250" t="s">
        <v>1633</v>
      </c>
      <c r="G1743" s="248"/>
      <c r="H1743" s="251">
        <v>1</v>
      </c>
      <c r="I1743" s="252"/>
      <c r="J1743" s="248"/>
      <c r="K1743" s="248"/>
      <c r="L1743" s="253"/>
      <c r="M1743" s="254"/>
      <c r="N1743" s="255"/>
      <c r="O1743" s="255"/>
      <c r="P1743" s="255"/>
      <c r="Q1743" s="255"/>
      <c r="R1743" s="255"/>
      <c r="S1743" s="255"/>
      <c r="T1743" s="256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7" t="s">
        <v>383</v>
      </c>
      <c r="AU1743" s="257" t="s">
        <v>91</v>
      </c>
      <c r="AV1743" s="14" t="s">
        <v>91</v>
      </c>
      <c r="AW1743" s="14" t="s">
        <v>37</v>
      </c>
      <c r="AX1743" s="14" t="s">
        <v>78</v>
      </c>
      <c r="AY1743" s="257" t="s">
        <v>373</v>
      </c>
    </row>
    <row r="1744" s="15" customFormat="1">
      <c r="A1744" s="15"/>
      <c r="B1744" s="258"/>
      <c r="C1744" s="259"/>
      <c r="D1744" s="238" t="s">
        <v>383</v>
      </c>
      <c r="E1744" s="260" t="s">
        <v>19</v>
      </c>
      <c r="F1744" s="261" t="s">
        <v>386</v>
      </c>
      <c r="G1744" s="259"/>
      <c r="H1744" s="262">
        <v>39</v>
      </c>
      <c r="I1744" s="263"/>
      <c r="J1744" s="259"/>
      <c r="K1744" s="259"/>
      <c r="L1744" s="264"/>
      <c r="M1744" s="265"/>
      <c r="N1744" s="266"/>
      <c r="O1744" s="266"/>
      <c r="P1744" s="266"/>
      <c r="Q1744" s="266"/>
      <c r="R1744" s="266"/>
      <c r="S1744" s="266"/>
      <c r="T1744" s="267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8" t="s">
        <v>383</v>
      </c>
      <c r="AU1744" s="268" t="s">
        <v>91</v>
      </c>
      <c r="AV1744" s="15" t="s">
        <v>379</v>
      </c>
      <c r="AW1744" s="15" t="s">
        <v>37</v>
      </c>
      <c r="AX1744" s="15" t="s">
        <v>85</v>
      </c>
      <c r="AY1744" s="268" t="s">
        <v>373</v>
      </c>
    </row>
    <row r="1745" s="2" customFormat="1" ht="37.8" customHeight="1">
      <c r="A1745" s="41"/>
      <c r="B1745" s="42"/>
      <c r="C1745" s="218" t="s">
        <v>1646</v>
      </c>
      <c r="D1745" s="218" t="s">
        <v>375</v>
      </c>
      <c r="E1745" s="219" t="s">
        <v>1647</v>
      </c>
      <c r="F1745" s="220" t="s">
        <v>1648</v>
      </c>
      <c r="G1745" s="221" t="s">
        <v>595</v>
      </c>
      <c r="H1745" s="222">
        <v>43</v>
      </c>
      <c r="I1745" s="223"/>
      <c r="J1745" s="224">
        <f>ROUND(I1745*H1745,2)</f>
        <v>0</v>
      </c>
      <c r="K1745" s="220" t="s">
        <v>378</v>
      </c>
      <c r="L1745" s="47"/>
      <c r="M1745" s="225" t="s">
        <v>19</v>
      </c>
      <c r="N1745" s="226" t="s">
        <v>50</v>
      </c>
      <c r="O1745" s="87"/>
      <c r="P1745" s="227">
        <f>O1745*H1745</f>
        <v>0</v>
      </c>
      <c r="Q1745" s="227">
        <v>0.090660000000000004</v>
      </c>
      <c r="R1745" s="227">
        <f>Q1745*H1745</f>
        <v>3.8983800000000004</v>
      </c>
      <c r="S1745" s="227">
        <v>0</v>
      </c>
      <c r="T1745" s="228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29" t="s">
        <v>379</v>
      </c>
      <c r="AT1745" s="229" t="s">
        <v>375</v>
      </c>
      <c r="AU1745" s="229" t="s">
        <v>91</v>
      </c>
      <c r="AY1745" s="20" t="s">
        <v>373</v>
      </c>
      <c r="BE1745" s="230">
        <f>IF(N1745="základní",J1745,0)</f>
        <v>0</v>
      </c>
      <c r="BF1745" s="230">
        <f>IF(N1745="snížená",J1745,0)</f>
        <v>0</v>
      </c>
      <c r="BG1745" s="230">
        <f>IF(N1745="zákl. přenesená",J1745,0)</f>
        <v>0</v>
      </c>
      <c r="BH1745" s="230">
        <f>IF(N1745="sníž. přenesená",J1745,0)</f>
        <v>0</v>
      </c>
      <c r="BI1745" s="230">
        <f>IF(N1745="nulová",J1745,0)</f>
        <v>0</v>
      </c>
      <c r="BJ1745" s="20" t="s">
        <v>91</v>
      </c>
      <c r="BK1745" s="230">
        <f>ROUND(I1745*H1745,2)</f>
        <v>0</v>
      </c>
      <c r="BL1745" s="20" t="s">
        <v>379</v>
      </c>
      <c r="BM1745" s="229" t="s">
        <v>1649</v>
      </c>
    </row>
    <row r="1746" s="2" customFormat="1">
      <c r="A1746" s="41"/>
      <c r="B1746" s="42"/>
      <c r="C1746" s="43"/>
      <c r="D1746" s="231" t="s">
        <v>381</v>
      </c>
      <c r="E1746" s="43"/>
      <c r="F1746" s="232" t="s">
        <v>1650</v>
      </c>
      <c r="G1746" s="43"/>
      <c r="H1746" s="43"/>
      <c r="I1746" s="233"/>
      <c r="J1746" s="43"/>
      <c r="K1746" s="43"/>
      <c r="L1746" s="47"/>
      <c r="M1746" s="234"/>
      <c r="N1746" s="235"/>
      <c r="O1746" s="87"/>
      <c r="P1746" s="87"/>
      <c r="Q1746" s="87"/>
      <c r="R1746" s="87"/>
      <c r="S1746" s="87"/>
      <c r="T1746" s="88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20" t="s">
        <v>381</v>
      </c>
      <c r="AU1746" s="20" t="s">
        <v>91</v>
      </c>
    </row>
    <row r="1747" s="13" customFormat="1">
      <c r="A1747" s="13"/>
      <c r="B1747" s="236"/>
      <c r="C1747" s="237"/>
      <c r="D1747" s="238" t="s">
        <v>383</v>
      </c>
      <c r="E1747" s="239" t="s">
        <v>19</v>
      </c>
      <c r="F1747" s="240" t="s">
        <v>384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383</v>
      </c>
      <c r="AU1747" s="246" t="s">
        <v>91</v>
      </c>
      <c r="AV1747" s="13" t="s">
        <v>85</v>
      </c>
      <c r="AW1747" s="13" t="s">
        <v>37</v>
      </c>
      <c r="AX1747" s="13" t="s">
        <v>78</v>
      </c>
      <c r="AY1747" s="246" t="s">
        <v>373</v>
      </c>
    </row>
    <row r="1748" s="13" customFormat="1">
      <c r="A1748" s="13"/>
      <c r="B1748" s="236"/>
      <c r="C1748" s="237"/>
      <c r="D1748" s="238" t="s">
        <v>383</v>
      </c>
      <c r="E1748" s="239" t="s">
        <v>19</v>
      </c>
      <c r="F1748" s="240" t="s">
        <v>1556</v>
      </c>
      <c r="G1748" s="237"/>
      <c r="H1748" s="239" t="s">
        <v>19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6" t="s">
        <v>383</v>
      </c>
      <c r="AU1748" s="246" t="s">
        <v>91</v>
      </c>
      <c r="AV1748" s="13" t="s">
        <v>85</v>
      </c>
      <c r="AW1748" s="13" t="s">
        <v>37</v>
      </c>
      <c r="AX1748" s="13" t="s">
        <v>78</v>
      </c>
      <c r="AY1748" s="246" t="s">
        <v>373</v>
      </c>
    </row>
    <row r="1749" s="14" customFormat="1">
      <c r="A1749" s="14"/>
      <c r="B1749" s="247"/>
      <c r="C1749" s="248"/>
      <c r="D1749" s="238" t="s">
        <v>383</v>
      </c>
      <c r="E1749" s="249" t="s">
        <v>19</v>
      </c>
      <c r="F1749" s="250" t="s">
        <v>1651</v>
      </c>
      <c r="G1749" s="248"/>
      <c r="H1749" s="251">
        <v>1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383</v>
      </c>
      <c r="AU1749" s="257" t="s">
        <v>91</v>
      </c>
      <c r="AV1749" s="14" t="s">
        <v>91</v>
      </c>
      <c r="AW1749" s="14" t="s">
        <v>37</v>
      </c>
      <c r="AX1749" s="14" t="s">
        <v>78</v>
      </c>
      <c r="AY1749" s="257" t="s">
        <v>373</v>
      </c>
    </row>
    <row r="1750" s="14" customFormat="1">
      <c r="A1750" s="14"/>
      <c r="B1750" s="247"/>
      <c r="C1750" s="248"/>
      <c r="D1750" s="238" t="s">
        <v>383</v>
      </c>
      <c r="E1750" s="249" t="s">
        <v>19</v>
      </c>
      <c r="F1750" s="250" t="s">
        <v>1652</v>
      </c>
      <c r="G1750" s="248"/>
      <c r="H1750" s="251">
        <v>1</v>
      </c>
      <c r="I1750" s="252"/>
      <c r="J1750" s="248"/>
      <c r="K1750" s="248"/>
      <c r="L1750" s="253"/>
      <c r="M1750" s="254"/>
      <c r="N1750" s="255"/>
      <c r="O1750" s="255"/>
      <c r="P1750" s="255"/>
      <c r="Q1750" s="255"/>
      <c r="R1750" s="255"/>
      <c r="S1750" s="255"/>
      <c r="T1750" s="256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7" t="s">
        <v>383</v>
      </c>
      <c r="AU1750" s="257" t="s">
        <v>91</v>
      </c>
      <c r="AV1750" s="14" t="s">
        <v>91</v>
      </c>
      <c r="AW1750" s="14" t="s">
        <v>37</v>
      </c>
      <c r="AX1750" s="14" t="s">
        <v>78</v>
      </c>
      <c r="AY1750" s="257" t="s">
        <v>373</v>
      </c>
    </row>
    <row r="1751" s="14" customFormat="1">
      <c r="A1751" s="14"/>
      <c r="B1751" s="247"/>
      <c r="C1751" s="248"/>
      <c r="D1751" s="238" t="s">
        <v>383</v>
      </c>
      <c r="E1751" s="249" t="s">
        <v>19</v>
      </c>
      <c r="F1751" s="250" t="s">
        <v>1653</v>
      </c>
      <c r="G1751" s="248"/>
      <c r="H1751" s="251">
        <v>1</v>
      </c>
      <c r="I1751" s="252"/>
      <c r="J1751" s="248"/>
      <c r="K1751" s="248"/>
      <c r="L1751" s="253"/>
      <c r="M1751" s="254"/>
      <c r="N1751" s="255"/>
      <c r="O1751" s="255"/>
      <c r="P1751" s="255"/>
      <c r="Q1751" s="255"/>
      <c r="R1751" s="255"/>
      <c r="S1751" s="255"/>
      <c r="T1751" s="256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7" t="s">
        <v>383</v>
      </c>
      <c r="AU1751" s="257" t="s">
        <v>91</v>
      </c>
      <c r="AV1751" s="14" t="s">
        <v>91</v>
      </c>
      <c r="AW1751" s="14" t="s">
        <v>37</v>
      </c>
      <c r="AX1751" s="14" t="s">
        <v>78</v>
      </c>
      <c r="AY1751" s="257" t="s">
        <v>373</v>
      </c>
    </row>
    <row r="1752" s="14" customFormat="1">
      <c r="A1752" s="14"/>
      <c r="B1752" s="247"/>
      <c r="C1752" s="248"/>
      <c r="D1752" s="238" t="s">
        <v>383</v>
      </c>
      <c r="E1752" s="249" t="s">
        <v>19</v>
      </c>
      <c r="F1752" s="250" t="s">
        <v>1654</v>
      </c>
      <c r="G1752" s="248"/>
      <c r="H1752" s="251">
        <v>1</v>
      </c>
      <c r="I1752" s="252"/>
      <c r="J1752" s="248"/>
      <c r="K1752" s="248"/>
      <c r="L1752" s="253"/>
      <c r="M1752" s="254"/>
      <c r="N1752" s="255"/>
      <c r="O1752" s="255"/>
      <c r="P1752" s="255"/>
      <c r="Q1752" s="255"/>
      <c r="R1752" s="255"/>
      <c r="S1752" s="255"/>
      <c r="T1752" s="256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7" t="s">
        <v>383</v>
      </c>
      <c r="AU1752" s="257" t="s">
        <v>91</v>
      </c>
      <c r="AV1752" s="14" t="s">
        <v>91</v>
      </c>
      <c r="AW1752" s="14" t="s">
        <v>37</v>
      </c>
      <c r="AX1752" s="14" t="s">
        <v>78</v>
      </c>
      <c r="AY1752" s="257" t="s">
        <v>373</v>
      </c>
    </row>
    <row r="1753" s="14" customFormat="1">
      <c r="A1753" s="14"/>
      <c r="B1753" s="247"/>
      <c r="C1753" s="248"/>
      <c r="D1753" s="238" t="s">
        <v>383</v>
      </c>
      <c r="E1753" s="249" t="s">
        <v>19</v>
      </c>
      <c r="F1753" s="250" t="s">
        <v>1655</v>
      </c>
      <c r="G1753" s="248"/>
      <c r="H1753" s="251">
        <v>1</v>
      </c>
      <c r="I1753" s="252"/>
      <c r="J1753" s="248"/>
      <c r="K1753" s="248"/>
      <c r="L1753" s="253"/>
      <c r="M1753" s="254"/>
      <c r="N1753" s="255"/>
      <c r="O1753" s="255"/>
      <c r="P1753" s="255"/>
      <c r="Q1753" s="255"/>
      <c r="R1753" s="255"/>
      <c r="S1753" s="255"/>
      <c r="T1753" s="256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7" t="s">
        <v>383</v>
      </c>
      <c r="AU1753" s="257" t="s">
        <v>91</v>
      </c>
      <c r="AV1753" s="14" t="s">
        <v>91</v>
      </c>
      <c r="AW1753" s="14" t="s">
        <v>37</v>
      </c>
      <c r="AX1753" s="14" t="s">
        <v>78</v>
      </c>
      <c r="AY1753" s="257" t="s">
        <v>373</v>
      </c>
    </row>
    <row r="1754" s="14" customFormat="1">
      <c r="A1754" s="14"/>
      <c r="B1754" s="247"/>
      <c r="C1754" s="248"/>
      <c r="D1754" s="238" t="s">
        <v>383</v>
      </c>
      <c r="E1754" s="249" t="s">
        <v>19</v>
      </c>
      <c r="F1754" s="250" t="s">
        <v>1656</v>
      </c>
      <c r="G1754" s="248"/>
      <c r="H1754" s="251">
        <v>1</v>
      </c>
      <c r="I1754" s="252"/>
      <c r="J1754" s="248"/>
      <c r="K1754" s="248"/>
      <c r="L1754" s="253"/>
      <c r="M1754" s="254"/>
      <c r="N1754" s="255"/>
      <c r="O1754" s="255"/>
      <c r="P1754" s="255"/>
      <c r="Q1754" s="255"/>
      <c r="R1754" s="255"/>
      <c r="S1754" s="255"/>
      <c r="T1754" s="256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7" t="s">
        <v>383</v>
      </c>
      <c r="AU1754" s="257" t="s">
        <v>91</v>
      </c>
      <c r="AV1754" s="14" t="s">
        <v>91</v>
      </c>
      <c r="AW1754" s="14" t="s">
        <v>37</v>
      </c>
      <c r="AX1754" s="14" t="s">
        <v>78</v>
      </c>
      <c r="AY1754" s="257" t="s">
        <v>373</v>
      </c>
    </row>
    <row r="1755" s="14" customFormat="1">
      <c r="A1755" s="14"/>
      <c r="B1755" s="247"/>
      <c r="C1755" s="248"/>
      <c r="D1755" s="238" t="s">
        <v>383</v>
      </c>
      <c r="E1755" s="249" t="s">
        <v>19</v>
      </c>
      <c r="F1755" s="250" t="s">
        <v>1657</v>
      </c>
      <c r="G1755" s="248"/>
      <c r="H1755" s="251">
        <v>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383</v>
      </c>
      <c r="AU1755" s="257" t="s">
        <v>91</v>
      </c>
      <c r="AV1755" s="14" t="s">
        <v>91</v>
      </c>
      <c r="AW1755" s="14" t="s">
        <v>37</v>
      </c>
      <c r="AX1755" s="14" t="s">
        <v>78</v>
      </c>
      <c r="AY1755" s="257" t="s">
        <v>373</v>
      </c>
    </row>
    <row r="1756" s="14" customFormat="1">
      <c r="A1756" s="14"/>
      <c r="B1756" s="247"/>
      <c r="C1756" s="248"/>
      <c r="D1756" s="238" t="s">
        <v>383</v>
      </c>
      <c r="E1756" s="249" t="s">
        <v>19</v>
      </c>
      <c r="F1756" s="250" t="s">
        <v>1658</v>
      </c>
      <c r="G1756" s="248"/>
      <c r="H1756" s="251">
        <v>1</v>
      </c>
      <c r="I1756" s="252"/>
      <c r="J1756" s="248"/>
      <c r="K1756" s="248"/>
      <c r="L1756" s="253"/>
      <c r="M1756" s="254"/>
      <c r="N1756" s="255"/>
      <c r="O1756" s="255"/>
      <c r="P1756" s="255"/>
      <c r="Q1756" s="255"/>
      <c r="R1756" s="255"/>
      <c r="S1756" s="255"/>
      <c r="T1756" s="256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7" t="s">
        <v>383</v>
      </c>
      <c r="AU1756" s="257" t="s">
        <v>91</v>
      </c>
      <c r="AV1756" s="14" t="s">
        <v>91</v>
      </c>
      <c r="AW1756" s="14" t="s">
        <v>37</v>
      </c>
      <c r="AX1756" s="14" t="s">
        <v>78</v>
      </c>
      <c r="AY1756" s="257" t="s">
        <v>373</v>
      </c>
    </row>
    <row r="1757" s="14" customFormat="1">
      <c r="A1757" s="14"/>
      <c r="B1757" s="247"/>
      <c r="C1757" s="248"/>
      <c r="D1757" s="238" t="s">
        <v>383</v>
      </c>
      <c r="E1757" s="249" t="s">
        <v>19</v>
      </c>
      <c r="F1757" s="250" t="s">
        <v>1659</v>
      </c>
      <c r="G1757" s="248"/>
      <c r="H1757" s="251">
        <v>1</v>
      </c>
      <c r="I1757" s="252"/>
      <c r="J1757" s="248"/>
      <c r="K1757" s="248"/>
      <c r="L1757" s="253"/>
      <c r="M1757" s="254"/>
      <c r="N1757" s="255"/>
      <c r="O1757" s="255"/>
      <c r="P1757" s="255"/>
      <c r="Q1757" s="255"/>
      <c r="R1757" s="255"/>
      <c r="S1757" s="255"/>
      <c r="T1757" s="256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7" t="s">
        <v>383</v>
      </c>
      <c r="AU1757" s="257" t="s">
        <v>91</v>
      </c>
      <c r="AV1757" s="14" t="s">
        <v>91</v>
      </c>
      <c r="AW1757" s="14" t="s">
        <v>37</v>
      </c>
      <c r="AX1757" s="14" t="s">
        <v>78</v>
      </c>
      <c r="AY1757" s="257" t="s">
        <v>373</v>
      </c>
    </row>
    <row r="1758" s="14" customFormat="1">
      <c r="A1758" s="14"/>
      <c r="B1758" s="247"/>
      <c r="C1758" s="248"/>
      <c r="D1758" s="238" t="s">
        <v>383</v>
      </c>
      <c r="E1758" s="249" t="s">
        <v>19</v>
      </c>
      <c r="F1758" s="250" t="s">
        <v>1660</v>
      </c>
      <c r="G1758" s="248"/>
      <c r="H1758" s="251">
        <v>1</v>
      </c>
      <c r="I1758" s="252"/>
      <c r="J1758" s="248"/>
      <c r="K1758" s="248"/>
      <c r="L1758" s="253"/>
      <c r="M1758" s="254"/>
      <c r="N1758" s="255"/>
      <c r="O1758" s="255"/>
      <c r="P1758" s="255"/>
      <c r="Q1758" s="255"/>
      <c r="R1758" s="255"/>
      <c r="S1758" s="255"/>
      <c r="T1758" s="256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7" t="s">
        <v>383</v>
      </c>
      <c r="AU1758" s="257" t="s">
        <v>91</v>
      </c>
      <c r="AV1758" s="14" t="s">
        <v>91</v>
      </c>
      <c r="AW1758" s="14" t="s">
        <v>37</v>
      </c>
      <c r="AX1758" s="14" t="s">
        <v>78</v>
      </c>
      <c r="AY1758" s="257" t="s">
        <v>373</v>
      </c>
    </row>
    <row r="1759" s="14" customFormat="1">
      <c r="A1759" s="14"/>
      <c r="B1759" s="247"/>
      <c r="C1759" s="248"/>
      <c r="D1759" s="238" t="s">
        <v>383</v>
      </c>
      <c r="E1759" s="249" t="s">
        <v>19</v>
      </c>
      <c r="F1759" s="250" t="s">
        <v>1661</v>
      </c>
      <c r="G1759" s="248"/>
      <c r="H1759" s="251">
        <v>1</v>
      </c>
      <c r="I1759" s="252"/>
      <c r="J1759" s="248"/>
      <c r="K1759" s="248"/>
      <c r="L1759" s="253"/>
      <c r="M1759" s="254"/>
      <c r="N1759" s="255"/>
      <c r="O1759" s="255"/>
      <c r="P1759" s="255"/>
      <c r="Q1759" s="255"/>
      <c r="R1759" s="255"/>
      <c r="S1759" s="255"/>
      <c r="T1759" s="256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7" t="s">
        <v>383</v>
      </c>
      <c r="AU1759" s="257" t="s">
        <v>91</v>
      </c>
      <c r="AV1759" s="14" t="s">
        <v>91</v>
      </c>
      <c r="AW1759" s="14" t="s">
        <v>37</v>
      </c>
      <c r="AX1759" s="14" t="s">
        <v>78</v>
      </c>
      <c r="AY1759" s="257" t="s">
        <v>373</v>
      </c>
    </row>
    <row r="1760" s="14" customFormat="1">
      <c r="A1760" s="14"/>
      <c r="B1760" s="247"/>
      <c r="C1760" s="248"/>
      <c r="D1760" s="238" t="s">
        <v>383</v>
      </c>
      <c r="E1760" s="249" t="s">
        <v>19</v>
      </c>
      <c r="F1760" s="250" t="s">
        <v>1662</v>
      </c>
      <c r="G1760" s="248"/>
      <c r="H1760" s="251">
        <v>1</v>
      </c>
      <c r="I1760" s="252"/>
      <c r="J1760" s="248"/>
      <c r="K1760" s="248"/>
      <c r="L1760" s="253"/>
      <c r="M1760" s="254"/>
      <c r="N1760" s="255"/>
      <c r="O1760" s="255"/>
      <c r="P1760" s="255"/>
      <c r="Q1760" s="255"/>
      <c r="R1760" s="255"/>
      <c r="S1760" s="255"/>
      <c r="T1760" s="256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7" t="s">
        <v>383</v>
      </c>
      <c r="AU1760" s="257" t="s">
        <v>91</v>
      </c>
      <c r="AV1760" s="14" t="s">
        <v>91</v>
      </c>
      <c r="AW1760" s="14" t="s">
        <v>37</v>
      </c>
      <c r="AX1760" s="14" t="s">
        <v>78</v>
      </c>
      <c r="AY1760" s="257" t="s">
        <v>373</v>
      </c>
    </row>
    <row r="1761" s="14" customFormat="1">
      <c r="A1761" s="14"/>
      <c r="B1761" s="247"/>
      <c r="C1761" s="248"/>
      <c r="D1761" s="238" t="s">
        <v>383</v>
      </c>
      <c r="E1761" s="249" t="s">
        <v>19</v>
      </c>
      <c r="F1761" s="250" t="s">
        <v>1663</v>
      </c>
      <c r="G1761" s="248"/>
      <c r="H1761" s="251">
        <v>1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383</v>
      </c>
      <c r="AU1761" s="257" t="s">
        <v>91</v>
      </c>
      <c r="AV1761" s="14" t="s">
        <v>91</v>
      </c>
      <c r="AW1761" s="14" t="s">
        <v>37</v>
      </c>
      <c r="AX1761" s="14" t="s">
        <v>78</v>
      </c>
      <c r="AY1761" s="257" t="s">
        <v>373</v>
      </c>
    </row>
    <row r="1762" s="14" customFormat="1">
      <c r="A1762" s="14"/>
      <c r="B1762" s="247"/>
      <c r="C1762" s="248"/>
      <c r="D1762" s="238" t="s">
        <v>383</v>
      </c>
      <c r="E1762" s="249" t="s">
        <v>19</v>
      </c>
      <c r="F1762" s="250" t="s">
        <v>1664</v>
      </c>
      <c r="G1762" s="248"/>
      <c r="H1762" s="251">
        <v>1</v>
      </c>
      <c r="I1762" s="252"/>
      <c r="J1762" s="248"/>
      <c r="K1762" s="248"/>
      <c r="L1762" s="253"/>
      <c r="M1762" s="254"/>
      <c r="N1762" s="255"/>
      <c r="O1762" s="255"/>
      <c r="P1762" s="255"/>
      <c r="Q1762" s="255"/>
      <c r="R1762" s="255"/>
      <c r="S1762" s="255"/>
      <c r="T1762" s="256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7" t="s">
        <v>383</v>
      </c>
      <c r="AU1762" s="257" t="s">
        <v>91</v>
      </c>
      <c r="AV1762" s="14" t="s">
        <v>91</v>
      </c>
      <c r="AW1762" s="14" t="s">
        <v>37</v>
      </c>
      <c r="AX1762" s="14" t="s">
        <v>78</v>
      </c>
      <c r="AY1762" s="257" t="s">
        <v>373</v>
      </c>
    </row>
    <row r="1763" s="14" customFormat="1">
      <c r="A1763" s="14"/>
      <c r="B1763" s="247"/>
      <c r="C1763" s="248"/>
      <c r="D1763" s="238" t="s">
        <v>383</v>
      </c>
      <c r="E1763" s="249" t="s">
        <v>19</v>
      </c>
      <c r="F1763" s="250" t="s">
        <v>1665</v>
      </c>
      <c r="G1763" s="248"/>
      <c r="H1763" s="251">
        <v>1</v>
      </c>
      <c r="I1763" s="252"/>
      <c r="J1763" s="248"/>
      <c r="K1763" s="248"/>
      <c r="L1763" s="253"/>
      <c r="M1763" s="254"/>
      <c r="N1763" s="255"/>
      <c r="O1763" s="255"/>
      <c r="P1763" s="255"/>
      <c r="Q1763" s="255"/>
      <c r="R1763" s="255"/>
      <c r="S1763" s="255"/>
      <c r="T1763" s="256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7" t="s">
        <v>383</v>
      </c>
      <c r="AU1763" s="257" t="s">
        <v>91</v>
      </c>
      <c r="AV1763" s="14" t="s">
        <v>91</v>
      </c>
      <c r="AW1763" s="14" t="s">
        <v>37</v>
      </c>
      <c r="AX1763" s="14" t="s">
        <v>78</v>
      </c>
      <c r="AY1763" s="257" t="s">
        <v>373</v>
      </c>
    </row>
    <row r="1764" s="14" customFormat="1">
      <c r="A1764" s="14"/>
      <c r="B1764" s="247"/>
      <c r="C1764" s="248"/>
      <c r="D1764" s="238" t="s">
        <v>383</v>
      </c>
      <c r="E1764" s="249" t="s">
        <v>19</v>
      </c>
      <c r="F1764" s="250" t="s">
        <v>1666</v>
      </c>
      <c r="G1764" s="248"/>
      <c r="H1764" s="251">
        <v>1</v>
      </c>
      <c r="I1764" s="252"/>
      <c r="J1764" s="248"/>
      <c r="K1764" s="248"/>
      <c r="L1764" s="253"/>
      <c r="M1764" s="254"/>
      <c r="N1764" s="255"/>
      <c r="O1764" s="255"/>
      <c r="P1764" s="255"/>
      <c r="Q1764" s="255"/>
      <c r="R1764" s="255"/>
      <c r="S1764" s="255"/>
      <c r="T1764" s="256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7" t="s">
        <v>383</v>
      </c>
      <c r="AU1764" s="257" t="s">
        <v>91</v>
      </c>
      <c r="AV1764" s="14" t="s">
        <v>91</v>
      </c>
      <c r="AW1764" s="14" t="s">
        <v>37</v>
      </c>
      <c r="AX1764" s="14" t="s">
        <v>78</v>
      </c>
      <c r="AY1764" s="257" t="s">
        <v>373</v>
      </c>
    </row>
    <row r="1765" s="14" customFormat="1">
      <c r="A1765" s="14"/>
      <c r="B1765" s="247"/>
      <c r="C1765" s="248"/>
      <c r="D1765" s="238" t="s">
        <v>383</v>
      </c>
      <c r="E1765" s="249" t="s">
        <v>19</v>
      </c>
      <c r="F1765" s="250" t="s">
        <v>1667</v>
      </c>
      <c r="G1765" s="248"/>
      <c r="H1765" s="251">
        <v>1</v>
      </c>
      <c r="I1765" s="252"/>
      <c r="J1765" s="248"/>
      <c r="K1765" s="248"/>
      <c r="L1765" s="253"/>
      <c r="M1765" s="254"/>
      <c r="N1765" s="255"/>
      <c r="O1765" s="255"/>
      <c r="P1765" s="255"/>
      <c r="Q1765" s="255"/>
      <c r="R1765" s="255"/>
      <c r="S1765" s="255"/>
      <c r="T1765" s="256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7" t="s">
        <v>383</v>
      </c>
      <c r="AU1765" s="257" t="s">
        <v>91</v>
      </c>
      <c r="AV1765" s="14" t="s">
        <v>91</v>
      </c>
      <c r="AW1765" s="14" t="s">
        <v>37</v>
      </c>
      <c r="AX1765" s="14" t="s">
        <v>78</v>
      </c>
      <c r="AY1765" s="257" t="s">
        <v>373</v>
      </c>
    </row>
    <row r="1766" s="14" customFormat="1">
      <c r="A1766" s="14"/>
      <c r="B1766" s="247"/>
      <c r="C1766" s="248"/>
      <c r="D1766" s="238" t="s">
        <v>383</v>
      </c>
      <c r="E1766" s="249" t="s">
        <v>19</v>
      </c>
      <c r="F1766" s="250" t="s">
        <v>1668</v>
      </c>
      <c r="G1766" s="248"/>
      <c r="H1766" s="251">
        <v>1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383</v>
      </c>
      <c r="AU1766" s="257" t="s">
        <v>91</v>
      </c>
      <c r="AV1766" s="14" t="s">
        <v>91</v>
      </c>
      <c r="AW1766" s="14" t="s">
        <v>37</v>
      </c>
      <c r="AX1766" s="14" t="s">
        <v>78</v>
      </c>
      <c r="AY1766" s="257" t="s">
        <v>373</v>
      </c>
    </row>
    <row r="1767" s="14" customFormat="1">
      <c r="A1767" s="14"/>
      <c r="B1767" s="247"/>
      <c r="C1767" s="248"/>
      <c r="D1767" s="238" t="s">
        <v>383</v>
      </c>
      <c r="E1767" s="249" t="s">
        <v>19</v>
      </c>
      <c r="F1767" s="250" t="s">
        <v>1669</v>
      </c>
      <c r="G1767" s="248"/>
      <c r="H1767" s="251">
        <v>1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7" t="s">
        <v>383</v>
      </c>
      <c r="AU1767" s="257" t="s">
        <v>91</v>
      </c>
      <c r="AV1767" s="14" t="s">
        <v>91</v>
      </c>
      <c r="AW1767" s="14" t="s">
        <v>37</v>
      </c>
      <c r="AX1767" s="14" t="s">
        <v>78</v>
      </c>
      <c r="AY1767" s="257" t="s">
        <v>373</v>
      </c>
    </row>
    <row r="1768" s="14" customFormat="1">
      <c r="A1768" s="14"/>
      <c r="B1768" s="247"/>
      <c r="C1768" s="248"/>
      <c r="D1768" s="238" t="s">
        <v>383</v>
      </c>
      <c r="E1768" s="249" t="s">
        <v>19</v>
      </c>
      <c r="F1768" s="250" t="s">
        <v>1670</v>
      </c>
      <c r="G1768" s="248"/>
      <c r="H1768" s="251">
        <v>1</v>
      </c>
      <c r="I1768" s="252"/>
      <c r="J1768" s="248"/>
      <c r="K1768" s="248"/>
      <c r="L1768" s="253"/>
      <c r="M1768" s="254"/>
      <c r="N1768" s="255"/>
      <c r="O1768" s="255"/>
      <c r="P1768" s="255"/>
      <c r="Q1768" s="255"/>
      <c r="R1768" s="255"/>
      <c r="S1768" s="255"/>
      <c r="T1768" s="256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7" t="s">
        <v>383</v>
      </c>
      <c r="AU1768" s="257" t="s">
        <v>91</v>
      </c>
      <c r="AV1768" s="14" t="s">
        <v>91</v>
      </c>
      <c r="AW1768" s="14" t="s">
        <v>37</v>
      </c>
      <c r="AX1768" s="14" t="s">
        <v>78</v>
      </c>
      <c r="AY1768" s="257" t="s">
        <v>373</v>
      </c>
    </row>
    <row r="1769" s="14" customFormat="1">
      <c r="A1769" s="14"/>
      <c r="B1769" s="247"/>
      <c r="C1769" s="248"/>
      <c r="D1769" s="238" t="s">
        <v>383</v>
      </c>
      <c r="E1769" s="249" t="s">
        <v>19</v>
      </c>
      <c r="F1769" s="250" t="s">
        <v>1671</v>
      </c>
      <c r="G1769" s="248"/>
      <c r="H1769" s="251">
        <v>1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383</v>
      </c>
      <c r="AU1769" s="257" t="s">
        <v>91</v>
      </c>
      <c r="AV1769" s="14" t="s">
        <v>91</v>
      </c>
      <c r="AW1769" s="14" t="s">
        <v>37</v>
      </c>
      <c r="AX1769" s="14" t="s">
        <v>78</v>
      </c>
      <c r="AY1769" s="257" t="s">
        <v>373</v>
      </c>
    </row>
    <row r="1770" s="14" customFormat="1">
      <c r="A1770" s="14"/>
      <c r="B1770" s="247"/>
      <c r="C1770" s="248"/>
      <c r="D1770" s="238" t="s">
        <v>383</v>
      </c>
      <c r="E1770" s="249" t="s">
        <v>19</v>
      </c>
      <c r="F1770" s="250" t="s">
        <v>1672</v>
      </c>
      <c r="G1770" s="248"/>
      <c r="H1770" s="251">
        <v>1</v>
      </c>
      <c r="I1770" s="252"/>
      <c r="J1770" s="248"/>
      <c r="K1770" s="248"/>
      <c r="L1770" s="253"/>
      <c r="M1770" s="254"/>
      <c r="N1770" s="255"/>
      <c r="O1770" s="255"/>
      <c r="P1770" s="255"/>
      <c r="Q1770" s="255"/>
      <c r="R1770" s="255"/>
      <c r="S1770" s="255"/>
      <c r="T1770" s="256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7" t="s">
        <v>383</v>
      </c>
      <c r="AU1770" s="257" t="s">
        <v>91</v>
      </c>
      <c r="AV1770" s="14" t="s">
        <v>91</v>
      </c>
      <c r="AW1770" s="14" t="s">
        <v>37</v>
      </c>
      <c r="AX1770" s="14" t="s">
        <v>78</v>
      </c>
      <c r="AY1770" s="257" t="s">
        <v>373</v>
      </c>
    </row>
    <row r="1771" s="14" customFormat="1">
      <c r="A1771" s="14"/>
      <c r="B1771" s="247"/>
      <c r="C1771" s="248"/>
      <c r="D1771" s="238" t="s">
        <v>383</v>
      </c>
      <c r="E1771" s="249" t="s">
        <v>19</v>
      </c>
      <c r="F1771" s="250" t="s">
        <v>1673</v>
      </c>
      <c r="G1771" s="248"/>
      <c r="H1771" s="251">
        <v>1</v>
      </c>
      <c r="I1771" s="252"/>
      <c r="J1771" s="248"/>
      <c r="K1771" s="248"/>
      <c r="L1771" s="253"/>
      <c r="M1771" s="254"/>
      <c r="N1771" s="255"/>
      <c r="O1771" s="255"/>
      <c r="P1771" s="255"/>
      <c r="Q1771" s="255"/>
      <c r="R1771" s="255"/>
      <c r="S1771" s="255"/>
      <c r="T1771" s="256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7" t="s">
        <v>383</v>
      </c>
      <c r="AU1771" s="257" t="s">
        <v>91</v>
      </c>
      <c r="AV1771" s="14" t="s">
        <v>91</v>
      </c>
      <c r="AW1771" s="14" t="s">
        <v>37</v>
      </c>
      <c r="AX1771" s="14" t="s">
        <v>78</v>
      </c>
      <c r="AY1771" s="257" t="s">
        <v>373</v>
      </c>
    </row>
    <row r="1772" s="14" customFormat="1">
      <c r="A1772" s="14"/>
      <c r="B1772" s="247"/>
      <c r="C1772" s="248"/>
      <c r="D1772" s="238" t="s">
        <v>383</v>
      </c>
      <c r="E1772" s="249" t="s">
        <v>19</v>
      </c>
      <c r="F1772" s="250" t="s">
        <v>1674</v>
      </c>
      <c r="G1772" s="248"/>
      <c r="H1772" s="251">
        <v>1</v>
      </c>
      <c r="I1772" s="252"/>
      <c r="J1772" s="248"/>
      <c r="K1772" s="248"/>
      <c r="L1772" s="253"/>
      <c r="M1772" s="254"/>
      <c r="N1772" s="255"/>
      <c r="O1772" s="255"/>
      <c r="P1772" s="255"/>
      <c r="Q1772" s="255"/>
      <c r="R1772" s="255"/>
      <c r="S1772" s="255"/>
      <c r="T1772" s="256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7" t="s">
        <v>383</v>
      </c>
      <c r="AU1772" s="257" t="s">
        <v>91</v>
      </c>
      <c r="AV1772" s="14" t="s">
        <v>91</v>
      </c>
      <c r="AW1772" s="14" t="s">
        <v>37</v>
      </c>
      <c r="AX1772" s="14" t="s">
        <v>78</v>
      </c>
      <c r="AY1772" s="257" t="s">
        <v>373</v>
      </c>
    </row>
    <row r="1773" s="14" customFormat="1">
      <c r="A1773" s="14"/>
      <c r="B1773" s="247"/>
      <c r="C1773" s="248"/>
      <c r="D1773" s="238" t="s">
        <v>383</v>
      </c>
      <c r="E1773" s="249" t="s">
        <v>19</v>
      </c>
      <c r="F1773" s="250" t="s">
        <v>1675</v>
      </c>
      <c r="G1773" s="248"/>
      <c r="H1773" s="251">
        <v>1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7" t="s">
        <v>383</v>
      </c>
      <c r="AU1773" s="257" t="s">
        <v>91</v>
      </c>
      <c r="AV1773" s="14" t="s">
        <v>91</v>
      </c>
      <c r="AW1773" s="14" t="s">
        <v>37</v>
      </c>
      <c r="AX1773" s="14" t="s">
        <v>78</v>
      </c>
      <c r="AY1773" s="257" t="s">
        <v>373</v>
      </c>
    </row>
    <row r="1774" s="14" customFormat="1">
      <c r="A1774" s="14"/>
      <c r="B1774" s="247"/>
      <c r="C1774" s="248"/>
      <c r="D1774" s="238" t="s">
        <v>383</v>
      </c>
      <c r="E1774" s="249" t="s">
        <v>19</v>
      </c>
      <c r="F1774" s="250" t="s">
        <v>1676</v>
      </c>
      <c r="G1774" s="248"/>
      <c r="H1774" s="251">
        <v>1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383</v>
      </c>
      <c r="AU1774" s="257" t="s">
        <v>91</v>
      </c>
      <c r="AV1774" s="14" t="s">
        <v>91</v>
      </c>
      <c r="AW1774" s="14" t="s">
        <v>37</v>
      </c>
      <c r="AX1774" s="14" t="s">
        <v>78</v>
      </c>
      <c r="AY1774" s="257" t="s">
        <v>373</v>
      </c>
    </row>
    <row r="1775" s="14" customFormat="1">
      <c r="A1775" s="14"/>
      <c r="B1775" s="247"/>
      <c r="C1775" s="248"/>
      <c r="D1775" s="238" t="s">
        <v>383</v>
      </c>
      <c r="E1775" s="249" t="s">
        <v>19</v>
      </c>
      <c r="F1775" s="250" t="s">
        <v>1677</v>
      </c>
      <c r="G1775" s="248"/>
      <c r="H1775" s="251">
        <v>1</v>
      </c>
      <c r="I1775" s="252"/>
      <c r="J1775" s="248"/>
      <c r="K1775" s="248"/>
      <c r="L1775" s="253"/>
      <c r="M1775" s="254"/>
      <c r="N1775" s="255"/>
      <c r="O1775" s="255"/>
      <c r="P1775" s="255"/>
      <c r="Q1775" s="255"/>
      <c r="R1775" s="255"/>
      <c r="S1775" s="255"/>
      <c r="T1775" s="256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7" t="s">
        <v>383</v>
      </c>
      <c r="AU1775" s="257" t="s">
        <v>91</v>
      </c>
      <c r="AV1775" s="14" t="s">
        <v>91</v>
      </c>
      <c r="AW1775" s="14" t="s">
        <v>37</v>
      </c>
      <c r="AX1775" s="14" t="s">
        <v>78</v>
      </c>
      <c r="AY1775" s="257" t="s">
        <v>373</v>
      </c>
    </row>
    <row r="1776" s="14" customFormat="1">
      <c r="A1776" s="14"/>
      <c r="B1776" s="247"/>
      <c r="C1776" s="248"/>
      <c r="D1776" s="238" t="s">
        <v>383</v>
      </c>
      <c r="E1776" s="249" t="s">
        <v>19</v>
      </c>
      <c r="F1776" s="250" t="s">
        <v>1678</v>
      </c>
      <c r="G1776" s="248"/>
      <c r="H1776" s="251">
        <v>1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383</v>
      </c>
      <c r="AU1776" s="257" t="s">
        <v>91</v>
      </c>
      <c r="AV1776" s="14" t="s">
        <v>91</v>
      </c>
      <c r="AW1776" s="14" t="s">
        <v>37</v>
      </c>
      <c r="AX1776" s="14" t="s">
        <v>78</v>
      </c>
      <c r="AY1776" s="257" t="s">
        <v>373</v>
      </c>
    </row>
    <row r="1777" s="14" customFormat="1">
      <c r="A1777" s="14"/>
      <c r="B1777" s="247"/>
      <c r="C1777" s="248"/>
      <c r="D1777" s="238" t="s">
        <v>383</v>
      </c>
      <c r="E1777" s="249" t="s">
        <v>19</v>
      </c>
      <c r="F1777" s="250" t="s">
        <v>1679</v>
      </c>
      <c r="G1777" s="248"/>
      <c r="H1777" s="251">
        <v>1</v>
      </c>
      <c r="I1777" s="252"/>
      <c r="J1777" s="248"/>
      <c r="K1777" s="248"/>
      <c r="L1777" s="253"/>
      <c r="M1777" s="254"/>
      <c r="N1777" s="255"/>
      <c r="O1777" s="255"/>
      <c r="P1777" s="255"/>
      <c r="Q1777" s="255"/>
      <c r="R1777" s="255"/>
      <c r="S1777" s="255"/>
      <c r="T1777" s="256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7" t="s">
        <v>383</v>
      </c>
      <c r="AU1777" s="257" t="s">
        <v>91</v>
      </c>
      <c r="AV1777" s="14" t="s">
        <v>91</v>
      </c>
      <c r="AW1777" s="14" t="s">
        <v>37</v>
      </c>
      <c r="AX1777" s="14" t="s">
        <v>78</v>
      </c>
      <c r="AY1777" s="257" t="s">
        <v>373</v>
      </c>
    </row>
    <row r="1778" s="14" customFormat="1">
      <c r="A1778" s="14"/>
      <c r="B1778" s="247"/>
      <c r="C1778" s="248"/>
      <c r="D1778" s="238" t="s">
        <v>383</v>
      </c>
      <c r="E1778" s="249" t="s">
        <v>19</v>
      </c>
      <c r="F1778" s="250" t="s">
        <v>1680</v>
      </c>
      <c r="G1778" s="248"/>
      <c r="H1778" s="251">
        <v>1</v>
      </c>
      <c r="I1778" s="252"/>
      <c r="J1778" s="248"/>
      <c r="K1778" s="248"/>
      <c r="L1778" s="253"/>
      <c r="M1778" s="254"/>
      <c r="N1778" s="255"/>
      <c r="O1778" s="255"/>
      <c r="P1778" s="255"/>
      <c r="Q1778" s="255"/>
      <c r="R1778" s="255"/>
      <c r="S1778" s="255"/>
      <c r="T1778" s="256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7" t="s">
        <v>383</v>
      </c>
      <c r="AU1778" s="257" t="s">
        <v>91</v>
      </c>
      <c r="AV1778" s="14" t="s">
        <v>91</v>
      </c>
      <c r="AW1778" s="14" t="s">
        <v>37</v>
      </c>
      <c r="AX1778" s="14" t="s">
        <v>78</v>
      </c>
      <c r="AY1778" s="257" t="s">
        <v>373</v>
      </c>
    </row>
    <row r="1779" s="14" customFormat="1">
      <c r="A1779" s="14"/>
      <c r="B1779" s="247"/>
      <c r="C1779" s="248"/>
      <c r="D1779" s="238" t="s">
        <v>383</v>
      </c>
      <c r="E1779" s="249" t="s">
        <v>19</v>
      </c>
      <c r="F1779" s="250" t="s">
        <v>1681</v>
      </c>
      <c r="G1779" s="248"/>
      <c r="H1779" s="251">
        <v>1</v>
      </c>
      <c r="I1779" s="252"/>
      <c r="J1779" s="248"/>
      <c r="K1779" s="248"/>
      <c r="L1779" s="253"/>
      <c r="M1779" s="254"/>
      <c r="N1779" s="255"/>
      <c r="O1779" s="255"/>
      <c r="P1779" s="255"/>
      <c r="Q1779" s="255"/>
      <c r="R1779" s="255"/>
      <c r="S1779" s="255"/>
      <c r="T1779" s="256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7" t="s">
        <v>383</v>
      </c>
      <c r="AU1779" s="257" t="s">
        <v>91</v>
      </c>
      <c r="AV1779" s="14" t="s">
        <v>91</v>
      </c>
      <c r="AW1779" s="14" t="s">
        <v>37</v>
      </c>
      <c r="AX1779" s="14" t="s">
        <v>78</v>
      </c>
      <c r="AY1779" s="257" t="s">
        <v>373</v>
      </c>
    </row>
    <row r="1780" s="14" customFormat="1">
      <c r="A1780" s="14"/>
      <c r="B1780" s="247"/>
      <c r="C1780" s="248"/>
      <c r="D1780" s="238" t="s">
        <v>383</v>
      </c>
      <c r="E1780" s="249" t="s">
        <v>19</v>
      </c>
      <c r="F1780" s="250" t="s">
        <v>1682</v>
      </c>
      <c r="G1780" s="248"/>
      <c r="H1780" s="251">
        <v>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383</v>
      </c>
      <c r="AU1780" s="257" t="s">
        <v>91</v>
      </c>
      <c r="AV1780" s="14" t="s">
        <v>91</v>
      </c>
      <c r="AW1780" s="14" t="s">
        <v>37</v>
      </c>
      <c r="AX1780" s="14" t="s">
        <v>78</v>
      </c>
      <c r="AY1780" s="257" t="s">
        <v>373</v>
      </c>
    </row>
    <row r="1781" s="14" customFormat="1">
      <c r="A1781" s="14"/>
      <c r="B1781" s="247"/>
      <c r="C1781" s="248"/>
      <c r="D1781" s="238" t="s">
        <v>383</v>
      </c>
      <c r="E1781" s="249" t="s">
        <v>19</v>
      </c>
      <c r="F1781" s="250" t="s">
        <v>1683</v>
      </c>
      <c r="G1781" s="248"/>
      <c r="H1781" s="251">
        <v>1</v>
      </c>
      <c r="I1781" s="252"/>
      <c r="J1781" s="248"/>
      <c r="K1781" s="248"/>
      <c r="L1781" s="253"/>
      <c r="M1781" s="254"/>
      <c r="N1781" s="255"/>
      <c r="O1781" s="255"/>
      <c r="P1781" s="255"/>
      <c r="Q1781" s="255"/>
      <c r="R1781" s="255"/>
      <c r="S1781" s="255"/>
      <c r="T1781" s="256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7" t="s">
        <v>383</v>
      </c>
      <c r="AU1781" s="257" t="s">
        <v>91</v>
      </c>
      <c r="AV1781" s="14" t="s">
        <v>91</v>
      </c>
      <c r="AW1781" s="14" t="s">
        <v>37</v>
      </c>
      <c r="AX1781" s="14" t="s">
        <v>78</v>
      </c>
      <c r="AY1781" s="257" t="s">
        <v>373</v>
      </c>
    </row>
    <row r="1782" s="14" customFormat="1">
      <c r="A1782" s="14"/>
      <c r="B1782" s="247"/>
      <c r="C1782" s="248"/>
      <c r="D1782" s="238" t="s">
        <v>383</v>
      </c>
      <c r="E1782" s="249" t="s">
        <v>19</v>
      </c>
      <c r="F1782" s="250" t="s">
        <v>1684</v>
      </c>
      <c r="G1782" s="248"/>
      <c r="H1782" s="251">
        <v>1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383</v>
      </c>
      <c r="AU1782" s="257" t="s">
        <v>91</v>
      </c>
      <c r="AV1782" s="14" t="s">
        <v>91</v>
      </c>
      <c r="AW1782" s="14" t="s">
        <v>37</v>
      </c>
      <c r="AX1782" s="14" t="s">
        <v>78</v>
      </c>
      <c r="AY1782" s="257" t="s">
        <v>373</v>
      </c>
    </row>
    <row r="1783" s="14" customFormat="1">
      <c r="A1783" s="14"/>
      <c r="B1783" s="247"/>
      <c r="C1783" s="248"/>
      <c r="D1783" s="238" t="s">
        <v>383</v>
      </c>
      <c r="E1783" s="249" t="s">
        <v>19</v>
      </c>
      <c r="F1783" s="250" t="s">
        <v>1685</v>
      </c>
      <c r="G1783" s="248"/>
      <c r="H1783" s="251">
        <v>1</v>
      </c>
      <c r="I1783" s="252"/>
      <c r="J1783" s="248"/>
      <c r="K1783" s="248"/>
      <c r="L1783" s="253"/>
      <c r="M1783" s="254"/>
      <c r="N1783" s="255"/>
      <c r="O1783" s="255"/>
      <c r="P1783" s="255"/>
      <c r="Q1783" s="255"/>
      <c r="R1783" s="255"/>
      <c r="S1783" s="255"/>
      <c r="T1783" s="256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7" t="s">
        <v>383</v>
      </c>
      <c r="AU1783" s="257" t="s">
        <v>91</v>
      </c>
      <c r="AV1783" s="14" t="s">
        <v>91</v>
      </c>
      <c r="AW1783" s="14" t="s">
        <v>37</v>
      </c>
      <c r="AX1783" s="14" t="s">
        <v>78</v>
      </c>
      <c r="AY1783" s="257" t="s">
        <v>373</v>
      </c>
    </row>
    <row r="1784" s="14" customFormat="1">
      <c r="A1784" s="14"/>
      <c r="B1784" s="247"/>
      <c r="C1784" s="248"/>
      <c r="D1784" s="238" t="s">
        <v>383</v>
      </c>
      <c r="E1784" s="249" t="s">
        <v>19</v>
      </c>
      <c r="F1784" s="250" t="s">
        <v>1686</v>
      </c>
      <c r="G1784" s="248"/>
      <c r="H1784" s="251">
        <v>1</v>
      </c>
      <c r="I1784" s="252"/>
      <c r="J1784" s="248"/>
      <c r="K1784" s="248"/>
      <c r="L1784" s="253"/>
      <c r="M1784" s="254"/>
      <c r="N1784" s="255"/>
      <c r="O1784" s="255"/>
      <c r="P1784" s="255"/>
      <c r="Q1784" s="255"/>
      <c r="R1784" s="255"/>
      <c r="S1784" s="255"/>
      <c r="T1784" s="256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7" t="s">
        <v>383</v>
      </c>
      <c r="AU1784" s="257" t="s">
        <v>91</v>
      </c>
      <c r="AV1784" s="14" t="s">
        <v>91</v>
      </c>
      <c r="AW1784" s="14" t="s">
        <v>37</v>
      </c>
      <c r="AX1784" s="14" t="s">
        <v>78</v>
      </c>
      <c r="AY1784" s="257" t="s">
        <v>373</v>
      </c>
    </row>
    <row r="1785" s="14" customFormat="1">
      <c r="A1785" s="14"/>
      <c r="B1785" s="247"/>
      <c r="C1785" s="248"/>
      <c r="D1785" s="238" t="s">
        <v>383</v>
      </c>
      <c r="E1785" s="249" t="s">
        <v>19</v>
      </c>
      <c r="F1785" s="250" t="s">
        <v>1687</v>
      </c>
      <c r="G1785" s="248"/>
      <c r="H1785" s="251">
        <v>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383</v>
      </c>
      <c r="AU1785" s="257" t="s">
        <v>91</v>
      </c>
      <c r="AV1785" s="14" t="s">
        <v>91</v>
      </c>
      <c r="AW1785" s="14" t="s">
        <v>37</v>
      </c>
      <c r="AX1785" s="14" t="s">
        <v>78</v>
      </c>
      <c r="AY1785" s="257" t="s">
        <v>373</v>
      </c>
    </row>
    <row r="1786" s="14" customFormat="1">
      <c r="A1786" s="14"/>
      <c r="B1786" s="247"/>
      <c r="C1786" s="248"/>
      <c r="D1786" s="238" t="s">
        <v>383</v>
      </c>
      <c r="E1786" s="249" t="s">
        <v>19</v>
      </c>
      <c r="F1786" s="250" t="s">
        <v>1688</v>
      </c>
      <c r="G1786" s="248"/>
      <c r="H1786" s="251">
        <v>1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7" t="s">
        <v>383</v>
      </c>
      <c r="AU1786" s="257" t="s">
        <v>91</v>
      </c>
      <c r="AV1786" s="14" t="s">
        <v>91</v>
      </c>
      <c r="AW1786" s="14" t="s">
        <v>37</v>
      </c>
      <c r="AX1786" s="14" t="s">
        <v>78</v>
      </c>
      <c r="AY1786" s="257" t="s">
        <v>373</v>
      </c>
    </row>
    <row r="1787" s="14" customFormat="1">
      <c r="A1787" s="14"/>
      <c r="B1787" s="247"/>
      <c r="C1787" s="248"/>
      <c r="D1787" s="238" t="s">
        <v>383</v>
      </c>
      <c r="E1787" s="249" t="s">
        <v>19</v>
      </c>
      <c r="F1787" s="250" t="s">
        <v>1689</v>
      </c>
      <c r="G1787" s="248"/>
      <c r="H1787" s="251">
        <v>1</v>
      </c>
      <c r="I1787" s="252"/>
      <c r="J1787" s="248"/>
      <c r="K1787" s="248"/>
      <c r="L1787" s="253"/>
      <c r="M1787" s="254"/>
      <c r="N1787" s="255"/>
      <c r="O1787" s="255"/>
      <c r="P1787" s="255"/>
      <c r="Q1787" s="255"/>
      <c r="R1787" s="255"/>
      <c r="S1787" s="255"/>
      <c r="T1787" s="256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7" t="s">
        <v>383</v>
      </c>
      <c r="AU1787" s="257" t="s">
        <v>91</v>
      </c>
      <c r="AV1787" s="14" t="s">
        <v>91</v>
      </c>
      <c r="AW1787" s="14" t="s">
        <v>37</v>
      </c>
      <c r="AX1787" s="14" t="s">
        <v>78</v>
      </c>
      <c r="AY1787" s="257" t="s">
        <v>373</v>
      </c>
    </row>
    <row r="1788" s="14" customFormat="1">
      <c r="A1788" s="14"/>
      <c r="B1788" s="247"/>
      <c r="C1788" s="248"/>
      <c r="D1788" s="238" t="s">
        <v>383</v>
      </c>
      <c r="E1788" s="249" t="s">
        <v>19</v>
      </c>
      <c r="F1788" s="250" t="s">
        <v>1690</v>
      </c>
      <c r="G1788" s="248"/>
      <c r="H1788" s="251">
        <v>1</v>
      </c>
      <c r="I1788" s="252"/>
      <c r="J1788" s="248"/>
      <c r="K1788" s="248"/>
      <c r="L1788" s="253"/>
      <c r="M1788" s="254"/>
      <c r="N1788" s="255"/>
      <c r="O1788" s="255"/>
      <c r="P1788" s="255"/>
      <c r="Q1788" s="255"/>
      <c r="R1788" s="255"/>
      <c r="S1788" s="255"/>
      <c r="T1788" s="256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7" t="s">
        <v>383</v>
      </c>
      <c r="AU1788" s="257" t="s">
        <v>91</v>
      </c>
      <c r="AV1788" s="14" t="s">
        <v>91</v>
      </c>
      <c r="AW1788" s="14" t="s">
        <v>37</v>
      </c>
      <c r="AX1788" s="14" t="s">
        <v>78</v>
      </c>
      <c r="AY1788" s="257" t="s">
        <v>373</v>
      </c>
    </row>
    <row r="1789" s="14" customFormat="1">
      <c r="A1789" s="14"/>
      <c r="B1789" s="247"/>
      <c r="C1789" s="248"/>
      <c r="D1789" s="238" t="s">
        <v>383</v>
      </c>
      <c r="E1789" s="249" t="s">
        <v>19</v>
      </c>
      <c r="F1789" s="250" t="s">
        <v>1691</v>
      </c>
      <c r="G1789" s="248"/>
      <c r="H1789" s="251">
        <v>1</v>
      </c>
      <c r="I1789" s="252"/>
      <c r="J1789" s="248"/>
      <c r="K1789" s="248"/>
      <c r="L1789" s="253"/>
      <c r="M1789" s="254"/>
      <c r="N1789" s="255"/>
      <c r="O1789" s="255"/>
      <c r="P1789" s="255"/>
      <c r="Q1789" s="255"/>
      <c r="R1789" s="255"/>
      <c r="S1789" s="255"/>
      <c r="T1789" s="256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7" t="s">
        <v>383</v>
      </c>
      <c r="AU1789" s="257" t="s">
        <v>91</v>
      </c>
      <c r="AV1789" s="14" t="s">
        <v>91</v>
      </c>
      <c r="AW1789" s="14" t="s">
        <v>37</v>
      </c>
      <c r="AX1789" s="14" t="s">
        <v>78</v>
      </c>
      <c r="AY1789" s="257" t="s">
        <v>373</v>
      </c>
    </row>
    <row r="1790" s="14" customFormat="1">
      <c r="A1790" s="14"/>
      <c r="B1790" s="247"/>
      <c r="C1790" s="248"/>
      <c r="D1790" s="238" t="s">
        <v>383</v>
      </c>
      <c r="E1790" s="249" t="s">
        <v>19</v>
      </c>
      <c r="F1790" s="250" t="s">
        <v>1692</v>
      </c>
      <c r="G1790" s="248"/>
      <c r="H1790" s="251">
        <v>1</v>
      </c>
      <c r="I1790" s="252"/>
      <c r="J1790" s="248"/>
      <c r="K1790" s="248"/>
      <c r="L1790" s="253"/>
      <c r="M1790" s="254"/>
      <c r="N1790" s="255"/>
      <c r="O1790" s="255"/>
      <c r="P1790" s="255"/>
      <c r="Q1790" s="255"/>
      <c r="R1790" s="255"/>
      <c r="S1790" s="255"/>
      <c r="T1790" s="256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7" t="s">
        <v>383</v>
      </c>
      <c r="AU1790" s="257" t="s">
        <v>91</v>
      </c>
      <c r="AV1790" s="14" t="s">
        <v>91</v>
      </c>
      <c r="AW1790" s="14" t="s">
        <v>37</v>
      </c>
      <c r="AX1790" s="14" t="s">
        <v>78</v>
      </c>
      <c r="AY1790" s="257" t="s">
        <v>373</v>
      </c>
    </row>
    <row r="1791" s="14" customFormat="1">
      <c r="A1791" s="14"/>
      <c r="B1791" s="247"/>
      <c r="C1791" s="248"/>
      <c r="D1791" s="238" t="s">
        <v>383</v>
      </c>
      <c r="E1791" s="249" t="s">
        <v>19</v>
      </c>
      <c r="F1791" s="250" t="s">
        <v>1693</v>
      </c>
      <c r="G1791" s="248"/>
      <c r="H1791" s="251">
        <v>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383</v>
      </c>
      <c r="AU1791" s="257" t="s">
        <v>91</v>
      </c>
      <c r="AV1791" s="14" t="s">
        <v>91</v>
      </c>
      <c r="AW1791" s="14" t="s">
        <v>37</v>
      </c>
      <c r="AX1791" s="14" t="s">
        <v>78</v>
      </c>
      <c r="AY1791" s="257" t="s">
        <v>373</v>
      </c>
    </row>
    <row r="1792" s="15" customFormat="1">
      <c r="A1792" s="15"/>
      <c r="B1792" s="258"/>
      <c r="C1792" s="259"/>
      <c r="D1792" s="238" t="s">
        <v>383</v>
      </c>
      <c r="E1792" s="260" t="s">
        <v>19</v>
      </c>
      <c r="F1792" s="261" t="s">
        <v>386</v>
      </c>
      <c r="G1792" s="259"/>
      <c r="H1792" s="262">
        <v>43</v>
      </c>
      <c r="I1792" s="263"/>
      <c r="J1792" s="259"/>
      <c r="K1792" s="259"/>
      <c r="L1792" s="264"/>
      <c r="M1792" s="265"/>
      <c r="N1792" s="266"/>
      <c r="O1792" s="266"/>
      <c r="P1792" s="266"/>
      <c r="Q1792" s="266"/>
      <c r="R1792" s="266"/>
      <c r="S1792" s="266"/>
      <c r="T1792" s="267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8" t="s">
        <v>383</v>
      </c>
      <c r="AU1792" s="268" t="s">
        <v>91</v>
      </c>
      <c r="AV1792" s="15" t="s">
        <v>379</v>
      </c>
      <c r="AW1792" s="15" t="s">
        <v>37</v>
      </c>
      <c r="AX1792" s="15" t="s">
        <v>85</v>
      </c>
      <c r="AY1792" s="268" t="s">
        <v>373</v>
      </c>
    </row>
    <row r="1793" s="2" customFormat="1" ht="49.05" customHeight="1">
      <c r="A1793" s="41"/>
      <c r="B1793" s="42"/>
      <c r="C1793" s="280" t="s">
        <v>1694</v>
      </c>
      <c r="D1793" s="280" t="s">
        <v>489</v>
      </c>
      <c r="E1793" s="281" t="s">
        <v>1695</v>
      </c>
      <c r="F1793" s="282" t="s">
        <v>1696</v>
      </c>
      <c r="G1793" s="283" t="s">
        <v>595</v>
      </c>
      <c r="H1793" s="284">
        <v>40</v>
      </c>
      <c r="I1793" s="285"/>
      <c r="J1793" s="286">
        <f>ROUND(I1793*H1793,2)</f>
        <v>0</v>
      </c>
      <c r="K1793" s="282" t="s">
        <v>19</v>
      </c>
      <c r="L1793" s="287"/>
      <c r="M1793" s="288" t="s">
        <v>19</v>
      </c>
      <c r="N1793" s="289" t="s">
        <v>50</v>
      </c>
      <c r="O1793" s="87"/>
      <c r="P1793" s="227">
        <f>O1793*H1793</f>
        <v>0</v>
      </c>
      <c r="Q1793" s="227">
        <v>0.025559999999999999</v>
      </c>
      <c r="R1793" s="227">
        <f>Q1793*H1793</f>
        <v>1.0224</v>
      </c>
      <c r="S1793" s="227">
        <v>0</v>
      </c>
      <c r="T1793" s="228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9" t="s">
        <v>422</v>
      </c>
      <c r="AT1793" s="229" t="s">
        <v>489</v>
      </c>
      <c r="AU1793" s="229" t="s">
        <v>91</v>
      </c>
      <c r="AY1793" s="20" t="s">
        <v>373</v>
      </c>
      <c r="BE1793" s="230">
        <f>IF(N1793="základní",J1793,0)</f>
        <v>0</v>
      </c>
      <c r="BF1793" s="230">
        <f>IF(N1793="snížená",J1793,0)</f>
        <v>0</v>
      </c>
      <c r="BG1793" s="230">
        <f>IF(N1793="zákl. přenesená",J1793,0)</f>
        <v>0</v>
      </c>
      <c r="BH1793" s="230">
        <f>IF(N1793="sníž. přenesená",J1793,0)</f>
        <v>0</v>
      </c>
      <c r="BI1793" s="230">
        <f>IF(N1793="nulová",J1793,0)</f>
        <v>0</v>
      </c>
      <c r="BJ1793" s="20" t="s">
        <v>91</v>
      </c>
      <c r="BK1793" s="230">
        <f>ROUND(I1793*H1793,2)</f>
        <v>0</v>
      </c>
      <c r="BL1793" s="20" t="s">
        <v>379</v>
      </c>
      <c r="BM1793" s="229" t="s">
        <v>1697</v>
      </c>
    </row>
    <row r="1794" s="13" customFormat="1">
      <c r="A1794" s="13"/>
      <c r="B1794" s="236"/>
      <c r="C1794" s="237"/>
      <c r="D1794" s="238" t="s">
        <v>383</v>
      </c>
      <c r="E1794" s="239" t="s">
        <v>19</v>
      </c>
      <c r="F1794" s="240" t="s">
        <v>384</v>
      </c>
      <c r="G1794" s="237"/>
      <c r="H1794" s="239" t="s">
        <v>19</v>
      </c>
      <c r="I1794" s="241"/>
      <c r="J1794" s="237"/>
      <c r="K1794" s="237"/>
      <c r="L1794" s="242"/>
      <c r="M1794" s="243"/>
      <c r="N1794" s="244"/>
      <c r="O1794" s="244"/>
      <c r="P1794" s="244"/>
      <c r="Q1794" s="244"/>
      <c r="R1794" s="244"/>
      <c r="S1794" s="244"/>
      <c r="T1794" s="24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6" t="s">
        <v>383</v>
      </c>
      <c r="AU1794" s="246" t="s">
        <v>91</v>
      </c>
      <c r="AV1794" s="13" t="s">
        <v>85</v>
      </c>
      <c r="AW1794" s="13" t="s">
        <v>37</v>
      </c>
      <c r="AX1794" s="13" t="s">
        <v>78</v>
      </c>
      <c r="AY1794" s="246" t="s">
        <v>373</v>
      </c>
    </row>
    <row r="1795" s="13" customFormat="1">
      <c r="A1795" s="13"/>
      <c r="B1795" s="236"/>
      <c r="C1795" s="237"/>
      <c r="D1795" s="238" t="s">
        <v>383</v>
      </c>
      <c r="E1795" s="239" t="s">
        <v>19</v>
      </c>
      <c r="F1795" s="240" t="s">
        <v>1556</v>
      </c>
      <c r="G1795" s="237"/>
      <c r="H1795" s="239" t="s">
        <v>19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6" t="s">
        <v>383</v>
      </c>
      <c r="AU1795" s="246" t="s">
        <v>91</v>
      </c>
      <c r="AV1795" s="13" t="s">
        <v>85</v>
      </c>
      <c r="AW1795" s="13" t="s">
        <v>37</v>
      </c>
      <c r="AX1795" s="13" t="s">
        <v>78</v>
      </c>
      <c r="AY1795" s="246" t="s">
        <v>373</v>
      </c>
    </row>
    <row r="1796" s="14" customFormat="1">
      <c r="A1796" s="14"/>
      <c r="B1796" s="247"/>
      <c r="C1796" s="248"/>
      <c r="D1796" s="238" t="s">
        <v>383</v>
      </c>
      <c r="E1796" s="249" t="s">
        <v>19</v>
      </c>
      <c r="F1796" s="250" t="s">
        <v>1651</v>
      </c>
      <c r="G1796" s="248"/>
      <c r="H1796" s="251">
        <v>1</v>
      </c>
      <c r="I1796" s="252"/>
      <c r="J1796" s="248"/>
      <c r="K1796" s="248"/>
      <c r="L1796" s="253"/>
      <c r="M1796" s="254"/>
      <c r="N1796" s="255"/>
      <c r="O1796" s="255"/>
      <c r="P1796" s="255"/>
      <c r="Q1796" s="255"/>
      <c r="R1796" s="255"/>
      <c r="S1796" s="255"/>
      <c r="T1796" s="256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7" t="s">
        <v>383</v>
      </c>
      <c r="AU1796" s="257" t="s">
        <v>91</v>
      </c>
      <c r="AV1796" s="14" t="s">
        <v>91</v>
      </c>
      <c r="AW1796" s="14" t="s">
        <v>37</v>
      </c>
      <c r="AX1796" s="14" t="s">
        <v>78</v>
      </c>
      <c r="AY1796" s="257" t="s">
        <v>373</v>
      </c>
    </row>
    <row r="1797" s="14" customFormat="1">
      <c r="A1797" s="14"/>
      <c r="B1797" s="247"/>
      <c r="C1797" s="248"/>
      <c r="D1797" s="238" t="s">
        <v>383</v>
      </c>
      <c r="E1797" s="249" t="s">
        <v>19</v>
      </c>
      <c r="F1797" s="250" t="s">
        <v>1652</v>
      </c>
      <c r="G1797" s="248"/>
      <c r="H1797" s="251">
        <v>1</v>
      </c>
      <c r="I1797" s="252"/>
      <c r="J1797" s="248"/>
      <c r="K1797" s="248"/>
      <c r="L1797" s="253"/>
      <c r="M1797" s="254"/>
      <c r="N1797" s="255"/>
      <c r="O1797" s="255"/>
      <c r="P1797" s="255"/>
      <c r="Q1797" s="255"/>
      <c r="R1797" s="255"/>
      <c r="S1797" s="255"/>
      <c r="T1797" s="256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7" t="s">
        <v>383</v>
      </c>
      <c r="AU1797" s="257" t="s">
        <v>91</v>
      </c>
      <c r="AV1797" s="14" t="s">
        <v>91</v>
      </c>
      <c r="AW1797" s="14" t="s">
        <v>37</v>
      </c>
      <c r="AX1797" s="14" t="s">
        <v>78</v>
      </c>
      <c r="AY1797" s="257" t="s">
        <v>373</v>
      </c>
    </row>
    <row r="1798" s="14" customFormat="1">
      <c r="A1798" s="14"/>
      <c r="B1798" s="247"/>
      <c r="C1798" s="248"/>
      <c r="D1798" s="238" t="s">
        <v>383</v>
      </c>
      <c r="E1798" s="249" t="s">
        <v>19</v>
      </c>
      <c r="F1798" s="250" t="s">
        <v>1653</v>
      </c>
      <c r="G1798" s="248"/>
      <c r="H1798" s="251">
        <v>1</v>
      </c>
      <c r="I1798" s="252"/>
      <c r="J1798" s="248"/>
      <c r="K1798" s="248"/>
      <c r="L1798" s="253"/>
      <c r="M1798" s="254"/>
      <c r="N1798" s="255"/>
      <c r="O1798" s="255"/>
      <c r="P1798" s="255"/>
      <c r="Q1798" s="255"/>
      <c r="R1798" s="255"/>
      <c r="S1798" s="255"/>
      <c r="T1798" s="256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7" t="s">
        <v>383</v>
      </c>
      <c r="AU1798" s="257" t="s">
        <v>91</v>
      </c>
      <c r="AV1798" s="14" t="s">
        <v>91</v>
      </c>
      <c r="AW1798" s="14" t="s">
        <v>37</v>
      </c>
      <c r="AX1798" s="14" t="s">
        <v>78</v>
      </c>
      <c r="AY1798" s="257" t="s">
        <v>373</v>
      </c>
    </row>
    <row r="1799" s="14" customFormat="1">
      <c r="A1799" s="14"/>
      <c r="B1799" s="247"/>
      <c r="C1799" s="248"/>
      <c r="D1799" s="238" t="s">
        <v>383</v>
      </c>
      <c r="E1799" s="249" t="s">
        <v>19</v>
      </c>
      <c r="F1799" s="250" t="s">
        <v>1654</v>
      </c>
      <c r="G1799" s="248"/>
      <c r="H1799" s="251">
        <v>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383</v>
      </c>
      <c r="AU1799" s="257" t="s">
        <v>91</v>
      </c>
      <c r="AV1799" s="14" t="s">
        <v>91</v>
      </c>
      <c r="AW1799" s="14" t="s">
        <v>37</v>
      </c>
      <c r="AX1799" s="14" t="s">
        <v>78</v>
      </c>
      <c r="AY1799" s="257" t="s">
        <v>373</v>
      </c>
    </row>
    <row r="1800" s="14" customFormat="1">
      <c r="A1800" s="14"/>
      <c r="B1800" s="247"/>
      <c r="C1800" s="248"/>
      <c r="D1800" s="238" t="s">
        <v>383</v>
      </c>
      <c r="E1800" s="249" t="s">
        <v>19</v>
      </c>
      <c r="F1800" s="250" t="s">
        <v>1656</v>
      </c>
      <c r="G1800" s="248"/>
      <c r="H1800" s="251">
        <v>1</v>
      </c>
      <c r="I1800" s="252"/>
      <c r="J1800" s="248"/>
      <c r="K1800" s="248"/>
      <c r="L1800" s="253"/>
      <c r="M1800" s="254"/>
      <c r="N1800" s="255"/>
      <c r="O1800" s="255"/>
      <c r="P1800" s="255"/>
      <c r="Q1800" s="255"/>
      <c r="R1800" s="255"/>
      <c r="S1800" s="255"/>
      <c r="T1800" s="256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7" t="s">
        <v>383</v>
      </c>
      <c r="AU1800" s="257" t="s">
        <v>91</v>
      </c>
      <c r="AV1800" s="14" t="s">
        <v>91</v>
      </c>
      <c r="AW1800" s="14" t="s">
        <v>37</v>
      </c>
      <c r="AX1800" s="14" t="s">
        <v>78</v>
      </c>
      <c r="AY1800" s="257" t="s">
        <v>373</v>
      </c>
    </row>
    <row r="1801" s="14" customFormat="1">
      <c r="A1801" s="14"/>
      <c r="B1801" s="247"/>
      <c r="C1801" s="248"/>
      <c r="D1801" s="238" t="s">
        <v>383</v>
      </c>
      <c r="E1801" s="249" t="s">
        <v>19</v>
      </c>
      <c r="F1801" s="250" t="s">
        <v>1657</v>
      </c>
      <c r="G1801" s="248"/>
      <c r="H1801" s="251">
        <v>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383</v>
      </c>
      <c r="AU1801" s="257" t="s">
        <v>91</v>
      </c>
      <c r="AV1801" s="14" t="s">
        <v>91</v>
      </c>
      <c r="AW1801" s="14" t="s">
        <v>37</v>
      </c>
      <c r="AX1801" s="14" t="s">
        <v>78</v>
      </c>
      <c r="AY1801" s="257" t="s">
        <v>373</v>
      </c>
    </row>
    <row r="1802" s="14" customFormat="1">
      <c r="A1802" s="14"/>
      <c r="B1802" s="247"/>
      <c r="C1802" s="248"/>
      <c r="D1802" s="238" t="s">
        <v>383</v>
      </c>
      <c r="E1802" s="249" t="s">
        <v>19</v>
      </c>
      <c r="F1802" s="250" t="s">
        <v>1658</v>
      </c>
      <c r="G1802" s="248"/>
      <c r="H1802" s="251">
        <v>1</v>
      </c>
      <c r="I1802" s="252"/>
      <c r="J1802" s="248"/>
      <c r="K1802" s="248"/>
      <c r="L1802" s="253"/>
      <c r="M1802" s="254"/>
      <c r="N1802" s="255"/>
      <c r="O1802" s="255"/>
      <c r="P1802" s="255"/>
      <c r="Q1802" s="255"/>
      <c r="R1802" s="255"/>
      <c r="S1802" s="255"/>
      <c r="T1802" s="256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7" t="s">
        <v>383</v>
      </c>
      <c r="AU1802" s="257" t="s">
        <v>91</v>
      </c>
      <c r="AV1802" s="14" t="s">
        <v>91</v>
      </c>
      <c r="AW1802" s="14" t="s">
        <v>37</v>
      </c>
      <c r="AX1802" s="14" t="s">
        <v>78</v>
      </c>
      <c r="AY1802" s="257" t="s">
        <v>373</v>
      </c>
    </row>
    <row r="1803" s="14" customFormat="1">
      <c r="A1803" s="14"/>
      <c r="B1803" s="247"/>
      <c r="C1803" s="248"/>
      <c r="D1803" s="238" t="s">
        <v>383</v>
      </c>
      <c r="E1803" s="249" t="s">
        <v>19</v>
      </c>
      <c r="F1803" s="250" t="s">
        <v>1659</v>
      </c>
      <c r="G1803" s="248"/>
      <c r="H1803" s="251">
        <v>1</v>
      </c>
      <c r="I1803" s="252"/>
      <c r="J1803" s="248"/>
      <c r="K1803" s="248"/>
      <c r="L1803" s="253"/>
      <c r="M1803" s="254"/>
      <c r="N1803" s="255"/>
      <c r="O1803" s="255"/>
      <c r="P1803" s="255"/>
      <c r="Q1803" s="255"/>
      <c r="R1803" s="255"/>
      <c r="S1803" s="255"/>
      <c r="T1803" s="256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7" t="s">
        <v>383</v>
      </c>
      <c r="AU1803" s="257" t="s">
        <v>91</v>
      </c>
      <c r="AV1803" s="14" t="s">
        <v>91</v>
      </c>
      <c r="AW1803" s="14" t="s">
        <v>37</v>
      </c>
      <c r="AX1803" s="14" t="s">
        <v>78</v>
      </c>
      <c r="AY1803" s="257" t="s">
        <v>373</v>
      </c>
    </row>
    <row r="1804" s="14" customFormat="1">
      <c r="A1804" s="14"/>
      <c r="B1804" s="247"/>
      <c r="C1804" s="248"/>
      <c r="D1804" s="238" t="s">
        <v>383</v>
      </c>
      <c r="E1804" s="249" t="s">
        <v>19</v>
      </c>
      <c r="F1804" s="250" t="s">
        <v>1660</v>
      </c>
      <c r="G1804" s="248"/>
      <c r="H1804" s="251">
        <v>1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7" t="s">
        <v>383</v>
      </c>
      <c r="AU1804" s="257" t="s">
        <v>91</v>
      </c>
      <c r="AV1804" s="14" t="s">
        <v>91</v>
      </c>
      <c r="AW1804" s="14" t="s">
        <v>37</v>
      </c>
      <c r="AX1804" s="14" t="s">
        <v>78</v>
      </c>
      <c r="AY1804" s="257" t="s">
        <v>373</v>
      </c>
    </row>
    <row r="1805" s="14" customFormat="1">
      <c r="A1805" s="14"/>
      <c r="B1805" s="247"/>
      <c r="C1805" s="248"/>
      <c r="D1805" s="238" t="s">
        <v>383</v>
      </c>
      <c r="E1805" s="249" t="s">
        <v>19</v>
      </c>
      <c r="F1805" s="250" t="s">
        <v>1661</v>
      </c>
      <c r="G1805" s="248"/>
      <c r="H1805" s="251">
        <v>1</v>
      </c>
      <c r="I1805" s="252"/>
      <c r="J1805" s="248"/>
      <c r="K1805" s="248"/>
      <c r="L1805" s="253"/>
      <c r="M1805" s="254"/>
      <c r="N1805" s="255"/>
      <c r="O1805" s="255"/>
      <c r="P1805" s="255"/>
      <c r="Q1805" s="255"/>
      <c r="R1805" s="255"/>
      <c r="S1805" s="255"/>
      <c r="T1805" s="256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7" t="s">
        <v>383</v>
      </c>
      <c r="AU1805" s="257" t="s">
        <v>91</v>
      </c>
      <c r="AV1805" s="14" t="s">
        <v>91</v>
      </c>
      <c r="AW1805" s="14" t="s">
        <v>37</v>
      </c>
      <c r="AX1805" s="14" t="s">
        <v>78</v>
      </c>
      <c r="AY1805" s="257" t="s">
        <v>373</v>
      </c>
    </row>
    <row r="1806" s="14" customFormat="1">
      <c r="A1806" s="14"/>
      <c r="B1806" s="247"/>
      <c r="C1806" s="248"/>
      <c r="D1806" s="238" t="s">
        <v>383</v>
      </c>
      <c r="E1806" s="249" t="s">
        <v>19</v>
      </c>
      <c r="F1806" s="250" t="s">
        <v>1662</v>
      </c>
      <c r="G1806" s="248"/>
      <c r="H1806" s="251">
        <v>1</v>
      </c>
      <c r="I1806" s="252"/>
      <c r="J1806" s="248"/>
      <c r="K1806" s="248"/>
      <c r="L1806" s="253"/>
      <c r="M1806" s="254"/>
      <c r="N1806" s="255"/>
      <c r="O1806" s="255"/>
      <c r="P1806" s="255"/>
      <c r="Q1806" s="255"/>
      <c r="R1806" s="255"/>
      <c r="S1806" s="255"/>
      <c r="T1806" s="256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7" t="s">
        <v>383</v>
      </c>
      <c r="AU1806" s="257" t="s">
        <v>91</v>
      </c>
      <c r="AV1806" s="14" t="s">
        <v>91</v>
      </c>
      <c r="AW1806" s="14" t="s">
        <v>37</v>
      </c>
      <c r="AX1806" s="14" t="s">
        <v>78</v>
      </c>
      <c r="AY1806" s="257" t="s">
        <v>373</v>
      </c>
    </row>
    <row r="1807" s="14" customFormat="1">
      <c r="A1807" s="14"/>
      <c r="B1807" s="247"/>
      <c r="C1807" s="248"/>
      <c r="D1807" s="238" t="s">
        <v>383</v>
      </c>
      <c r="E1807" s="249" t="s">
        <v>19</v>
      </c>
      <c r="F1807" s="250" t="s">
        <v>1663</v>
      </c>
      <c r="G1807" s="248"/>
      <c r="H1807" s="251">
        <v>1</v>
      </c>
      <c r="I1807" s="252"/>
      <c r="J1807" s="248"/>
      <c r="K1807" s="248"/>
      <c r="L1807" s="253"/>
      <c r="M1807" s="254"/>
      <c r="N1807" s="255"/>
      <c r="O1807" s="255"/>
      <c r="P1807" s="255"/>
      <c r="Q1807" s="255"/>
      <c r="R1807" s="255"/>
      <c r="S1807" s="255"/>
      <c r="T1807" s="256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7" t="s">
        <v>383</v>
      </c>
      <c r="AU1807" s="257" t="s">
        <v>91</v>
      </c>
      <c r="AV1807" s="14" t="s">
        <v>91</v>
      </c>
      <c r="AW1807" s="14" t="s">
        <v>37</v>
      </c>
      <c r="AX1807" s="14" t="s">
        <v>78</v>
      </c>
      <c r="AY1807" s="257" t="s">
        <v>373</v>
      </c>
    </row>
    <row r="1808" s="14" customFormat="1">
      <c r="A1808" s="14"/>
      <c r="B1808" s="247"/>
      <c r="C1808" s="248"/>
      <c r="D1808" s="238" t="s">
        <v>383</v>
      </c>
      <c r="E1808" s="249" t="s">
        <v>19</v>
      </c>
      <c r="F1808" s="250" t="s">
        <v>1664</v>
      </c>
      <c r="G1808" s="248"/>
      <c r="H1808" s="251">
        <v>1</v>
      </c>
      <c r="I1808" s="252"/>
      <c r="J1808" s="248"/>
      <c r="K1808" s="248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7" t="s">
        <v>383</v>
      </c>
      <c r="AU1808" s="257" t="s">
        <v>91</v>
      </c>
      <c r="AV1808" s="14" t="s">
        <v>91</v>
      </c>
      <c r="AW1808" s="14" t="s">
        <v>37</v>
      </c>
      <c r="AX1808" s="14" t="s">
        <v>78</v>
      </c>
      <c r="AY1808" s="257" t="s">
        <v>373</v>
      </c>
    </row>
    <row r="1809" s="14" customFormat="1">
      <c r="A1809" s="14"/>
      <c r="B1809" s="247"/>
      <c r="C1809" s="248"/>
      <c r="D1809" s="238" t="s">
        <v>383</v>
      </c>
      <c r="E1809" s="249" t="s">
        <v>19</v>
      </c>
      <c r="F1809" s="250" t="s">
        <v>1665</v>
      </c>
      <c r="G1809" s="248"/>
      <c r="H1809" s="251">
        <v>1</v>
      </c>
      <c r="I1809" s="252"/>
      <c r="J1809" s="248"/>
      <c r="K1809" s="248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7" t="s">
        <v>383</v>
      </c>
      <c r="AU1809" s="257" t="s">
        <v>91</v>
      </c>
      <c r="AV1809" s="14" t="s">
        <v>91</v>
      </c>
      <c r="AW1809" s="14" t="s">
        <v>37</v>
      </c>
      <c r="AX1809" s="14" t="s">
        <v>78</v>
      </c>
      <c r="AY1809" s="257" t="s">
        <v>373</v>
      </c>
    </row>
    <row r="1810" s="14" customFormat="1">
      <c r="A1810" s="14"/>
      <c r="B1810" s="247"/>
      <c r="C1810" s="248"/>
      <c r="D1810" s="238" t="s">
        <v>383</v>
      </c>
      <c r="E1810" s="249" t="s">
        <v>19</v>
      </c>
      <c r="F1810" s="250" t="s">
        <v>1666</v>
      </c>
      <c r="G1810" s="248"/>
      <c r="H1810" s="251">
        <v>1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383</v>
      </c>
      <c r="AU1810" s="257" t="s">
        <v>91</v>
      </c>
      <c r="AV1810" s="14" t="s">
        <v>91</v>
      </c>
      <c r="AW1810" s="14" t="s">
        <v>37</v>
      </c>
      <c r="AX1810" s="14" t="s">
        <v>78</v>
      </c>
      <c r="AY1810" s="257" t="s">
        <v>373</v>
      </c>
    </row>
    <row r="1811" s="14" customFormat="1">
      <c r="A1811" s="14"/>
      <c r="B1811" s="247"/>
      <c r="C1811" s="248"/>
      <c r="D1811" s="238" t="s">
        <v>383</v>
      </c>
      <c r="E1811" s="249" t="s">
        <v>19</v>
      </c>
      <c r="F1811" s="250" t="s">
        <v>1667</v>
      </c>
      <c r="G1811" s="248"/>
      <c r="H1811" s="251">
        <v>1</v>
      </c>
      <c r="I1811" s="252"/>
      <c r="J1811" s="248"/>
      <c r="K1811" s="248"/>
      <c r="L1811" s="253"/>
      <c r="M1811" s="254"/>
      <c r="N1811" s="255"/>
      <c r="O1811" s="255"/>
      <c r="P1811" s="255"/>
      <c r="Q1811" s="255"/>
      <c r="R1811" s="255"/>
      <c r="S1811" s="255"/>
      <c r="T1811" s="256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7" t="s">
        <v>383</v>
      </c>
      <c r="AU1811" s="257" t="s">
        <v>91</v>
      </c>
      <c r="AV1811" s="14" t="s">
        <v>91</v>
      </c>
      <c r="AW1811" s="14" t="s">
        <v>37</v>
      </c>
      <c r="AX1811" s="14" t="s">
        <v>78</v>
      </c>
      <c r="AY1811" s="257" t="s">
        <v>373</v>
      </c>
    </row>
    <row r="1812" s="14" customFormat="1">
      <c r="A1812" s="14"/>
      <c r="B1812" s="247"/>
      <c r="C1812" s="248"/>
      <c r="D1812" s="238" t="s">
        <v>383</v>
      </c>
      <c r="E1812" s="249" t="s">
        <v>19</v>
      </c>
      <c r="F1812" s="250" t="s">
        <v>1669</v>
      </c>
      <c r="G1812" s="248"/>
      <c r="H1812" s="251">
        <v>1</v>
      </c>
      <c r="I1812" s="252"/>
      <c r="J1812" s="248"/>
      <c r="K1812" s="248"/>
      <c r="L1812" s="253"/>
      <c r="M1812" s="254"/>
      <c r="N1812" s="255"/>
      <c r="O1812" s="255"/>
      <c r="P1812" s="255"/>
      <c r="Q1812" s="255"/>
      <c r="R1812" s="255"/>
      <c r="S1812" s="255"/>
      <c r="T1812" s="256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7" t="s">
        <v>383</v>
      </c>
      <c r="AU1812" s="257" t="s">
        <v>91</v>
      </c>
      <c r="AV1812" s="14" t="s">
        <v>91</v>
      </c>
      <c r="AW1812" s="14" t="s">
        <v>37</v>
      </c>
      <c r="AX1812" s="14" t="s">
        <v>78</v>
      </c>
      <c r="AY1812" s="257" t="s">
        <v>373</v>
      </c>
    </row>
    <row r="1813" s="14" customFormat="1">
      <c r="A1813" s="14"/>
      <c r="B1813" s="247"/>
      <c r="C1813" s="248"/>
      <c r="D1813" s="238" t="s">
        <v>383</v>
      </c>
      <c r="E1813" s="249" t="s">
        <v>19</v>
      </c>
      <c r="F1813" s="250" t="s">
        <v>1670</v>
      </c>
      <c r="G1813" s="248"/>
      <c r="H1813" s="251">
        <v>1</v>
      </c>
      <c r="I1813" s="252"/>
      <c r="J1813" s="248"/>
      <c r="K1813" s="248"/>
      <c r="L1813" s="253"/>
      <c r="M1813" s="254"/>
      <c r="N1813" s="255"/>
      <c r="O1813" s="255"/>
      <c r="P1813" s="255"/>
      <c r="Q1813" s="255"/>
      <c r="R1813" s="255"/>
      <c r="S1813" s="255"/>
      <c r="T1813" s="256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7" t="s">
        <v>383</v>
      </c>
      <c r="AU1813" s="257" t="s">
        <v>91</v>
      </c>
      <c r="AV1813" s="14" t="s">
        <v>91</v>
      </c>
      <c r="AW1813" s="14" t="s">
        <v>37</v>
      </c>
      <c r="AX1813" s="14" t="s">
        <v>78</v>
      </c>
      <c r="AY1813" s="257" t="s">
        <v>373</v>
      </c>
    </row>
    <row r="1814" s="14" customFormat="1">
      <c r="A1814" s="14"/>
      <c r="B1814" s="247"/>
      <c r="C1814" s="248"/>
      <c r="D1814" s="238" t="s">
        <v>383</v>
      </c>
      <c r="E1814" s="249" t="s">
        <v>19</v>
      </c>
      <c r="F1814" s="250" t="s">
        <v>1671</v>
      </c>
      <c r="G1814" s="248"/>
      <c r="H1814" s="251">
        <v>1</v>
      </c>
      <c r="I1814" s="252"/>
      <c r="J1814" s="248"/>
      <c r="K1814" s="248"/>
      <c r="L1814" s="253"/>
      <c r="M1814" s="254"/>
      <c r="N1814" s="255"/>
      <c r="O1814" s="255"/>
      <c r="P1814" s="255"/>
      <c r="Q1814" s="255"/>
      <c r="R1814" s="255"/>
      <c r="S1814" s="255"/>
      <c r="T1814" s="256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7" t="s">
        <v>383</v>
      </c>
      <c r="AU1814" s="257" t="s">
        <v>91</v>
      </c>
      <c r="AV1814" s="14" t="s">
        <v>91</v>
      </c>
      <c r="AW1814" s="14" t="s">
        <v>37</v>
      </c>
      <c r="AX1814" s="14" t="s">
        <v>78</v>
      </c>
      <c r="AY1814" s="257" t="s">
        <v>373</v>
      </c>
    </row>
    <row r="1815" s="14" customFormat="1">
      <c r="A1815" s="14"/>
      <c r="B1815" s="247"/>
      <c r="C1815" s="248"/>
      <c r="D1815" s="238" t="s">
        <v>383</v>
      </c>
      <c r="E1815" s="249" t="s">
        <v>19</v>
      </c>
      <c r="F1815" s="250" t="s">
        <v>1672</v>
      </c>
      <c r="G1815" s="248"/>
      <c r="H1815" s="251">
        <v>1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383</v>
      </c>
      <c r="AU1815" s="257" t="s">
        <v>91</v>
      </c>
      <c r="AV1815" s="14" t="s">
        <v>91</v>
      </c>
      <c r="AW1815" s="14" t="s">
        <v>37</v>
      </c>
      <c r="AX1815" s="14" t="s">
        <v>78</v>
      </c>
      <c r="AY1815" s="257" t="s">
        <v>373</v>
      </c>
    </row>
    <row r="1816" s="14" customFormat="1">
      <c r="A1816" s="14"/>
      <c r="B1816" s="247"/>
      <c r="C1816" s="248"/>
      <c r="D1816" s="238" t="s">
        <v>383</v>
      </c>
      <c r="E1816" s="249" t="s">
        <v>19</v>
      </c>
      <c r="F1816" s="250" t="s">
        <v>1673</v>
      </c>
      <c r="G1816" s="248"/>
      <c r="H1816" s="251">
        <v>1</v>
      </c>
      <c r="I1816" s="252"/>
      <c r="J1816" s="248"/>
      <c r="K1816" s="248"/>
      <c r="L1816" s="253"/>
      <c r="M1816" s="254"/>
      <c r="N1816" s="255"/>
      <c r="O1816" s="255"/>
      <c r="P1816" s="255"/>
      <c r="Q1816" s="255"/>
      <c r="R1816" s="255"/>
      <c r="S1816" s="255"/>
      <c r="T1816" s="256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7" t="s">
        <v>383</v>
      </c>
      <c r="AU1816" s="257" t="s">
        <v>91</v>
      </c>
      <c r="AV1816" s="14" t="s">
        <v>91</v>
      </c>
      <c r="AW1816" s="14" t="s">
        <v>37</v>
      </c>
      <c r="AX1816" s="14" t="s">
        <v>78</v>
      </c>
      <c r="AY1816" s="257" t="s">
        <v>373</v>
      </c>
    </row>
    <row r="1817" s="14" customFormat="1">
      <c r="A1817" s="14"/>
      <c r="B1817" s="247"/>
      <c r="C1817" s="248"/>
      <c r="D1817" s="238" t="s">
        <v>383</v>
      </c>
      <c r="E1817" s="249" t="s">
        <v>19</v>
      </c>
      <c r="F1817" s="250" t="s">
        <v>1674</v>
      </c>
      <c r="G1817" s="248"/>
      <c r="H1817" s="251">
        <v>1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7" t="s">
        <v>383</v>
      </c>
      <c r="AU1817" s="257" t="s">
        <v>91</v>
      </c>
      <c r="AV1817" s="14" t="s">
        <v>91</v>
      </c>
      <c r="AW1817" s="14" t="s">
        <v>37</v>
      </c>
      <c r="AX1817" s="14" t="s">
        <v>78</v>
      </c>
      <c r="AY1817" s="257" t="s">
        <v>373</v>
      </c>
    </row>
    <row r="1818" s="14" customFormat="1">
      <c r="A1818" s="14"/>
      <c r="B1818" s="247"/>
      <c r="C1818" s="248"/>
      <c r="D1818" s="238" t="s">
        <v>383</v>
      </c>
      <c r="E1818" s="249" t="s">
        <v>19</v>
      </c>
      <c r="F1818" s="250" t="s">
        <v>1675</v>
      </c>
      <c r="G1818" s="248"/>
      <c r="H1818" s="251">
        <v>1</v>
      </c>
      <c r="I1818" s="252"/>
      <c r="J1818" s="248"/>
      <c r="K1818" s="248"/>
      <c r="L1818" s="253"/>
      <c r="M1818" s="254"/>
      <c r="N1818" s="255"/>
      <c r="O1818" s="255"/>
      <c r="P1818" s="255"/>
      <c r="Q1818" s="255"/>
      <c r="R1818" s="255"/>
      <c r="S1818" s="255"/>
      <c r="T1818" s="256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7" t="s">
        <v>383</v>
      </c>
      <c r="AU1818" s="257" t="s">
        <v>91</v>
      </c>
      <c r="AV1818" s="14" t="s">
        <v>91</v>
      </c>
      <c r="AW1818" s="14" t="s">
        <v>37</v>
      </c>
      <c r="AX1818" s="14" t="s">
        <v>78</v>
      </c>
      <c r="AY1818" s="257" t="s">
        <v>373</v>
      </c>
    </row>
    <row r="1819" s="14" customFormat="1">
      <c r="A1819" s="14"/>
      <c r="B1819" s="247"/>
      <c r="C1819" s="248"/>
      <c r="D1819" s="238" t="s">
        <v>383</v>
      </c>
      <c r="E1819" s="249" t="s">
        <v>19</v>
      </c>
      <c r="F1819" s="250" t="s">
        <v>1676</v>
      </c>
      <c r="G1819" s="248"/>
      <c r="H1819" s="251">
        <v>1</v>
      </c>
      <c r="I1819" s="252"/>
      <c r="J1819" s="248"/>
      <c r="K1819" s="248"/>
      <c r="L1819" s="253"/>
      <c r="M1819" s="254"/>
      <c r="N1819" s="255"/>
      <c r="O1819" s="255"/>
      <c r="P1819" s="255"/>
      <c r="Q1819" s="255"/>
      <c r="R1819" s="255"/>
      <c r="S1819" s="255"/>
      <c r="T1819" s="256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7" t="s">
        <v>383</v>
      </c>
      <c r="AU1819" s="257" t="s">
        <v>91</v>
      </c>
      <c r="AV1819" s="14" t="s">
        <v>91</v>
      </c>
      <c r="AW1819" s="14" t="s">
        <v>37</v>
      </c>
      <c r="AX1819" s="14" t="s">
        <v>78</v>
      </c>
      <c r="AY1819" s="257" t="s">
        <v>373</v>
      </c>
    </row>
    <row r="1820" s="14" customFormat="1">
      <c r="A1820" s="14"/>
      <c r="B1820" s="247"/>
      <c r="C1820" s="248"/>
      <c r="D1820" s="238" t="s">
        <v>383</v>
      </c>
      <c r="E1820" s="249" t="s">
        <v>19</v>
      </c>
      <c r="F1820" s="250" t="s">
        <v>1677</v>
      </c>
      <c r="G1820" s="248"/>
      <c r="H1820" s="251">
        <v>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383</v>
      </c>
      <c r="AU1820" s="257" t="s">
        <v>91</v>
      </c>
      <c r="AV1820" s="14" t="s">
        <v>91</v>
      </c>
      <c r="AW1820" s="14" t="s">
        <v>37</v>
      </c>
      <c r="AX1820" s="14" t="s">
        <v>78</v>
      </c>
      <c r="AY1820" s="257" t="s">
        <v>373</v>
      </c>
    </row>
    <row r="1821" s="14" customFormat="1">
      <c r="A1821" s="14"/>
      <c r="B1821" s="247"/>
      <c r="C1821" s="248"/>
      <c r="D1821" s="238" t="s">
        <v>383</v>
      </c>
      <c r="E1821" s="249" t="s">
        <v>19</v>
      </c>
      <c r="F1821" s="250" t="s">
        <v>1678</v>
      </c>
      <c r="G1821" s="248"/>
      <c r="H1821" s="251">
        <v>1</v>
      </c>
      <c r="I1821" s="252"/>
      <c r="J1821" s="248"/>
      <c r="K1821" s="248"/>
      <c r="L1821" s="253"/>
      <c r="M1821" s="254"/>
      <c r="N1821" s="255"/>
      <c r="O1821" s="255"/>
      <c r="P1821" s="255"/>
      <c r="Q1821" s="255"/>
      <c r="R1821" s="255"/>
      <c r="S1821" s="255"/>
      <c r="T1821" s="256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7" t="s">
        <v>383</v>
      </c>
      <c r="AU1821" s="257" t="s">
        <v>91</v>
      </c>
      <c r="AV1821" s="14" t="s">
        <v>91</v>
      </c>
      <c r="AW1821" s="14" t="s">
        <v>37</v>
      </c>
      <c r="AX1821" s="14" t="s">
        <v>78</v>
      </c>
      <c r="AY1821" s="257" t="s">
        <v>373</v>
      </c>
    </row>
    <row r="1822" s="14" customFormat="1">
      <c r="A1822" s="14"/>
      <c r="B1822" s="247"/>
      <c r="C1822" s="248"/>
      <c r="D1822" s="238" t="s">
        <v>383</v>
      </c>
      <c r="E1822" s="249" t="s">
        <v>19</v>
      </c>
      <c r="F1822" s="250" t="s">
        <v>1679</v>
      </c>
      <c r="G1822" s="248"/>
      <c r="H1822" s="251">
        <v>1</v>
      </c>
      <c r="I1822" s="252"/>
      <c r="J1822" s="248"/>
      <c r="K1822" s="248"/>
      <c r="L1822" s="253"/>
      <c r="M1822" s="254"/>
      <c r="N1822" s="255"/>
      <c r="O1822" s="255"/>
      <c r="P1822" s="255"/>
      <c r="Q1822" s="255"/>
      <c r="R1822" s="255"/>
      <c r="S1822" s="255"/>
      <c r="T1822" s="256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7" t="s">
        <v>383</v>
      </c>
      <c r="AU1822" s="257" t="s">
        <v>91</v>
      </c>
      <c r="AV1822" s="14" t="s">
        <v>91</v>
      </c>
      <c r="AW1822" s="14" t="s">
        <v>37</v>
      </c>
      <c r="AX1822" s="14" t="s">
        <v>78</v>
      </c>
      <c r="AY1822" s="257" t="s">
        <v>373</v>
      </c>
    </row>
    <row r="1823" s="14" customFormat="1">
      <c r="A1823" s="14"/>
      <c r="B1823" s="247"/>
      <c r="C1823" s="248"/>
      <c r="D1823" s="238" t="s">
        <v>383</v>
      </c>
      <c r="E1823" s="249" t="s">
        <v>19</v>
      </c>
      <c r="F1823" s="250" t="s">
        <v>1680</v>
      </c>
      <c r="G1823" s="248"/>
      <c r="H1823" s="251">
        <v>1</v>
      </c>
      <c r="I1823" s="252"/>
      <c r="J1823" s="248"/>
      <c r="K1823" s="248"/>
      <c r="L1823" s="253"/>
      <c r="M1823" s="254"/>
      <c r="N1823" s="255"/>
      <c r="O1823" s="255"/>
      <c r="P1823" s="255"/>
      <c r="Q1823" s="255"/>
      <c r="R1823" s="255"/>
      <c r="S1823" s="255"/>
      <c r="T1823" s="256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7" t="s">
        <v>383</v>
      </c>
      <c r="AU1823" s="257" t="s">
        <v>91</v>
      </c>
      <c r="AV1823" s="14" t="s">
        <v>91</v>
      </c>
      <c r="AW1823" s="14" t="s">
        <v>37</v>
      </c>
      <c r="AX1823" s="14" t="s">
        <v>78</v>
      </c>
      <c r="AY1823" s="257" t="s">
        <v>373</v>
      </c>
    </row>
    <row r="1824" s="14" customFormat="1">
      <c r="A1824" s="14"/>
      <c r="B1824" s="247"/>
      <c r="C1824" s="248"/>
      <c r="D1824" s="238" t="s">
        <v>383</v>
      </c>
      <c r="E1824" s="249" t="s">
        <v>19</v>
      </c>
      <c r="F1824" s="250" t="s">
        <v>1682</v>
      </c>
      <c r="G1824" s="248"/>
      <c r="H1824" s="251">
        <v>1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383</v>
      </c>
      <c r="AU1824" s="257" t="s">
        <v>91</v>
      </c>
      <c r="AV1824" s="14" t="s">
        <v>91</v>
      </c>
      <c r="AW1824" s="14" t="s">
        <v>37</v>
      </c>
      <c r="AX1824" s="14" t="s">
        <v>78</v>
      </c>
      <c r="AY1824" s="257" t="s">
        <v>373</v>
      </c>
    </row>
    <row r="1825" s="14" customFormat="1">
      <c r="A1825" s="14"/>
      <c r="B1825" s="247"/>
      <c r="C1825" s="248"/>
      <c r="D1825" s="238" t="s">
        <v>383</v>
      </c>
      <c r="E1825" s="249" t="s">
        <v>19</v>
      </c>
      <c r="F1825" s="250" t="s">
        <v>1683</v>
      </c>
      <c r="G1825" s="248"/>
      <c r="H1825" s="251">
        <v>1</v>
      </c>
      <c r="I1825" s="252"/>
      <c r="J1825" s="248"/>
      <c r="K1825" s="248"/>
      <c r="L1825" s="253"/>
      <c r="M1825" s="254"/>
      <c r="N1825" s="255"/>
      <c r="O1825" s="255"/>
      <c r="P1825" s="255"/>
      <c r="Q1825" s="255"/>
      <c r="R1825" s="255"/>
      <c r="S1825" s="255"/>
      <c r="T1825" s="256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7" t="s">
        <v>383</v>
      </c>
      <c r="AU1825" s="257" t="s">
        <v>91</v>
      </c>
      <c r="AV1825" s="14" t="s">
        <v>91</v>
      </c>
      <c r="AW1825" s="14" t="s">
        <v>37</v>
      </c>
      <c r="AX1825" s="14" t="s">
        <v>78</v>
      </c>
      <c r="AY1825" s="257" t="s">
        <v>373</v>
      </c>
    </row>
    <row r="1826" s="14" customFormat="1">
      <c r="A1826" s="14"/>
      <c r="B1826" s="247"/>
      <c r="C1826" s="248"/>
      <c r="D1826" s="238" t="s">
        <v>383</v>
      </c>
      <c r="E1826" s="249" t="s">
        <v>19</v>
      </c>
      <c r="F1826" s="250" t="s">
        <v>1684</v>
      </c>
      <c r="G1826" s="248"/>
      <c r="H1826" s="251">
        <v>1</v>
      </c>
      <c r="I1826" s="252"/>
      <c r="J1826" s="248"/>
      <c r="K1826" s="248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7" t="s">
        <v>383</v>
      </c>
      <c r="AU1826" s="257" t="s">
        <v>91</v>
      </c>
      <c r="AV1826" s="14" t="s">
        <v>91</v>
      </c>
      <c r="AW1826" s="14" t="s">
        <v>37</v>
      </c>
      <c r="AX1826" s="14" t="s">
        <v>78</v>
      </c>
      <c r="AY1826" s="257" t="s">
        <v>373</v>
      </c>
    </row>
    <row r="1827" s="14" customFormat="1">
      <c r="A1827" s="14"/>
      <c r="B1827" s="247"/>
      <c r="C1827" s="248"/>
      <c r="D1827" s="238" t="s">
        <v>383</v>
      </c>
      <c r="E1827" s="249" t="s">
        <v>19</v>
      </c>
      <c r="F1827" s="250" t="s">
        <v>1685</v>
      </c>
      <c r="G1827" s="248"/>
      <c r="H1827" s="251">
        <v>1</v>
      </c>
      <c r="I1827" s="252"/>
      <c r="J1827" s="248"/>
      <c r="K1827" s="248"/>
      <c r="L1827" s="253"/>
      <c r="M1827" s="254"/>
      <c r="N1827" s="255"/>
      <c r="O1827" s="255"/>
      <c r="P1827" s="255"/>
      <c r="Q1827" s="255"/>
      <c r="R1827" s="255"/>
      <c r="S1827" s="255"/>
      <c r="T1827" s="256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7" t="s">
        <v>383</v>
      </c>
      <c r="AU1827" s="257" t="s">
        <v>91</v>
      </c>
      <c r="AV1827" s="14" t="s">
        <v>91</v>
      </c>
      <c r="AW1827" s="14" t="s">
        <v>37</v>
      </c>
      <c r="AX1827" s="14" t="s">
        <v>78</v>
      </c>
      <c r="AY1827" s="257" t="s">
        <v>373</v>
      </c>
    </row>
    <row r="1828" s="14" customFormat="1">
      <c r="A1828" s="14"/>
      <c r="B1828" s="247"/>
      <c r="C1828" s="248"/>
      <c r="D1828" s="238" t="s">
        <v>383</v>
      </c>
      <c r="E1828" s="249" t="s">
        <v>19</v>
      </c>
      <c r="F1828" s="250" t="s">
        <v>1686</v>
      </c>
      <c r="G1828" s="248"/>
      <c r="H1828" s="251">
        <v>1</v>
      </c>
      <c r="I1828" s="252"/>
      <c r="J1828" s="248"/>
      <c r="K1828" s="248"/>
      <c r="L1828" s="253"/>
      <c r="M1828" s="254"/>
      <c r="N1828" s="255"/>
      <c r="O1828" s="255"/>
      <c r="P1828" s="255"/>
      <c r="Q1828" s="255"/>
      <c r="R1828" s="255"/>
      <c r="S1828" s="255"/>
      <c r="T1828" s="256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7" t="s">
        <v>383</v>
      </c>
      <c r="AU1828" s="257" t="s">
        <v>91</v>
      </c>
      <c r="AV1828" s="14" t="s">
        <v>91</v>
      </c>
      <c r="AW1828" s="14" t="s">
        <v>37</v>
      </c>
      <c r="AX1828" s="14" t="s">
        <v>78</v>
      </c>
      <c r="AY1828" s="257" t="s">
        <v>373</v>
      </c>
    </row>
    <row r="1829" s="14" customFormat="1">
      <c r="A1829" s="14"/>
      <c r="B1829" s="247"/>
      <c r="C1829" s="248"/>
      <c r="D1829" s="238" t="s">
        <v>383</v>
      </c>
      <c r="E1829" s="249" t="s">
        <v>19</v>
      </c>
      <c r="F1829" s="250" t="s">
        <v>1687</v>
      </c>
      <c r="G1829" s="248"/>
      <c r="H1829" s="251">
        <v>1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7" t="s">
        <v>383</v>
      </c>
      <c r="AU1829" s="257" t="s">
        <v>91</v>
      </c>
      <c r="AV1829" s="14" t="s">
        <v>91</v>
      </c>
      <c r="AW1829" s="14" t="s">
        <v>37</v>
      </c>
      <c r="AX1829" s="14" t="s">
        <v>78</v>
      </c>
      <c r="AY1829" s="257" t="s">
        <v>373</v>
      </c>
    </row>
    <row r="1830" s="14" customFormat="1">
      <c r="A1830" s="14"/>
      <c r="B1830" s="247"/>
      <c r="C1830" s="248"/>
      <c r="D1830" s="238" t="s">
        <v>383</v>
      </c>
      <c r="E1830" s="249" t="s">
        <v>19</v>
      </c>
      <c r="F1830" s="250" t="s">
        <v>1688</v>
      </c>
      <c r="G1830" s="248"/>
      <c r="H1830" s="251">
        <v>1</v>
      </c>
      <c r="I1830" s="252"/>
      <c r="J1830" s="248"/>
      <c r="K1830" s="248"/>
      <c r="L1830" s="253"/>
      <c r="M1830" s="254"/>
      <c r="N1830" s="255"/>
      <c r="O1830" s="255"/>
      <c r="P1830" s="255"/>
      <c r="Q1830" s="255"/>
      <c r="R1830" s="255"/>
      <c r="S1830" s="255"/>
      <c r="T1830" s="256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7" t="s">
        <v>383</v>
      </c>
      <c r="AU1830" s="257" t="s">
        <v>91</v>
      </c>
      <c r="AV1830" s="14" t="s">
        <v>91</v>
      </c>
      <c r="AW1830" s="14" t="s">
        <v>37</v>
      </c>
      <c r="AX1830" s="14" t="s">
        <v>78</v>
      </c>
      <c r="AY1830" s="257" t="s">
        <v>373</v>
      </c>
    </row>
    <row r="1831" s="14" customFormat="1">
      <c r="A1831" s="14"/>
      <c r="B1831" s="247"/>
      <c r="C1831" s="248"/>
      <c r="D1831" s="238" t="s">
        <v>383</v>
      </c>
      <c r="E1831" s="249" t="s">
        <v>19</v>
      </c>
      <c r="F1831" s="250" t="s">
        <v>1689</v>
      </c>
      <c r="G1831" s="248"/>
      <c r="H1831" s="251">
        <v>1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383</v>
      </c>
      <c r="AU1831" s="257" t="s">
        <v>91</v>
      </c>
      <c r="AV1831" s="14" t="s">
        <v>91</v>
      </c>
      <c r="AW1831" s="14" t="s">
        <v>37</v>
      </c>
      <c r="AX1831" s="14" t="s">
        <v>78</v>
      </c>
      <c r="AY1831" s="257" t="s">
        <v>373</v>
      </c>
    </row>
    <row r="1832" s="14" customFormat="1">
      <c r="A1832" s="14"/>
      <c r="B1832" s="247"/>
      <c r="C1832" s="248"/>
      <c r="D1832" s="238" t="s">
        <v>383</v>
      </c>
      <c r="E1832" s="249" t="s">
        <v>19</v>
      </c>
      <c r="F1832" s="250" t="s">
        <v>1690</v>
      </c>
      <c r="G1832" s="248"/>
      <c r="H1832" s="251">
        <v>1</v>
      </c>
      <c r="I1832" s="252"/>
      <c r="J1832" s="248"/>
      <c r="K1832" s="248"/>
      <c r="L1832" s="253"/>
      <c r="M1832" s="254"/>
      <c r="N1832" s="255"/>
      <c r="O1832" s="255"/>
      <c r="P1832" s="255"/>
      <c r="Q1832" s="255"/>
      <c r="R1832" s="255"/>
      <c r="S1832" s="255"/>
      <c r="T1832" s="256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7" t="s">
        <v>383</v>
      </c>
      <c r="AU1832" s="257" t="s">
        <v>91</v>
      </c>
      <c r="AV1832" s="14" t="s">
        <v>91</v>
      </c>
      <c r="AW1832" s="14" t="s">
        <v>37</v>
      </c>
      <c r="AX1832" s="14" t="s">
        <v>78</v>
      </c>
      <c r="AY1832" s="257" t="s">
        <v>373</v>
      </c>
    </row>
    <row r="1833" s="14" customFormat="1">
      <c r="A1833" s="14"/>
      <c r="B1833" s="247"/>
      <c r="C1833" s="248"/>
      <c r="D1833" s="238" t="s">
        <v>383</v>
      </c>
      <c r="E1833" s="249" t="s">
        <v>19</v>
      </c>
      <c r="F1833" s="250" t="s">
        <v>1691</v>
      </c>
      <c r="G1833" s="248"/>
      <c r="H1833" s="251">
        <v>1</v>
      </c>
      <c r="I1833" s="252"/>
      <c r="J1833" s="248"/>
      <c r="K1833" s="248"/>
      <c r="L1833" s="253"/>
      <c r="M1833" s="254"/>
      <c r="N1833" s="255"/>
      <c r="O1833" s="255"/>
      <c r="P1833" s="255"/>
      <c r="Q1833" s="255"/>
      <c r="R1833" s="255"/>
      <c r="S1833" s="255"/>
      <c r="T1833" s="256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7" t="s">
        <v>383</v>
      </c>
      <c r="AU1833" s="257" t="s">
        <v>91</v>
      </c>
      <c r="AV1833" s="14" t="s">
        <v>91</v>
      </c>
      <c r="AW1833" s="14" t="s">
        <v>37</v>
      </c>
      <c r="AX1833" s="14" t="s">
        <v>78</v>
      </c>
      <c r="AY1833" s="257" t="s">
        <v>373</v>
      </c>
    </row>
    <row r="1834" s="14" customFormat="1">
      <c r="A1834" s="14"/>
      <c r="B1834" s="247"/>
      <c r="C1834" s="248"/>
      <c r="D1834" s="238" t="s">
        <v>383</v>
      </c>
      <c r="E1834" s="249" t="s">
        <v>19</v>
      </c>
      <c r="F1834" s="250" t="s">
        <v>1692</v>
      </c>
      <c r="G1834" s="248"/>
      <c r="H1834" s="251">
        <v>1</v>
      </c>
      <c r="I1834" s="252"/>
      <c r="J1834" s="248"/>
      <c r="K1834" s="248"/>
      <c r="L1834" s="253"/>
      <c r="M1834" s="254"/>
      <c r="N1834" s="255"/>
      <c r="O1834" s="255"/>
      <c r="P1834" s="255"/>
      <c r="Q1834" s="255"/>
      <c r="R1834" s="255"/>
      <c r="S1834" s="255"/>
      <c r="T1834" s="256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7" t="s">
        <v>383</v>
      </c>
      <c r="AU1834" s="257" t="s">
        <v>91</v>
      </c>
      <c r="AV1834" s="14" t="s">
        <v>91</v>
      </c>
      <c r="AW1834" s="14" t="s">
        <v>37</v>
      </c>
      <c r="AX1834" s="14" t="s">
        <v>78</v>
      </c>
      <c r="AY1834" s="257" t="s">
        <v>373</v>
      </c>
    </row>
    <row r="1835" s="14" customFormat="1">
      <c r="A1835" s="14"/>
      <c r="B1835" s="247"/>
      <c r="C1835" s="248"/>
      <c r="D1835" s="238" t="s">
        <v>383</v>
      </c>
      <c r="E1835" s="249" t="s">
        <v>19</v>
      </c>
      <c r="F1835" s="250" t="s">
        <v>1693</v>
      </c>
      <c r="G1835" s="248"/>
      <c r="H1835" s="251">
        <v>1</v>
      </c>
      <c r="I1835" s="252"/>
      <c r="J1835" s="248"/>
      <c r="K1835" s="248"/>
      <c r="L1835" s="253"/>
      <c r="M1835" s="254"/>
      <c r="N1835" s="255"/>
      <c r="O1835" s="255"/>
      <c r="P1835" s="255"/>
      <c r="Q1835" s="255"/>
      <c r="R1835" s="255"/>
      <c r="S1835" s="255"/>
      <c r="T1835" s="256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7" t="s">
        <v>383</v>
      </c>
      <c r="AU1835" s="257" t="s">
        <v>91</v>
      </c>
      <c r="AV1835" s="14" t="s">
        <v>91</v>
      </c>
      <c r="AW1835" s="14" t="s">
        <v>37</v>
      </c>
      <c r="AX1835" s="14" t="s">
        <v>78</v>
      </c>
      <c r="AY1835" s="257" t="s">
        <v>373</v>
      </c>
    </row>
    <row r="1836" s="15" customFormat="1">
      <c r="A1836" s="15"/>
      <c r="B1836" s="258"/>
      <c r="C1836" s="259"/>
      <c r="D1836" s="238" t="s">
        <v>383</v>
      </c>
      <c r="E1836" s="260" t="s">
        <v>19</v>
      </c>
      <c r="F1836" s="261" t="s">
        <v>386</v>
      </c>
      <c r="G1836" s="259"/>
      <c r="H1836" s="262">
        <v>40</v>
      </c>
      <c r="I1836" s="263"/>
      <c r="J1836" s="259"/>
      <c r="K1836" s="259"/>
      <c r="L1836" s="264"/>
      <c r="M1836" s="265"/>
      <c r="N1836" s="266"/>
      <c r="O1836" s="266"/>
      <c r="P1836" s="266"/>
      <c r="Q1836" s="266"/>
      <c r="R1836" s="266"/>
      <c r="S1836" s="266"/>
      <c r="T1836" s="267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8" t="s">
        <v>383</v>
      </c>
      <c r="AU1836" s="268" t="s">
        <v>91</v>
      </c>
      <c r="AV1836" s="15" t="s">
        <v>379</v>
      </c>
      <c r="AW1836" s="15" t="s">
        <v>37</v>
      </c>
      <c r="AX1836" s="15" t="s">
        <v>85</v>
      </c>
      <c r="AY1836" s="268" t="s">
        <v>373</v>
      </c>
    </row>
    <row r="1837" s="2" customFormat="1" ht="49.05" customHeight="1">
      <c r="A1837" s="41"/>
      <c r="B1837" s="42"/>
      <c r="C1837" s="280" t="s">
        <v>1698</v>
      </c>
      <c r="D1837" s="280" t="s">
        <v>489</v>
      </c>
      <c r="E1837" s="281" t="s">
        <v>1699</v>
      </c>
      <c r="F1837" s="282" t="s">
        <v>1700</v>
      </c>
      <c r="G1837" s="283" t="s">
        <v>595</v>
      </c>
      <c r="H1837" s="284">
        <v>3</v>
      </c>
      <c r="I1837" s="285"/>
      <c r="J1837" s="286">
        <f>ROUND(I1837*H1837,2)</f>
        <v>0</v>
      </c>
      <c r="K1837" s="282" t="s">
        <v>19</v>
      </c>
      <c r="L1837" s="287"/>
      <c r="M1837" s="288" t="s">
        <v>19</v>
      </c>
      <c r="N1837" s="289" t="s">
        <v>50</v>
      </c>
      <c r="O1837" s="87"/>
      <c r="P1837" s="227">
        <f>O1837*H1837</f>
        <v>0</v>
      </c>
      <c r="Q1837" s="227">
        <v>0.025559999999999999</v>
      </c>
      <c r="R1837" s="227">
        <f>Q1837*H1837</f>
        <v>0.076679999999999998</v>
      </c>
      <c r="S1837" s="227">
        <v>0</v>
      </c>
      <c r="T1837" s="228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9" t="s">
        <v>422</v>
      </c>
      <c r="AT1837" s="229" t="s">
        <v>489</v>
      </c>
      <c r="AU1837" s="229" t="s">
        <v>91</v>
      </c>
      <c r="AY1837" s="20" t="s">
        <v>373</v>
      </c>
      <c r="BE1837" s="230">
        <f>IF(N1837="základní",J1837,0)</f>
        <v>0</v>
      </c>
      <c r="BF1837" s="230">
        <f>IF(N1837="snížená",J1837,0)</f>
        <v>0</v>
      </c>
      <c r="BG1837" s="230">
        <f>IF(N1837="zákl. přenesená",J1837,0)</f>
        <v>0</v>
      </c>
      <c r="BH1837" s="230">
        <f>IF(N1837="sníž. přenesená",J1837,0)</f>
        <v>0</v>
      </c>
      <c r="BI1837" s="230">
        <f>IF(N1837="nulová",J1837,0)</f>
        <v>0</v>
      </c>
      <c r="BJ1837" s="20" t="s">
        <v>91</v>
      </c>
      <c r="BK1837" s="230">
        <f>ROUND(I1837*H1837,2)</f>
        <v>0</v>
      </c>
      <c r="BL1837" s="20" t="s">
        <v>379</v>
      </c>
      <c r="BM1837" s="229" t="s">
        <v>1701</v>
      </c>
    </row>
    <row r="1838" s="13" customFormat="1">
      <c r="A1838" s="13"/>
      <c r="B1838" s="236"/>
      <c r="C1838" s="237"/>
      <c r="D1838" s="238" t="s">
        <v>383</v>
      </c>
      <c r="E1838" s="239" t="s">
        <v>19</v>
      </c>
      <c r="F1838" s="240" t="s">
        <v>384</v>
      </c>
      <c r="G1838" s="237"/>
      <c r="H1838" s="239" t="s">
        <v>19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6" t="s">
        <v>383</v>
      </c>
      <c r="AU1838" s="246" t="s">
        <v>91</v>
      </c>
      <c r="AV1838" s="13" t="s">
        <v>85</v>
      </c>
      <c r="AW1838" s="13" t="s">
        <v>37</v>
      </c>
      <c r="AX1838" s="13" t="s">
        <v>78</v>
      </c>
      <c r="AY1838" s="246" t="s">
        <v>373</v>
      </c>
    </row>
    <row r="1839" s="13" customFormat="1">
      <c r="A1839" s="13"/>
      <c r="B1839" s="236"/>
      <c r="C1839" s="237"/>
      <c r="D1839" s="238" t="s">
        <v>383</v>
      </c>
      <c r="E1839" s="239" t="s">
        <v>19</v>
      </c>
      <c r="F1839" s="240" t="s">
        <v>1556</v>
      </c>
      <c r="G1839" s="237"/>
      <c r="H1839" s="239" t="s">
        <v>19</v>
      </c>
      <c r="I1839" s="241"/>
      <c r="J1839" s="237"/>
      <c r="K1839" s="237"/>
      <c r="L1839" s="242"/>
      <c r="M1839" s="243"/>
      <c r="N1839" s="244"/>
      <c r="O1839" s="244"/>
      <c r="P1839" s="244"/>
      <c r="Q1839" s="244"/>
      <c r="R1839" s="244"/>
      <c r="S1839" s="244"/>
      <c r="T1839" s="24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6" t="s">
        <v>383</v>
      </c>
      <c r="AU1839" s="246" t="s">
        <v>91</v>
      </c>
      <c r="AV1839" s="13" t="s">
        <v>85</v>
      </c>
      <c r="AW1839" s="13" t="s">
        <v>37</v>
      </c>
      <c r="AX1839" s="13" t="s">
        <v>78</v>
      </c>
      <c r="AY1839" s="246" t="s">
        <v>373</v>
      </c>
    </row>
    <row r="1840" s="14" customFormat="1">
      <c r="A1840" s="14"/>
      <c r="B1840" s="247"/>
      <c r="C1840" s="248"/>
      <c r="D1840" s="238" t="s">
        <v>383</v>
      </c>
      <c r="E1840" s="249" t="s">
        <v>19</v>
      </c>
      <c r="F1840" s="250" t="s">
        <v>1655</v>
      </c>
      <c r="G1840" s="248"/>
      <c r="H1840" s="251">
        <v>1</v>
      </c>
      <c r="I1840" s="252"/>
      <c r="J1840" s="248"/>
      <c r="K1840" s="248"/>
      <c r="L1840" s="253"/>
      <c r="M1840" s="254"/>
      <c r="N1840" s="255"/>
      <c r="O1840" s="255"/>
      <c r="P1840" s="255"/>
      <c r="Q1840" s="255"/>
      <c r="R1840" s="255"/>
      <c r="S1840" s="255"/>
      <c r="T1840" s="256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7" t="s">
        <v>383</v>
      </c>
      <c r="AU1840" s="257" t="s">
        <v>91</v>
      </c>
      <c r="AV1840" s="14" t="s">
        <v>91</v>
      </c>
      <c r="AW1840" s="14" t="s">
        <v>37</v>
      </c>
      <c r="AX1840" s="14" t="s">
        <v>78</v>
      </c>
      <c r="AY1840" s="257" t="s">
        <v>373</v>
      </c>
    </row>
    <row r="1841" s="14" customFormat="1">
      <c r="A1841" s="14"/>
      <c r="B1841" s="247"/>
      <c r="C1841" s="248"/>
      <c r="D1841" s="238" t="s">
        <v>383</v>
      </c>
      <c r="E1841" s="249" t="s">
        <v>19</v>
      </c>
      <c r="F1841" s="250" t="s">
        <v>1668</v>
      </c>
      <c r="G1841" s="248"/>
      <c r="H1841" s="251">
        <v>1</v>
      </c>
      <c r="I1841" s="252"/>
      <c r="J1841" s="248"/>
      <c r="K1841" s="248"/>
      <c r="L1841" s="253"/>
      <c r="M1841" s="254"/>
      <c r="N1841" s="255"/>
      <c r="O1841" s="255"/>
      <c r="P1841" s="255"/>
      <c r="Q1841" s="255"/>
      <c r="R1841" s="255"/>
      <c r="S1841" s="255"/>
      <c r="T1841" s="256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7" t="s">
        <v>383</v>
      </c>
      <c r="AU1841" s="257" t="s">
        <v>91</v>
      </c>
      <c r="AV1841" s="14" t="s">
        <v>91</v>
      </c>
      <c r="AW1841" s="14" t="s">
        <v>37</v>
      </c>
      <c r="AX1841" s="14" t="s">
        <v>78</v>
      </c>
      <c r="AY1841" s="257" t="s">
        <v>373</v>
      </c>
    </row>
    <row r="1842" s="14" customFormat="1">
      <c r="A1842" s="14"/>
      <c r="B1842" s="247"/>
      <c r="C1842" s="248"/>
      <c r="D1842" s="238" t="s">
        <v>383</v>
      </c>
      <c r="E1842" s="249" t="s">
        <v>19</v>
      </c>
      <c r="F1842" s="250" t="s">
        <v>1681</v>
      </c>
      <c r="G1842" s="248"/>
      <c r="H1842" s="251">
        <v>1</v>
      </c>
      <c r="I1842" s="252"/>
      <c r="J1842" s="248"/>
      <c r="K1842" s="248"/>
      <c r="L1842" s="253"/>
      <c r="M1842" s="254"/>
      <c r="N1842" s="255"/>
      <c r="O1842" s="255"/>
      <c r="P1842" s="255"/>
      <c r="Q1842" s="255"/>
      <c r="R1842" s="255"/>
      <c r="S1842" s="255"/>
      <c r="T1842" s="256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7" t="s">
        <v>383</v>
      </c>
      <c r="AU1842" s="257" t="s">
        <v>91</v>
      </c>
      <c r="AV1842" s="14" t="s">
        <v>91</v>
      </c>
      <c r="AW1842" s="14" t="s">
        <v>37</v>
      </c>
      <c r="AX1842" s="14" t="s">
        <v>78</v>
      </c>
      <c r="AY1842" s="257" t="s">
        <v>373</v>
      </c>
    </row>
    <row r="1843" s="15" customFormat="1">
      <c r="A1843" s="15"/>
      <c r="B1843" s="258"/>
      <c r="C1843" s="259"/>
      <c r="D1843" s="238" t="s">
        <v>383</v>
      </c>
      <c r="E1843" s="260" t="s">
        <v>19</v>
      </c>
      <c r="F1843" s="261" t="s">
        <v>386</v>
      </c>
      <c r="G1843" s="259"/>
      <c r="H1843" s="262">
        <v>3</v>
      </c>
      <c r="I1843" s="263"/>
      <c r="J1843" s="259"/>
      <c r="K1843" s="259"/>
      <c r="L1843" s="264"/>
      <c r="M1843" s="265"/>
      <c r="N1843" s="266"/>
      <c r="O1843" s="266"/>
      <c r="P1843" s="266"/>
      <c r="Q1843" s="266"/>
      <c r="R1843" s="266"/>
      <c r="S1843" s="266"/>
      <c r="T1843" s="267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68" t="s">
        <v>383</v>
      </c>
      <c r="AU1843" s="268" t="s">
        <v>91</v>
      </c>
      <c r="AV1843" s="15" t="s">
        <v>379</v>
      </c>
      <c r="AW1843" s="15" t="s">
        <v>37</v>
      </c>
      <c r="AX1843" s="15" t="s">
        <v>85</v>
      </c>
      <c r="AY1843" s="268" t="s">
        <v>373</v>
      </c>
    </row>
    <row r="1844" s="2" customFormat="1" ht="37.8" customHeight="1">
      <c r="A1844" s="41"/>
      <c r="B1844" s="42"/>
      <c r="C1844" s="218" t="s">
        <v>1702</v>
      </c>
      <c r="D1844" s="218" t="s">
        <v>375</v>
      </c>
      <c r="E1844" s="219" t="s">
        <v>1703</v>
      </c>
      <c r="F1844" s="220" t="s">
        <v>1704</v>
      </c>
      <c r="G1844" s="221" t="s">
        <v>595</v>
      </c>
      <c r="H1844" s="222">
        <v>7</v>
      </c>
      <c r="I1844" s="223"/>
      <c r="J1844" s="224">
        <f>ROUND(I1844*H1844,2)</f>
        <v>0</v>
      </c>
      <c r="K1844" s="220" t="s">
        <v>378</v>
      </c>
      <c r="L1844" s="47"/>
      <c r="M1844" s="225" t="s">
        <v>19</v>
      </c>
      <c r="N1844" s="226" t="s">
        <v>50</v>
      </c>
      <c r="O1844" s="87"/>
      <c r="P1844" s="227">
        <f>O1844*H1844</f>
        <v>0</v>
      </c>
      <c r="Q1844" s="227">
        <v>0.42153000000000002</v>
      </c>
      <c r="R1844" s="227">
        <f>Q1844*H1844</f>
        <v>2.9507099999999999</v>
      </c>
      <c r="S1844" s="227">
        <v>0</v>
      </c>
      <c r="T1844" s="228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29" t="s">
        <v>379</v>
      </c>
      <c r="AT1844" s="229" t="s">
        <v>375</v>
      </c>
      <c r="AU1844" s="229" t="s">
        <v>91</v>
      </c>
      <c r="AY1844" s="20" t="s">
        <v>373</v>
      </c>
      <c r="BE1844" s="230">
        <f>IF(N1844="základní",J1844,0)</f>
        <v>0</v>
      </c>
      <c r="BF1844" s="230">
        <f>IF(N1844="snížená",J1844,0)</f>
        <v>0</v>
      </c>
      <c r="BG1844" s="230">
        <f>IF(N1844="zákl. přenesená",J1844,0)</f>
        <v>0</v>
      </c>
      <c r="BH1844" s="230">
        <f>IF(N1844="sníž. přenesená",J1844,0)</f>
        <v>0</v>
      </c>
      <c r="BI1844" s="230">
        <f>IF(N1844="nulová",J1844,0)</f>
        <v>0</v>
      </c>
      <c r="BJ1844" s="20" t="s">
        <v>91</v>
      </c>
      <c r="BK1844" s="230">
        <f>ROUND(I1844*H1844,2)</f>
        <v>0</v>
      </c>
      <c r="BL1844" s="20" t="s">
        <v>379</v>
      </c>
      <c r="BM1844" s="229" t="s">
        <v>1705</v>
      </c>
    </row>
    <row r="1845" s="2" customFormat="1">
      <c r="A1845" s="41"/>
      <c r="B1845" s="42"/>
      <c r="C1845" s="43"/>
      <c r="D1845" s="231" t="s">
        <v>381</v>
      </c>
      <c r="E1845" s="43"/>
      <c r="F1845" s="232" t="s">
        <v>1706</v>
      </c>
      <c r="G1845" s="43"/>
      <c r="H1845" s="43"/>
      <c r="I1845" s="233"/>
      <c r="J1845" s="43"/>
      <c r="K1845" s="43"/>
      <c r="L1845" s="47"/>
      <c r="M1845" s="234"/>
      <c r="N1845" s="235"/>
      <c r="O1845" s="87"/>
      <c r="P1845" s="87"/>
      <c r="Q1845" s="87"/>
      <c r="R1845" s="87"/>
      <c r="S1845" s="87"/>
      <c r="T1845" s="88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20" t="s">
        <v>381</v>
      </c>
      <c r="AU1845" s="20" t="s">
        <v>91</v>
      </c>
    </row>
    <row r="1846" s="13" customFormat="1">
      <c r="A1846" s="13"/>
      <c r="B1846" s="236"/>
      <c r="C1846" s="237"/>
      <c r="D1846" s="238" t="s">
        <v>383</v>
      </c>
      <c r="E1846" s="239" t="s">
        <v>19</v>
      </c>
      <c r="F1846" s="240" t="s">
        <v>384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383</v>
      </c>
      <c r="AU1846" s="246" t="s">
        <v>91</v>
      </c>
      <c r="AV1846" s="13" t="s">
        <v>85</v>
      </c>
      <c r="AW1846" s="13" t="s">
        <v>37</v>
      </c>
      <c r="AX1846" s="13" t="s">
        <v>78</v>
      </c>
      <c r="AY1846" s="246" t="s">
        <v>373</v>
      </c>
    </row>
    <row r="1847" s="13" customFormat="1">
      <c r="A1847" s="13"/>
      <c r="B1847" s="236"/>
      <c r="C1847" s="237"/>
      <c r="D1847" s="238" t="s">
        <v>383</v>
      </c>
      <c r="E1847" s="239" t="s">
        <v>19</v>
      </c>
      <c r="F1847" s="240" t="s">
        <v>1556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383</v>
      </c>
      <c r="AU1847" s="246" t="s">
        <v>91</v>
      </c>
      <c r="AV1847" s="13" t="s">
        <v>85</v>
      </c>
      <c r="AW1847" s="13" t="s">
        <v>37</v>
      </c>
      <c r="AX1847" s="13" t="s">
        <v>78</v>
      </c>
      <c r="AY1847" s="246" t="s">
        <v>373</v>
      </c>
    </row>
    <row r="1848" s="14" customFormat="1">
      <c r="A1848" s="14"/>
      <c r="B1848" s="247"/>
      <c r="C1848" s="248"/>
      <c r="D1848" s="238" t="s">
        <v>383</v>
      </c>
      <c r="E1848" s="249" t="s">
        <v>19</v>
      </c>
      <c r="F1848" s="250" t="s">
        <v>1707</v>
      </c>
      <c r="G1848" s="248"/>
      <c r="H1848" s="251">
        <v>1</v>
      </c>
      <c r="I1848" s="252"/>
      <c r="J1848" s="248"/>
      <c r="K1848" s="248"/>
      <c r="L1848" s="253"/>
      <c r="M1848" s="254"/>
      <c r="N1848" s="255"/>
      <c r="O1848" s="255"/>
      <c r="P1848" s="255"/>
      <c r="Q1848" s="255"/>
      <c r="R1848" s="255"/>
      <c r="S1848" s="255"/>
      <c r="T1848" s="256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7" t="s">
        <v>383</v>
      </c>
      <c r="AU1848" s="257" t="s">
        <v>91</v>
      </c>
      <c r="AV1848" s="14" t="s">
        <v>91</v>
      </c>
      <c r="AW1848" s="14" t="s">
        <v>37</v>
      </c>
      <c r="AX1848" s="14" t="s">
        <v>78</v>
      </c>
      <c r="AY1848" s="257" t="s">
        <v>373</v>
      </c>
    </row>
    <row r="1849" s="14" customFormat="1">
      <c r="A1849" s="14"/>
      <c r="B1849" s="247"/>
      <c r="C1849" s="248"/>
      <c r="D1849" s="238" t="s">
        <v>383</v>
      </c>
      <c r="E1849" s="249" t="s">
        <v>19</v>
      </c>
      <c r="F1849" s="250" t="s">
        <v>1708</v>
      </c>
      <c r="G1849" s="248"/>
      <c r="H1849" s="251">
        <v>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383</v>
      </c>
      <c r="AU1849" s="257" t="s">
        <v>91</v>
      </c>
      <c r="AV1849" s="14" t="s">
        <v>91</v>
      </c>
      <c r="AW1849" s="14" t="s">
        <v>37</v>
      </c>
      <c r="AX1849" s="14" t="s">
        <v>78</v>
      </c>
      <c r="AY1849" s="257" t="s">
        <v>373</v>
      </c>
    </row>
    <row r="1850" s="14" customFormat="1">
      <c r="A1850" s="14"/>
      <c r="B1850" s="247"/>
      <c r="C1850" s="248"/>
      <c r="D1850" s="238" t="s">
        <v>383</v>
      </c>
      <c r="E1850" s="249" t="s">
        <v>19</v>
      </c>
      <c r="F1850" s="250" t="s">
        <v>1709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7" t="s">
        <v>383</v>
      </c>
      <c r="AU1850" s="257" t="s">
        <v>91</v>
      </c>
      <c r="AV1850" s="14" t="s">
        <v>91</v>
      </c>
      <c r="AW1850" s="14" t="s">
        <v>37</v>
      </c>
      <c r="AX1850" s="14" t="s">
        <v>78</v>
      </c>
      <c r="AY1850" s="257" t="s">
        <v>373</v>
      </c>
    </row>
    <row r="1851" s="14" customFormat="1">
      <c r="A1851" s="14"/>
      <c r="B1851" s="247"/>
      <c r="C1851" s="248"/>
      <c r="D1851" s="238" t="s">
        <v>383</v>
      </c>
      <c r="E1851" s="249" t="s">
        <v>19</v>
      </c>
      <c r="F1851" s="250" t="s">
        <v>1710</v>
      </c>
      <c r="G1851" s="248"/>
      <c r="H1851" s="251">
        <v>1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383</v>
      </c>
      <c r="AU1851" s="257" t="s">
        <v>91</v>
      </c>
      <c r="AV1851" s="14" t="s">
        <v>91</v>
      </c>
      <c r="AW1851" s="14" t="s">
        <v>37</v>
      </c>
      <c r="AX1851" s="14" t="s">
        <v>78</v>
      </c>
      <c r="AY1851" s="257" t="s">
        <v>373</v>
      </c>
    </row>
    <row r="1852" s="14" customFormat="1">
      <c r="A1852" s="14"/>
      <c r="B1852" s="247"/>
      <c r="C1852" s="248"/>
      <c r="D1852" s="238" t="s">
        <v>383</v>
      </c>
      <c r="E1852" s="249" t="s">
        <v>19</v>
      </c>
      <c r="F1852" s="250" t="s">
        <v>1711</v>
      </c>
      <c r="G1852" s="248"/>
      <c r="H1852" s="251">
        <v>1</v>
      </c>
      <c r="I1852" s="252"/>
      <c r="J1852" s="248"/>
      <c r="K1852" s="248"/>
      <c r="L1852" s="253"/>
      <c r="M1852" s="254"/>
      <c r="N1852" s="255"/>
      <c r="O1852" s="255"/>
      <c r="P1852" s="255"/>
      <c r="Q1852" s="255"/>
      <c r="R1852" s="255"/>
      <c r="S1852" s="255"/>
      <c r="T1852" s="256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7" t="s">
        <v>383</v>
      </c>
      <c r="AU1852" s="257" t="s">
        <v>91</v>
      </c>
      <c r="AV1852" s="14" t="s">
        <v>91</v>
      </c>
      <c r="AW1852" s="14" t="s">
        <v>37</v>
      </c>
      <c r="AX1852" s="14" t="s">
        <v>78</v>
      </c>
      <c r="AY1852" s="257" t="s">
        <v>373</v>
      </c>
    </row>
    <row r="1853" s="14" customFormat="1">
      <c r="A1853" s="14"/>
      <c r="B1853" s="247"/>
      <c r="C1853" s="248"/>
      <c r="D1853" s="238" t="s">
        <v>383</v>
      </c>
      <c r="E1853" s="249" t="s">
        <v>19</v>
      </c>
      <c r="F1853" s="250" t="s">
        <v>1712</v>
      </c>
      <c r="G1853" s="248"/>
      <c r="H1853" s="251">
        <v>1</v>
      </c>
      <c r="I1853" s="252"/>
      <c r="J1853" s="248"/>
      <c r="K1853" s="248"/>
      <c r="L1853" s="253"/>
      <c r="M1853" s="254"/>
      <c r="N1853" s="255"/>
      <c r="O1853" s="255"/>
      <c r="P1853" s="255"/>
      <c r="Q1853" s="255"/>
      <c r="R1853" s="255"/>
      <c r="S1853" s="255"/>
      <c r="T1853" s="256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7" t="s">
        <v>383</v>
      </c>
      <c r="AU1853" s="257" t="s">
        <v>91</v>
      </c>
      <c r="AV1853" s="14" t="s">
        <v>91</v>
      </c>
      <c r="AW1853" s="14" t="s">
        <v>37</v>
      </c>
      <c r="AX1853" s="14" t="s">
        <v>78</v>
      </c>
      <c r="AY1853" s="257" t="s">
        <v>373</v>
      </c>
    </row>
    <row r="1854" s="14" customFormat="1">
      <c r="A1854" s="14"/>
      <c r="B1854" s="247"/>
      <c r="C1854" s="248"/>
      <c r="D1854" s="238" t="s">
        <v>383</v>
      </c>
      <c r="E1854" s="249" t="s">
        <v>19</v>
      </c>
      <c r="F1854" s="250" t="s">
        <v>1713</v>
      </c>
      <c r="G1854" s="248"/>
      <c r="H1854" s="251">
        <v>1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383</v>
      </c>
      <c r="AU1854" s="257" t="s">
        <v>91</v>
      </c>
      <c r="AV1854" s="14" t="s">
        <v>91</v>
      </c>
      <c r="AW1854" s="14" t="s">
        <v>37</v>
      </c>
      <c r="AX1854" s="14" t="s">
        <v>78</v>
      </c>
      <c r="AY1854" s="257" t="s">
        <v>373</v>
      </c>
    </row>
    <row r="1855" s="15" customFormat="1">
      <c r="A1855" s="15"/>
      <c r="B1855" s="258"/>
      <c r="C1855" s="259"/>
      <c r="D1855" s="238" t="s">
        <v>383</v>
      </c>
      <c r="E1855" s="260" t="s">
        <v>19</v>
      </c>
      <c r="F1855" s="261" t="s">
        <v>386</v>
      </c>
      <c r="G1855" s="259"/>
      <c r="H1855" s="262">
        <v>7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383</v>
      </c>
      <c r="AU1855" s="268" t="s">
        <v>91</v>
      </c>
      <c r="AV1855" s="15" t="s">
        <v>379</v>
      </c>
      <c r="AW1855" s="15" t="s">
        <v>37</v>
      </c>
      <c r="AX1855" s="15" t="s">
        <v>85</v>
      </c>
      <c r="AY1855" s="268" t="s">
        <v>373</v>
      </c>
    </row>
    <row r="1856" s="2" customFormat="1" ht="55.5" customHeight="1">
      <c r="A1856" s="41"/>
      <c r="B1856" s="42"/>
      <c r="C1856" s="280" t="s">
        <v>1714</v>
      </c>
      <c r="D1856" s="280" t="s">
        <v>489</v>
      </c>
      <c r="E1856" s="281" t="s">
        <v>1715</v>
      </c>
      <c r="F1856" s="282" t="s">
        <v>1716</v>
      </c>
      <c r="G1856" s="283" t="s">
        <v>595</v>
      </c>
      <c r="H1856" s="284">
        <v>1</v>
      </c>
      <c r="I1856" s="285"/>
      <c r="J1856" s="286">
        <f>ROUND(I1856*H1856,2)</f>
        <v>0</v>
      </c>
      <c r="K1856" s="282" t="s">
        <v>19</v>
      </c>
      <c r="L1856" s="287"/>
      <c r="M1856" s="288" t="s">
        <v>19</v>
      </c>
      <c r="N1856" s="289" t="s">
        <v>50</v>
      </c>
      <c r="O1856" s="87"/>
      <c r="P1856" s="227">
        <f>O1856*H1856</f>
        <v>0</v>
      </c>
      <c r="Q1856" s="227">
        <v>0.01521</v>
      </c>
      <c r="R1856" s="227">
        <f>Q1856*H1856</f>
        <v>0.01521</v>
      </c>
      <c r="S1856" s="227">
        <v>0</v>
      </c>
      <c r="T1856" s="228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29" t="s">
        <v>422</v>
      </c>
      <c r="AT1856" s="229" t="s">
        <v>489</v>
      </c>
      <c r="AU1856" s="229" t="s">
        <v>91</v>
      </c>
      <c r="AY1856" s="20" t="s">
        <v>373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20" t="s">
        <v>91</v>
      </c>
      <c r="BK1856" s="230">
        <f>ROUND(I1856*H1856,2)</f>
        <v>0</v>
      </c>
      <c r="BL1856" s="20" t="s">
        <v>379</v>
      </c>
      <c r="BM1856" s="229" t="s">
        <v>1717</v>
      </c>
    </row>
    <row r="1857" s="13" customFormat="1">
      <c r="A1857" s="13"/>
      <c r="B1857" s="236"/>
      <c r="C1857" s="237"/>
      <c r="D1857" s="238" t="s">
        <v>383</v>
      </c>
      <c r="E1857" s="239" t="s">
        <v>19</v>
      </c>
      <c r="F1857" s="240" t="s">
        <v>384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383</v>
      </c>
      <c r="AU1857" s="246" t="s">
        <v>91</v>
      </c>
      <c r="AV1857" s="13" t="s">
        <v>85</v>
      </c>
      <c r="AW1857" s="13" t="s">
        <v>37</v>
      </c>
      <c r="AX1857" s="13" t="s">
        <v>78</v>
      </c>
      <c r="AY1857" s="246" t="s">
        <v>373</v>
      </c>
    </row>
    <row r="1858" s="13" customFormat="1">
      <c r="A1858" s="13"/>
      <c r="B1858" s="236"/>
      <c r="C1858" s="237"/>
      <c r="D1858" s="238" t="s">
        <v>383</v>
      </c>
      <c r="E1858" s="239" t="s">
        <v>19</v>
      </c>
      <c r="F1858" s="240" t="s">
        <v>1556</v>
      </c>
      <c r="G1858" s="237"/>
      <c r="H1858" s="239" t="s">
        <v>19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6" t="s">
        <v>383</v>
      </c>
      <c r="AU1858" s="246" t="s">
        <v>91</v>
      </c>
      <c r="AV1858" s="13" t="s">
        <v>85</v>
      </c>
      <c r="AW1858" s="13" t="s">
        <v>37</v>
      </c>
      <c r="AX1858" s="13" t="s">
        <v>78</v>
      </c>
      <c r="AY1858" s="246" t="s">
        <v>373</v>
      </c>
    </row>
    <row r="1859" s="14" customFormat="1">
      <c r="A1859" s="14"/>
      <c r="B1859" s="247"/>
      <c r="C1859" s="248"/>
      <c r="D1859" s="238" t="s">
        <v>383</v>
      </c>
      <c r="E1859" s="249" t="s">
        <v>19</v>
      </c>
      <c r="F1859" s="250" t="s">
        <v>1709</v>
      </c>
      <c r="G1859" s="248"/>
      <c r="H1859" s="251">
        <v>1</v>
      </c>
      <c r="I1859" s="252"/>
      <c r="J1859" s="248"/>
      <c r="K1859" s="248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7" t="s">
        <v>383</v>
      </c>
      <c r="AU1859" s="257" t="s">
        <v>91</v>
      </c>
      <c r="AV1859" s="14" t="s">
        <v>91</v>
      </c>
      <c r="AW1859" s="14" t="s">
        <v>37</v>
      </c>
      <c r="AX1859" s="14" t="s">
        <v>78</v>
      </c>
      <c r="AY1859" s="257" t="s">
        <v>373</v>
      </c>
    </row>
    <row r="1860" s="15" customFormat="1">
      <c r="A1860" s="15"/>
      <c r="B1860" s="258"/>
      <c r="C1860" s="259"/>
      <c r="D1860" s="238" t="s">
        <v>383</v>
      </c>
      <c r="E1860" s="260" t="s">
        <v>19</v>
      </c>
      <c r="F1860" s="261" t="s">
        <v>386</v>
      </c>
      <c r="G1860" s="259"/>
      <c r="H1860" s="262">
        <v>1</v>
      </c>
      <c r="I1860" s="263"/>
      <c r="J1860" s="259"/>
      <c r="K1860" s="259"/>
      <c r="L1860" s="264"/>
      <c r="M1860" s="265"/>
      <c r="N1860" s="266"/>
      <c r="O1860" s="266"/>
      <c r="P1860" s="266"/>
      <c r="Q1860" s="266"/>
      <c r="R1860" s="266"/>
      <c r="S1860" s="266"/>
      <c r="T1860" s="267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8" t="s">
        <v>383</v>
      </c>
      <c r="AU1860" s="268" t="s">
        <v>91</v>
      </c>
      <c r="AV1860" s="15" t="s">
        <v>379</v>
      </c>
      <c r="AW1860" s="15" t="s">
        <v>37</v>
      </c>
      <c r="AX1860" s="15" t="s">
        <v>85</v>
      </c>
      <c r="AY1860" s="268" t="s">
        <v>373</v>
      </c>
    </row>
    <row r="1861" s="2" customFormat="1" ht="55.5" customHeight="1">
      <c r="A1861" s="41"/>
      <c r="B1861" s="42"/>
      <c r="C1861" s="280" t="s">
        <v>1718</v>
      </c>
      <c r="D1861" s="280" t="s">
        <v>489</v>
      </c>
      <c r="E1861" s="281" t="s">
        <v>1719</v>
      </c>
      <c r="F1861" s="282" t="s">
        <v>1720</v>
      </c>
      <c r="G1861" s="283" t="s">
        <v>595</v>
      </c>
      <c r="H1861" s="284">
        <v>3</v>
      </c>
      <c r="I1861" s="285"/>
      <c r="J1861" s="286">
        <f>ROUND(I1861*H1861,2)</f>
        <v>0</v>
      </c>
      <c r="K1861" s="282" t="s">
        <v>19</v>
      </c>
      <c r="L1861" s="287"/>
      <c r="M1861" s="288" t="s">
        <v>19</v>
      </c>
      <c r="N1861" s="289" t="s">
        <v>50</v>
      </c>
      <c r="O1861" s="87"/>
      <c r="P1861" s="227">
        <f>O1861*H1861</f>
        <v>0</v>
      </c>
      <c r="Q1861" s="227">
        <v>0.01521</v>
      </c>
      <c r="R1861" s="227">
        <f>Q1861*H1861</f>
        <v>0.045629999999999997</v>
      </c>
      <c r="S1861" s="227">
        <v>0</v>
      </c>
      <c r="T1861" s="228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9" t="s">
        <v>422</v>
      </c>
      <c r="AT1861" s="229" t="s">
        <v>489</v>
      </c>
      <c r="AU1861" s="229" t="s">
        <v>91</v>
      </c>
      <c r="AY1861" s="20" t="s">
        <v>373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20" t="s">
        <v>91</v>
      </c>
      <c r="BK1861" s="230">
        <f>ROUND(I1861*H1861,2)</f>
        <v>0</v>
      </c>
      <c r="BL1861" s="20" t="s">
        <v>379</v>
      </c>
      <c r="BM1861" s="229" t="s">
        <v>1721</v>
      </c>
    </row>
    <row r="1862" s="13" customFormat="1">
      <c r="A1862" s="13"/>
      <c r="B1862" s="236"/>
      <c r="C1862" s="237"/>
      <c r="D1862" s="238" t="s">
        <v>383</v>
      </c>
      <c r="E1862" s="239" t="s">
        <v>19</v>
      </c>
      <c r="F1862" s="240" t="s">
        <v>384</v>
      </c>
      <c r="G1862" s="237"/>
      <c r="H1862" s="239" t="s">
        <v>19</v>
      </c>
      <c r="I1862" s="241"/>
      <c r="J1862" s="237"/>
      <c r="K1862" s="237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6" t="s">
        <v>383</v>
      </c>
      <c r="AU1862" s="246" t="s">
        <v>91</v>
      </c>
      <c r="AV1862" s="13" t="s">
        <v>85</v>
      </c>
      <c r="AW1862" s="13" t="s">
        <v>37</v>
      </c>
      <c r="AX1862" s="13" t="s">
        <v>78</v>
      </c>
      <c r="AY1862" s="246" t="s">
        <v>373</v>
      </c>
    </row>
    <row r="1863" s="13" customFormat="1">
      <c r="A1863" s="13"/>
      <c r="B1863" s="236"/>
      <c r="C1863" s="237"/>
      <c r="D1863" s="238" t="s">
        <v>383</v>
      </c>
      <c r="E1863" s="239" t="s">
        <v>19</v>
      </c>
      <c r="F1863" s="240" t="s">
        <v>1556</v>
      </c>
      <c r="G1863" s="237"/>
      <c r="H1863" s="239" t="s">
        <v>19</v>
      </c>
      <c r="I1863" s="241"/>
      <c r="J1863" s="237"/>
      <c r="K1863" s="237"/>
      <c r="L1863" s="242"/>
      <c r="M1863" s="243"/>
      <c r="N1863" s="244"/>
      <c r="O1863" s="244"/>
      <c r="P1863" s="244"/>
      <c r="Q1863" s="244"/>
      <c r="R1863" s="244"/>
      <c r="S1863" s="244"/>
      <c r="T1863" s="24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6" t="s">
        <v>383</v>
      </c>
      <c r="AU1863" s="246" t="s">
        <v>91</v>
      </c>
      <c r="AV1863" s="13" t="s">
        <v>85</v>
      </c>
      <c r="AW1863" s="13" t="s">
        <v>37</v>
      </c>
      <c r="AX1863" s="13" t="s">
        <v>78</v>
      </c>
      <c r="AY1863" s="246" t="s">
        <v>373</v>
      </c>
    </row>
    <row r="1864" s="14" customFormat="1">
      <c r="A1864" s="14"/>
      <c r="B1864" s="247"/>
      <c r="C1864" s="248"/>
      <c r="D1864" s="238" t="s">
        <v>383</v>
      </c>
      <c r="E1864" s="249" t="s">
        <v>19</v>
      </c>
      <c r="F1864" s="250" t="s">
        <v>1711</v>
      </c>
      <c r="G1864" s="248"/>
      <c r="H1864" s="251">
        <v>1</v>
      </c>
      <c r="I1864" s="252"/>
      <c r="J1864" s="248"/>
      <c r="K1864" s="248"/>
      <c r="L1864" s="253"/>
      <c r="M1864" s="254"/>
      <c r="N1864" s="255"/>
      <c r="O1864" s="255"/>
      <c r="P1864" s="255"/>
      <c r="Q1864" s="255"/>
      <c r="R1864" s="255"/>
      <c r="S1864" s="255"/>
      <c r="T1864" s="256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7" t="s">
        <v>383</v>
      </c>
      <c r="AU1864" s="257" t="s">
        <v>91</v>
      </c>
      <c r="AV1864" s="14" t="s">
        <v>91</v>
      </c>
      <c r="AW1864" s="14" t="s">
        <v>37</v>
      </c>
      <c r="AX1864" s="14" t="s">
        <v>78</v>
      </c>
      <c r="AY1864" s="257" t="s">
        <v>373</v>
      </c>
    </row>
    <row r="1865" s="14" customFormat="1">
      <c r="A1865" s="14"/>
      <c r="B1865" s="247"/>
      <c r="C1865" s="248"/>
      <c r="D1865" s="238" t="s">
        <v>383</v>
      </c>
      <c r="E1865" s="249" t="s">
        <v>19</v>
      </c>
      <c r="F1865" s="250" t="s">
        <v>1712</v>
      </c>
      <c r="G1865" s="248"/>
      <c r="H1865" s="251">
        <v>1</v>
      </c>
      <c r="I1865" s="252"/>
      <c r="J1865" s="248"/>
      <c r="K1865" s="248"/>
      <c r="L1865" s="253"/>
      <c r="M1865" s="254"/>
      <c r="N1865" s="255"/>
      <c r="O1865" s="255"/>
      <c r="P1865" s="255"/>
      <c r="Q1865" s="255"/>
      <c r="R1865" s="255"/>
      <c r="S1865" s="255"/>
      <c r="T1865" s="256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7" t="s">
        <v>383</v>
      </c>
      <c r="AU1865" s="257" t="s">
        <v>91</v>
      </c>
      <c r="AV1865" s="14" t="s">
        <v>91</v>
      </c>
      <c r="AW1865" s="14" t="s">
        <v>37</v>
      </c>
      <c r="AX1865" s="14" t="s">
        <v>78</v>
      </c>
      <c r="AY1865" s="257" t="s">
        <v>373</v>
      </c>
    </row>
    <row r="1866" s="14" customFormat="1">
      <c r="A1866" s="14"/>
      <c r="B1866" s="247"/>
      <c r="C1866" s="248"/>
      <c r="D1866" s="238" t="s">
        <v>383</v>
      </c>
      <c r="E1866" s="249" t="s">
        <v>19</v>
      </c>
      <c r="F1866" s="250" t="s">
        <v>1713</v>
      </c>
      <c r="G1866" s="248"/>
      <c r="H1866" s="251">
        <v>1</v>
      </c>
      <c r="I1866" s="252"/>
      <c r="J1866" s="248"/>
      <c r="K1866" s="248"/>
      <c r="L1866" s="253"/>
      <c r="M1866" s="254"/>
      <c r="N1866" s="255"/>
      <c r="O1866" s="255"/>
      <c r="P1866" s="255"/>
      <c r="Q1866" s="255"/>
      <c r="R1866" s="255"/>
      <c r="S1866" s="255"/>
      <c r="T1866" s="256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7" t="s">
        <v>383</v>
      </c>
      <c r="AU1866" s="257" t="s">
        <v>91</v>
      </c>
      <c r="AV1866" s="14" t="s">
        <v>91</v>
      </c>
      <c r="AW1866" s="14" t="s">
        <v>37</v>
      </c>
      <c r="AX1866" s="14" t="s">
        <v>78</v>
      </c>
      <c r="AY1866" s="257" t="s">
        <v>373</v>
      </c>
    </row>
    <row r="1867" s="15" customFormat="1">
      <c r="A1867" s="15"/>
      <c r="B1867" s="258"/>
      <c r="C1867" s="259"/>
      <c r="D1867" s="238" t="s">
        <v>383</v>
      </c>
      <c r="E1867" s="260" t="s">
        <v>19</v>
      </c>
      <c r="F1867" s="261" t="s">
        <v>386</v>
      </c>
      <c r="G1867" s="259"/>
      <c r="H1867" s="262">
        <v>3</v>
      </c>
      <c r="I1867" s="263"/>
      <c r="J1867" s="259"/>
      <c r="K1867" s="259"/>
      <c r="L1867" s="264"/>
      <c r="M1867" s="265"/>
      <c r="N1867" s="266"/>
      <c r="O1867" s="266"/>
      <c r="P1867" s="266"/>
      <c r="Q1867" s="266"/>
      <c r="R1867" s="266"/>
      <c r="S1867" s="266"/>
      <c r="T1867" s="267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68" t="s">
        <v>383</v>
      </c>
      <c r="AU1867" s="268" t="s">
        <v>91</v>
      </c>
      <c r="AV1867" s="15" t="s">
        <v>379</v>
      </c>
      <c r="AW1867" s="15" t="s">
        <v>37</v>
      </c>
      <c r="AX1867" s="15" t="s">
        <v>85</v>
      </c>
      <c r="AY1867" s="268" t="s">
        <v>373</v>
      </c>
    </row>
    <row r="1868" s="2" customFormat="1" ht="55.5" customHeight="1">
      <c r="A1868" s="41"/>
      <c r="B1868" s="42"/>
      <c r="C1868" s="280" t="s">
        <v>1722</v>
      </c>
      <c r="D1868" s="280" t="s">
        <v>489</v>
      </c>
      <c r="E1868" s="281" t="s">
        <v>1723</v>
      </c>
      <c r="F1868" s="282" t="s">
        <v>1724</v>
      </c>
      <c r="G1868" s="283" t="s">
        <v>595</v>
      </c>
      <c r="H1868" s="284">
        <v>1</v>
      </c>
      <c r="I1868" s="285"/>
      <c r="J1868" s="286">
        <f>ROUND(I1868*H1868,2)</f>
        <v>0</v>
      </c>
      <c r="K1868" s="282" t="s">
        <v>19</v>
      </c>
      <c r="L1868" s="287"/>
      <c r="M1868" s="288" t="s">
        <v>19</v>
      </c>
      <c r="N1868" s="289" t="s">
        <v>50</v>
      </c>
      <c r="O1868" s="87"/>
      <c r="P1868" s="227">
        <f>O1868*H1868</f>
        <v>0</v>
      </c>
      <c r="Q1868" s="227">
        <v>0.01553</v>
      </c>
      <c r="R1868" s="227">
        <f>Q1868*H1868</f>
        <v>0.01553</v>
      </c>
      <c r="S1868" s="227">
        <v>0</v>
      </c>
      <c r="T1868" s="228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9" t="s">
        <v>422</v>
      </c>
      <c r="AT1868" s="229" t="s">
        <v>489</v>
      </c>
      <c r="AU1868" s="229" t="s">
        <v>91</v>
      </c>
      <c r="AY1868" s="20" t="s">
        <v>373</v>
      </c>
      <c r="BE1868" s="230">
        <f>IF(N1868="základní",J1868,0)</f>
        <v>0</v>
      </c>
      <c r="BF1868" s="230">
        <f>IF(N1868="snížená",J1868,0)</f>
        <v>0</v>
      </c>
      <c r="BG1868" s="230">
        <f>IF(N1868="zákl. přenesená",J1868,0)</f>
        <v>0</v>
      </c>
      <c r="BH1868" s="230">
        <f>IF(N1868="sníž. přenesená",J1868,0)</f>
        <v>0</v>
      </c>
      <c r="BI1868" s="230">
        <f>IF(N1868="nulová",J1868,0)</f>
        <v>0</v>
      </c>
      <c r="BJ1868" s="20" t="s">
        <v>91</v>
      </c>
      <c r="BK1868" s="230">
        <f>ROUND(I1868*H1868,2)</f>
        <v>0</v>
      </c>
      <c r="BL1868" s="20" t="s">
        <v>379</v>
      </c>
      <c r="BM1868" s="229" t="s">
        <v>1725</v>
      </c>
    </row>
    <row r="1869" s="13" customFormat="1">
      <c r="A1869" s="13"/>
      <c r="B1869" s="236"/>
      <c r="C1869" s="237"/>
      <c r="D1869" s="238" t="s">
        <v>383</v>
      </c>
      <c r="E1869" s="239" t="s">
        <v>19</v>
      </c>
      <c r="F1869" s="240" t="s">
        <v>384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383</v>
      </c>
      <c r="AU1869" s="246" t="s">
        <v>91</v>
      </c>
      <c r="AV1869" s="13" t="s">
        <v>85</v>
      </c>
      <c r="AW1869" s="13" t="s">
        <v>37</v>
      </c>
      <c r="AX1869" s="13" t="s">
        <v>78</v>
      </c>
      <c r="AY1869" s="246" t="s">
        <v>373</v>
      </c>
    </row>
    <row r="1870" s="13" customFormat="1">
      <c r="A1870" s="13"/>
      <c r="B1870" s="236"/>
      <c r="C1870" s="237"/>
      <c r="D1870" s="238" t="s">
        <v>383</v>
      </c>
      <c r="E1870" s="239" t="s">
        <v>19</v>
      </c>
      <c r="F1870" s="240" t="s">
        <v>1556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383</v>
      </c>
      <c r="AU1870" s="246" t="s">
        <v>91</v>
      </c>
      <c r="AV1870" s="13" t="s">
        <v>85</v>
      </c>
      <c r="AW1870" s="13" t="s">
        <v>37</v>
      </c>
      <c r="AX1870" s="13" t="s">
        <v>78</v>
      </c>
      <c r="AY1870" s="246" t="s">
        <v>373</v>
      </c>
    </row>
    <row r="1871" s="14" customFormat="1">
      <c r="A1871" s="14"/>
      <c r="B1871" s="247"/>
      <c r="C1871" s="248"/>
      <c r="D1871" s="238" t="s">
        <v>383</v>
      </c>
      <c r="E1871" s="249" t="s">
        <v>19</v>
      </c>
      <c r="F1871" s="250" t="s">
        <v>1707</v>
      </c>
      <c r="G1871" s="248"/>
      <c r="H1871" s="251">
        <v>1</v>
      </c>
      <c r="I1871" s="252"/>
      <c r="J1871" s="248"/>
      <c r="K1871" s="248"/>
      <c r="L1871" s="253"/>
      <c r="M1871" s="254"/>
      <c r="N1871" s="255"/>
      <c r="O1871" s="255"/>
      <c r="P1871" s="255"/>
      <c r="Q1871" s="255"/>
      <c r="R1871" s="255"/>
      <c r="S1871" s="255"/>
      <c r="T1871" s="256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7" t="s">
        <v>383</v>
      </c>
      <c r="AU1871" s="257" t="s">
        <v>91</v>
      </c>
      <c r="AV1871" s="14" t="s">
        <v>91</v>
      </c>
      <c r="AW1871" s="14" t="s">
        <v>37</v>
      </c>
      <c r="AX1871" s="14" t="s">
        <v>78</v>
      </c>
      <c r="AY1871" s="257" t="s">
        <v>373</v>
      </c>
    </row>
    <row r="1872" s="15" customFormat="1">
      <c r="A1872" s="15"/>
      <c r="B1872" s="258"/>
      <c r="C1872" s="259"/>
      <c r="D1872" s="238" t="s">
        <v>383</v>
      </c>
      <c r="E1872" s="260" t="s">
        <v>19</v>
      </c>
      <c r="F1872" s="261" t="s">
        <v>386</v>
      </c>
      <c r="G1872" s="259"/>
      <c r="H1872" s="262">
        <v>1</v>
      </c>
      <c r="I1872" s="263"/>
      <c r="J1872" s="259"/>
      <c r="K1872" s="259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8" t="s">
        <v>383</v>
      </c>
      <c r="AU1872" s="268" t="s">
        <v>91</v>
      </c>
      <c r="AV1872" s="15" t="s">
        <v>379</v>
      </c>
      <c r="AW1872" s="15" t="s">
        <v>37</v>
      </c>
      <c r="AX1872" s="15" t="s">
        <v>85</v>
      </c>
      <c r="AY1872" s="268" t="s">
        <v>373</v>
      </c>
    </row>
    <row r="1873" s="2" customFormat="1" ht="55.5" customHeight="1">
      <c r="A1873" s="41"/>
      <c r="B1873" s="42"/>
      <c r="C1873" s="280" t="s">
        <v>1726</v>
      </c>
      <c r="D1873" s="280" t="s">
        <v>489</v>
      </c>
      <c r="E1873" s="281" t="s">
        <v>1727</v>
      </c>
      <c r="F1873" s="282" t="s">
        <v>1728</v>
      </c>
      <c r="G1873" s="283" t="s">
        <v>595</v>
      </c>
      <c r="H1873" s="284">
        <v>2</v>
      </c>
      <c r="I1873" s="285"/>
      <c r="J1873" s="286">
        <f>ROUND(I1873*H1873,2)</f>
        <v>0</v>
      </c>
      <c r="K1873" s="282" t="s">
        <v>19</v>
      </c>
      <c r="L1873" s="287"/>
      <c r="M1873" s="288" t="s">
        <v>19</v>
      </c>
      <c r="N1873" s="289" t="s">
        <v>50</v>
      </c>
      <c r="O1873" s="87"/>
      <c r="P1873" s="227">
        <f>O1873*H1873</f>
        <v>0</v>
      </c>
      <c r="Q1873" s="227">
        <v>0.01553</v>
      </c>
      <c r="R1873" s="227">
        <f>Q1873*H1873</f>
        <v>0.031060000000000001</v>
      </c>
      <c r="S1873" s="227">
        <v>0</v>
      </c>
      <c r="T1873" s="228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9" t="s">
        <v>422</v>
      </c>
      <c r="AT1873" s="229" t="s">
        <v>489</v>
      </c>
      <c r="AU1873" s="229" t="s">
        <v>91</v>
      </c>
      <c r="AY1873" s="20" t="s">
        <v>373</v>
      </c>
      <c r="BE1873" s="230">
        <f>IF(N1873="základní",J1873,0)</f>
        <v>0</v>
      </c>
      <c r="BF1873" s="230">
        <f>IF(N1873="snížená",J1873,0)</f>
        <v>0</v>
      </c>
      <c r="BG1873" s="230">
        <f>IF(N1873="zákl. přenesená",J1873,0)</f>
        <v>0</v>
      </c>
      <c r="BH1873" s="230">
        <f>IF(N1873="sníž. přenesená",J1873,0)</f>
        <v>0</v>
      </c>
      <c r="BI1873" s="230">
        <f>IF(N1873="nulová",J1873,0)</f>
        <v>0</v>
      </c>
      <c r="BJ1873" s="20" t="s">
        <v>91</v>
      </c>
      <c r="BK1873" s="230">
        <f>ROUND(I1873*H1873,2)</f>
        <v>0</v>
      </c>
      <c r="BL1873" s="20" t="s">
        <v>379</v>
      </c>
      <c r="BM1873" s="229" t="s">
        <v>1729</v>
      </c>
    </row>
    <row r="1874" s="13" customFormat="1">
      <c r="A1874" s="13"/>
      <c r="B1874" s="236"/>
      <c r="C1874" s="237"/>
      <c r="D1874" s="238" t="s">
        <v>383</v>
      </c>
      <c r="E1874" s="239" t="s">
        <v>19</v>
      </c>
      <c r="F1874" s="240" t="s">
        <v>384</v>
      </c>
      <c r="G1874" s="237"/>
      <c r="H1874" s="239" t="s">
        <v>19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6" t="s">
        <v>383</v>
      </c>
      <c r="AU1874" s="246" t="s">
        <v>91</v>
      </c>
      <c r="AV1874" s="13" t="s">
        <v>85</v>
      </c>
      <c r="AW1874" s="13" t="s">
        <v>37</v>
      </c>
      <c r="AX1874" s="13" t="s">
        <v>78</v>
      </c>
      <c r="AY1874" s="246" t="s">
        <v>373</v>
      </c>
    </row>
    <row r="1875" s="13" customFormat="1">
      <c r="A1875" s="13"/>
      <c r="B1875" s="236"/>
      <c r="C1875" s="237"/>
      <c r="D1875" s="238" t="s">
        <v>383</v>
      </c>
      <c r="E1875" s="239" t="s">
        <v>19</v>
      </c>
      <c r="F1875" s="240" t="s">
        <v>1556</v>
      </c>
      <c r="G1875" s="237"/>
      <c r="H1875" s="239" t="s">
        <v>19</v>
      </c>
      <c r="I1875" s="241"/>
      <c r="J1875" s="237"/>
      <c r="K1875" s="237"/>
      <c r="L1875" s="242"/>
      <c r="M1875" s="243"/>
      <c r="N1875" s="244"/>
      <c r="O1875" s="244"/>
      <c r="P1875" s="244"/>
      <c r="Q1875" s="244"/>
      <c r="R1875" s="244"/>
      <c r="S1875" s="244"/>
      <c r="T1875" s="24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6" t="s">
        <v>383</v>
      </c>
      <c r="AU1875" s="246" t="s">
        <v>91</v>
      </c>
      <c r="AV1875" s="13" t="s">
        <v>85</v>
      </c>
      <c r="AW1875" s="13" t="s">
        <v>37</v>
      </c>
      <c r="AX1875" s="13" t="s">
        <v>78</v>
      </c>
      <c r="AY1875" s="246" t="s">
        <v>373</v>
      </c>
    </row>
    <row r="1876" s="14" customFormat="1">
      <c r="A1876" s="14"/>
      <c r="B1876" s="247"/>
      <c r="C1876" s="248"/>
      <c r="D1876" s="238" t="s">
        <v>383</v>
      </c>
      <c r="E1876" s="249" t="s">
        <v>19</v>
      </c>
      <c r="F1876" s="250" t="s">
        <v>1708</v>
      </c>
      <c r="G1876" s="248"/>
      <c r="H1876" s="251">
        <v>1</v>
      </c>
      <c r="I1876" s="252"/>
      <c r="J1876" s="248"/>
      <c r="K1876" s="248"/>
      <c r="L1876" s="253"/>
      <c r="M1876" s="254"/>
      <c r="N1876" s="255"/>
      <c r="O1876" s="255"/>
      <c r="P1876" s="255"/>
      <c r="Q1876" s="255"/>
      <c r="R1876" s="255"/>
      <c r="S1876" s="255"/>
      <c r="T1876" s="256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7" t="s">
        <v>383</v>
      </c>
      <c r="AU1876" s="257" t="s">
        <v>91</v>
      </c>
      <c r="AV1876" s="14" t="s">
        <v>91</v>
      </c>
      <c r="AW1876" s="14" t="s">
        <v>37</v>
      </c>
      <c r="AX1876" s="14" t="s">
        <v>78</v>
      </c>
      <c r="AY1876" s="257" t="s">
        <v>373</v>
      </c>
    </row>
    <row r="1877" s="14" customFormat="1">
      <c r="A1877" s="14"/>
      <c r="B1877" s="247"/>
      <c r="C1877" s="248"/>
      <c r="D1877" s="238" t="s">
        <v>383</v>
      </c>
      <c r="E1877" s="249" t="s">
        <v>19</v>
      </c>
      <c r="F1877" s="250" t="s">
        <v>1710</v>
      </c>
      <c r="G1877" s="248"/>
      <c r="H1877" s="251">
        <v>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383</v>
      </c>
      <c r="AU1877" s="257" t="s">
        <v>91</v>
      </c>
      <c r="AV1877" s="14" t="s">
        <v>91</v>
      </c>
      <c r="AW1877" s="14" t="s">
        <v>37</v>
      </c>
      <c r="AX1877" s="14" t="s">
        <v>78</v>
      </c>
      <c r="AY1877" s="257" t="s">
        <v>373</v>
      </c>
    </row>
    <row r="1878" s="15" customFormat="1">
      <c r="A1878" s="15"/>
      <c r="B1878" s="258"/>
      <c r="C1878" s="259"/>
      <c r="D1878" s="238" t="s">
        <v>383</v>
      </c>
      <c r="E1878" s="260" t="s">
        <v>19</v>
      </c>
      <c r="F1878" s="261" t="s">
        <v>386</v>
      </c>
      <c r="G1878" s="259"/>
      <c r="H1878" s="262">
        <v>2</v>
      </c>
      <c r="I1878" s="263"/>
      <c r="J1878" s="259"/>
      <c r="K1878" s="259"/>
      <c r="L1878" s="264"/>
      <c r="M1878" s="265"/>
      <c r="N1878" s="266"/>
      <c r="O1878" s="266"/>
      <c r="P1878" s="266"/>
      <c r="Q1878" s="266"/>
      <c r="R1878" s="266"/>
      <c r="S1878" s="266"/>
      <c r="T1878" s="267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68" t="s">
        <v>383</v>
      </c>
      <c r="AU1878" s="268" t="s">
        <v>91</v>
      </c>
      <c r="AV1878" s="15" t="s">
        <v>379</v>
      </c>
      <c r="AW1878" s="15" t="s">
        <v>37</v>
      </c>
      <c r="AX1878" s="15" t="s">
        <v>85</v>
      </c>
      <c r="AY1878" s="268" t="s">
        <v>373</v>
      </c>
    </row>
    <row r="1879" s="2" customFormat="1" ht="44.25" customHeight="1">
      <c r="A1879" s="41"/>
      <c r="B1879" s="42"/>
      <c r="C1879" s="218" t="s">
        <v>1730</v>
      </c>
      <c r="D1879" s="218" t="s">
        <v>375</v>
      </c>
      <c r="E1879" s="219" t="s">
        <v>1731</v>
      </c>
      <c r="F1879" s="220" t="s">
        <v>1732</v>
      </c>
      <c r="G1879" s="221" t="s">
        <v>595</v>
      </c>
      <c r="H1879" s="222">
        <v>4</v>
      </c>
      <c r="I1879" s="223"/>
      <c r="J1879" s="224">
        <f>ROUND(I1879*H1879,2)</f>
        <v>0</v>
      </c>
      <c r="K1879" s="220" t="s">
        <v>378</v>
      </c>
      <c r="L1879" s="47"/>
      <c r="M1879" s="225" t="s">
        <v>19</v>
      </c>
      <c r="N1879" s="226" t="s">
        <v>50</v>
      </c>
      <c r="O1879" s="87"/>
      <c r="P1879" s="227">
        <f>O1879*H1879</f>
        <v>0</v>
      </c>
      <c r="Q1879" s="227">
        <v>0.52571000000000001</v>
      </c>
      <c r="R1879" s="227">
        <f>Q1879*H1879</f>
        <v>2.10284</v>
      </c>
      <c r="S1879" s="227">
        <v>0</v>
      </c>
      <c r="T1879" s="228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29" t="s">
        <v>379</v>
      </c>
      <c r="AT1879" s="229" t="s">
        <v>375</v>
      </c>
      <c r="AU1879" s="229" t="s">
        <v>91</v>
      </c>
      <c r="AY1879" s="20" t="s">
        <v>373</v>
      </c>
      <c r="BE1879" s="230">
        <f>IF(N1879="základní",J1879,0)</f>
        <v>0</v>
      </c>
      <c r="BF1879" s="230">
        <f>IF(N1879="snížená",J1879,0)</f>
        <v>0</v>
      </c>
      <c r="BG1879" s="230">
        <f>IF(N1879="zákl. přenesená",J1879,0)</f>
        <v>0</v>
      </c>
      <c r="BH1879" s="230">
        <f>IF(N1879="sníž. přenesená",J1879,0)</f>
        <v>0</v>
      </c>
      <c r="BI1879" s="230">
        <f>IF(N1879="nulová",J1879,0)</f>
        <v>0</v>
      </c>
      <c r="BJ1879" s="20" t="s">
        <v>91</v>
      </c>
      <c r="BK1879" s="230">
        <f>ROUND(I1879*H1879,2)</f>
        <v>0</v>
      </c>
      <c r="BL1879" s="20" t="s">
        <v>379</v>
      </c>
      <c r="BM1879" s="229" t="s">
        <v>1733</v>
      </c>
    </row>
    <row r="1880" s="2" customFormat="1">
      <c r="A1880" s="41"/>
      <c r="B1880" s="42"/>
      <c r="C1880" s="43"/>
      <c r="D1880" s="231" t="s">
        <v>381</v>
      </c>
      <c r="E1880" s="43"/>
      <c r="F1880" s="232" t="s">
        <v>1734</v>
      </c>
      <c r="G1880" s="43"/>
      <c r="H1880" s="43"/>
      <c r="I1880" s="233"/>
      <c r="J1880" s="43"/>
      <c r="K1880" s="43"/>
      <c r="L1880" s="47"/>
      <c r="M1880" s="234"/>
      <c r="N1880" s="235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381</v>
      </c>
      <c r="AU1880" s="20" t="s">
        <v>91</v>
      </c>
    </row>
    <row r="1881" s="13" customFormat="1">
      <c r="A1881" s="13"/>
      <c r="B1881" s="236"/>
      <c r="C1881" s="237"/>
      <c r="D1881" s="238" t="s">
        <v>383</v>
      </c>
      <c r="E1881" s="239" t="s">
        <v>19</v>
      </c>
      <c r="F1881" s="240" t="s">
        <v>384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383</v>
      </c>
      <c r="AU1881" s="246" t="s">
        <v>91</v>
      </c>
      <c r="AV1881" s="13" t="s">
        <v>85</v>
      </c>
      <c r="AW1881" s="13" t="s">
        <v>37</v>
      </c>
      <c r="AX1881" s="13" t="s">
        <v>78</v>
      </c>
      <c r="AY1881" s="246" t="s">
        <v>373</v>
      </c>
    </row>
    <row r="1882" s="13" customFormat="1">
      <c r="A1882" s="13"/>
      <c r="B1882" s="236"/>
      <c r="C1882" s="237"/>
      <c r="D1882" s="238" t="s">
        <v>383</v>
      </c>
      <c r="E1882" s="239" t="s">
        <v>19</v>
      </c>
      <c r="F1882" s="240" t="s">
        <v>1556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383</v>
      </c>
      <c r="AU1882" s="246" t="s">
        <v>91</v>
      </c>
      <c r="AV1882" s="13" t="s">
        <v>85</v>
      </c>
      <c r="AW1882" s="13" t="s">
        <v>37</v>
      </c>
      <c r="AX1882" s="13" t="s">
        <v>78</v>
      </c>
      <c r="AY1882" s="246" t="s">
        <v>373</v>
      </c>
    </row>
    <row r="1883" s="14" customFormat="1">
      <c r="A1883" s="14"/>
      <c r="B1883" s="247"/>
      <c r="C1883" s="248"/>
      <c r="D1883" s="238" t="s">
        <v>383</v>
      </c>
      <c r="E1883" s="249" t="s">
        <v>19</v>
      </c>
      <c r="F1883" s="250" t="s">
        <v>1735</v>
      </c>
      <c r="G1883" s="248"/>
      <c r="H1883" s="251">
        <v>1</v>
      </c>
      <c r="I1883" s="252"/>
      <c r="J1883" s="248"/>
      <c r="K1883" s="248"/>
      <c r="L1883" s="253"/>
      <c r="M1883" s="254"/>
      <c r="N1883" s="255"/>
      <c r="O1883" s="255"/>
      <c r="P1883" s="255"/>
      <c r="Q1883" s="255"/>
      <c r="R1883" s="255"/>
      <c r="S1883" s="255"/>
      <c r="T1883" s="256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7" t="s">
        <v>383</v>
      </c>
      <c r="AU1883" s="257" t="s">
        <v>91</v>
      </c>
      <c r="AV1883" s="14" t="s">
        <v>91</v>
      </c>
      <c r="AW1883" s="14" t="s">
        <v>37</v>
      </c>
      <c r="AX1883" s="14" t="s">
        <v>78</v>
      </c>
      <c r="AY1883" s="257" t="s">
        <v>373</v>
      </c>
    </row>
    <row r="1884" s="14" customFormat="1">
      <c r="A1884" s="14"/>
      <c r="B1884" s="247"/>
      <c r="C1884" s="248"/>
      <c r="D1884" s="238" t="s">
        <v>383</v>
      </c>
      <c r="E1884" s="249" t="s">
        <v>19</v>
      </c>
      <c r="F1884" s="250" t="s">
        <v>1736</v>
      </c>
      <c r="G1884" s="248"/>
      <c r="H1884" s="251">
        <v>1</v>
      </c>
      <c r="I1884" s="252"/>
      <c r="J1884" s="248"/>
      <c r="K1884" s="248"/>
      <c r="L1884" s="253"/>
      <c r="M1884" s="254"/>
      <c r="N1884" s="255"/>
      <c r="O1884" s="255"/>
      <c r="P1884" s="255"/>
      <c r="Q1884" s="255"/>
      <c r="R1884" s="255"/>
      <c r="S1884" s="255"/>
      <c r="T1884" s="256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7" t="s">
        <v>383</v>
      </c>
      <c r="AU1884" s="257" t="s">
        <v>91</v>
      </c>
      <c r="AV1884" s="14" t="s">
        <v>91</v>
      </c>
      <c r="AW1884" s="14" t="s">
        <v>37</v>
      </c>
      <c r="AX1884" s="14" t="s">
        <v>78</v>
      </c>
      <c r="AY1884" s="257" t="s">
        <v>373</v>
      </c>
    </row>
    <row r="1885" s="14" customFormat="1">
      <c r="A1885" s="14"/>
      <c r="B1885" s="247"/>
      <c r="C1885" s="248"/>
      <c r="D1885" s="238" t="s">
        <v>383</v>
      </c>
      <c r="E1885" s="249" t="s">
        <v>19</v>
      </c>
      <c r="F1885" s="250" t="s">
        <v>1737</v>
      </c>
      <c r="G1885" s="248"/>
      <c r="H1885" s="251">
        <v>1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383</v>
      </c>
      <c r="AU1885" s="257" t="s">
        <v>91</v>
      </c>
      <c r="AV1885" s="14" t="s">
        <v>91</v>
      </c>
      <c r="AW1885" s="14" t="s">
        <v>37</v>
      </c>
      <c r="AX1885" s="14" t="s">
        <v>78</v>
      </c>
      <c r="AY1885" s="257" t="s">
        <v>373</v>
      </c>
    </row>
    <row r="1886" s="14" customFormat="1">
      <c r="A1886" s="14"/>
      <c r="B1886" s="247"/>
      <c r="C1886" s="248"/>
      <c r="D1886" s="238" t="s">
        <v>383</v>
      </c>
      <c r="E1886" s="249" t="s">
        <v>19</v>
      </c>
      <c r="F1886" s="250" t="s">
        <v>1738</v>
      </c>
      <c r="G1886" s="248"/>
      <c r="H1886" s="251">
        <v>1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7" t="s">
        <v>383</v>
      </c>
      <c r="AU1886" s="257" t="s">
        <v>91</v>
      </c>
      <c r="AV1886" s="14" t="s">
        <v>91</v>
      </c>
      <c r="AW1886" s="14" t="s">
        <v>37</v>
      </c>
      <c r="AX1886" s="14" t="s">
        <v>78</v>
      </c>
      <c r="AY1886" s="257" t="s">
        <v>373</v>
      </c>
    </row>
    <row r="1887" s="15" customFormat="1">
      <c r="A1887" s="15"/>
      <c r="B1887" s="258"/>
      <c r="C1887" s="259"/>
      <c r="D1887" s="238" t="s">
        <v>383</v>
      </c>
      <c r="E1887" s="260" t="s">
        <v>19</v>
      </c>
      <c r="F1887" s="261" t="s">
        <v>386</v>
      </c>
      <c r="G1887" s="259"/>
      <c r="H1887" s="262">
        <v>4</v>
      </c>
      <c r="I1887" s="263"/>
      <c r="J1887" s="259"/>
      <c r="K1887" s="259"/>
      <c r="L1887" s="264"/>
      <c r="M1887" s="265"/>
      <c r="N1887" s="266"/>
      <c r="O1887" s="266"/>
      <c r="P1887" s="266"/>
      <c r="Q1887" s="266"/>
      <c r="R1887" s="266"/>
      <c r="S1887" s="266"/>
      <c r="T1887" s="267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8" t="s">
        <v>383</v>
      </c>
      <c r="AU1887" s="268" t="s">
        <v>91</v>
      </c>
      <c r="AV1887" s="15" t="s">
        <v>379</v>
      </c>
      <c r="AW1887" s="15" t="s">
        <v>37</v>
      </c>
      <c r="AX1887" s="15" t="s">
        <v>85</v>
      </c>
      <c r="AY1887" s="268" t="s">
        <v>373</v>
      </c>
    </row>
    <row r="1888" s="2" customFormat="1" ht="55.5" customHeight="1">
      <c r="A1888" s="41"/>
      <c r="B1888" s="42"/>
      <c r="C1888" s="280" t="s">
        <v>1739</v>
      </c>
      <c r="D1888" s="280" t="s">
        <v>489</v>
      </c>
      <c r="E1888" s="281" t="s">
        <v>1740</v>
      </c>
      <c r="F1888" s="282" t="s">
        <v>1741</v>
      </c>
      <c r="G1888" s="283" t="s">
        <v>595</v>
      </c>
      <c r="H1888" s="284">
        <v>4</v>
      </c>
      <c r="I1888" s="285"/>
      <c r="J1888" s="286">
        <f>ROUND(I1888*H1888,2)</f>
        <v>0</v>
      </c>
      <c r="K1888" s="282" t="s">
        <v>19</v>
      </c>
      <c r="L1888" s="287"/>
      <c r="M1888" s="288" t="s">
        <v>19</v>
      </c>
      <c r="N1888" s="289" t="s">
        <v>50</v>
      </c>
      <c r="O1888" s="87"/>
      <c r="P1888" s="227">
        <f>O1888*H1888</f>
        <v>0</v>
      </c>
      <c r="Q1888" s="227">
        <v>0.018679999999999999</v>
      </c>
      <c r="R1888" s="227">
        <f>Q1888*H1888</f>
        <v>0.074719999999999995</v>
      </c>
      <c r="S1888" s="227">
        <v>0</v>
      </c>
      <c r="T1888" s="228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9" t="s">
        <v>422</v>
      </c>
      <c r="AT1888" s="229" t="s">
        <v>489</v>
      </c>
      <c r="AU1888" s="229" t="s">
        <v>91</v>
      </c>
      <c r="AY1888" s="20" t="s">
        <v>373</v>
      </c>
      <c r="BE1888" s="230">
        <f>IF(N1888="základní",J1888,0)</f>
        <v>0</v>
      </c>
      <c r="BF1888" s="230">
        <f>IF(N1888="snížená",J1888,0)</f>
        <v>0</v>
      </c>
      <c r="BG1888" s="230">
        <f>IF(N1888="zákl. přenesená",J1888,0)</f>
        <v>0</v>
      </c>
      <c r="BH1888" s="230">
        <f>IF(N1888="sníž. přenesená",J1888,0)</f>
        <v>0</v>
      </c>
      <c r="BI1888" s="230">
        <f>IF(N1888="nulová",J1888,0)</f>
        <v>0</v>
      </c>
      <c r="BJ1888" s="20" t="s">
        <v>91</v>
      </c>
      <c r="BK1888" s="230">
        <f>ROUND(I1888*H1888,2)</f>
        <v>0</v>
      </c>
      <c r="BL1888" s="20" t="s">
        <v>379</v>
      </c>
      <c r="BM1888" s="229" t="s">
        <v>1742</v>
      </c>
    </row>
    <row r="1889" s="13" customFormat="1">
      <c r="A1889" s="13"/>
      <c r="B1889" s="236"/>
      <c r="C1889" s="237"/>
      <c r="D1889" s="238" t="s">
        <v>383</v>
      </c>
      <c r="E1889" s="239" t="s">
        <v>19</v>
      </c>
      <c r="F1889" s="240" t="s">
        <v>384</v>
      </c>
      <c r="G1889" s="237"/>
      <c r="H1889" s="239" t="s">
        <v>19</v>
      </c>
      <c r="I1889" s="241"/>
      <c r="J1889" s="237"/>
      <c r="K1889" s="237"/>
      <c r="L1889" s="242"/>
      <c r="M1889" s="243"/>
      <c r="N1889" s="244"/>
      <c r="O1889" s="244"/>
      <c r="P1889" s="244"/>
      <c r="Q1889" s="244"/>
      <c r="R1889" s="244"/>
      <c r="S1889" s="244"/>
      <c r="T1889" s="24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6" t="s">
        <v>383</v>
      </c>
      <c r="AU1889" s="246" t="s">
        <v>91</v>
      </c>
      <c r="AV1889" s="13" t="s">
        <v>85</v>
      </c>
      <c r="AW1889" s="13" t="s">
        <v>37</v>
      </c>
      <c r="AX1889" s="13" t="s">
        <v>78</v>
      </c>
      <c r="AY1889" s="246" t="s">
        <v>373</v>
      </c>
    </row>
    <row r="1890" s="13" customFormat="1">
      <c r="A1890" s="13"/>
      <c r="B1890" s="236"/>
      <c r="C1890" s="237"/>
      <c r="D1890" s="238" t="s">
        <v>383</v>
      </c>
      <c r="E1890" s="239" t="s">
        <v>19</v>
      </c>
      <c r="F1890" s="240" t="s">
        <v>1556</v>
      </c>
      <c r="G1890" s="237"/>
      <c r="H1890" s="239" t="s">
        <v>19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6" t="s">
        <v>383</v>
      </c>
      <c r="AU1890" s="246" t="s">
        <v>91</v>
      </c>
      <c r="AV1890" s="13" t="s">
        <v>85</v>
      </c>
      <c r="AW1890" s="13" t="s">
        <v>37</v>
      </c>
      <c r="AX1890" s="13" t="s">
        <v>78</v>
      </c>
      <c r="AY1890" s="246" t="s">
        <v>373</v>
      </c>
    </row>
    <row r="1891" s="14" customFormat="1">
      <c r="A1891" s="14"/>
      <c r="B1891" s="247"/>
      <c r="C1891" s="248"/>
      <c r="D1891" s="238" t="s">
        <v>383</v>
      </c>
      <c r="E1891" s="249" t="s">
        <v>19</v>
      </c>
      <c r="F1891" s="250" t="s">
        <v>1735</v>
      </c>
      <c r="G1891" s="248"/>
      <c r="H1891" s="251">
        <v>1</v>
      </c>
      <c r="I1891" s="252"/>
      <c r="J1891" s="248"/>
      <c r="K1891" s="248"/>
      <c r="L1891" s="253"/>
      <c r="M1891" s="254"/>
      <c r="N1891" s="255"/>
      <c r="O1891" s="255"/>
      <c r="P1891" s="255"/>
      <c r="Q1891" s="255"/>
      <c r="R1891" s="255"/>
      <c r="S1891" s="255"/>
      <c r="T1891" s="256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7" t="s">
        <v>383</v>
      </c>
      <c r="AU1891" s="257" t="s">
        <v>91</v>
      </c>
      <c r="AV1891" s="14" t="s">
        <v>91</v>
      </c>
      <c r="AW1891" s="14" t="s">
        <v>37</v>
      </c>
      <c r="AX1891" s="14" t="s">
        <v>78</v>
      </c>
      <c r="AY1891" s="257" t="s">
        <v>373</v>
      </c>
    </row>
    <row r="1892" s="14" customFormat="1">
      <c r="A1892" s="14"/>
      <c r="B1892" s="247"/>
      <c r="C1892" s="248"/>
      <c r="D1892" s="238" t="s">
        <v>383</v>
      </c>
      <c r="E1892" s="249" t="s">
        <v>19</v>
      </c>
      <c r="F1892" s="250" t="s">
        <v>1736</v>
      </c>
      <c r="G1892" s="248"/>
      <c r="H1892" s="251">
        <v>1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383</v>
      </c>
      <c r="AU1892" s="257" t="s">
        <v>91</v>
      </c>
      <c r="AV1892" s="14" t="s">
        <v>91</v>
      </c>
      <c r="AW1892" s="14" t="s">
        <v>37</v>
      </c>
      <c r="AX1892" s="14" t="s">
        <v>78</v>
      </c>
      <c r="AY1892" s="257" t="s">
        <v>373</v>
      </c>
    </row>
    <row r="1893" s="14" customFormat="1">
      <c r="A1893" s="14"/>
      <c r="B1893" s="247"/>
      <c r="C1893" s="248"/>
      <c r="D1893" s="238" t="s">
        <v>383</v>
      </c>
      <c r="E1893" s="249" t="s">
        <v>19</v>
      </c>
      <c r="F1893" s="250" t="s">
        <v>1737</v>
      </c>
      <c r="G1893" s="248"/>
      <c r="H1893" s="251">
        <v>1</v>
      </c>
      <c r="I1893" s="252"/>
      <c r="J1893" s="248"/>
      <c r="K1893" s="248"/>
      <c r="L1893" s="253"/>
      <c r="M1893" s="254"/>
      <c r="N1893" s="255"/>
      <c r="O1893" s="255"/>
      <c r="P1893" s="255"/>
      <c r="Q1893" s="255"/>
      <c r="R1893" s="255"/>
      <c r="S1893" s="255"/>
      <c r="T1893" s="256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7" t="s">
        <v>383</v>
      </c>
      <c r="AU1893" s="257" t="s">
        <v>91</v>
      </c>
      <c r="AV1893" s="14" t="s">
        <v>91</v>
      </c>
      <c r="AW1893" s="14" t="s">
        <v>37</v>
      </c>
      <c r="AX1893" s="14" t="s">
        <v>78</v>
      </c>
      <c r="AY1893" s="257" t="s">
        <v>373</v>
      </c>
    </row>
    <row r="1894" s="14" customFormat="1">
      <c r="A1894" s="14"/>
      <c r="B1894" s="247"/>
      <c r="C1894" s="248"/>
      <c r="D1894" s="238" t="s">
        <v>383</v>
      </c>
      <c r="E1894" s="249" t="s">
        <v>19</v>
      </c>
      <c r="F1894" s="250" t="s">
        <v>1738</v>
      </c>
      <c r="G1894" s="248"/>
      <c r="H1894" s="251">
        <v>1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7" t="s">
        <v>383</v>
      </c>
      <c r="AU1894" s="257" t="s">
        <v>91</v>
      </c>
      <c r="AV1894" s="14" t="s">
        <v>91</v>
      </c>
      <c r="AW1894" s="14" t="s">
        <v>37</v>
      </c>
      <c r="AX1894" s="14" t="s">
        <v>78</v>
      </c>
      <c r="AY1894" s="257" t="s">
        <v>373</v>
      </c>
    </row>
    <row r="1895" s="15" customFormat="1">
      <c r="A1895" s="15"/>
      <c r="B1895" s="258"/>
      <c r="C1895" s="259"/>
      <c r="D1895" s="238" t="s">
        <v>383</v>
      </c>
      <c r="E1895" s="260" t="s">
        <v>19</v>
      </c>
      <c r="F1895" s="261" t="s">
        <v>386</v>
      </c>
      <c r="G1895" s="259"/>
      <c r="H1895" s="262">
        <v>4</v>
      </c>
      <c r="I1895" s="263"/>
      <c r="J1895" s="259"/>
      <c r="K1895" s="259"/>
      <c r="L1895" s="264"/>
      <c r="M1895" s="265"/>
      <c r="N1895" s="266"/>
      <c r="O1895" s="266"/>
      <c r="P1895" s="266"/>
      <c r="Q1895" s="266"/>
      <c r="R1895" s="266"/>
      <c r="S1895" s="266"/>
      <c r="T1895" s="267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8" t="s">
        <v>383</v>
      </c>
      <c r="AU1895" s="268" t="s">
        <v>91</v>
      </c>
      <c r="AV1895" s="15" t="s">
        <v>379</v>
      </c>
      <c r="AW1895" s="15" t="s">
        <v>37</v>
      </c>
      <c r="AX1895" s="15" t="s">
        <v>85</v>
      </c>
      <c r="AY1895" s="268" t="s">
        <v>373</v>
      </c>
    </row>
    <row r="1896" s="12" customFormat="1" ht="22.8" customHeight="1">
      <c r="A1896" s="12"/>
      <c r="B1896" s="202"/>
      <c r="C1896" s="203"/>
      <c r="D1896" s="204" t="s">
        <v>77</v>
      </c>
      <c r="E1896" s="216" t="s">
        <v>430</v>
      </c>
      <c r="F1896" s="216" t="s">
        <v>1743</v>
      </c>
      <c r="G1896" s="203"/>
      <c r="H1896" s="203"/>
      <c r="I1896" s="206"/>
      <c r="J1896" s="217">
        <f>BK1896</f>
        <v>0</v>
      </c>
      <c r="K1896" s="203"/>
      <c r="L1896" s="208"/>
      <c r="M1896" s="209"/>
      <c r="N1896" s="210"/>
      <c r="O1896" s="210"/>
      <c r="P1896" s="211">
        <f>SUM(P1897:P2075)</f>
        <v>0</v>
      </c>
      <c r="Q1896" s="210"/>
      <c r="R1896" s="211">
        <f>SUM(R1897:R2075)</f>
        <v>6.5799920400000014</v>
      </c>
      <c r="S1896" s="210"/>
      <c r="T1896" s="212">
        <f>SUM(T1897:T2075)</f>
        <v>38.99519999999999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3" t="s">
        <v>85</v>
      </c>
      <c r="AT1896" s="214" t="s">
        <v>77</v>
      </c>
      <c r="AU1896" s="214" t="s">
        <v>85</v>
      </c>
      <c r="AY1896" s="213" t="s">
        <v>373</v>
      </c>
      <c r="BK1896" s="215">
        <f>SUM(BK1897:BK2075)</f>
        <v>0</v>
      </c>
    </row>
    <row r="1897" s="2" customFormat="1" ht="24.15" customHeight="1">
      <c r="A1897" s="41"/>
      <c r="B1897" s="42"/>
      <c r="C1897" s="218" t="s">
        <v>1744</v>
      </c>
      <c r="D1897" s="218" t="s">
        <v>375</v>
      </c>
      <c r="E1897" s="219" t="s">
        <v>1745</v>
      </c>
      <c r="F1897" s="220" t="s">
        <v>1746</v>
      </c>
      <c r="G1897" s="221" t="s">
        <v>153</v>
      </c>
      <c r="H1897" s="222">
        <v>3.3599999999999999</v>
      </c>
      <c r="I1897" s="223"/>
      <c r="J1897" s="224">
        <f>ROUND(I1897*H1897,2)</f>
        <v>0</v>
      </c>
      <c r="K1897" s="220" t="s">
        <v>378</v>
      </c>
      <c r="L1897" s="47"/>
      <c r="M1897" s="225" t="s">
        <v>19</v>
      </c>
      <c r="N1897" s="226" t="s">
        <v>50</v>
      </c>
      <c r="O1897" s="87"/>
      <c r="P1897" s="227">
        <f>O1897*H1897</f>
        <v>0</v>
      </c>
      <c r="Q1897" s="227">
        <v>0.00046999999999999999</v>
      </c>
      <c r="R1897" s="227">
        <f>Q1897*H1897</f>
        <v>0.0015791999999999998</v>
      </c>
      <c r="S1897" s="227">
        <v>0</v>
      </c>
      <c r="T1897" s="228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29" t="s">
        <v>379</v>
      </c>
      <c r="AT1897" s="229" t="s">
        <v>375</v>
      </c>
      <c r="AU1897" s="229" t="s">
        <v>91</v>
      </c>
      <c r="AY1897" s="20" t="s">
        <v>373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20" t="s">
        <v>91</v>
      </c>
      <c r="BK1897" s="230">
        <f>ROUND(I1897*H1897,2)</f>
        <v>0</v>
      </c>
      <c r="BL1897" s="20" t="s">
        <v>379</v>
      </c>
      <c r="BM1897" s="229" t="s">
        <v>1747</v>
      </c>
    </row>
    <row r="1898" s="2" customFormat="1">
      <c r="A1898" s="41"/>
      <c r="B1898" s="42"/>
      <c r="C1898" s="43"/>
      <c r="D1898" s="231" t="s">
        <v>381</v>
      </c>
      <c r="E1898" s="43"/>
      <c r="F1898" s="232" t="s">
        <v>1748</v>
      </c>
      <c r="G1898" s="43"/>
      <c r="H1898" s="43"/>
      <c r="I1898" s="233"/>
      <c r="J1898" s="43"/>
      <c r="K1898" s="43"/>
      <c r="L1898" s="47"/>
      <c r="M1898" s="234"/>
      <c r="N1898" s="235"/>
      <c r="O1898" s="87"/>
      <c r="P1898" s="87"/>
      <c r="Q1898" s="87"/>
      <c r="R1898" s="87"/>
      <c r="S1898" s="87"/>
      <c r="T1898" s="88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20" t="s">
        <v>381</v>
      </c>
      <c r="AU1898" s="20" t="s">
        <v>91</v>
      </c>
    </row>
    <row r="1899" s="13" customFormat="1">
      <c r="A1899" s="13"/>
      <c r="B1899" s="236"/>
      <c r="C1899" s="237"/>
      <c r="D1899" s="238" t="s">
        <v>383</v>
      </c>
      <c r="E1899" s="239" t="s">
        <v>19</v>
      </c>
      <c r="F1899" s="240" t="s">
        <v>384</v>
      </c>
      <c r="G1899" s="237"/>
      <c r="H1899" s="239" t="s">
        <v>19</v>
      </c>
      <c r="I1899" s="241"/>
      <c r="J1899" s="237"/>
      <c r="K1899" s="237"/>
      <c r="L1899" s="242"/>
      <c r="M1899" s="243"/>
      <c r="N1899" s="244"/>
      <c r="O1899" s="244"/>
      <c r="P1899" s="244"/>
      <c r="Q1899" s="244"/>
      <c r="R1899" s="244"/>
      <c r="S1899" s="244"/>
      <c r="T1899" s="24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6" t="s">
        <v>383</v>
      </c>
      <c r="AU1899" s="246" t="s">
        <v>91</v>
      </c>
      <c r="AV1899" s="13" t="s">
        <v>85</v>
      </c>
      <c r="AW1899" s="13" t="s">
        <v>37</v>
      </c>
      <c r="AX1899" s="13" t="s">
        <v>78</v>
      </c>
      <c r="AY1899" s="246" t="s">
        <v>373</v>
      </c>
    </row>
    <row r="1900" s="13" customFormat="1">
      <c r="A1900" s="13"/>
      <c r="B1900" s="236"/>
      <c r="C1900" s="237"/>
      <c r="D1900" s="238" t="s">
        <v>383</v>
      </c>
      <c r="E1900" s="239" t="s">
        <v>19</v>
      </c>
      <c r="F1900" s="240" t="s">
        <v>1441</v>
      </c>
      <c r="G1900" s="237"/>
      <c r="H1900" s="239" t="s">
        <v>19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6" t="s">
        <v>383</v>
      </c>
      <c r="AU1900" s="246" t="s">
        <v>91</v>
      </c>
      <c r="AV1900" s="13" t="s">
        <v>85</v>
      </c>
      <c r="AW1900" s="13" t="s">
        <v>37</v>
      </c>
      <c r="AX1900" s="13" t="s">
        <v>78</v>
      </c>
      <c r="AY1900" s="246" t="s">
        <v>373</v>
      </c>
    </row>
    <row r="1901" s="14" customFormat="1">
      <c r="A1901" s="14"/>
      <c r="B1901" s="247"/>
      <c r="C1901" s="248"/>
      <c r="D1901" s="238" t="s">
        <v>383</v>
      </c>
      <c r="E1901" s="249" t="s">
        <v>19</v>
      </c>
      <c r="F1901" s="250" t="s">
        <v>1749</v>
      </c>
      <c r="G1901" s="248"/>
      <c r="H1901" s="251">
        <v>3.3599999999999999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7" t="s">
        <v>383</v>
      </c>
      <c r="AU1901" s="257" t="s">
        <v>91</v>
      </c>
      <c r="AV1901" s="14" t="s">
        <v>91</v>
      </c>
      <c r="AW1901" s="14" t="s">
        <v>37</v>
      </c>
      <c r="AX1901" s="14" t="s">
        <v>78</v>
      </c>
      <c r="AY1901" s="257" t="s">
        <v>373</v>
      </c>
    </row>
    <row r="1902" s="15" customFormat="1">
      <c r="A1902" s="15"/>
      <c r="B1902" s="258"/>
      <c r="C1902" s="259"/>
      <c r="D1902" s="238" t="s">
        <v>383</v>
      </c>
      <c r="E1902" s="260" t="s">
        <v>19</v>
      </c>
      <c r="F1902" s="261" t="s">
        <v>386</v>
      </c>
      <c r="G1902" s="259"/>
      <c r="H1902" s="262">
        <v>3.3599999999999999</v>
      </c>
      <c r="I1902" s="263"/>
      <c r="J1902" s="259"/>
      <c r="K1902" s="259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8" t="s">
        <v>383</v>
      </c>
      <c r="AU1902" s="268" t="s">
        <v>91</v>
      </c>
      <c r="AV1902" s="15" t="s">
        <v>379</v>
      </c>
      <c r="AW1902" s="15" t="s">
        <v>37</v>
      </c>
      <c r="AX1902" s="15" t="s">
        <v>85</v>
      </c>
      <c r="AY1902" s="268" t="s">
        <v>373</v>
      </c>
    </row>
    <row r="1903" s="2" customFormat="1" ht="44.25" customHeight="1">
      <c r="A1903" s="41"/>
      <c r="B1903" s="42"/>
      <c r="C1903" s="218" t="s">
        <v>1750</v>
      </c>
      <c r="D1903" s="218" t="s">
        <v>375</v>
      </c>
      <c r="E1903" s="219" t="s">
        <v>1751</v>
      </c>
      <c r="F1903" s="220" t="s">
        <v>1752</v>
      </c>
      <c r="G1903" s="221" t="s">
        <v>153</v>
      </c>
      <c r="H1903" s="222">
        <v>2528</v>
      </c>
      <c r="I1903" s="223"/>
      <c r="J1903" s="224">
        <f>ROUND(I1903*H1903,2)</f>
        <v>0</v>
      </c>
      <c r="K1903" s="220" t="s">
        <v>378</v>
      </c>
      <c r="L1903" s="47"/>
      <c r="M1903" s="225" t="s">
        <v>19</v>
      </c>
      <c r="N1903" s="226" t="s">
        <v>50</v>
      </c>
      <c r="O1903" s="87"/>
      <c r="P1903" s="227">
        <f>O1903*H1903</f>
        <v>0</v>
      </c>
      <c r="Q1903" s="227">
        <v>0</v>
      </c>
      <c r="R1903" s="227">
        <f>Q1903*H1903</f>
        <v>0</v>
      </c>
      <c r="S1903" s="227">
        <v>0</v>
      </c>
      <c r="T1903" s="228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9" t="s">
        <v>379</v>
      </c>
      <c r="AT1903" s="229" t="s">
        <v>375</v>
      </c>
      <c r="AU1903" s="229" t="s">
        <v>91</v>
      </c>
      <c r="AY1903" s="20" t="s">
        <v>373</v>
      </c>
      <c r="BE1903" s="230">
        <f>IF(N1903="základní",J1903,0)</f>
        <v>0</v>
      </c>
      <c r="BF1903" s="230">
        <f>IF(N1903="snížená",J1903,0)</f>
        <v>0</v>
      </c>
      <c r="BG1903" s="230">
        <f>IF(N1903="zákl. přenesená",J1903,0)</f>
        <v>0</v>
      </c>
      <c r="BH1903" s="230">
        <f>IF(N1903="sníž. přenesená",J1903,0)</f>
        <v>0</v>
      </c>
      <c r="BI1903" s="230">
        <f>IF(N1903="nulová",J1903,0)</f>
        <v>0</v>
      </c>
      <c r="BJ1903" s="20" t="s">
        <v>91</v>
      </c>
      <c r="BK1903" s="230">
        <f>ROUND(I1903*H1903,2)</f>
        <v>0</v>
      </c>
      <c r="BL1903" s="20" t="s">
        <v>379</v>
      </c>
      <c r="BM1903" s="229" t="s">
        <v>1753</v>
      </c>
    </row>
    <row r="1904" s="2" customFormat="1">
      <c r="A1904" s="41"/>
      <c r="B1904" s="42"/>
      <c r="C1904" s="43"/>
      <c r="D1904" s="231" t="s">
        <v>381</v>
      </c>
      <c r="E1904" s="43"/>
      <c r="F1904" s="232" t="s">
        <v>1754</v>
      </c>
      <c r="G1904" s="43"/>
      <c r="H1904" s="43"/>
      <c r="I1904" s="233"/>
      <c r="J1904" s="43"/>
      <c r="K1904" s="43"/>
      <c r="L1904" s="47"/>
      <c r="M1904" s="234"/>
      <c r="N1904" s="235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381</v>
      </c>
      <c r="AU1904" s="20" t="s">
        <v>91</v>
      </c>
    </row>
    <row r="1905" s="14" customFormat="1">
      <c r="A1905" s="14"/>
      <c r="B1905" s="247"/>
      <c r="C1905" s="248"/>
      <c r="D1905" s="238" t="s">
        <v>383</v>
      </c>
      <c r="E1905" s="249" t="s">
        <v>19</v>
      </c>
      <c r="F1905" s="250" t="s">
        <v>1755</v>
      </c>
      <c r="G1905" s="248"/>
      <c r="H1905" s="251">
        <v>2528</v>
      </c>
      <c r="I1905" s="252"/>
      <c r="J1905" s="248"/>
      <c r="K1905" s="248"/>
      <c r="L1905" s="253"/>
      <c r="M1905" s="254"/>
      <c r="N1905" s="255"/>
      <c r="O1905" s="255"/>
      <c r="P1905" s="255"/>
      <c r="Q1905" s="255"/>
      <c r="R1905" s="255"/>
      <c r="S1905" s="255"/>
      <c r="T1905" s="256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7" t="s">
        <v>383</v>
      </c>
      <c r="AU1905" s="257" t="s">
        <v>91</v>
      </c>
      <c r="AV1905" s="14" t="s">
        <v>91</v>
      </c>
      <c r="AW1905" s="14" t="s">
        <v>37</v>
      </c>
      <c r="AX1905" s="14" t="s">
        <v>78</v>
      </c>
      <c r="AY1905" s="257" t="s">
        <v>373</v>
      </c>
    </row>
    <row r="1906" s="15" customFormat="1">
      <c r="A1906" s="15"/>
      <c r="B1906" s="258"/>
      <c r="C1906" s="259"/>
      <c r="D1906" s="238" t="s">
        <v>383</v>
      </c>
      <c r="E1906" s="260" t="s">
        <v>270</v>
      </c>
      <c r="F1906" s="261" t="s">
        <v>386</v>
      </c>
      <c r="G1906" s="259"/>
      <c r="H1906" s="262">
        <v>2528</v>
      </c>
      <c r="I1906" s="263"/>
      <c r="J1906" s="259"/>
      <c r="K1906" s="259"/>
      <c r="L1906" s="264"/>
      <c r="M1906" s="265"/>
      <c r="N1906" s="266"/>
      <c r="O1906" s="266"/>
      <c r="P1906" s="266"/>
      <c r="Q1906" s="266"/>
      <c r="R1906" s="266"/>
      <c r="S1906" s="266"/>
      <c r="T1906" s="267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68" t="s">
        <v>383</v>
      </c>
      <c r="AU1906" s="268" t="s">
        <v>91</v>
      </c>
      <c r="AV1906" s="15" t="s">
        <v>379</v>
      </c>
      <c r="AW1906" s="15" t="s">
        <v>37</v>
      </c>
      <c r="AX1906" s="15" t="s">
        <v>85</v>
      </c>
      <c r="AY1906" s="268" t="s">
        <v>373</v>
      </c>
    </row>
    <row r="1907" s="2" customFormat="1" ht="55.5" customHeight="1">
      <c r="A1907" s="41"/>
      <c r="B1907" s="42"/>
      <c r="C1907" s="218" t="s">
        <v>1756</v>
      </c>
      <c r="D1907" s="218" t="s">
        <v>375</v>
      </c>
      <c r="E1907" s="219" t="s">
        <v>1757</v>
      </c>
      <c r="F1907" s="220" t="s">
        <v>1758</v>
      </c>
      <c r="G1907" s="221" t="s">
        <v>153</v>
      </c>
      <c r="H1907" s="222">
        <v>379200</v>
      </c>
      <c r="I1907" s="223"/>
      <c r="J1907" s="224">
        <f>ROUND(I1907*H1907,2)</f>
        <v>0</v>
      </c>
      <c r="K1907" s="220" t="s">
        <v>378</v>
      </c>
      <c r="L1907" s="47"/>
      <c r="M1907" s="225" t="s">
        <v>19</v>
      </c>
      <c r="N1907" s="226" t="s">
        <v>50</v>
      </c>
      <c r="O1907" s="87"/>
      <c r="P1907" s="227">
        <f>O1907*H1907</f>
        <v>0</v>
      </c>
      <c r="Q1907" s="227">
        <v>0</v>
      </c>
      <c r="R1907" s="227">
        <f>Q1907*H1907</f>
        <v>0</v>
      </c>
      <c r="S1907" s="227">
        <v>0</v>
      </c>
      <c r="T1907" s="228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29" t="s">
        <v>379</v>
      </c>
      <c r="AT1907" s="229" t="s">
        <v>375</v>
      </c>
      <c r="AU1907" s="229" t="s">
        <v>91</v>
      </c>
      <c r="AY1907" s="20" t="s">
        <v>373</v>
      </c>
      <c r="BE1907" s="230">
        <f>IF(N1907="základní",J1907,0)</f>
        <v>0</v>
      </c>
      <c r="BF1907" s="230">
        <f>IF(N1907="snížená",J1907,0)</f>
        <v>0</v>
      </c>
      <c r="BG1907" s="230">
        <f>IF(N1907="zákl. přenesená",J1907,0)</f>
        <v>0</v>
      </c>
      <c r="BH1907" s="230">
        <f>IF(N1907="sníž. přenesená",J1907,0)</f>
        <v>0</v>
      </c>
      <c r="BI1907" s="230">
        <f>IF(N1907="nulová",J1907,0)</f>
        <v>0</v>
      </c>
      <c r="BJ1907" s="20" t="s">
        <v>91</v>
      </c>
      <c r="BK1907" s="230">
        <f>ROUND(I1907*H1907,2)</f>
        <v>0</v>
      </c>
      <c r="BL1907" s="20" t="s">
        <v>379</v>
      </c>
      <c r="BM1907" s="229" t="s">
        <v>1759</v>
      </c>
    </row>
    <row r="1908" s="2" customFormat="1">
      <c r="A1908" s="41"/>
      <c r="B1908" s="42"/>
      <c r="C1908" s="43"/>
      <c r="D1908" s="231" t="s">
        <v>381</v>
      </c>
      <c r="E1908" s="43"/>
      <c r="F1908" s="232" t="s">
        <v>1760</v>
      </c>
      <c r="G1908" s="43"/>
      <c r="H1908" s="43"/>
      <c r="I1908" s="233"/>
      <c r="J1908" s="43"/>
      <c r="K1908" s="43"/>
      <c r="L1908" s="47"/>
      <c r="M1908" s="234"/>
      <c r="N1908" s="235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381</v>
      </c>
      <c r="AU1908" s="20" t="s">
        <v>91</v>
      </c>
    </row>
    <row r="1909" s="14" customFormat="1">
      <c r="A1909" s="14"/>
      <c r="B1909" s="247"/>
      <c r="C1909" s="248"/>
      <c r="D1909" s="238" t="s">
        <v>383</v>
      </c>
      <c r="E1909" s="249" t="s">
        <v>19</v>
      </c>
      <c r="F1909" s="250" t="s">
        <v>1761</v>
      </c>
      <c r="G1909" s="248"/>
      <c r="H1909" s="251">
        <v>379200</v>
      </c>
      <c r="I1909" s="252"/>
      <c r="J1909" s="248"/>
      <c r="K1909" s="248"/>
      <c r="L1909" s="253"/>
      <c r="M1909" s="254"/>
      <c r="N1909" s="255"/>
      <c r="O1909" s="255"/>
      <c r="P1909" s="255"/>
      <c r="Q1909" s="255"/>
      <c r="R1909" s="255"/>
      <c r="S1909" s="255"/>
      <c r="T1909" s="256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7" t="s">
        <v>383</v>
      </c>
      <c r="AU1909" s="257" t="s">
        <v>91</v>
      </c>
      <c r="AV1909" s="14" t="s">
        <v>91</v>
      </c>
      <c r="AW1909" s="14" t="s">
        <v>37</v>
      </c>
      <c r="AX1909" s="14" t="s">
        <v>78</v>
      </c>
      <c r="AY1909" s="257" t="s">
        <v>373</v>
      </c>
    </row>
    <row r="1910" s="15" customFormat="1">
      <c r="A1910" s="15"/>
      <c r="B1910" s="258"/>
      <c r="C1910" s="259"/>
      <c r="D1910" s="238" t="s">
        <v>383</v>
      </c>
      <c r="E1910" s="260" t="s">
        <v>19</v>
      </c>
      <c r="F1910" s="261" t="s">
        <v>386</v>
      </c>
      <c r="G1910" s="259"/>
      <c r="H1910" s="262">
        <v>379200</v>
      </c>
      <c r="I1910" s="263"/>
      <c r="J1910" s="259"/>
      <c r="K1910" s="259"/>
      <c r="L1910" s="264"/>
      <c r="M1910" s="265"/>
      <c r="N1910" s="266"/>
      <c r="O1910" s="266"/>
      <c r="P1910" s="266"/>
      <c r="Q1910" s="266"/>
      <c r="R1910" s="266"/>
      <c r="S1910" s="266"/>
      <c r="T1910" s="267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8" t="s">
        <v>383</v>
      </c>
      <c r="AU1910" s="268" t="s">
        <v>91</v>
      </c>
      <c r="AV1910" s="15" t="s">
        <v>379</v>
      </c>
      <c r="AW1910" s="15" t="s">
        <v>37</v>
      </c>
      <c r="AX1910" s="15" t="s">
        <v>85</v>
      </c>
      <c r="AY1910" s="268" t="s">
        <v>373</v>
      </c>
    </row>
    <row r="1911" s="2" customFormat="1" ht="66.75" customHeight="1">
      <c r="A1911" s="41"/>
      <c r="B1911" s="42"/>
      <c r="C1911" s="218" t="s">
        <v>1762</v>
      </c>
      <c r="D1911" s="218" t="s">
        <v>375</v>
      </c>
      <c r="E1911" s="219" t="s">
        <v>1763</v>
      </c>
      <c r="F1911" s="220" t="s">
        <v>1764</v>
      </c>
      <c r="G1911" s="221" t="s">
        <v>595</v>
      </c>
      <c r="H1911" s="222">
        <v>3</v>
      </c>
      <c r="I1911" s="223"/>
      <c r="J1911" s="224">
        <f>ROUND(I1911*H1911,2)</f>
        <v>0</v>
      </c>
      <c r="K1911" s="220" t="s">
        <v>378</v>
      </c>
      <c r="L1911" s="47"/>
      <c r="M1911" s="225" t="s">
        <v>19</v>
      </c>
      <c r="N1911" s="226" t="s">
        <v>50</v>
      </c>
      <c r="O1911" s="87"/>
      <c r="P1911" s="227">
        <f>O1911*H1911</f>
        <v>0</v>
      </c>
      <c r="Q1911" s="227">
        <v>0</v>
      </c>
      <c r="R1911" s="227">
        <f>Q1911*H1911</f>
        <v>0</v>
      </c>
      <c r="S1911" s="227">
        <v>0</v>
      </c>
      <c r="T1911" s="228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29" t="s">
        <v>379</v>
      </c>
      <c r="AT1911" s="229" t="s">
        <v>375</v>
      </c>
      <c r="AU1911" s="229" t="s">
        <v>91</v>
      </c>
      <c r="AY1911" s="20" t="s">
        <v>373</v>
      </c>
      <c r="BE1911" s="230">
        <f>IF(N1911="základní",J1911,0)</f>
        <v>0</v>
      </c>
      <c r="BF1911" s="230">
        <f>IF(N1911="snížená",J1911,0)</f>
        <v>0</v>
      </c>
      <c r="BG1911" s="230">
        <f>IF(N1911="zákl. přenesená",J1911,0)</f>
        <v>0</v>
      </c>
      <c r="BH1911" s="230">
        <f>IF(N1911="sníž. přenesená",J1911,0)</f>
        <v>0</v>
      </c>
      <c r="BI1911" s="230">
        <f>IF(N1911="nulová",J1911,0)</f>
        <v>0</v>
      </c>
      <c r="BJ1911" s="20" t="s">
        <v>91</v>
      </c>
      <c r="BK1911" s="230">
        <f>ROUND(I1911*H1911,2)</f>
        <v>0</v>
      </c>
      <c r="BL1911" s="20" t="s">
        <v>379</v>
      </c>
      <c r="BM1911" s="229" t="s">
        <v>1765</v>
      </c>
    </row>
    <row r="1912" s="2" customFormat="1">
      <c r="A1912" s="41"/>
      <c r="B1912" s="42"/>
      <c r="C1912" s="43"/>
      <c r="D1912" s="231" t="s">
        <v>381</v>
      </c>
      <c r="E1912" s="43"/>
      <c r="F1912" s="232" t="s">
        <v>1766</v>
      </c>
      <c r="G1912" s="43"/>
      <c r="H1912" s="43"/>
      <c r="I1912" s="233"/>
      <c r="J1912" s="43"/>
      <c r="K1912" s="43"/>
      <c r="L1912" s="47"/>
      <c r="M1912" s="234"/>
      <c r="N1912" s="235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381</v>
      </c>
      <c r="AU1912" s="20" t="s">
        <v>91</v>
      </c>
    </row>
    <row r="1913" s="2" customFormat="1" ht="44.25" customHeight="1">
      <c r="A1913" s="41"/>
      <c r="B1913" s="42"/>
      <c r="C1913" s="218" t="s">
        <v>1767</v>
      </c>
      <c r="D1913" s="218" t="s">
        <v>375</v>
      </c>
      <c r="E1913" s="219" t="s">
        <v>1768</v>
      </c>
      <c r="F1913" s="220" t="s">
        <v>1769</v>
      </c>
      <c r="G1913" s="221" t="s">
        <v>153</v>
      </c>
      <c r="H1913" s="222">
        <v>2528</v>
      </c>
      <c r="I1913" s="223"/>
      <c r="J1913" s="224">
        <f>ROUND(I1913*H1913,2)</f>
        <v>0</v>
      </c>
      <c r="K1913" s="220" t="s">
        <v>378</v>
      </c>
      <c r="L1913" s="47"/>
      <c r="M1913" s="225" t="s">
        <v>19</v>
      </c>
      <c r="N1913" s="226" t="s">
        <v>50</v>
      </c>
      <c r="O1913" s="87"/>
      <c r="P1913" s="227">
        <f>O1913*H1913</f>
        <v>0</v>
      </c>
      <c r="Q1913" s="227">
        <v>0</v>
      </c>
      <c r="R1913" s="227">
        <f>Q1913*H1913</f>
        <v>0</v>
      </c>
      <c r="S1913" s="227">
        <v>0</v>
      </c>
      <c r="T1913" s="228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29" t="s">
        <v>379</v>
      </c>
      <c r="AT1913" s="229" t="s">
        <v>375</v>
      </c>
      <c r="AU1913" s="229" t="s">
        <v>91</v>
      </c>
      <c r="AY1913" s="20" t="s">
        <v>373</v>
      </c>
      <c r="BE1913" s="230">
        <f>IF(N1913="základní",J1913,0)</f>
        <v>0</v>
      </c>
      <c r="BF1913" s="230">
        <f>IF(N1913="snížená",J1913,0)</f>
        <v>0</v>
      </c>
      <c r="BG1913" s="230">
        <f>IF(N1913="zákl. přenesená",J1913,0)</f>
        <v>0</v>
      </c>
      <c r="BH1913" s="230">
        <f>IF(N1913="sníž. přenesená",J1913,0)</f>
        <v>0</v>
      </c>
      <c r="BI1913" s="230">
        <f>IF(N1913="nulová",J1913,0)</f>
        <v>0</v>
      </c>
      <c r="BJ1913" s="20" t="s">
        <v>91</v>
      </c>
      <c r="BK1913" s="230">
        <f>ROUND(I1913*H1913,2)</f>
        <v>0</v>
      </c>
      <c r="BL1913" s="20" t="s">
        <v>379</v>
      </c>
      <c r="BM1913" s="229" t="s">
        <v>1770</v>
      </c>
    </row>
    <row r="1914" s="2" customFormat="1">
      <c r="A1914" s="41"/>
      <c r="B1914" s="42"/>
      <c r="C1914" s="43"/>
      <c r="D1914" s="231" t="s">
        <v>381</v>
      </c>
      <c r="E1914" s="43"/>
      <c r="F1914" s="232" t="s">
        <v>1771</v>
      </c>
      <c r="G1914" s="43"/>
      <c r="H1914" s="43"/>
      <c r="I1914" s="233"/>
      <c r="J1914" s="43"/>
      <c r="K1914" s="43"/>
      <c r="L1914" s="47"/>
      <c r="M1914" s="234"/>
      <c r="N1914" s="235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381</v>
      </c>
      <c r="AU1914" s="20" t="s">
        <v>91</v>
      </c>
    </row>
    <row r="1915" s="14" customFormat="1">
      <c r="A1915" s="14"/>
      <c r="B1915" s="247"/>
      <c r="C1915" s="248"/>
      <c r="D1915" s="238" t="s">
        <v>383</v>
      </c>
      <c r="E1915" s="249" t="s">
        <v>19</v>
      </c>
      <c r="F1915" s="250" t="s">
        <v>270</v>
      </c>
      <c r="G1915" s="248"/>
      <c r="H1915" s="251">
        <v>2528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383</v>
      </c>
      <c r="AU1915" s="257" t="s">
        <v>91</v>
      </c>
      <c r="AV1915" s="14" t="s">
        <v>91</v>
      </c>
      <c r="AW1915" s="14" t="s">
        <v>37</v>
      </c>
      <c r="AX1915" s="14" t="s">
        <v>78</v>
      </c>
      <c r="AY1915" s="257" t="s">
        <v>373</v>
      </c>
    </row>
    <row r="1916" s="15" customFormat="1">
      <c r="A1916" s="15"/>
      <c r="B1916" s="258"/>
      <c r="C1916" s="259"/>
      <c r="D1916" s="238" t="s">
        <v>383</v>
      </c>
      <c r="E1916" s="260" t="s">
        <v>19</v>
      </c>
      <c r="F1916" s="261" t="s">
        <v>386</v>
      </c>
      <c r="G1916" s="259"/>
      <c r="H1916" s="262">
        <v>2528</v>
      </c>
      <c r="I1916" s="263"/>
      <c r="J1916" s="259"/>
      <c r="K1916" s="259"/>
      <c r="L1916" s="264"/>
      <c r="M1916" s="265"/>
      <c r="N1916" s="266"/>
      <c r="O1916" s="266"/>
      <c r="P1916" s="266"/>
      <c r="Q1916" s="266"/>
      <c r="R1916" s="266"/>
      <c r="S1916" s="266"/>
      <c r="T1916" s="267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8" t="s">
        <v>383</v>
      </c>
      <c r="AU1916" s="268" t="s">
        <v>91</v>
      </c>
      <c r="AV1916" s="15" t="s">
        <v>379</v>
      </c>
      <c r="AW1916" s="15" t="s">
        <v>37</v>
      </c>
      <c r="AX1916" s="15" t="s">
        <v>85</v>
      </c>
      <c r="AY1916" s="268" t="s">
        <v>373</v>
      </c>
    </row>
    <row r="1917" s="2" customFormat="1" ht="24.15" customHeight="1">
      <c r="A1917" s="41"/>
      <c r="B1917" s="42"/>
      <c r="C1917" s="218" t="s">
        <v>1772</v>
      </c>
      <c r="D1917" s="218" t="s">
        <v>375</v>
      </c>
      <c r="E1917" s="219" t="s">
        <v>1773</v>
      </c>
      <c r="F1917" s="220" t="s">
        <v>1774</v>
      </c>
      <c r="G1917" s="221" t="s">
        <v>153</v>
      </c>
      <c r="H1917" s="222">
        <v>2528</v>
      </c>
      <c r="I1917" s="223"/>
      <c r="J1917" s="224">
        <f>ROUND(I1917*H1917,2)</f>
        <v>0</v>
      </c>
      <c r="K1917" s="220" t="s">
        <v>378</v>
      </c>
      <c r="L1917" s="47"/>
      <c r="M1917" s="225" t="s">
        <v>19</v>
      </c>
      <c r="N1917" s="226" t="s">
        <v>50</v>
      </c>
      <c r="O1917" s="87"/>
      <c r="P1917" s="227">
        <f>O1917*H1917</f>
        <v>0</v>
      </c>
      <c r="Q1917" s="227">
        <v>0</v>
      </c>
      <c r="R1917" s="227">
        <f>Q1917*H1917</f>
        <v>0</v>
      </c>
      <c r="S1917" s="227">
        <v>0</v>
      </c>
      <c r="T1917" s="228">
        <f>S1917*H1917</f>
        <v>0</v>
      </c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R1917" s="229" t="s">
        <v>379</v>
      </c>
      <c r="AT1917" s="229" t="s">
        <v>375</v>
      </c>
      <c r="AU1917" s="229" t="s">
        <v>91</v>
      </c>
      <c r="AY1917" s="20" t="s">
        <v>373</v>
      </c>
      <c r="BE1917" s="230">
        <f>IF(N1917="základní",J1917,0)</f>
        <v>0</v>
      </c>
      <c r="BF1917" s="230">
        <f>IF(N1917="snížená",J1917,0)</f>
        <v>0</v>
      </c>
      <c r="BG1917" s="230">
        <f>IF(N1917="zákl. přenesená",J1917,0)</f>
        <v>0</v>
      </c>
      <c r="BH1917" s="230">
        <f>IF(N1917="sníž. přenesená",J1917,0)</f>
        <v>0</v>
      </c>
      <c r="BI1917" s="230">
        <f>IF(N1917="nulová",J1917,0)</f>
        <v>0</v>
      </c>
      <c r="BJ1917" s="20" t="s">
        <v>91</v>
      </c>
      <c r="BK1917" s="230">
        <f>ROUND(I1917*H1917,2)</f>
        <v>0</v>
      </c>
      <c r="BL1917" s="20" t="s">
        <v>379</v>
      </c>
      <c r="BM1917" s="229" t="s">
        <v>1775</v>
      </c>
    </row>
    <row r="1918" s="2" customFormat="1">
      <c r="A1918" s="41"/>
      <c r="B1918" s="42"/>
      <c r="C1918" s="43"/>
      <c r="D1918" s="231" t="s">
        <v>381</v>
      </c>
      <c r="E1918" s="43"/>
      <c r="F1918" s="232" t="s">
        <v>1776</v>
      </c>
      <c r="G1918" s="43"/>
      <c r="H1918" s="43"/>
      <c r="I1918" s="233"/>
      <c r="J1918" s="43"/>
      <c r="K1918" s="43"/>
      <c r="L1918" s="47"/>
      <c r="M1918" s="234"/>
      <c r="N1918" s="235"/>
      <c r="O1918" s="87"/>
      <c r="P1918" s="87"/>
      <c r="Q1918" s="87"/>
      <c r="R1918" s="87"/>
      <c r="S1918" s="87"/>
      <c r="T1918" s="88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T1918" s="20" t="s">
        <v>381</v>
      </c>
      <c r="AU1918" s="20" t="s">
        <v>91</v>
      </c>
    </row>
    <row r="1919" s="14" customFormat="1">
      <c r="A1919" s="14"/>
      <c r="B1919" s="247"/>
      <c r="C1919" s="248"/>
      <c r="D1919" s="238" t="s">
        <v>383</v>
      </c>
      <c r="E1919" s="249" t="s">
        <v>19</v>
      </c>
      <c r="F1919" s="250" t="s">
        <v>270</v>
      </c>
      <c r="G1919" s="248"/>
      <c r="H1919" s="251">
        <v>2528</v>
      </c>
      <c r="I1919" s="252"/>
      <c r="J1919" s="248"/>
      <c r="K1919" s="248"/>
      <c r="L1919" s="253"/>
      <c r="M1919" s="254"/>
      <c r="N1919" s="255"/>
      <c r="O1919" s="255"/>
      <c r="P1919" s="255"/>
      <c r="Q1919" s="255"/>
      <c r="R1919" s="255"/>
      <c r="S1919" s="255"/>
      <c r="T1919" s="256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7" t="s">
        <v>383</v>
      </c>
      <c r="AU1919" s="257" t="s">
        <v>91</v>
      </c>
      <c r="AV1919" s="14" t="s">
        <v>91</v>
      </c>
      <c r="AW1919" s="14" t="s">
        <v>37</v>
      </c>
      <c r="AX1919" s="14" t="s">
        <v>78</v>
      </c>
      <c r="AY1919" s="257" t="s">
        <v>373</v>
      </c>
    </row>
    <row r="1920" s="15" customFormat="1">
      <c r="A1920" s="15"/>
      <c r="B1920" s="258"/>
      <c r="C1920" s="259"/>
      <c r="D1920" s="238" t="s">
        <v>383</v>
      </c>
      <c r="E1920" s="260" t="s">
        <v>19</v>
      </c>
      <c r="F1920" s="261" t="s">
        <v>386</v>
      </c>
      <c r="G1920" s="259"/>
      <c r="H1920" s="262">
        <v>2528</v>
      </c>
      <c r="I1920" s="263"/>
      <c r="J1920" s="259"/>
      <c r="K1920" s="259"/>
      <c r="L1920" s="264"/>
      <c r="M1920" s="265"/>
      <c r="N1920" s="266"/>
      <c r="O1920" s="266"/>
      <c r="P1920" s="266"/>
      <c r="Q1920" s="266"/>
      <c r="R1920" s="266"/>
      <c r="S1920" s="266"/>
      <c r="T1920" s="267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68" t="s">
        <v>383</v>
      </c>
      <c r="AU1920" s="268" t="s">
        <v>91</v>
      </c>
      <c r="AV1920" s="15" t="s">
        <v>379</v>
      </c>
      <c r="AW1920" s="15" t="s">
        <v>37</v>
      </c>
      <c r="AX1920" s="15" t="s">
        <v>85</v>
      </c>
      <c r="AY1920" s="268" t="s">
        <v>373</v>
      </c>
    </row>
    <row r="1921" s="2" customFormat="1" ht="33" customHeight="1">
      <c r="A1921" s="41"/>
      <c r="B1921" s="42"/>
      <c r="C1921" s="218" t="s">
        <v>1777</v>
      </c>
      <c r="D1921" s="218" t="s">
        <v>375</v>
      </c>
      <c r="E1921" s="219" t="s">
        <v>1778</v>
      </c>
      <c r="F1921" s="220" t="s">
        <v>1779</v>
      </c>
      <c r="G1921" s="221" t="s">
        <v>153</v>
      </c>
      <c r="H1921" s="222">
        <v>379200</v>
      </c>
      <c r="I1921" s="223"/>
      <c r="J1921" s="224">
        <f>ROUND(I1921*H1921,2)</f>
        <v>0</v>
      </c>
      <c r="K1921" s="220" t="s">
        <v>378</v>
      </c>
      <c r="L1921" s="47"/>
      <c r="M1921" s="225" t="s">
        <v>19</v>
      </c>
      <c r="N1921" s="226" t="s">
        <v>50</v>
      </c>
      <c r="O1921" s="87"/>
      <c r="P1921" s="227">
        <f>O1921*H1921</f>
        <v>0</v>
      </c>
      <c r="Q1921" s="227">
        <v>0</v>
      </c>
      <c r="R1921" s="227">
        <f>Q1921*H1921</f>
        <v>0</v>
      </c>
      <c r="S1921" s="227">
        <v>0</v>
      </c>
      <c r="T1921" s="228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29" t="s">
        <v>379</v>
      </c>
      <c r="AT1921" s="229" t="s">
        <v>375</v>
      </c>
      <c r="AU1921" s="229" t="s">
        <v>91</v>
      </c>
      <c r="AY1921" s="20" t="s">
        <v>373</v>
      </c>
      <c r="BE1921" s="230">
        <f>IF(N1921="základní",J1921,0)</f>
        <v>0</v>
      </c>
      <c r="BF1921" s="230">
        <f>IF(N1921="snížená",J1921,0)</f>
        <v>0</v>
      </c>
      <c r="BG1921" s="230">
        <f>IF(N1921="zákl. přenesená",J1921,0)</f>
        <v>0</v>
      </c>
      <c r="BH1921" s="230">
        <f>IF(N1921="sníž. přenesená",J1921,0)</f>
        <v>0</v>
      </c>
      <c r="BI1921" s="230">
        <f>IF(N1921="nulová",J1921,0)</f>
        <v>0</v>
      </c>
      <c r="BJ1921" s="20" t="s">
        <v>91</v>
      </c>
      <c r="BK1921" s="230">
        <f>ROUND(I1921*H1921,2)</f>
        <v>0</v>
      </c>
      <c r="BL1921" s="20" t="s">
        <v>379</v>
      </c>
      <c r="BM1921" s="229" t="s">
        <v>1780</v>
      </c>
    </row>
    <row r="1922" s="2" customFormat="1">
      <c r="A1922" s="41"/>
      <c r="B1922" s="42"/>
      <c r="C1922" s="43"/>
      <c r="D1922" s="231" t="s">
        <v>381</v>
      </c>
      <c r="E1922" s="43"/>
      <c r="F1922" s="232" t="s">
        <v>1781</v>
      </c>
      <c r="G1922" s="43"/>
      <c r="H1922" s="43"/>
      <c r="I1922" s="233"/>
      <c r="J1922" s="43"/>
      <c r="K1922" s="43"/>
      <c r="L1922" s="47"/>
      <c r="M1922" s="234"/>
      <c r="N1922" s="235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381</v>
      </c>
      <c r="AU1922" s="20" t="s">
        <v>91</v>
      </c>
    </row>
    <row r="1923" s="14" customFormat="1">
      <c r="A1923" s="14"/>
      <c r="B1923" s="247"/>
      <c r="C1923" s="248"/>
      <c r="D1923" s="238" t="s">
        <v>383</v>
      </c>
      <c r="E1923" s="249" t="s">
        <v>19</v>
      </c>
      <c r="F1923" s="250" t="s">
        <v>1761</v>
      </c>
      <c r="G1923" s="248"/>
      <c r="H1923" s="251">
        <v>379200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7" t="s">
        <v>383</v>
      </c>
      <c r="AU1923" s="257" t="s">
        <v>91</v>
      </c>
      <c r="AV1923" s="14" t="s">
        <v>91</v>
      </c>
      <c r="AW1923" s="14" t="s">
        <v>37</v>
      </c>
      <c r="AX1923" s="14" t="s">
        <v>78</v>
      </c>
      <c r="AY1923" s="257" t="s">
        <v>373</v>
      </c>
    </row>
    <row r="1924" s="15" customFormat="1">
      <c r="A1924" s="15"/>
      <c r="B1924" s="258"/>
      <c r="C1924" s="259"/>
      <c r="D1924" s="238" t="s">
        <v>383</v>
      </c>
      <c r="E1924" s="260" t="s">
        <v>19</v>
      </c>
      <c r="F1924" s="261" t="s">
        <v>386</v>
      </c>
      <c r="G1924" s="259"/>
      <c r="H1924" s="262">
        <v>379200</v>
      </c>
      <c r="I1924" s="263"/>
      <c r="J1924" s="259"/>
      <c r="K1924" s="259"/>
      <c r="L1924" s="264"/>
      <c r="M1924" s="265"/>
      <c r="N1924" s="266"/>
      <c r="O1924" s="266"/>
      <c r="P1924" s="266"/>
      <c r="Q1924" s="266"/>
      <c r="R1924" s="266"/>
      <c r="S1924" s="266"/>
      <c r="T1924" s="267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8" t="s">
        <v>383</v>
      </c>
      <c r="AU1924" s="268" t="s">
        <v>91</v>
      </c>
      <c r="AV1924" s="15" t="s">
        <v>379</v>
      </c>
      <c r="AW1924" s="15" t="s">
        <v>37</v>
      </c>
      <c r="AX1924" s="15" t="s">
        <v>85</v>
      </c>
      <c r="AY1924" s="268" t="s">
        <v>373</v>
      </c>
    </row>
    <row r="1925" s="2" customFormat="1" ht="24.15" customHeight="1">
      <c r="A1925" s="41"/>
      <c r="B1925" s="42"/>
      <c r="C1925" s="218" t="s">
        <v>1782</v>
      </c>
      <c r="D1925" s="218" t="s">
        <v>375</v>
      </c>
      <c r="E1925" s="219" t="s">
        <v>1783</v>
      </c>
      <c r="F1925" s="220" t="s">
        <v>1784</v>
      </c>
      <c r="G1925" s="221" t="s">
        <v>153</v>
      </c>
      <c r="H1925" s="222">
        <v>2528</v>
      </c>
      <c r="I1925" s="223"/>
      <c r="J1925" s="224">
        <f>ROUND(I1925*H1925,2)</f>
        <v>0</v>
      </c>
      <c r="K1925" s="220" t="s">
        <v>378</v>
      </c>
      <c r="L1925" s="47"/>
      <c r="M1925" s="225" t="s">
        <v>19</v>
      </c>
      <c r="N1925" s="226" t="s">
        <v>50</v>
      </c>
      <c r="O1925" s="87"/>
      <c r="P1925" s="227">
        <f>O1925*H1925</f>
        <v>0</v>
      </c>
      <c r="Q1925" s="227">
        <v>0</v>
      </c>
      <c r="R1925" s="227">
        <f>Q1925*H1925</f>
        <v>0</v>
      </c>
      <c r="S1925" s="227">
        <v>0</v>
      </c>
      <c r="T1925" s="228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9" t="s">
        <v>379</v>
      </c>
      <c r="AT1925" s="229" t="s">
        <v>375</v>
      </c>
      <c r="AU1925" s="229" t="s">
        <v>91</v>
      </c>
      <c r="AY1925" s="20" t="s">
        <v>373</v>
      </c>
      <c r="BE1925" s="230">
        <f>IF(N1925="základní",J1925,0)</f>
        <v>0</v>
      </c>
      <c r="BF1925" s="230">
        <f>IF(N1925="snížená",J1925,0)</f>
        <v>0</v>
      </c>
      <c r="BG1925" s="230">
        <f>IF(N1925="zákl. přenesená",J1925,0)</f>
        <v>0</v>
      </c>
      <c r="BH1925" s="230">
        <f>IF(N1925="sníž. přenesená",J1925,0)</f>
        <v>0</v>
      </c>
      <c r="BI1925" s="230">
        <f>IF(N1925="nulová",J1925,0)</f>
        <v>0</v>
      </c>
      <c r="BJ1925" s="20" t="s">
        <v>91</v>
      </c>
      <c r="BK1925" s="230">
        <f>ROUND(I1925*H1925,2)</f>
        <v>0</v>
      </c>
      <c r="BL1925" s="20" t="s">
        <v>379</v>
      </c>
      <c r="BM1925" s="229" t="s">
        <v>1785</v>
      </c>
    </row>
    <row r="1926" s="2" customFormat="1">
      <c r="A1926" s="41"/>
      <c r="B1926" s="42"/>
      <c r="C1926" s="43"/>
      <c r="D1926" s="231" t="s">
        <v>381</v>
      </c>
      <c r="E1926" s="43"/>
      <c r="F1926" s="232" t="s">
        <v>1786</v>
      </c>
      <c r="G1926" s="43"/>
      <c r="H1926" s="43"/>
      <c r="I1926" s="233"/>
      <c r="J1926" s="43"/>
      <c r="K1926" s="43"/>
      <c r="L1926" s="47"/>
      <c r="M1926" s="234"/>
      <c r="N1926" s="235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381</v>
      </c>
      <c r="AU1926" s="20" t="s">
        <v>91</v>
      </c>
    </row>
    <row r="1927" s="14" customFormat="1">
      <c r="A1927" s="14"/>
      <c r="B1927" s="247"/>
      <c r="C1927" s="248"/>
      <c r="D1927" s="238" t="s">
        <v>383</v>
      </c>
      <c r="E1927" s="249" t="s">
        <v>19</v>
      </c>
      <c r="F1927" s="250" t="s">
        <v>270</v>
      </c>
      <c r="G1927" s="248"/>
      <c r="H1927" s="251">
        <v>2528</v>
      </c>
      <c r="I1927" s="252"/>
      <c r="J1927" s="248"/>
      <c r="K1927" s="248"/>
      <c r="L1927" s="253"/>
      <c r="M1927" s="254"/>
      <c r="N1927" s="255"/>
      <c r="O1927" s="255"/>
      <c r="P1927" s="255"/>
      <c r="Q1927" s="255"/>
      <c r="R1927" s="255"/>
      <c r="S1927" s="255"/>
      <c r="T1927" s="256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7" t="s">
        <v>383</v>
      </c>
      <c r="AU1927" s="257" t="s">
        <v>91</v>
      </c>
      <c r="AV1927" s="14" t="s">
        <v>91</v>
      </c>
      <c r="AW1927" s="14" t="s">
        <v>37</v>
      </c>
      <c r="AX1927" s="14" t="s">
        <v>78</v>
      </c>
      <c r="AY1927" s="257" t="s">
        <v>373</v>
      </c>
    </row>
    <row r="1928" s="15" customFormat="1">
      <c r="A1928" s="15"/>
      <c r="B1928" s="258"/>
      <c r="C1928" s="259"/>
      <c r="D1928" s="238" t="s">
        <v>383</v>
      </c>
      <c r="E1928" s="260" t="s">
        <v>19</v>
      </c>
      <c r="F1928" s="261" t="s">
        <v>386</v>
      </c>
      <c r="G1928" s="259"/>
      <c r="H1928" s="262">
        <v>2528</v>
      </c>
      <c r="I1928" s="263"/>
      <c r="J1928" s="259"/>
      <c r="K1928" s="259"/>
      <c r="L1928" s="264"/>
      <c r="M1928" s="265"/>
      <c r="N1928" s="266"/>
      <c r="O1928" s="266"/>
      <c r="P1928" s="266"/>
      <c r="Q1928" s="266"/>
      <c r="R1928" s="266"/>
      <c r="S1928" s="266"/>
      <c r="T1928" s="267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8" t="s">
        <v>383</v>
      </c>
      <c r="AU1928" s="268" t="s">
        <v>91</v>
      </c>
      <c r="AV1928" s="15" t="s">
        <v>379</v>
      </c>
      <c r="AW1928" s="15" t="s">
        <v>37</v>
      </c>
      <c r="AX1928" s="15" t="s">
        <v>85</v>
      </c>
      <c r="AY1928" s="268" t="s">
        <v>373</v>
      </c>
    </row>
    <row r="1929" s="2" customFormat="1" ht="37.8" customHeight="1">
      <c r="A1929" s="41"/>
      <c r="B1929" s="42"/>
      <c r="C1929" s="218" t="s">
        <v>1787</v>
      </c>
      <c r="D1929" s="218" t="s">
        <v>375</v>
      </c>
      <c r="E1929" s="219" t="s">
        <v>1788</v>
      </c>
      <c r="F1929" s="220" t="s">
        <v>1789</v>
      </c>
      <c r="G1929" s="221" t="s">
        <v>153</v>
      </c>
      <c r="H1929" s="222">
        <v>3012.7800000000002</v>
      </c>
      <c r="I1929" s="223"/>
      <c r="J1929" s="224">
        <f>ROUND(I1929*H1929,2)</f>
        <v>0</v>
      </c>
      <c r="K1929" s="220" t="s">
        <v>378</v>
      </c>
      <c r="L1929" s="47"/>
      <c r="M1929" s="225" t="s">
        <v>19</v>
      </c>
      <c r="N1929" s="226" t="s">
        <v>50</v>
      </c>
      <c r="O1929" s="87"/>
      <c r="P1929" s="227">
        <f>O1929*H1929</f>
        <v>0</v>
      </c>
      <c r="Q1929" s="227">
        <v>0.00012999999999999999</v>
      </c>
      <c r="R1929" s="227">
        <f>Q1929*H1929</f>
        <v>0.39166139999999999</v>
      </c>
      <c r="S1929" s="227">
        <v>0</v>
      </c>
      <c r="T1929" s="228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9" t="s">
        <v>379</v>
      </c>
      <c r="AT1929" s="229" t="s">
        <v>375</v>
      </c>
      <c r="AU1929" s="229" t="s">
        <v>91</v>
      </c>
      <c r="AY1929" s="20" t="s">
        <v>373</v>
      </c>
      <c r="BE1929" s="230">
        <f>IF(N1929="základní",J1929,0)</f>
        <v>0</v>
      </c>
      <c r="BF1929" s="230">
        <f>IF(N1929="snížená",J1929,0)</f>
        <v>0</v>
      </c>
      <c r="BG1929" s="230">
        <f>IF(N1929="zákl. přenesená",J1929,0)</f>
        <v>0</v>
      </c>
      <c r="BH1929" s="230">
        <f>IF(N1929="sníž. přenesená",J1929,0)</f>
        <v>0</v>
      </c>
      <c r="BI1929" s="230">
        <f>IF(N1929="nulová",J1929,0)</f>
        <v>0</v>
      </c>
      <c r="BJ1929" s="20" t="s">
        <v>91</v>
      </c>
      <c r="BK1929" s="230">
        <f>ROUND(I1929*H1929,2)</f>
        <v>0</v>
      </c>
      <c r="BL1929" s="20" t="s">
        <v>379</v>
      </c>
      <c r="BM1929" s="229" t="s">
        <v>1790</v>
      </c>
    </row>
    <row r="1930" s="2" customFormat="1">
      <c r="A1930" s="41"/>
      <c r="B1930" s="42"/>
      <c r="C1930" s="43"/>
      <c r="D1930" s="231" t="s">
        <v>381</v>
      </c>
      <c r="E1930" s="43"/>
      <c r="F1930" s="232" t="s">
        <v>1791</v>
      </c>
      <c r="G1930" s="43"/>
      <c r="H1930" s="43"/>
      <c r="I1930" s="233"/>
      <c r="J1930" s="43"/>
      <c r="K1930" s="43"/>
      <c r="L1930" s="47"/>
      <c r="M1930" s="234"/>
      <c r="N1930" s="235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381</v>
      </c>
      <c r="AU1930" s="20" t="s">
        <v>91</v>
      </c>
    </row>
    <row r="1931" s="14" customFormat="1">
      <c r="A1931" s="14"/>
      <c r="B1931" s="247"/>
      <c r="C1931" s="248"/>
      <c r="D1931" s="238" t="s">
        <v>383</v>
      </c>
      <c r="E1931" s="249" t="s">
        <v>19</v>
      </c>
      <c r="F1931" s="250" t="s">
        <v>1792</v>
      </c>
      <c r="G1931" s="248"/>
      <c r="H1931" s="251">
        <v>3012.7800000000002</v>
      </c>
      <c r="I1931" s="252"/>
      <c r="J1931" s="248"/>
      <c r="K1931" s="248"/>
      <c r="L1931" s="253"/>
      <c r="M1931" s="254"/>
      <c r="N1931" s="255"/>
      <c r="O1931" s="255"/>
      <c r="P1931" s="255"/>
      <c r="Q1931" s="255"/>
      <c r="R1931" s="255"/>
      <c r="S1931" s="255"/>
      <c r="T1931" s="256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7" t="s">
        <v>383</v>
      </c>
      <c r="AU1931" s="257" t="s">
        <v>91</v>
      </c>
      <c r="AV1931" s="14" t="s">
        <v>91</v>
      </c>
      <c r="AW1931" s="14" t="s">
        <v>37</v>
      </c>
      <c r="AX1931" s="14" t="s">
        <v>78</v>
      </c>
      <c r="AY1931" s="257" t="s">
        <v>373</v>
      </c>
    </row>
    <row r="1932" s="15" customFormat="1">
      <c r="A1932" s="15"/>
      <c r="B1932" s="258"/>
      <c r="C1932" s="259"/>
      <c r="D1932" s="238" t="s">
        <v>383</v>
      </c>
      <c r="E1932" s="260" t="s">
        <v>19</v>
      </c>
      <c r="F1932" s="261" t="s">
        <v>386</v>
      </c>
      <c r="G1932" s="259"/>
      <c r="H1932" s="262">
        <v>3012.7800000000002</v>
      </c>
      <c r="I1932" s="263"/>
      <c r="J1932" s="259"/>
      <c r="K1932" s="259"/>
      <c r="L1932" s="264"/>
      <c r="M1932" s="265"/>
      <c r="N1932" s="266"/>
      <c r="O1932" s="266"/>
      <c r="P1932" s="266"/>
      <c r="Q1932" s="266"/>
      <c r="R1932" s="266"/>
      <c r="S1932" s="266"/>
      <c r="T1932" s="267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8" t="s">
        <v>383</v>
      </c>
      <c r="AU1932" s="268" t="s">
        <v>91</v>
      </c>
      <c r="AV1932" s="15" t="s">
        <v>379</v>
      </c>
      <c r="AW1932" s="15" t="s">
        <v>37</v>
      </c>
      <c r="AX1932" s="15" t="s">
        <v>85</v>
      </c>
      <c r="AY1932" s="268" t="s">
        <v>373</v>
      </c>
    </row>
    <row r="1933" s="2" customFormat="1" ht="37.8" customHeight="1">
      <c r="A1933" s="41"/>
      <c r="B1933" s="42"/>
      <c r="C1933" s="218" t="s">
        <v>1793</v>
      </c>
      <c r="D1933" s="218" t="s">
        <v>375</v>
      </c>
      <c r="E1933" s="219" t="s">
        <v>1794</v>
      </c>
      <c r="F1933" s="220" t="s">
        <v>1795</v>
      </c>
      <c r="G1933" s="221" t="s">
        <v>230</v>
      </c>
      <c r="H1933" s="222">
        <v>30</v>
      </c>
      <c r="I1933" s="223"/>
      <c r="J1933" s="224">
        <f>ROUND(I1933*H1933,2)</f>
        <v>0</v>
      </c>
      <c r="K1933" s="220" t="s">
        <v>378</v>
      </c>
      <c r="L1933" s="47"/>
      <c r="M1933" s="225" t="s">
        <v>19</v>
      </c>
      <c r="N1933" s="226" t="s">
        <v>50</v>
      </c>
      <c r="O1933" s="87"/>
      <c r="P1933" s="227">
        <f>O1933*H1933</f>
        <v>0</v>
      </c>
      <c r="Q1933" s="227">
        <v>0</v>
      </c>
      <c r="R1933" s="227">
        <f>Q1933*H1933</f>
        <v>0</v>
      </c>
      <c r="S1933" s="227">
        <v>0</v>
      </c>
      <c r="T1933" s="228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29" t="s">
        <v>379</v>
      </c>
      <c r="AT1933" s="229" t="s">
        <v>375</v>
      </c>
      <c r="AU1933" s="229" t="s">
        <v>91</v>
      </c>
      <c r="AY1933" s="20" t="s">
        <v>373</v>
      </c>
      <c r="BE1933" s="230">
        <f>IF(N1933="základní",J1933,0)</f>
        <v>0</v>
      </c>
      <c r="BF1933" s="230">
        <f>IF(N1933="snížená",J1933,0)</f>
        <v>0</v>
      </c>
      <c r="BG1933" s="230">
        <f>IF(N1933="zákl. přenesená",J1933,0)</f>
        <v>0</v>
      </c>
      <c r="BH1933" s="230">
        <f>IF(N1933="sníž. přenesená",J1933,0)</f>
        <v>0</v>
      </c>
      <c r="BI1933" s="230">
        <f>IF(N1933="nulová",J1933,0)</f>
        <v>0</v>
      </c>
      <c r="BJ1933" s="20" t="s">
        <v>91</v>
      </c>
      <c r="BK1933" s="230">
        <f>ROUND(I1933*H1933,2)</f>
        <v>0</v>
      </c>
      <c r="BL1933" s="20" t="s">
        <v>379</v>
      </c>
      <c r="BM1933" s="229" t="s">
        <v>1796</v>
      </c>
    </row>
    <row r="1934" s="2" customFormat="1">
      <c r="A1934" s="41"/>
      <c r="B1934" s="42"/>
      <c r="C1934" s="43"/>
      <c r="D1934" s="231" t="s">
        <v>381</v>
      </c>
      <c r="E1934" s="43"/>
      <c r="F1934" s="232" t="s">
        <v>1797</v>
      </c>
      <c r="G1934" s="43"/>
      <c r="H1934" s="43"/>
      <c r="I1934" s="233"/>
      <c r="J1934" s="43"/>
      <c r="K1934" s="43"/>
      <c r="L1934" s="47"/>
      <c r="M1934" s="234"/>
      <c r="N1934" s="235"/>
      <c r="O1934" s="87"/>
      <c r="P1934" s="87"/>
      <c r="Q1934" s="87"/>
      <c r="R1934" s="87"/>
      <c r="S1934" s="87"/>
      <c r="T1934" s="88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20" t="s">
        <v>381</v>
      </c>
      <c r="AU1934" s="20" t="s">
        <v>91</v>
      </c>
    </row>
    <row r="1935" s="14" customFormat="1">
      <c r="A1935" s="14"/>
      <c r="B1935" s="247"/>
      <c r="C1935" s="248"/>
      <c r="D1935" s="238" t="s">
        <v>383</v>
      </c>
      <c r="E1935" s="249" t="s">
        <v>19</v>
      </c>
      <c r="F1935" s="250" t="s">
        <v>1798</v>
      </c>
      <c r="G1935" s="248"/>
      <c r="H1935" s="251">
        <v>30</v>
      </c>
      <c r="I1935" s="252"/>
      <c r="J1935" s="248"/>
      <c r="K1935" s="248"/>
      <c r="L1935" s="253"/>
      <c r="M1935" s="254"/>
      <c r="N1935" s="255"/>
      <c r="O1935" s="255"/>
      <c r="P1935" s="255"/>
      <c r="Q1935" s="255"/>
      <c r="R1935" s="255"/>
      <c r="S1935" s="255"/>
      <c r="T1935" s="256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7" t="s">
        <v>383</v>
      </c>
      <c r="AU1935" s="257" t="s">
        <v>91</v>
      </c>
      <c r="AV1935" s="14" t="s">
        <v>91</v>
      </c>
      <c r="AW1935" s="14" t="s">
        <v>37</v>
      </c>
      <c r="AX1935" s="14" t="s">
        <v>78</v>
      </c>
      <c r="AY1935" s="257" t="s">
        <v>373</v>
      </c>
    </row>
    <row r="1936" s="15" customFormat="1">
      <c r="A1936" s="15"/>
      <c r="B1936" s="258"/>
      <c r="C1936" s="259"/>
      <c r="D1936" s="238" t="s">
        <v>383</v>
      </c>
      <c r="E1936" s="260" t="s">
        <v>19</v>
      </c>
      <c r="F1936" s="261" t="s">
        <v>386</v>
      </c>
      <c r="G1936" s="259"/>
      <c r="H1936" s="262">
        <v>30</v>
      </c>
      <c r="I1936" s="263"/>
      <c r="J1936" s="259"/>
      <c r="K1936" s="259"/>
      <c r="L1936" s="264"/>
      <c r="M1936" s="265"/>
      <c r="N1936" s="266"/>
      <c r="O1936" s="266"/>
      <c r="P1936" s="266"/>
      <c r="Q1936" s="266"/>
      <c r="R1936" s="266"/>
      <c r="S1936" s="266"/>
      <c r="T1936" s="267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8" t="s">
        <v>383</v>
      </c>
      <c r="AU1936" s="268" t="s">
        <v>91</v>
      </c>
      <c r="AV1936" s="15" t="s">
        <v>379</v>
      </c>
      <c r="AW1936" s="15" t="s">
        <v>37</v>
      </c>
      <c r="AX1936" s="15" t="s">
        <v>85</v>
      </c>
      <c r="AY1936" s="268" t="s">
        <v>373</v>
      </c>
    </row>
    <row r="1937" s="2" customFormat="1" ht="44.25" customHeight="1">
      <c r="A1937" s="41"/>
      <c r="B1937" s="42"/>
      <c r="C1937" s="218" t="s">
        <v>1799</v>
      </c>
      <c r="D1937" s="218" t="s">
        <v>375</v>
      </c>
      <c r="E1937" s="219" t="s">
        <v>1800</v>
      </c>
      <c r="F1937" s="220" t="s">
        <v>1801</v>
      </c>
      <c r="G1937" s="221" t="s">
        <v>230</v>
      </c>
      <c r="H1937" s="222">
        <v>1350</v>
      </c>
      <c r="I1937" s="223"/>
      <c r="J1937" s="224">
        <f>ROUND(I1937*H1937,2)</f>
        <v>0</v>
      </c>
      <c r="K1937" s="220" t="s">
        <v>378</v>
      </c>
      <c r="L1937" s="47"/>
      <c r="M1937" s="225" t="s">
        <v>19</v>
      </c>
      <c r="N1937" s="226" t="s">
        <v>50</v>
      </c>
      <c r="O1937" s="87"/>
      <c r="P1937" s="227">
        <f>O1937*H1937</f>
        <v>0</v>
      </c>
      <c r="Q1937" s="227">
        <v>0</v>
      </c>
      <c r="R1937" s="227">
        <f>Q1937*H1937</f>
        <v>0</v>
      </c>
      <c r="S1937" s="227">
        <v>0</v>
      </c>
      <c r="T1937" s="228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9" t="s">
        <v>379</v>
      </c>
      <c r="AT1937" s="229" t="s">
        <v>375</v>
      </c>
      <c r="AU1937" s="229" t="s">
        <v>91</v>
      </c>
      <c r="AY1937" s="20" t="s">
        <v>373</v>
      </c>
      <c r="BE1937" s="230">
        <f>IF(N1937="základní",J1937,0)</f>
        <v>0</v>
      </c>
      <c r="BF1937" s="230">
        <f>IF(N1937="snížená",J1937,0)</f>
        <v>0</v>
      </c>
      <c r="BG1937" s="230">
        <f>IF(N1937="zákl. přenesená",J1937,0)</f>
        <v>0</v>
      </c>
      <c r="BH1937" s="230">
        <f>IF(N1937="sníž. přenesená",J1937,0)</f>
        <v>0</v>
      </c>
      <c r="BI1937" s="230">
        <f>IF(N1937="nulová",J1937,0)</f>
        <v>0</v>
      </c>
      <c r="BJ1937" s="20" t="s">
        <v>91</v>
      </c>
      <c r="BK1937" s="230">
        <f>ROUND(I1937*H1937,2)</f>
        <v>0</v>
      </c>
      <c r="BL1937" s="20" t="s">
        <v>379</v>
      </c>
      <c r="BM1937" s="229" t="s">
        <v>1802</v>
      </c>
    </row>
    <row r="1938" s="2" customFormat="1">
      <c r="A1938" s="41"/>
      <c r="B1938" s="42"/>
      <c r="C1938" s="43"/>
      <c r="D1938" s="231" t="s">
        <v>381</v>
      </c>
      <c r="E1938" s="43"/>
      <c r="F1938" s="232" t="s">
        <v>1803</v>
      </c>
      <c r="G1938" s="43"/>
      <c r="H1938" s="43"/>
      <c r="I1938" s="233"/>
      <c r="J1938" s="43"/>
      <c r="K1938" s="43"/>
      <c r="L1938" s="47"/>
      <c r="M1938" s="234"/>
      <c r="N1938" s="235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381</v>
      </c>
      <c r="AU1938" s="20" t="s">
        <v>91</v>
      </c>
    </row>
    <row r="1939" s="14" customFormat="1">
      <c r="A1939" s="14"/>
      <c r="B1939" s="247"/>
      <c r="C1939" s="248"/>
      <c r="D1939" s="238" t="s">
        <v>383</v>
      </c>
      <c r="E1939" s="249" t="s">
        <v>19</v>
      </c>
      <c r="F1939" s="250" t="s">
        <v>1804</v>
      </c>
      <c r="G1939" s="248"/>
      <c r="H1939" s="251">
        <v>1350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7" t="s">
        <v>383</v>
      </c>
      <c r="AU1939" s="257" t="s">
        <v>91</v>
      </c>
      <c r="AV1939" s="14" t="s">
        <v>91</v>
      </c>
      <c r="AW1939" s="14" t="s">
        <v>37</v>
      </c>
      <c r="AX1939" s="14" t="s">
        <v>78</v>
      </c>
      <c r="AY1939" s="257" t="s">
        <v>373</v>
      </c>
    </row>
    <row r="1940" s="15" customFormat="1">
      <c r="A1940" s="15"/>
      <c r="B1940" s="258"/>
      <c r="C1940" s="259"/>
      <c r="D1940" s="238" t="s">
        <v>383</v>
      </c>
      <c r="E1940" s="260" t="s">
        <v>19</v>
      </c>
      <c r="F1940" s="261" t="s">
        <v>386</v>
      </c>
      <c r="G1940" s="259"/>
      <c r="H1940" s="262">
        <v>1350</v>
      </c>
      <c r="I1940" s="263"/>
      <c r="J1940" s="259"/>
      <c r="K1940" s="259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8" t="s">
        <v>383</v>
      </c>
      <c r="AU1940" s="268" t="s">
        <v>91</v>
      </c>
      <c r="AV1940" s="15" t="s">
        <v>379</v>
      </c>
      <c r="AW1940" s="15" t="s">
        <v>37</v>
      </c>
      <c r="AX1940" s="15" t="s">
        <v>85</v>
      </c>
      <c r="AY1940" s="268" t="s">
        <v>373</v>
      </c>
    </row>
    <row r="1941" s="2" customFormat="1" ht="37.8" customHeight="1">
      <c r="A1941" s="41"/>
      <c r="B1941" s="42"/>
      <c r="C1941" s="218" t="s">
        <v>1805</v>
      </c>
      <c r="D1941" s="218" t="s">
        <v>375</v>
      </c>
      <c r="E1941" s="219" t="s">
        <v>1806</v>
      </c>
      <c r="F1941" s="220" t="s">
        <v>1807</v>
      </c>
      <c r="G1941" s="221" t="s">
        <v>230</v>
      </c>
      <c r="H1941" s="222">
        <v>30</v>
      </c>
      <c r="I1941" s="223"/>
      <c r="J1941" s="224">
        <f>ROUND(I1941*H1941,2)</f>
        <v>0</v>
      </c>
      <c r="K1941" s="220" t="s">
        <v>378</v>
      </c>
      <c r="L1941" s="47"/>
      <c r="M1941" s="225" t="s">
        <v>19</v>
      </c>
      <c r="N1941" s="226" t="s">
        <v>50</v>
      </c>
      <c r="O1941" s="87"/>
      <c r="P1941" s="227">
        <f>O1941*H1941</f>
        <v>0</v>
      </c>
      <c r="Q1941" s="227">
        <v>0</v>
      </c>
      <c r="R1941" s="227">
        <f>Q1941*H1941</f>
        <v>0</v>
      </c>
      <c r="S1941" s="227">
        <v>0</v>
      </c>
      <c r="T1941" s="228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29" t="s">
        <v>379</v>
      </c>
      <c r="AT1941" s="229" t="s">
        <v>375</v>
      </c>
      <c r="AU1941" s="229" t="s">
        <v>91</v>
      </c>
      <c r="AY1941" s="20" t="s">
        <v>373</v>
      </c>
      <c r="BE1941" s="230">
        <f>IF(N1941="základní",J1941,0)</f>
        <v>0</v>
      </c>
      <c r="BF1941" s="230">
        <f>IF(N1941="snížená",J1941,0)</f>
        <v>0</v>
      </c>
      <c r="BG1941" s="230">
        <f>IF(N1941="zákl. přenesená",J1941,0)</f>
        <v>0</v>
      </c>
      <c r="BH1941" s="230">
        <f>IF(N1941="sníž. přenesená",J1941,0)</f>
        <v>0</v>
      </c>
      <c r="BI1941" s="230">
        <f>IF(N1941="nulová",J1941,0)</f>
        <v>0</v>
      </c>
      <c r="BJ1941" s="20" t="s">
        <v>91</v>
      </c>
      <c r="BK1941" s="230">
        <f>ROUND(I1941*H1941,2)</f>
        <v>0</v>
      </c>
      <c r="BL1941" s="20" t="s">
        <v>379</v>
      </c>
      <c r="BM1941" s="229" t="s">
        <v>1808</v>
      </c>
    </row>
    <row r="1942" s="2" customFormat="1">
      <c r="A1942" s="41"/>
      <c r="B1942" s="42"/>
      <c r="C1942" s="43"/>
      <c r="D1942" s="231" t="s">
        <v>381</v>
      </c>
      <c r="E1942" s="43"/>
      <c r="F1942" s="232" t="s">
        <v>1809</v>
      </c>
      <c r="G1942" s="43"/>
      <c r="H1942" s="43"/>
      <c r="I1942" s="233"/>
      <c r="J1942" s="43"/>
      <c r="K1942" s="43"/>
      <c r="L1942" s="47"/>
      <c r="M1942" s="234"/>
      <c r="N1942" s="235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381</v>
      </c>
      <c r="AU1942" s="20" t="s">
        <v>91</v>
      </c>
    </row>
    <row r="1943" s="14" customFormat="1">
      <c r="A1943" s="14"/>
      <c r="B1943" s="247"/>
      <c r="C1943" s="248"/>
      <c r="D1943" s="238" t="s">
        <v>383</v>
      </c>
      <c r="E1943" s="249" t="s">
        <v>19</v>
      </c>
      <c r="F1943" s="250" t="s">
        <v>1798</v>
      </c>
      <c r="G1943" s="248"/>
      <c r="H1943" s="251">
        <v>30</v>
      </c>
      <c r="I1943" s="252"/>
      <c r="J1943" s="248"/>
      <c r="K1943" s="248"/>
      <c r="L1943" s="253"/>
      <c r="M1943" s="254"/>
      <c r="N1943" s="255"/>
      <c r="O1943" s="255"/>
      <c r="P1943" s="255"/>
      <c r="Q1943" s="255"/>
      <c r="R1943" s="255"/>
      <c r="S1943" s="255"/>
      <c r="T1943" s="256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7" t="s">
        <v>383</v>
      </c>
      <c r="AU1943" s="257" t="s">
        <v>91</v>
      </c>
      <c r="AV1943" s="14" t="s">
        <v>91</v>
      </c>
      <c r="AW1943" s="14" t="s">
        <v>37</v>
      </c>
      <c r="AX1943" s="14" t="s">
        <v>78</v>
      </c>
      <c r="AY1943" s="257" t="s">
        <v>373</v>
      </c>
    </row>
    <row r="1944" s="15" customFormat="1">
      <c r="A1944" s="15"/>
      <c r="B1944" s="258"/>
      <c r="C1944" s="259"/>
      <c r="D1944" s="238" t="s">
        <v>383</v>
      </c>
      <c r="E1944" s="260" t="s">
        <v>19</v>
      </c>
      <c r="F1944" s="261" t="s">
        <v>386</v>
      </c>
      <c r="G1944" s="259"/>
      <c r="H1944" s="262">
        <v>30</v>
      </c>
      <c r="I1944" s="263"/>
      <c r="J1944" s="259"/>
      <c r="K1944" s="259"/>
      <c r="L1944" s="264"/>
      <c r="M1944" s="265"/>
      <c r="N1944" s="266"/>
      <c r="O1944" s="266"/>
      <c r="P1944" s="266"/>
      <c r="Q1944" s="266"/>
      <c r="R1944" s="266"/>
      <c r="S1944" s="266"/>
      <c r="T1944" s="267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8" t="s">
        <v>383</v>
      </c>
      <c r="AU1944" s="268" t="s">
        <v>91</v>
      </c>
      <c r="AV1944" s="15" t="s">
        <v>379</v>
      </c>
      <c r="AW1944" s="15" t="s">
        <v>37</v>
      </c>
      <c r="AX1944" s="15" t="s">
        <v>85</v>
      </c>
      <c r="AY1944" s="268" t="s">
        <v>373</v>
      </c>
    </row>
    <row r="1945" s="2" customFormat="1" ht="37.8" customHeight="1">
      <c r="A1945" s="41"/>
      <c r="B1945" s="42"/>
      <c r="C1945" s="218" t="s">
        <v>1810</v>
      </c>
      <c r="D1945" s="218" t="s">
        <v>375</v>
      </c>
      <c r="E1945" s="219" t="s">
        <v>1811</v>
      </c>
      <c r="F1945" s="220" t="s">
        <v>1812</v>
      </c>
      <c r="G1945" s="221" t="s">
        <v>153</v>
      </c>
      <c r="H1945" s="222">
        <v>3012.7800000000002</v>
      </c>
      <c r="I1945" s="223"/>
      <c r="J1945" s="224">
        <f>ROUND(I1945*H1945,2)</f>
        <v>0</v>
      </c>
      <c r="K1945" s="220" t="s">
        <v>378</v>
      </c>
      <c r="L1945" s="47"/>
      <c r="M1945" s="225" t="s">
        <v>19</v>
      </c>
      <c r="N1945" s="226" t="s">
        <v>50</v>
      </c>
      <c r="O1945" s="87"/>
      <c r="P1945" s="227">
        <f>O1945*H1945</f>
        <v>0</v>
      </c>
      <c r="Q1945" s="227">
        <v>4.0000000000000003E-05</v>
      </c>
      <c r="R1945" s="227">
        <f>Q1945*H1945</f>
        <v>0.12051120000000001</v>
      </c>
      <c r="S1945" s="227">
        <v>0</v>
      </c>
      <c r="T1945" s="228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9" t="s">
        <v>379</v>
      </c>
      <c r="AT1945" s="229" t="s">
        <v>375</v>
      </c>
      <c r="AU1945" s="229" t="s">
        <v>91</v>
      </c>
      <c r="AY1945" s="20" t="s">
        <v>373</v>
      </c>
      <c r="BE1945" s="230">
        <f>IF(N1945="základní",J1945,0)</f>
        <v>0</v>
      </c>
      <c r="BF1945" s="230">
        <f>IF(N1945="snížená",J1945,0)</f>
        <v>0</v>
      </c>
      <c r="BG1945" s="230">
        <f>IF(N1945="zákl. přenesená",J1945,0)</f>
        <v>0</v>
      </c>
      <c r="BH1945" s="230">
        <f>IF(N1945="sníž. přenesená",J1945,0)</f>
        <v>0</v>
      </c>
      <c r="BI1945" s="230">
        <f>IF(N1945="nulová",J1945,0)</f>
        <v>0</v>
      </c>
      <c r="BJ1945" s="20" t="s">
        <v>91</v>
      </c>
      <c r="BK1945" s="230">
        <f>ROUND(I1945*H1945,2)</f>
        <v>0</v>
      </c>
      <c r="BL1945" s="20" t="s">
        <v>379</v>
      </c>
      <c r="BM1945" s="229" t="s">
        <v>1813</v>
      </c>
    </row>
    <row r="1946" s="2" customFormat="1">
      <c r="A1946" s="41"/>
      <c r="B1946" s="42"/>
      <c r="C1946" s="43"/>
      <c r="D1946" s="231" t="s">
        <v>381</v>
      </c>
      <c r="E1946" s="43"/>
      <c r="F1946" s="232" t="s">
        <v>1814</v>
      </c>
      <c r="G1946" s="43"/>
      <c r="H1946" s="43"/>
      <c r="I1946" s="233"/>
      <c r="J1946" s="43"/>
      <c r="K1946" s="43"/>
      <c r="L1946" s="47"/>
      <c r="M1946" s="234"/>
      <c r="N1946" s="235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381</v>
      </c>
      <c r="AU1946" s="20" t="s">
        <v>91</v>
      </c>
    </row>
    <row r="1947" s="14" customFormat="1">
      <c r="A1947" s="14"/>
      <c r="B1947" s="247"/>
      <c r="C1947" s="248"/>
      <c r="D1947" s="238" t="s">
        <v>383</v>
      </c>
      <c r="E1947" s="249" t="s">
        <v>19</v>
      </c>
      <c r="F1947" s="250" t="s">
        <v>1792</v>
      </c>
      <c r="G1947" s="248"/>
      <c r="H1947" s="251">
        <v>3012.7800000000002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7" t="s">
        <v>383</v>
      </c>
      <c r="AU1947" s="257" t="s">
        <v>91</v>
      </c>
      <c r="AV1947" s="14" t="s">
        <v>91</v>
      </c>
      <c r="AW1947" s="14" t="s">
        <v>37</v>
      </c>
      <c r="AX1947" s="14" t="s">
        <v>78</v>
      </c>
      <c r="AY1947" s="257" t="s">
        <v>373</v>
      </c>
    </row>
    <row r="1948" s="15" customFormat="1">
      <c r="A1948" s="15"/>
      <c r="B1948" s="258"/>
      <c r="C1948" s="259"/>
      <c r="D1948" s="238" t="s">
        <v>383</v>
      </c>
      <c r="E1948" s="260" t="s">
        <v>19</v>
      </c>
      <c r="F1948" s="261" t="s">
        <v>386</v>
      </c>
      <c r="G1948" s="259"/>
      <c r="H1948" s="262">
        <v>3012.7800000000002</v>
      </c>
      <c r="I1948" s="263"/>
      <c r="J1948" s="259"/>
      <c r="K1948" s="259"/>
      <c r="L1948" s="264"/>
      <c r="M1948" s="265"/>
      <c r="N1948" s="266"/>
      <c r="O1948" s="266"/>
      <c r="P1948" s="266"/>
      <c r="Q1948" s="266"/>
      <c r="R1948" s="266"/>
      <c r="S1948" s="266"/>
      <c r="T1948" s="267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68" t="s">
        <v>383</v>
      </c>
      <c r="AU1948" s="268" t="s">
        <v>91</v>
      </c>
      <c r="AV1948" s="15" t="s">
        <v>379</v>
      </c>
      <c r="AW1948" s="15" t="s">
        <v>37</v>
      </c>
      <c r="AX1948" s="15" t="s">
        <v>85</v>
      </c>
      <c r="AY1948" s="268" t="s">
        <v>373</v>
      </c>
    </row>
    <row r="1949" s="2" customFormat="1" ht="37.8" customHeight="1">
      <c r="A1949" s="41"/>
      <c r="B1949" s="42"/>
      <c r="C1949" s="218" t="s">
        <v>1815</v>
      </c>
      <c r="D1949" s="218" t="s">
        <v>375</v>
      </c>
      <c r="E1949" s="219" t="s">
        <v>1816</v>
      </c>
      <c r="F1949" s="220" t="s">
        <v>1817</v>
      </c>
      <c r="G1949" s="221" t="s">
        <v>153</v>
      </c>
      <c r="H1949" s="222">
        <v>51.552</v>
      </c>
      <c r="I1949" s="223"/>
      <c r="J1949" s="224">
        <f>ROUND(I1949*H1949,2)</f>
        <v>0</v>
      </c>
      <c r="K1949" s="220" t="s">
        <v>19</v>
      </c>
      <c r="L1949" s="47"/>
      <c r="M1949" s="225" t="s">
        <v>19</v>
      </c>
      <c r="N1949" s="226" t="s">
        <v>50</v>
      </c>
      <c r="O1949" s="87"/>
      <c r="P1949" s="227">
        <f>O1949*H1949</f>
        <v>0</v>
      </c>
      <c r="Q1949" s="227">
        <v>0.0067200000000000003</v>
      </c>
      <c r="R1949" s="227">
        <f>Q1949*H1949</f>
        <v>0.34642944000000003</v>
      </c>
      <c r="S1949" s="227">
        <v>0</v>
      </c>
      <c r="T1949" s="228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9" t="s">
        <v>379</v>
      </c>
      <c r="AT1949" s="229" t="s">
        <v>375</v>
      </c>
      <c r="AU1949" s="229" t="s">
        <v>91</v>
      </c>
      <c r="AY1949" s="20" t="s">
        <v>373</v>
      </c>
      <c r="BE1949" s="230">
        <f>IF(N1949="základní",J1949,0)</f>
        <v>0</v>
      </c>
      <c r="BF1949" s="230">
        <f>IF(N1949="snížená",J1949,0)</f>
        <v>0</v>
      </c>
      <c r="BG1949" s="230">
        <f>IF(N1949="zákl. přenesená",J1949,0)</f>
        <v>0</v>
      </c>
      <c r="BH1949" s="230">
        <f>IF(N1949="sníž. přenesená",J1949,0)</f>
        <v>0</v>
      </c>
      <c r="BI1949" s="230">
        <f>IF(N1949="nulová",J1949,0)</f>
        <v>0</v>
      </c>
      <c r="BJ1949" s="20" t="s">
        <v>91</v>
      </c>
      <c r="BK1949" s="230">
        <f>ROUND(I1949*H1949,2)</f>
        <v>0</v>
      </c>
      <c r="BL1949" s="20" t="s">
        <v>379</v>
      </c>
      <c r="BM1949" s="229" t="s">
        <v>1818</v>
      </c>
    </row>
    <row r="1950" s="13" customFormat="1">
      <c r="A1950" s="13"/>
      <c r="B1950" s="236"/>
      <c r="C1950" s="237"/>
      <c r="D1950" s="238" t="s">
        <v>383</v>
      </c>
      <c r="E1950" s="239" t="s">
        <v>19</v>
      </c>
      <c r="F1950" s="240" t="s">
        <v>384</v>
      </c>
      <c r="G1950" s="237"/>
      <c r="H1950" s="239" t="s">
        <v>19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6" t="s">
        <v>383</v>
      </c>
      <c r="AU1950" s="246" t="s">
        <v>91</v>
      </c>
      <c r="AV1950" s="13" t="s">
        <v>85</v>
      </c>
      <c r="AW1950" s="13" t="s">
        <v>37</v>
      </c>
      <c r="AX1950" s="13" t="s">
        <v>78</v>
      </c>
      <c r="AY1950" s="246" t="s">
        <v>373</v>
      </c>
    </row>
    <row r="1951" s="13" customFormat="1">
      <c r="A1951" s="13"/>
      <c r="B1951" s="236"/>
      <c r="C1951" s="237"/>
      <c r="D1951" s="238" t="s">
        <v>383</v>
      </c>
      <c r="E1951" s="239" t="s">
        <v>19</v>
      </c>
      <c r="F1951" s="240" t="s">
        <v>977</v>
      </c>
      <c r="G1951" s="237"/>
      <c r="H1951" s="239" t="s">
        <v>19</v>
      </c>
      <c r="I1951" s="241"/>
      <c r="J1951" s="237"/>
      <c r="K1951" s="237"/>
      <c r="L1951" s="242"/>
      <c r="M1951" s="243"/>
      <c r="N1951" s="244"/>
      <c r="O1951" s="244"/>
      <c r="P1951" s="244"/>
      <c r="Q1951" s="244"/>
      <c r="R1951" s="244"/>
      <c r="S1951" s="244"/>
      <c r="T1951" s="245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6" t="s">
        <v>383</v>
      </c>
      <c r="AU1951" s="246" t="s">
        <v>91</v>
      </c>
      <c r="AV1951" s="13" t="s">
        <v>85</v>
      </c>
      <c r="AW1951" s="13" t="s">
        <v>37</v>
      </c>
      <c r="AX1951" s="13" t="s">
        <v>78</v>
      </c>
      <c r="AY1951" s="246" t="s">
        <v>373</v>
      </c>
    </row>
    <row r="1952" s="13" customFormat="1">
      <c r="A1952" s="13"/>
      <c r="B1952" s="236"/>
      <c r="C1952" s="237"/>
      <c r="D1952" s="238" t="s">
        <v>383</v>
      </c>
      <c r="E1952" s="239" t="s">
        <v>19</v>
      </c>
      <c r="F1952" s="240" t="s">
        <v>673</v>
      </c>
      <c r="G1952" s="237"/>
      <c r="H1952" s="239" t="s">
        <v>19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6" t="s">
        <v>383</v>
      </c>
      <c r="AU1952" s="246" t="s">
        <v>91</v>
      </c>
      <c r="AV1952" s="13" t="s">
        <v>85</v>
      </c>
      <c r="AW1952" s="13" t="s">
        <v>37</v>
      </c>
      <c r="AX1952" s="13" t="s">
        <v>78</v>
      </c>
      <c r="AY1952" s="246" t="s">
        <v>373</v>
      </c>
    </row>
    <row r="1953" s="14" customFormat="1">
      <c r="A1953" s="14"/>
      <c r="B1953" s="247"/>
      <c r="C1953" s="248"/>
      <c r="D1953" s="238" t="s">
        <v>383</v>
      </c>
      <c r="E1953" s="249" t="s">
        <v>19</v>
      </c>
      <c r="F1953" s="250" t="s">
        <v>1819</v>
      </c>
      <c r="G1953" s="248"/>
      <c r="H1953" s="251">
        <v>11.994999999999999</v>
      </c>
      <c r="I1953" s="252"/>
      <c r="J1953" s="248"/>
      <c r="K1953" s="248"/>
      <c r="L1953" s="253"/>
      <c r="M1953" s="254"/>
      <c r="N1953" s="255"/>
      <c r="O1953" s="255"/>
      <c r="P1953" s="255"/>
      <c r="Q1953" s="255"/>
      <c r="R1953" s="255"/>
      <c r="S1953" s="255"/>
      <c r="T1953" s="256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7" t="s">
        <v>383</v>
      </c>
      <c r="AU1953" s="257" t="s">
        <v>91</v>
      </c>
      <c r="AV1953" s="14" t="s">
        <v>91</v>
      </c>
      <c r="AW1953" s="14" t="s">
        <v>37</v>
      </c>
      <c r="AX1953" s="14" t="s">
        <v>78</v>
      </c>
      <c r="AY1953" s="257" t="s">
        <v>373</v>
      </c>
    </row>
    <row r="1954" s="16" customFormat="1">
      <c r="A1954" s="16"/>
      <c r="B1954" s="269"/>
      <c r="C1954" s="270"/>
      <c r="D1954" s="238" t="s">
        <v>383</v>
      </c>
      <c r="E1954" s="271" t="s">
        <v>19</v>
      </c>
      <c r="F1954" s="272" t="s">
        <v>447</v>
      </c>
      <c r="G1954" s="270"/>
      <c r="H1954" s="273">
        <v>11.994999999999999</v>
      </c>
      <c r="I1954" s="274"/>
      <c r="J1954" s="270"/>
      <c r="K1954" s="270"/>
      <c r="L1954" s="275"/>
      <c r="M1954" s="276"/>
      <c r="N1954" s="277"/>
      <c r="O1954" s="277"/>
      <c r="P1954" s="277"/>
      <c r="Q1954" s="277"/>
      <c r="R1954" s="277"/>
      <c r="S1954" s="277"/>
      <c r="T1954" s="278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9" t="s">
        <v>383</v>
      </c>
      <c r="AU1954" s="279" t="s">
        <v>91</v>
      </c>
      <c r="AV1954" s="16" t="s">
        <v>98</v>
      </c>
      <c r="AW1954" s="16" t="s">
        <v>37</v>
      </c>
      <c r="AX1954" s="16" t="s">
        <v>78</v>
      </c>
      <c r="AY1954" s="279" t="s">
        <v>373</v>
      </c>
    </row>
    <row r="1955" s="13" customFormat="1">
      <c r="A1955" s="13"/>
      <c r="B1955" s="236"/>
      <c r="C1955" s="237"/>
      <c r="D1955" s="238" t="s">
        <v>383</v>
      </c>
      <c r="E1955" s="239" t="s">
        <v>19</v>
      </c>
      <c r="F1955" s="240" t="s">
        <v>692</v>
      </c>
      <c r="G1955" s="237"/>
      <c r="H1955" s="239" t="s">
        <v>19</v>
      </c>
      <c r="I1955" s="241"/>
      <c r="J1955" s="237"/>
      <c r="K1955" s="237"/>
      <c r="L1955" s="242"/>
      <c r="M1955" s="243"/>
      <c r="N1955" s="244"/>
      <c r="O1955" s="244"/>
      <c r="P1955" s="244"/>
      <c r="Q1955" s="244"/>
      <c r="R1955" s="244"/>
      <c r="S1955" s="244"/>
      <c r="T1955" s="24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6" t="s">
        <v>383</v>
      </c>
      <c r="AU1955" s="246" t="s">
        <v>91</v>
      </c>
      <c r="AV1955" s="13" t="s">
        <v>85</v>
      </c>
      <c r="AW1955" s="13" t="s">
        <v>37</v>
      </c>
      <c r="AX1955" s="13" t="s">
        <v>78</v>
      </c>
      <c r="AY1955" s="246" t="s">
        <v>373</v>
      </c>
    </row>
    <row r="1956" s="14" customFormat="1">
      <c r="A1956" s="14"/>
      <c r="B1956" s="247"/>
      <c r="C1956" s="248"/>
      <c r="D1956" s="238" t="s">
        <v>383</v>
      </c>
      <c r="E1956" s="249" t="s">
        <v>19</v>
      </c>
      <c r="F1956" s="250" t="s">
        <v>1820</v>
      </c>
      <c r="G1956" s="248"/>
      <c r="H1956" s="251">
        <v>12.654999999999999</v>
      </c>
      <c r="I1956" s="252"/>
      <c r="J1956" s="248"/>
      <c r="K1956" s="248"/>
      <c r="L1956" s="253"/>
      <c r="M1956" s="254"/>
      <c r="N1956" s="255"/>
      <c r="O1956" s="255"/>
      <c r="P1956" s="255"/>
      <c r="Q1956" s="255"/>
      <c r="R1956" s="255"/>
      <c r="S1956" s="255"/>
      <c r="T1956" s="256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7" t="s">
        <v>383</v>
      </c>
      <c r="AU1956" s="257" t="s">
        <v>91</v>
      </c>
      <c r="AV1956" s="14" t="s">
        <v>91</v>
      </c>
      <c r="AW1956" s="14" t="s">
        <v>37</v>
      </c>
      <c r="AX1956" s="14" t="s">
        <v>78</v>
      </c>
      <c r="AY1956" s="257" t="s">
        <v>373</v>
      </c>
    </row>
    <row r="1957" s="16" customFormat="1">
      <c r="A1957" s="16"/>
      <c r="B1957" s="269"/>
      <c r="C1957" s="270"/>
      <c r="D1957" s="238" t="s">
        <v>383</v>
      </c>
      <c r="E1957" s="271" t="s">
        <v>19</v>
      </c>
      <c r="F1957" s="272" t="s">
        <v>447</v>
      </c>
      <c r="G1957" s="270"/>
      <c r="H1957" s="273">
        <v>12.654999999999999</v>
      </c>
      <c r="I1957" s="274"/>
      <c r="J1957" s="270"/>
      <c r="K1957" s="270"/>
      <c r="L1957" s="275"/>
      <c r="M1957" s="276"/>
      <c r="N1957" s="277"/>
      <c r="O1957" s="277"/>
      <c r="P1957" s="277"/>
      <c r="Q1957" s="277"/>
      <c r="R1957" s="277"/>
      <c r="S1957" s="277"/>
      <c r="T1957" s="278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79" t="s">
        <v>383</v>
      </c>
      <c r="AU1957" s="279" t="s">
        <v>91</v>
      </c>
      <c r="AV1957" s="16" t="s">
        <v>98</v>
      </c>
      <c r="AW1957" s="16" t="s">
        <v>37</v>
      </c>
      <c r="AX1957" s="16" t="s">
        <v>78</v>
      </c>
      <c r="AY1957" s="279" t="s">
        <v>373</v>
      </c>
    </row>
    <row r="1958" s="13" customFormat="1">
      <c r="A1958" s="13"/>
      <c r="B1958" s="236"/>
      <c r="C1958" s="237"/>
      <c r="D1958" s="238" t="s">
        <v>383</v>
      </c>
      <c r="E1958" s="239" t="s">
        <v>19</v>
      </c>
      <c r="F1958" s="240" t="s">
        <v>693</v>
      </c>
      <c r="G1958" s="237"/>
      <c r="H1958" s="239" t="s">
        <v>19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6" t="s">
        <v>383</v>
      </c>
      <c r="AU1958" s="246" t="s">
        <v>91</v>
      </c>
      <c r="AV1958" s="13" t="s">
        <v>85</v>
      </c>
      <c r="AW1958" s="13" t="s">
        <v>37</v>
      </c>
      <c r="AX1958" s="13" t="s">
        <v>78</v>
      </c>
      <c r="AY1958" s="246" t="s">
        <v>373</v>
      </c>
    </row>
    <row r="1959" s="14" customFormat="1">
      <c r="A1959" s="14"/>
      <c r="B1959" s="247"/>
      <c r="C1959" s="248"/>
      <c r="D1959" s="238" t="s">
        <v>383</v>
      </c>
      <c r="E1959" s="249" t="s">
        <v>19</v>
      </c>
      <c r="F1959" s="250" t="s">
        <v>1821</v>
      </c>
      <c r="G1959" s="248"/>
      <c r="H1959" s="251">
        <v>13.451000000000001</v>
      </c>
      <c r="I1959" s="252"/>
      <c r="J1959" s="248"/>
      <c r="K1959" s="248"/>
      <c r="L1959" s="253"/>
      <c r="M1959" s="254"/>
      <c r="N1959" s="255"/>
      <c r="O1959" s="255"/>
      <c r="P1959" s="255"/>
      <c r="Q1959" s="255"/>
      <c r="R1959" s="255"/>
      <c r="S1959" s="255"/>
      <c r="T1959" s="256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7" t="s">
        <v>383</v>
      </c>
      <c r="AU1959" s="257" t="s">
        <v>91</v>
      </c>
      <c r="AV1959" s="14" t="s">
        <v>91</v>
      </c>
      <c r="AW1959" s="14" t="s">
        <v>37</v>
      </c>
      <c r="AX1959" s="14" t="s">
        <v>78</v>
      </c>
      <c r="AY1959" s="257" t="s">
        <v>373</v>
      </c>
    </row>
    <row r="1960" s="16" customFormat="1">
      <c r="A1960" s="16"/>
      <c r="B1960" s="269"/>
      <c r="C1960" s="270"/>
      <c r="D1960" s="238" t="s">
        <v>383</v>
      </c>
      <c r="E1960" s="271" t="s">
        <v>19</v>
      </c>
      <c r="F1960" s="272" t="s">
        <v>447</v>
      </c>
      <c r="G1960" s="270"/>
      <c r="H1960" s="273">
        <v>13.451000000000001</v>
      </c>
      <c r="I1960" s="274"/>
      <c r="J1960" s="270"/>
      <c r="K1960" s="270"/>
      <c r="L1960" s="275"/>
      <c r="M1960" s="276"/>
      <c r="N1960" s="277"/>
      <c r="O1960" s="277"/>
      <c r="P1960" s="277"/>
      <c r="Q1960" s="277"/>
      <c r="R1960" s="277"/>
      <c r="S1960" s="277"/>
      <c r="T1960" s="278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79" t="s">
        <v>383</v>
      </c>
      <c r="AU1960" s="279" t="s">
        <v>91</v>
      </c>
      <c r="AV1960" s="16" t="s">
        <v>98</v>
      </c>
      <c r="AW1960" s="16" t="s">
        <v>37</v>
      </c>
      <c r="AX1960" s="16" t="s">
        <v>78</v>
      </c>
      <c r="AY1960" s="279" t="s">
        <v>373</v>
      </c>
    </row>
    <row r="1961" s="13" customFormat="1">
      <c r="A1961" s="13"/>
      <c r="B1961" s="236"/>
      <c r="C1961" s="237"/>
      <c r="D1961" s="238" t="s">
        <v>383</v>
      </c>
      <c r="E1961" s="239" t="s">
        <v>19</v>
      </c>
      <c r="F1961" s="240" t="s">
        <v>694</v>
      </c>
      <c r="G1961" s="237"/>
      <c r="H1961" s="239" t="s">
        <v>19</v>
      </c>
      <c r="I1961" s="241"/>
      <c r="J1961" s="237"/>
      <c r="K1961" s="237"/>
      <c r="L1961" s="242"/>
      <c r="M1961" s="243"/>
      <c r="N1961" s="244"/>
      <c r="O1961" s="244"/>
      <c r="P1961" s="244"/>
      <c r="Q1961" s="244"/>
      <c r="R1961" s="244"/>
      <c r="S1961" s="244"/>
      <c r="T1961" s="245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6" t="s">
        <v>383</v>
      </c>
      <c r="AU1961" s="246" t="s">
        <v>91</v>
      </c>
      <c r="AV1961" s="13" t="s">
        <v>85</v>
      </c>
      <c r="AW1961" s="13" t="s">
        <v>37</v>
      </c>
      <c r="AX1961" s="13" t="s">
        <v>78</v>
      </c>
      <c r="AY1961" s="246" t="s">
        <v>373</v>
      </c>
    </row>
    <row r="1962" s="14" customFormat="1">
      <c r="A1962" s="14"/>
      <c r="B1962" s="247"/>
      <c r="C1962" s="248"/>
      <c r="D1962" s="238" t="s">
        <v>383</v>
      </c>
      <c r="E1962" s="249" t="s">
        <v>19</v>
      </c>
      <c r="F1962" s="250" t="s">
        <v>1821</v>
      </c>
      <c r="G1962" s="248"/>
      <c r="H1962" s="251">
        <v>13.451000000000001</v>
      </c>
      <c r="I1962" s="252"/>
      <c r="J1962" s="248"/>
      <c r="K1962" s="248"/>
      <c r="L1962" s="253"/>
      <c r="M1962" s="254"/>
      <c r="N1962" s="255"/>
      <c r="O1962" s="255"/>
      <c r="P1962" s="255"/>
      <c r="Q1962" s="255"/>
      <c r="R1962" s="255"/>
      <c r="S1962" s="255"/>
      <c r="T1962" s="256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7" t="s">
        <v>383</v>
      </c>
      <c r="AU1962" s="257" t="s">
        <v>91</v>
      </c>
      <c r="AV1962" s="14" t="s">
        <v>91</v>
      </c>
      <c r="AW1962" s="14" t="s">
        <v>37</v>
      </c>
      <c r="AX1962" s="14" t="s">
        <v>78</v>
      </c>
      <c r="AY1962" s="257" t="s">
        <v>373</v>
      </c>
    </row>
    <row r="1963" s="16" customFormat="1">
      <c r="A1963" s="16"/>
      <c r="B1963" s="269"/>
      <c r="C1963" s="270"/>
      <c r="D1963" s="238" t="s">
        <v>383</v>
      </c>
      <c r="E1963" s="271" t="s">
        <v>19</v>
      </c>
      <c r="F1963" s="272" t="s">
        <v>447</v>
      </c>
      <c r="G1963" s="270"/>
      <c r="H1963" s="273">
        <v>13.451000000000001</v>
      </c>
      <c r="I1963" s="274"/>
      <c r="J1963" s="270"/>
      <c r="K1963" s="270"/>
      <c r="L1963" s="275"/>
      <c r="M1963" s="276"/>
      <c r="N1963" s="277"/>
      <c r="O1963" s="277"/>
      <c r="P1963" s="277"/>
      <c r="Q1963" s="277"/>
      <c r="R1963" s="277"/>
      <c r="S1963" s="277"/>
      <c r="T1963" s="278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T1963" s="279" t="s">
        <v>383</v>
      </c>
      <c r="AU1963" s="279" t="s">
        <v>91</v>
      </c>
      <c r="AV1963" s="16" t="s">
        <v>98</v>
      </c>
      <c r="AW1963" s="16" t="s">
        <v>37</v>
      </c>
      <c r="AX1963" s="16" t="s">
        <v>78</v>
      </c>
      <c r="AY1963" s="279" t="s">
        <v>373</v>
      </c>
    </row>
    <row r="1964" s="15" customFormat="1">
      <c r="A1964" s="15"/>
      <c r="B1964" s="258"/>
      <c r="C1964" s="259"/>
      <c r="D1964" s="238" t="s">
        <v>383</v>
      </c>
      <c r="E1964" s="260" t="s">
        <v>19</v>
      </c>
      <c r="F1964" s="261" t="s">
        <v>386</v>
      </c>
      <c r="G1964" s="259"/>
      <c r="H1964" s="262">
        <v>51.552</v>
      </c>
      <c r="I1964" s="263"/>
      <c r="J1964" s="259"/>
      <c r="K1964" s="259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8" t="s">
        <v>383</v>
      </c>
      <c r="AU1964" s="268" t="s">
        <v>91</v>
      </c>
      <c r="AV1964" s="15" t="s">
        <v>379</v>
      </c>
      <c r="AW1964" s="15" t="s">
        <v>37</v>
      </c>
      <c r="AX1964" s="15" t="s">
        <v>85</v>
      </c>
      <c r="AY1964" s="268" t="s">
        <v>373</v>
      </c>
    </row>
    <row r="1965" s="2" customFormat="1" ht="44.25" customHeight="1">
      <c r="A1965" s="41"/>
      <c r="B1965" s="42"/>
      <c r="C1965" s="218" t="s">
        <v>1822</v>
      </c>
      <c r="D1965" s="218" t="s">
        <v>375</v>
      </c>
      <c r="E1965" s="219" t="s">
        <v>1823</v>
      </c>
      <c r="F1965" s="220" t="s">
        <v>1824</v>
      </c>
      <c r="G1965" s="221" t="s">
        <v>595</v>
      </c>
      <c r="H1965" s="222">
        <v>36</v>
      </c>
      <c r="I1965" s="223"/>
      <c r="J1965" s="224">
        <f>ROUND(I1965*H1965,2)</f>
        <v>0</v>
      </c>
      <c r="K1965" s="220" t="s">
        <v>19</v>
      </c>
      <c r="L1965" s="47"/>
      <c r="M1965" s="225" t="s">
        <v>19</v>
      </c>
      <c r="N1965" s="226" t="s">
        <v>50</v>
      </c>
      <c r="O1965" s="87"/>
      <c r="P1965" s="227">
        <f>O1965*H1965</f>
        <v>0</v>
      </c>
      <c r="Q1965" s="227">
        <v>0.0025000000000000001</v>
      </c>
      <c r="R1965" s="227">
        <f>Q1965*H1965</f>
        <v>0.089999999999999997</v>
      </c>
      <c r="S1965" s="227">
        <v>0</v>
      </c>
      <c r="T1965" s="228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9" t="s">
        <v>379</v>
      </c>
      <c r="AT1965" s="229" t="s">
        <v>375</v>
      </c>
      <c r="AU1965" s="229" t="s">
        <v>91</v>
      </c>
      <c r="AY1965" s="20" t="s">
        <v>373</v>
      </c>
      <c r="BE1965" s="230">
        <f>IF(N1965="základní",J1965,0)</f>
        <v>0</v>
      </c>
      <c r="BF1965" s="230">
        <f>IF(N1965="snížená",J1965,0)</f>
        <v>0</v>
      </c>
      <c r="BG1965" s="230">
        <f>IF(N1965="zákl. přenesená",J1965,0)</f>
        <v>0</v>
      </c>
      <c r="BH1965" s="230">
        <f>IF(N1965="sníž. přenesená",J1965,0)</f>
        <v>0</v>
      </c>
      <c r="BI1965" s="230">
        <f>IF(N1965="nulová",J1965,0)</f>
        <v>0</v>
      </c>
      <c r="BJ1965" s="20" t="s">
        <v>91</v>
      </c>
      <c r="BK1965" s="230">
        <f>ROUND(I1965*H1965,2)</f>
        <v>0</v>
      </c>
      <c r="BL1965" s="20" t="s">
        <v>379</v>
      </c>
      <c r="BM1965" s="229" t="s">
        <v>1825</v>
      </c>
    </row>
    <row r="1966" s="13" customFormat="1">
      <c r="A1966" s="13"/>
      <c r="B1966" s="236"/>
      <c r="C1966" s="237"/>
      <c r="D1966" s="238" t="s">
        <v>383</v>
      </c>
      <c r="E1966" s="239" t="s">
        <v>19</v>
      </c>
      <c r="F1966" s="240" t="s">
        <v>988</v>
      </c>
      <c r="G1966" s="237"/>
      <c r="H1966" s="239" t="s">
        <v>19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6" t="s">
        <v>383</v>
      </c>
      <c r="AU1966" s="246" t="s">
        <v>91</v>
      </c>
      <c r="AV1966" s="13" t="s">
        <v>85</v>
      </c>
      <c r="AW1966" s="13" t="s">
        <v>37</v>
      </c>
      <c r="AX1966" s="13" t="s">
        <v>78</v>
      </c>
      <c r="AY1966" s="246" t="s">
        <v>373</v>
      </c>
    </row>
    <row r="1967" s="14" customFormat="1">
      <c r="A1967" s="14"/>
      <c r="B1967" s="247"/>
      <c r="C1967" s="248"/>
      <c r="D1967" s="238" t="s">
        <v>383</v>
      </c>
      <c r="E1967" s="249" t="s">
        <v>19</v>
      </c>
      <c r="F1967" s="250" t="s">
        <v>430</v>
      </c>
      <c r="G1967" s="248"/>
      <c r="H1967" s="251">
        <v>9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7" t="s">
        <v>383</v>
      </c>
      <c r="AU1967" s="257" t="s">
        <v>91</v>
      </c>
      <c r="AV1967" s="14" t="s">
        <v>91</v>
      </c>
      <c r="AW1967" s="14" t="s">
        <v>37</v>
      </c>
      <c r="AX1967" s="14" t="s">
        <v>78</v>
      </c>
      <c r="AY1967" s="257" t="s">
        <v>373</v>
      </c>
    </row>
    <row r="1968" s="13" customFormat="1">
      <c r="A1968" s="13"/>
      <c r="B1968" s="236"/>
      <c r="C1968" s="237"/>
      <c r="D1968" s="238" t="s">
        <v>383</v>
      </c>
      <c r="E1968" s="239" t="s">
        <v>19</v>
      </c>
      <c r="F1968" s="240" t="s">
        <v>991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383</v>
      </c>
      <c r="AU1968" s="246" t="s">
        <v>91</v>
      </c>
      <c r="AV1968" s="13" t="s">
        <v>85</v>
      </c>
      <c r="AW1968" s="13" t="s">
        <v>37</v>
      </c>
      <c r="AX1968" s="13" t="s">
        <v>78</v>
      </c>
      <c r="AY1968" s="246" t="s">
        <v>373</v>
      </c>
    </row>
    <row r="1969" s="14" customFormat="1">
      <c r="A1969" s="14"/>
      <c r="B1969" s="247"/>
      <c r="C1969" s="248"/>
      <c r="D1969" s="238" t="s">
        <v>383</v>
      </c>
      <c r="E1969" s="249" t="s">
        <v>19</v>
      </c>
      <c r="F1969" s="250" t="s">
        <v>430</v>
      </c>
      <c r="G1969" s="248"/>
      <c r="H1969" s="251">
        <v>9</v>
      </c>
      <c r="I1969" s="252"/>
      <c r="J1969" s="248"/>
      <c r="K1969" s="248"/>
      <c r="L1969" s="253"/>
      <c r="M1969" s="254"/>
      <c r="N1969" s="255"/>
      <c r="O1969" s="255"/>
      <c r="P1969" s="255"/>
      <c r="Q1969" s="255"/>
      <c r="R1969" s="255"/>
      <c r="S1969" s="255"/>
      <c r="T1969" s="256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7" t="s">
        <v>383</v>
      </c>
      <c r="AU1969" s="257" t="s">
        <v>91</v>
      </c>
      <c r="AV1969" s="14" t="s">
        <v>91</v>
      </c>
      <c r="AW1969" s="14" t="s">
        <v>37</v>
      </c>
      <c r="AX1969" s="14" t="s">
        <v>78</v>
      </c>
      <c r="AY1969" s="257" t="s">
        <v>373</v>
      </c>
    </row>
    <row r="1970" s="13" customFormat="1">
      <c r="A1970" s="13"/>
      <c r="B1970" s="236"/>
      <c r="C1970" s="237"/>
      <c r="D1970" s="238" t="s">
        <v>383</v>
      </c>
      <c r="E1970" s="239" t="s">
        <v>19</v>
      </c>
      <c r="F1970" s="240" t="s">
        <v>992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383</v>
      </c>
      <c r="AU1970" s="246" t="s">
        <v>91</v>
      </c>
      <c r="AV1970" s="13" t="s">
        <v>85</v>
      </c>
      <c r="AW1970" s="13" t="s">
        <v>37</v>
      </c>
      <c r="AX1970" s="13" t="s">
        <v>78</v>
      </c>
      <c r="AY1970" s="246" t="s">
        <v>373</v>
      </c>
    </row>
    <row r="1971" s="14" customFormat="1">
      <c r="A1971" s="14"/>
      <c r="B1971" s="247"/>
      <c r="C1971" s="248"/>
      <c r="D1971" s="238" t="s">
        <v>383</v>
      </c>
      <c r="E1971" s="249" t="s">
        <v>19</v>
      </c>
      <c r="F1971" s="250" t="s">
        <v>430</v>
      </c>
      <c r="G1971" s="248"/>
      <c r="H1971" s="251">
        <v>9</v>
      </c>
      <c r="I1971" s="252"/>
      <c r="J1971" s="248"/>
      <c r="K1971" s="248"/>
      <c r="L1971" s="253"/>
      <c r="M1971" s="254"/>
      <c r="N1971" s="255"/>
      <c r="O1971" s="255"/>
      <c r="P1971" s="255"/>
      <c r="Q1971" s="255"/>
      <c r="R1971" s="255"/>
      <c r="S1971" s="255"/>
      <c r="T1971" s="256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7" t="s">
        <v>383</v>
      </c>
      <c r="AU1971" s="257" t="s">
        <v>91</v>
      </c>
      <c r="AV1971" s="14" t="s">
        <v>91</v>
      </c>
      <c r="AW1971" s="14" t="s">
        <v>37</v>
      </c>
      <c r="AX1971" s="14" t="s">
        <v>78</v>
      </c>
      <c r="AY1971" s="257" t="s">
        <v>373</v>
      </c>
    </row>
    <row r="1972" s="13" customFormat="1">
      <c r="A1972" s="13"/>
      <c r="B1972" s="236"/>
      <c r="C1972" s="237"/>
      <c r="D1972" s="238" t="s">
        <v>383</v>
      </c>
      <c r="E1972" s="239" t="s">
        <v>19</v>
      </c>
      <c r="F1972" s="240" t="s">
        <v>993</v>
      </c>
      <c r="G1972" s="237"/>
      <c r="H1972" s="239" t="s">
        <v>19</v>
      </c>
      <c r="I1972" s="241"/>
      <c r="J1972" s="237"/>
      <c r="K1972" s="237"/>
      <c r="L1972" s="242"/>
      <c r="M1972" s="243"/>
      <c r="N1972" s="244"/>
      <c r="O1972" s="244"/>
      <c r="P1972" s="244"/>
      <c r="Q1972" s="244"/>
      <c r="R1972" s="244"/>
      <c r="S1972" s="244"/>
      <c r="T1972" s="24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6" t="s">
        <v>383</v>
      </c>
      <c r="AU1972" s="246" t="s">
        <v>91</v>
      </c>
      <c r="AV1972" s="13" t="s">
        <v>85</v>
      </c>
      <c r="AW1972" s="13" t="s">
        <v>37</v>
      </c>
      <c r="AX1972" s="13" t="s">
        <v>78</v>
      </c>
      <c r="AY1972" s="246" t="s">
        <v>373</v>
      </c>
    </row>
    <row r="1973" s="14" customFormat="1">
      <c r="A1973" s="14"/>
      <c r="B1973" s="247"/>
      <c r="C1973" s="248"/>
      <c r="D1973" s="238" t="s">
        <v>383</v>
      </c>
      <c r="E1973" s="249" t="s">
        <v>19</v>
      </c>
      <c r="F1973" s="250" t="s">
        <v>430</v>
      </c>
      <c r="G1973" s="248"/>
      <c r="H1973" s="251">
        <v>9</v>
      </c>
      <c r="I1973" s="252"/>
      <c r="J1973" s="248"/>
      <c r="K1973" s="248"/>
      <c r="L1973" s="253"/>
      <c r="M1973" s="254"/>
      <c r="N1973" s="255"/>
      <c r="O1973" s="255"/>
      <c r="P1973" s="255"/>
      <c r="Q1973" s="255"/>
      <c r="R1973" s="255"/>
      <c r="S1973" s="255"/>
      <c r="T1973" s="256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7" t="s">
        <v>383</v>
      </c>
      <c r="AU1973" s="257" t="s">
        <v>91</v>
      </c>
      <c r="AV1973" s="14" t="s">
        <v>91</v>
      </c>
      <c r="AW1973" s="14" t="s">
        <v>37</v>
      </c>
      <c r="AX1973" s="14" t="s">
        <v>78</v>
      </c>
      <c r="AY1973" s="257" t="s">
        <v>373</v>
      </c>
    </row>
    <row r="1974" s="15" customFormat="1">
      <c r="A1974" s="15"/>
      <c r="B1974" s="258"/>
      <c r="C1974" s="259"/>
      <c r="D1974" s="238" t="s">
        <v>383</v>
      </c>
      <c r="E1974" s="260" t="s">
        <v>19</v>
      </c>
      <c r="F1974" s="261" t="s">
        <v>386</v>
      </c>
      <c r="G1974" s="259"/>
      <c r="H1974" s="262">
        <v>36</v>
      </c>
      <c r="I1974" s="263"/>
      <c r="J1974" s="259"/>
      <c r="K1974" s="259"/>
      <c r="L1974" s="264"/>
      <c r="M1974" s="265"/>
      <c r="N1974" s="266"/>
      <c r="O1974" s="266"/>
      <c r="P1974" s="266"/>
      <c r="Q1974" s="266"/>
      <c r="R1974" s="266"/>
      <c r="S1974" s="266"/>
      <c r="T1974" s="267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68" t="s">
        <v>383</v>
      </c>
      <c r="AU1974" s="268" t="s">
        <v>91</v>
      </c>
      <c r="AV1974" s="15" t="s">
        <v>379</v>
      </c>
      <c r="AW1974" s="15" t="s">
        <v>37</v>
      </c>
      <c r="AX1974" s="15" t="s">
        <v>85</v>
      </c>
      <c r="AY1974" s="268" t="s">
        <v>373</v>
      </c>
    </row>
    <row r="1975" s="2" customFormat="1" ht="49.05" customHeight="1">
      <c r="A1975" s="41"/>
      <c r="B1975" s="42"/>
      <c r="C1975" s="218" t="s">
        <v>1826</v>
      </c>
      <c r="D1975" s="218" t="s">
        <v>375</v>
      </c>
      <c r="E1975" s="219" t="s">
        <v>1827</v>
      </c>
      <c r="F1975" s="220" t="s">
        <v>1828</v>
      </c>
      <c r="G1975" s="221" t="s">
        <v>595</v>
      </c>
      <c r="H1975" s="222">
        <v>200</v>
      </c>
      <c r="I1975" s="223"/>
      <c r="J1975" s="224">
        <f>ROUND(I1975*H1975,2)</f>
        <v>0</v>
      </c>
      <c r="K1975" s="220" t="s">
        <v>378</v>
      </c>
      <c r="L1975" s="47"/>
      <c r="M1975" s="225" t="s">
        <v>19</v>
      </c>
      <c r="N1975" s="226" t="s">
        <v>50</v>
      </c>
      <c r="O1975" s="87"/>
      <c r="P1975" s="227">
        <f>O1975*H1975</f>
        <v>0</v>
      </c>
      <c r="Q1975" s="227">
        <v>0.021600000000000001</v>
      </c>
      <c r="R1975" s="227">
        <f>Q1975*H1975</f>
        <v>4.3200000000000003</v>
      </c>
      <c r="S1975" s="227">
        <v>0</v>
      </c>
      <c r="T1975" s="228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29" t="s">
        <v>379</v>
      </c>
      <c r="AT1975" s="229" t="s">
        <v>375</v>
      </c>
      <c r="AU1975" s="229" t="s">
        <v>91</v>
      </c>
      <c r="AY1975" s="20" t="s">
        <v>373</v>
      </c>
      <c r="BE1975" s="230">
        <f>IF(N1975="základní",J1975,0)</f>
        <v>0</v>
      </c>
      <c r="BF1975" s="230">
        <f>IF(N1975="snížená",J1975,0)</f>
        <v>0</v>
      </c>
      <c r="BG1975" s="230">
        <f>IF(N1975="zákl. přenesená",J1975,0)</f>
        <v>0</v>
      </c>
      <c r="BH1975" s="230">
        <f>IF(N1975="sníž. přenesená",J1975,0)</f>
        <v>0</v>
      </c>
      <c r="BI1975" s="230">
        <f>IF(N1975="nulová",J1975,0)</f>
        <v>0</v>
      </c>
      <c r="BJ1975" s="20" t="s">
        <v>91</v>
      </c>
      <c r="BK1975" s="230">
        <f>ROUND(I1975*H1975,2)</f>
        <v>0</v>
      </c>
      <c r="BL1975" s="20" t="s">
        <v>379</v>
      </c>
      <c r="BM1975" s="229" t="s">
        <v>1829</v>
      </c>
    </row>
    <row r="1976" s="2" customFormat="1">
      <c r="A1976" s="41"/>
      <c r="B1976" s="42"/>
      <c r="C1976" s="43"/>
      <c r="D1976" s="231" t="s">
        <v>381</v>
      </c>
      <c r="E1976" s="43"/>
      <c r="F1976" s="232" t="s">
        <v>1830</v>
      </c>
      <c r="G1976" s="43"/>
      <c r="H1976" s="43"/>
      <c r="I1976" s="233"/>
      <c r="J1976" s="43"/>
      <c r="K1976" s="43"/>
      <c r="L1976" s="47"/>
      <c r="M1976" s="234"/>
      <c r="N1976" s="235"/>
      <c r="O1976" s="87"/>
      <c r="P1976" s="87"/>
      <c r="Q1976" s="87"/>
      <c r="R1976" s="87"/>
      <c r="S1976" s="87"/>
      <c r="T1976" s="88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20" t="s">
        <v>381</v>
      </c>
      <c r="AU1976" s="20" t="s">
        <v>91</v>
      </c>
    </row>
    <row r="1977" s="13" customFormat="1">
      <c r="A1977" s="13"/>
      <c r="B1977" s="236"/>
      <c r="C1977" s="237"/>
      <c r="D1977" s="238" t="s">
        <v>383</v>
      </c>
      <c r="E1977" s="239" t="s">
        <v>19</v>
      </c>
      <c r="F1977" s="240" t="s">
        <v>384</v>
      </c>
      <c r="G1977" s="237"/>
      <c r="H1977" s="239" t="s">
        <v>19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6" t="s">
        <v>383</v>
      </c>
      <c r="AU1977" s="246" t="s">
        <v>91</v>
      </c>
      <c r="AV1977" s="13" t="s">
        <v>85</v>
      </c>
      <c r="AW1977" s="13" t="s">
        <v>37</v>
      </c>
      <c r="AX1977" s="13" t="s">
        <v>78</v>
      </c>
      <c r="AY1977" s="246" t="s">
        <v>373</v>
      </c>
    </row>
    <row r="1978" s="13" customFormat="1">
      <c r="A1978" s="13"/>
      <c r="B1978" s="236"/>
      <c r="C1978" s="237"/>
      <c r="D1978" s="238" t="s">
        <v>383</v>
      </c>
      <c r="E1978" s="239" t="s">
        <v>19</v>
      </c>
      <c r="F1978" s="240" t="s">
        <v>1441</v>
      </c>
      <c r="G1978" s="237"/>
      <c r="H1978" s="239" t="s">
        <v>19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6" t="s">
        <v>383</v>
      </c>
      <c r="AU1978" s="246" t="s">
        <v>91</v>
      </c>
      <c r="AV1978" s="13" t="s">
        <v>85</v>
      </c>
      <c r="AW1978" s="13" t="s">
        <v>37</v>
      </c>
      <c r="AX1978" s="13" t="s">
        <v>78</v>
      </c>
      <c r="AY1978" s="246" t="s">
        <v>373</v>
      </c>
    </row>
    <row r="1979" s="14" customFormat="1">
      <c r="A1979" s="14"/>
      <c r="B1979" s="247"/>
      <c r="C1979" s="248"/>
      <c r="D1979" s="238" t="s">
        <v>383</v>
      </c>
      <c r="E1979" s="249" t="s">
        <v>19</v>
      </c>
      <c r="F1979" s="250" t="s">
        <v>1831</v>
      </c>
      <c r="G1979" s="248"/>
      <c r="H1979" s="251">
        <v>200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7" t="s">
        <v>383</v>
      </c>
      <c r="AU1979" s="257" t="s">
        <v>91</v>
      </c>
      <c r="AV1979" s="14" t="s">
        <v>91</v>
      </c>
      <c r="AW1979" s="14" t="s">
        <v>37</v>
      </c>
      <c r="AX1979" s="14" t="s">
        <v>78</v>
      </c>
      <c r="AY1979" s="257" t="s">
        <v>373</v>
      </c>
    </row>
    <row r="1980" s="15" customFormat="1">
      <c r="A1980" s="15"/>
      <c r="B1980" s="258"/>
      <c r="C1980" s="259"/>
      <c r="D1980" s="238" t="s">
        <v>383</v>
      </c>
      <c r="E1980" s="260" t="s">
        <v>19</v>
      </c>
      <c r="F1980" s="261" t="s">
        <v>386</v>
      </c>
      <c r="G1980" s="259"/>
      <c r="H1980" s="262">
        <v>200</v>
      </c>
      <c r="I1980" s="263"/>
      <c r="J1980" s="259"/>
      <c r="K1980" s="259"/>
      <c r="L1980" s="264"/>
      <c r="M1980" s="265"/>
      <c r="N1980" s="266"/>
      <c r="O1980" s="266"/>
      <c r="P1980" s="266"/>
      <c r="Q1980" s="266"/>
      <c r="R1980" s="266"/>
      <c r="S1980" s="266"/>
      <c r="T1980" s="267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8" t="s">
        <v>383</v>
      </c>
      <c r="AU1980" s="268" t="s">
        <v>91</v>
      </c>
      <c r="AV1980" s="15" t="s">
        <v>379</v>
      </c>
      <c r="AW1980" s="15" t="s">
        <v>37</v>
      </c>
      <c r="AX1980" s="15" t="s">
        <v>85</v>
      </c>
      <c r="AY1980" s="268" t="s">
        <v>373</v>
      </c>
    </row>
    <row r="1981" s="2" customFormat="1" ht="55.5" customHeight="1">
      <c r="A1981" s="41"/>
      <c r="B1981" s="42"/>
      <c r="C1981" s="218" t="s">
        <v>1832</v>
      </c>
      <c r="D1981" s="218" t="s">
        <v>375</v>
      </c>
      <c r="E1981" s="219" t="s">
        <v>1833</v>
      </c>
      <c r="F1981" s="220" t="s">
        <v>1834</v>
      </c>
      <c r="G1981" s="221" t="s">
        <v>595</v>
      </c>
      <c r="H1981" s="222">
        <v>306</v>
      </c>
      <c r="I1981" s="223"/>
      <c r="J1981" s="224">
        <f>ROUND(I1981*H1981,2)</f>
        <v>0</v>
      </c>
      <c r="K1981" s="220" t="s">
        <v>378</v>
      </c>
      <c r="L1981" s="47"/>
      <c r="M1981" s="225" t="s">
        <v>19</v>
      </c>
      <c r="N1981" s="226" t="s">
        <v>50</v>
      </c>
      <c r="O1981" s="87"/>
      <c r="P1981" s="227">
        <f>O1981*H1981</f>
        <v>0</v>
      </c>
      <c r="Q1981" s="227">
        <v>0.0023400000000000001</v>
      </c>
      <c r="R1981" s="227">
        <f>Q1981*H1981</f>
        <v>0.71604000000000001</v>
      </c>
      <c r="S1981" s="227">
        <v>0</v>
      </c>
      <c r="T1981" s="228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9" t="s">
        <v>379</v>
      </c>
      <c r="AT1981" s="229" t="s">
        <v>375</v>
      </c>
      <c r="AU1981" s="229" t="s">
        <v>91</v>
      </c>
      <c r="AY1981" s="20" t="s">
        <v>373</v>
      </c>
      <c r="BE1981" s="230">
        <f>IF(N1981="základní",J1981,0)</f>
        <v>0</v>
      </c>
      <c r="BF1981" s="230">
        <f>IF(N1981="snížená",J1981,0)</f>
        <v>0</v>
      </c>
      <c r="BG1981" s="230">
        <f>IF(N1981="zákl. přenesená",J1981,0)</f>
        <v>0</v>
      </c>
      <c r="BH1981" s="230">
        <f>IF(N1981="sníž. přenesená",J1981,0)</f>
        <v>0</v>
      </c>
      <c r="BI1981" s="230">
        <f>IF(N1981="nulová",J1981,0)</f>
        <v>0</v>
      </c>
      <c r="BJ1981" s="20" t="s">
        <v>91</v>
      </c>
      <c r="BK1981" s="230">
        <f>ROUND(I1981*H1981,2)</f>
        <v>0</v>
      </c>
      <c r="BL1981" s="20" t="s">
        <v>379</v>
      </c>
      <c r="BM1981" s="229" t="s">
        <v>1835</v>
      </c>
    </row>
    <row r="1982" s="2" customFormat="1">
      <c r="A1982" s="41"/>
      <c r="B1982" s="42"/>
      <c r="C1982" s="43"/>
      <c r="D1982" s="231" t="s">
        <v>381</v>
      </c>
      <c r="E1982" s="43"/>
      <c r="F1982" s="232" t="s">
        <v>1836</v>
      </c>
      <c r="G1982" s="43"/>
      <c r="H1982" s="43"/>
      <c r="I1982" s="233"/>
      <c r="J1982" s="43"/>
      <c r="K1982" s="43"/>
      <c r="L1982" s="47"/>
      <c r="M1982" s="234"/>
      <c r="N1982" s="235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381</v>
      </c>
      <c r="AU1982" s="20" t="s">
        <v>91</v>
      </c>
    </row>
    <row r="1983" s="13" customFormat="1">
      <c r="A1983" s="13"/>
      <c r="B1983" s="236"/>
      <c r="C1983" s="237"/>
      <c r="D1983" s="238" t="s">
        <v>383</v>
      </c>
      <c r="E1983" s="239" t="s">
        <v>19</v>
      </c>
      <c r="F1983" s="240" t="s">
        <v>384</v>
      </c>
      <c r="G1983" s="237"/>
      <c r="H1983" s="239" t="s">
        <v>19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6" t="s">
        <v>383</v>
      </c>
      <c r="AU1983" s="246" t="s">
        <v>91</v>
      </c>
      <c r="AV1983" s="13" t="s">
        <v>85</v>
      </c>
      <c r="AW1983" s="13" t="s">
        <v>37</v>
      </c>
      <c r="AX1983" s="13" t="s">
        <v>78</v>
      </c>
      <c r="AY1983" s="246" t="s">
        <v>373</v>
      </c>
    </row>
    <row r="1984" s="13" customFormat="1">
      <c r="A1984" s="13"/>
      <c r="B1984" s="236"/>
      <c r="C1984" s="237"/>
      <c r="D1984" s="238" t="s">
        <v>383</v>
      </c>
      <c r="E1984" s="239" t="s">
        <v>19</v>
      </c>
      <c r="F1984" s="240" t="s">
        <v>1837</v>
      </c>
      <c r="G1984" s="237"/>
      <c r="H1984" s="239" t="s">
        <v>19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6" t="s">
        <v>383</v>
      </c>
      <c r="AU1984" s="246" t="s">
        <v>91</v>
      </c>
      <c r="AV1984" s="13" t="s">
        <v>85</v>
      </c>
      <c r="AW1984" s="13" t="s">
        <v>37</v>
      </c>
      <c r="AX1984" s="13" t="s">
        <v>78</v>
      </c>
      <c r="AY1984" s="246" t="s">
        <v>373</v>
      </c>
    </row>
    <row r="1985" s="14" customFormat="1">
      <c r="A1985" s="14"/>
      <c r="B1985" s="247"/>
      <c r="C1985" s="248"/>
      <c r="D1985" s="238" t="s">
        <v>383</v>
      </c>
      <c r="E1985" s="249" t="s">
        <v>19</v>
      </c>
      <c r="F1985" s="250" t="s">
        <v>1838</v>
      </c>
      <c r="G1985" s="248"/>
      <c r="H1985" s="251">
        <v>306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7" t="s">
        <v>383</v>
      </c>
      <c r="AU1985" s="257" t="s">
        <v>91</v>
      </c>
      <c r="AV1985" s="14" t="s">
        <v>91</v>
      </c>
      <c r="AW1985" s="14" t="s">
        <v>37</v>
      </c>
      <c r="AX1985" s="14" t="s">
        <v>78</v>
      </c>
      <c r="AY1985" s="257" t="s">
        <v>373</v>
      </c>
    </row>
    <row r="1986" s="15" customFormat="1">
      <c r="A1986" s="15"/>
      <c r="B1986" s="258"/>
      <c r="C1986" s="259"/>
      <c r="D1986" s="238" t="s">
        <v>383</v>
      </c>
      <c r="E1986" s="260" t="s">
        <v>19</v>
      </c>
      <c r="F1986" s="261" t="s">
        <v>386</v>
      </c>
      <c r="G1986" s="259"/>
      <c r="H1986" s="262">
        <v>306</v>
      </c>
      <c r="I1986" s="263"/>
      <c r="J1986" s="259"/>
      <c r="K1986" s="259"/>
      <c r="L1986" s="264"/>
      <c r="M1986" s="265"/>
      <c r="N1986" s="266"/>
      <c r="O1986" s="266"/>
      <c r="P1986" s="266"/>
      <c r="Q1986" s="266"/>
      <c r="R1986" s="266"/>
      <c r="S1986" s="266"/>
      <c r="T1986" s="267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8" t="s">
        <v>383</v>
      </c>
      <c r="AU1986" s="268" t="s">
        <v>91</v>
      </c>
      <c r="AV1986" s="15" t="s">
        <v>379</v>
      </c>
      <c r="AW1986" s="15" t="s">
        <v>37</v>
      </c>
      <c r="AX1986" s="15" t="s">
        <v>85</v>
      </c>
      <c r="AY1986" s="268" t="s">
        <v>373</v>
      </c>
    </row>
    <row r="1987" s="2" customFormat="1" ht="16.5" customHeight="1">
      <c r="A1987" s="41"/>
      <c r="B1987" s="42"/>
      <c r="C1987" s="280" t="s">
        <v>1839</v>
      </c>
      <c r="D1987" s="280" t="s">
        <v>489</v>
      </c>
      <c r="E1987" s="281" t="s">
        <v>1840</v>
      </c>
      <c r="F1987" s="282" t="s">
        <v>1841</v>
      </c>
      <c r="G1987" s="283" t="s">
        <v>595</v>
      </c>
      <c r="H1987" s="284">
        <v>306</v>
      </c>
      <c r="I1987" s="285"/>
      <c r="J1987" s="286">
        <f>ROUND(I1987*H1987,2)</f>
        <v>0</v>
      </c>
      <c r="K1987" s="282" t="s">
        <v>378</v>
      </c>
      <c r="L1987" s="287"/>
      <c r="M1987" s="288" t="s">
        <v>19</v>
      </c>
      <c r="N1987" s="289" t="s">
        <v>50</v>
      </c>
      <c r="O1987" s="87"/>
      <c r="P1987" s="227">
        <f>O1987*H1987</f>
        <v>0</v>
      </c>
      <c r="Q1987" s="227">
        <v>0.00080000000000000004</v>
      </c>
      <c r="R1987" s="227">
        <f>Q1987*H1987</f>
        <v>0.24480000000000002</v>
      </c>
      <c r="S1987" s="227">
        <v>0</v>
      </c>
      <c r="T1987" s="228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9" t="s">
        <v>422</v>
      </c>
      <c r="AT1987" s="229" t="s">
        <v>489</v>
      </c>
      <c r="AU1987" s="229" t="s">
        <v>91</v>
      </c>
      <c r="AY1987" s="20" t="s">
        <v>373</v>
      </c>
      <c r="BE1987" s="230">
        <f>IF(N1987="základní",J1987,0)</f>
        <v>0</v>
      </c>
      <c r="BF1987" s="230">
        <f>IF(N1987="snížená",J1987,0)</f>
        <v>0</v>
      </c>
      <c r="BG1987" s="230">
        <f>IF(N1987="zákl. přenesená",J1987,0)</f>
        <v>0</v>
      </c>
      <c r="BH1987" s="230">
        <f>IF(N1987="sníž. přenesená",J1987,0)</f>
        <v>0</v>
      </c>
      <c r="BI1987" s="230">
        <f>IF(N1987="nulová",J1987,0)</f>
        <v>0</v>
      </c>
      <c r="BJ1987" s="20" t="s">
        <v>91</v>
      </c>
      <c r="BK1987" s="230">
        <f>ROUND(I1987*H1987,2)</f>
        <v>0</v>
      </c>
      <c r="BL1987" s="20" t="s">
        <v>379</v>
      </c>
      <c r="BM1987" s="229" t="s">
        <v>1842</v>
      </c>
    </row>
    <row r="1988" s="2" customFormat="1" ht="37.8" customHeight="1">
      <c r="A1988" s="41"/>
      <c r="B1988" s="42"/>
      <c r="C1988" s="218" t="s">
        <v>1843</v>
      </c>
      <c r="D1988" s="218" t="s">
        <v>375</v>
      </c>
      <c r="E1988" s="219" t="s">
        <v>1844</v>
      </c>
      <c r="F1988" s="220" t="s">
        <v>1845</v>
      </c>
      <c r="G1988" s="221" t="s">
        <v>230</v>
      </c>
      <c r="H1988" s="222">
        <v>11.6</v>
      </c>
      <c r="I1988" s="223"/>
      <c r="J1988" s="224">
        <f>ROUND(I1988*H1988,2)</f>
        <v>0</v>
      </c>
      <c r="K1988" s="220" t="s">
        <v>19</v>
      </c>
      <c r="L1988" s="47"/>
      <c r="M1988" s="225" t="s">
        <v>19</v>
      </c>
      <c r="N1988" s="226" t="s">
        <v>50</v>
      </c>
      <c r="O1988" s="87"/>
      <c r="P1988" s="227">
        <f>O1988*H1988</f>
        <v>0</v>
      </c>
      <c r="Q1988" s="227">
        <v>0.0046800000000000001</v>
      </c>
      <c r="R1988" s="227">
        <f>Q1988*H1988</f>
        <v>0.054288000000000003</v>
      </c>
      <c r="S1988" s="227">
        <v>0</v>
      </c>
      <c r="T1988" s="228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29" t="s">
        <v>379</v>
      </c>
      <c r="AT1988" s="229" t="s">
        <v>375</v>
      </c>
      <c r="AU1988" s="229" t="s">
        <v>91</v>
      </c>
      <c r="AY1988" s="20" t="s">
        <v>373</v>
      </c>
      <c r="BE1988" s="230">
        <f>IF(N1988="základní",J1988,0)</f>
        <v>0</v>
      </c>
      <c r="BF1988" s="230">
        <f>IF(N1988="snížená",J1988,0)</f>
        <v>0</v>
      </c>
      <c r="BG1988" s="230">
        <f>IF(N1988="zákl. přenesená",J1988,0)</f>
        <v>0</v>
      </c>
      <c r="BH1988" s="230">
        <f>IF(N1988="sníž. přenesená",J1988,0)</f>
        <v>0</v>
      </c>
      <c r="BI1988" s="230">
        <f>IF(N1988="nulová",J1988,0)</f>
        <v>0</v>
      </c>
      <c r="BJ1988" s="20" t="s">
        <v>91</v>
      </c>
      <c r="BK1988" s="230">
        <f>ROUND(I1988*H1988,2)</f>
        <v>0</v>
      </c>
      <c r="BL1988" s="20" t="s">
        <v>379</v>
      </c>
      <c r="BM1988" s="229" t="s">
        <v>1846</v>
      </c>
    </row>
    <row r="1989" s="13" customFormat="1">
      <c r="A1989" s="13"/>
      <c r="B1989" s="236"/>
      <c r="C1989" s="237"/>
      <c r="D1989" s="238" t="s">
        <v>383</v>
      </c>
      <c r="E1989" s="239" t="s">
        <v>19</v>
      </c>
      <c r="F1989" s="240" t="s">
        <v>384</v>
      </c>
      <c r="G1989" s="237"/>
      <c r="H1989" s="239" t="s">
        <v>19</v>
      </c>
      <c r="I1989" s="241"/>
      <c r="J1989" s="237"/>
      <c r="K1989" s="237"/>
      <c r="L1989" s="242"/>
      <c r="M1989" s="243"/>
      <c r="N1989" s="244"/>
      <c r="O1989" s="244"/>
      <c r="P1989" s="244"/>
      <c r="Q1989" s="244"/>
      <c r="R1989" s="244"/>
      <c r="S1989" s="244"/>
      <c r="T1989" s="24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6" t="s">
        <v>383</v>
      </c>
      <c r="AU1989" s="246" t="s">
        <v>91</v>
      </c>
      <c r="AV1989" s="13" t="s">
        <v>85</v>
      </c>
      <c r="AW1989" s="13" t="s">
        <v>37</v>
      </c>
      <c r="AX1989" s="13" t="s">
        <v>78</v>
      </c>
      <c r="AY1989" s="246" t="s">
        <v>373</v>
      </c>
    </row>
    <row r="1990" s="13" customFormat="1">
      <c r="A1990" s="13"/>
      <c r="B1990" s="236"/>
      <c r="C1990" s="237"/>
      <c r="D1990" s="238" t="s">
        <v>383</v>
      </c>
      <c r="E1990" s="239" t="s">
        <v>19</v>
      </c>
      <c r="F1990" s="240" t="s">
        <v>946</v>
      </c>
      <c r="G1990" s="237"/>
      <c r="H1990" s="239" t="s">
        <v>19</v>
      </c>
      <c r="I1990" s="241"/>
      <c r="J1990" s="237"/>
      <c r="K1990" s="237"/>
      <c r="L1990" s="242"/>
      <c r="M1990" s="243"/>
      <c r="N1990" s="244"/>
      <c r="O1990" s="244"/>
      <c r="P1990" s="244"/>
      <c r="Q1990" s="244"/>
      <c r="R1990" s="244"/>
      <c r="S1990" s="244"/>
      <c r="T1990" s="24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6" t="s">
        <v>383</v>
      </c>
      <c r="AU1990" s="246" t="s">
        <v>91</v>
      </c>
      <c r="AV1990" s="13" t="s">
        <v>85</v>
      </c>
      <c r="AW1990" s="13" t="s">
        <v>37</v>
      </c>
      <c r="AX1990" s="13" t="s">
        <v>78</v>
      </c>
      <c r="AY1990" s="246" t="s">
        <v>373</v>
      </c>
    </row>
    <row r="1991" s="13" customFormat="1">
      <c r="A1991" s="13"/>
      <c r="B1991" s="236"/>
      <c r="C1991" s="237"/>
      <c r="D1991" s="238" t="s">
        <v>383</v>
      </c>
      <c r="E1991" s="239" t="s">
        <v>19</v>
      </c>
      <c r="F1991" s="240" t="s">
        <v>947</v>
      </c>
      <c r="G1991" s="237"/>
      <c r="H1991" s="239" t="s">
        <v>19</v>
      </c>
      <c r="I1991" s="241"/>
      <c r="J1991" s="237"/>
      <c r="K1991" s="237"/>
      <c r="L1991" s="242"/>
      <c r="M1991" s="243"/>
      <c r="N1991" s="244"/>
      <c r="O1991" s="244"/>
      <c r="P1991" s="244"/>
      <c r="Q1991" s="244"/>
      <c r="R1991" s="244"/>
      <c r="S1991" s="244"/>
      <c r="T1991" s="245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6" t="s">
        <v>383</v>
      </c>
      <c r="AU1991" s="246" t="s">
        <v>91</v>
      </c>
      <c r="AV1991" s="13" t="s">
        <v>85</v>
      </c>
      <c r="AW1991" s="13" t="s">
        <v>37</v>
      </c>
      <c r="AX1991" s="13" t="s">
        <v>78</v>
      </c>
      <c r="AY1991" s="246" t="s">
        <v>373</v>
      </c>
    </row>
    <row r="1992" s="13" customFormat="1">
      <c r="A1992" s="13"/>
      <c r="B1992" s="236"/>
      <c r="C1992" s="237"/>
      <c r="D1992" s="238" t="s">
        <v>383</v>
      </c>
      <c r="E1992" s="239" t="s">
        <v>19</v>
      </c>
      <c r="F1992" s="240" t="s">
        <v>673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383</v>
      </c>
      <c r="AU1992" s="246" t="s">
        <v>91</v>
      </c>
      <c r="AV1992" s="13" t="s">
        <v>85</v>
      </c>
      <c r="AW1992" s="13" t="s">
        <v>37</v>
      </c>
      <c r="AX1992" s="13" t="s">
        <v>78</v>
      </c>
      <c r="AY1992" s="246" t="s">
        <v>373</v>
      </c>
    </row>
    <row r="1993" s="14" customFormat="1">
      <c r="A1993" s="14"/>
      <c r="B1993" s="247"/>
      <c r="C1993" s="248"/>
      <c r="D1993" s="238" t="s">
        <v>383</v>
      </c>
      <c r="E1993" s="249" t="s">
        <v>19</v>
      </c>
      <c r="F1993" s="250" t="s">
        <v>1847</v>
      </c>
      <c r="G1993" s="248"/>
      <c r="H1993" s="251">
        <v>2.8999999999999999</v>
      </c>
      <c r="I1993" s="252"/>
      <c r="J1993" s="248"/>
      <c r="K1993" s="248"/>
      <c r="L1993" s="253"/>
      <c r="M1993" s="254"/>
      <c r="N1993" s="255"/>
      <c r="O1993" s="255"/>
      <c r="P1993" s="255"/>
      <c r="Q1993" s="255"/>
      <c r="R1993" s="255"/>
      <c r="S1993" s="255"/>
      <c r="T1993" s="256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7" t="s">
        <v>383</v>
      </c>
      <c r="AU1993" s="257" t="s">
        <v>91</v>
      </c>
      <c r="AV1993" s="14" t="s">
        <v>91</v>
      </c>
      <c r="AW1993" s="14" t="s">
        <v>37</v>
      </c>
      <c r="AX1993" s="14" t="s">
        <v>78</v>
      </c>
      <c r="AY1993" s="257" t="s">
        <v>373</v>
      </c>
    </row>
    <row r="1994" s="13" customFormat="1">
      <c r="A1994" s="13"/>
      <c r="B1994" s="236"/>
      <c r="C1994" s="237"/>
      <c r="D1994" s="238" t="s">
        <v>383</v>
      </c>
      <c r="E1994" s="239" t="s">
        <v>19</v>
      </c>
      <c r="F1994" s="240" t="s">
        <v>692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383</v>
      </c>
      <c r="AU1994" s="246" t="s">
        <v>91</v>
      </c>
      <c r="AV1994" s="13" t="s">
        <v>85</v>
      </c>
      <c r="AW1994" s="13" t="s">
        <v>37</v>
      </c>
      <c r="AX1994" s="13" t="s">
        <v>78</v>
      </c>
      <c r="AY1994" s="246" t="s">
        <v>373</v>
      </c>
    </row>
    <row r="1995" s="14" customFormat="1">
      <c r="A1995" s="14"/>
      <c r="B1995" s="247"/>
      <c r="C1995" s="248"/>
      <c r="D1995" s="238" t="s">
        <v>383</v>
      </c>
      <c r="E1995" s="249" t="s">
        <v>19</v>
      </c>
      <c r="F1995" s="250" t="s">
        <v>1847</v>
      </c>
      <c r="G1995" s="248"/>
      <c r="H1995" s="251">
        <v>2.8999999999999999</v>
      </c>
      <c r="I1995" s="252"/>
      <c r="J1995" s="248"/>
      <c r="K1995" s="248"/>
      <c r="L1995" s="253"/>
      <c r="M1995" s="254"/>
      <c r="N1995" s="255"/>
      <c r="O1995" s="255"/>
      <c r="P1995" s="255"/>
      <c r="Q1995" s="255"/>
      <c r="R1995" s="255"/>
      <c r="S1995" s="255"/>
      <c r="T1995" s="256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7" t="s">
        <v>383</v>
      </c>
      <c r="AU1995" s="257" t="s">
        <v>91</v>
      </c>
      <c r="AV1995" s="14" t="s">
        <v>91</v>
      </c>
      <c r="AW1995" s="14" t="s">
        <v>37</v>
      </c>
      <c r="AX1995" s="14" t="s">
        <v>78</v>
      </c>
      <c r="AY1995" s="257" t="s">
        <v>373</v>
      </c>
    </row>
    <row r="1996" s="13" customFormat="1">
      <c r="A1996" s="13"/>
      <c r="B1996" s="236"/>
      <c r="C1996" s="237"/>
      <c r="D1996" s="238" t="s">
        <v>383</v>
      </c>
      <c r="E1996" s="239" t="s">
        <v>19</v>
      </c>
      <c r="F1996" s="240" t="s">
        <v>693</v>
      </c>
      <c r="G1996" s="237"/>
      <c r="H1996" s="239" t="s">
        <v>19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6" t="s">
        <v>383</v>
      </c>
      <c r="AU1996" s="246" t="s">
        <v>91</v>
      </c>
      <c r="AV1996" s="13" t="s">
        <v>85</v>
      </c>
      <c r="AW1996" s="13" t="s">
        <v>37</v>
      </c>
      <c r="AX1996" s="13" t="s">
        <v>78</v>
      </c>
      <c r="AY1996" s="246" t="s">
        <v>373</v>
      </c>
    </row>
    <row r="1997" s="14" customFormat="1">
      <c r="A1997" s="14"/>
      <c r="B1997" s="247"/>
      <c r="C1997" s="248"/>
      <c r="D1997" s="238" t="s">
        <v>383</v>
      </c>
      <c r="E1997" s="249" t="s">
        <v>19</v>
      </c>
      <c r="F1997" s="250" t="s">
        <v>1847</v>
      </c>
      <c r="G1997" s="248"/>
      <c r="H1997" s="251">
        <v>2.8999999999999999</v>
      </c>
      <c r="I1997" s="252"/>
      <c r="J1997" s="248"/>
      <c r="K1997" s="248"/>
      <c r="L1997" s="253"/>
      <c r="M1997" s="254"/>
      <c r="N1997" s="255"/>
      <c r="O1997" s="255"/>
      <c r="P1997" s="255"/>
      <c r="Q1997" s="255"/>
      <c r="R1997" s="255"/>
      <c r="S1997" s="255"/>
      <c r="T1997" s="256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7" t="s">
        <v>383</v>
      </c>
      <c r="AU1997" s="257" t="s">
        <v>91</v>
      </c>
      <c r="AV1997" s="14" t="s">
        <v>91</v>
      </c>
      <c r="AW1997" s="14" t="s">
        <v>37</v>
      </c>
      <c r="AX1997" s="14" t="s">
        <v>78</v>
      </c>
      <c r="AY1997" s="257" t="s">
        <v>373</v>
      </c>
    </row>
    <row r="1998" s="13" customFormat="1">
      <c r="A1998" s="13"/>
      <c r="B1998" s="236"/>
      <c r="C1998" s="237"/>
      <c r="D1998" s="238" t="s">
        <v>383</v>
      </c>
      <c r="E1998" s="239" t="s">
        <v>19</v>
      </c>
      <c r="F1998" s="240" t="s">
        <v>694</v>
      </c>
      <c r="G1998" s="237"/>
      <c r="H1998" s="239" t="s">
        <v>19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6" t="s">
        <v>383</v>
      </c>
      <c r="AU1998" s="246" t="s">
        <v>91</v>
      </c>
      <c r="AV1998" s="13" t="s">
        <v>85</v>
      </c>
      <c r="AW1998" s="13" t="s">
        <v>37</v>
      </c>
      <c r="AX1998" s="13" t="s">
        <v>78</v>
      </c>
      <c r="AY1998" s="246" t="s">
        <v>373</v>
      </c>
    </row>
    <row r="1999" s="14" customFormat="1">
      <c r="A1999" s="14"/>
      <c r="B1999" s="247"/>
      <c r="C1999" s="248"/>
      <c r="D1999" s="238" t="s">
        <v>383</v>
      </c>
      <c r="E1999" s="249" t="s">
        <v>19</v>
      </c>
      <c r="F1999" s="250" t="s">
        <v>1847</v>
      </c>
      <c r="G1999" s="248"/>
      <c r="H1999" s="251">
        <v>2.8999999999999999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7" t="s">
        <v>383</v>
      </c>
      <c r="AU1999" s="257" t="s">
        <v>91</v>
      </c>
      <c r="AV1999" s="14" t="s">
        <v>91</v>
      </c>
      <c r="AW1999" s="14" t="s">
        <v>37</v>
      </c>
      <c r="AX1999" s="14" t="s">
        <v>78</v>
      </c>
      <c r="AY1999" s="257" t="s">
        <v>373</v>
      </c>
    </row>
    <row r="2000" s="15" customFormat="1">
      <c r="A2000" s="15"/>
      <c r="B2000" s="258"/>
      <c r="C2000" s="259"/>
      <c r="D2000" s="238" t="s">
        <v>383</v>
      </c>
      <c r="E2000" s="260" t="s">
        <v>19</v>
      </c>
      <c r="F2000" s="261" t="s">
        <v>386</v>
      </c>
      <c r="G2000" s="259"/>
      <c r="H2000" s="262">
        <v>11.6</v>
      </c>
      <c r="I2000" s="263"/>
      <c r="J2000" s="259"/>
      <c r="K2000" s="259"/>
      <c r="L2000" s="264"/>
      <c r="M2000" s="265"/>
      <c r="N2000" s="266"/>
      <c r="O2000" s="266"/>
      <c r="P2000" s="266"/>
      <c r="Q2000" s="266"/>
      <c r="R2000" s="266"/>
      <c r="S2000" s="266"/>
      <c r="T2000" s="267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68" t="s">
        <v>383</v>
      </c>
      <c r="AU2000" s="268" t="s">
        <v>91</v>
      </c>
      <c r="AV2000" s="15" t="s">
        <v>379</v>
      </c>
      <c r="AW2000" s="15" t="s">
        <v>37</v>
      </c>
      <c r="AX2000" s="15" t="s">
        <v>85</v>
      </c>
      <c r="AY2000" s="268" t="s">
        <v>373</v>
      </c>
    </row>
    <row r="2001" s="2" customFormat="1" ht="37.8" customHeight="1">
      <c r="A2001" s="41"/>
      <c r="B2001" s="42"/>
      <c r="C2001" s="218" t="s">
        <v>1848</v>
      </c>
      <c r="D2001" s="218" t="s">
        <v>375</v>
      </c>
      <c r="E2001" s="219" t="s">
        <v>1849</v>
      </c>
      <c r="F2001" s="220" t="s">
        <v>1850</v>
      </c>
      <c r="G2001" s="221" t="s">
        <v>230</v>
      </c>
      <c r="H2001" s="222">
        <v>3.3599999999999999</v>
      </c>
      <c r="I2001" s="223"/>
      <c r="J2001" s="224">
        <f>ROUND(I2001*H2001,2)</f>
        <v>0</v>
      </c>
      <c r="K2001" s="220" t="s">
        <v>19</v>
      </c>
      <c r="L2001" s="47"/>
      <c r="M2001" s="225" t="s">
        <v>19</v>
      </c>
      <c r="N2001" s="226" t="s">
        <v>50</v>
      </c>
      <c r="O2001" s="87"/>
      <c r="P2001" s="227">
        <f>O2001*H2001</f>
        <v>0</v>
      </c>
      <c r="Q2001" s="227">
        <v>0.0046800000000000001</v>
      </c>
      <c r="R2001" s="227">
        <f>Q2001*H2001</f>
        <v>0.015724800000000001</v>
      </c>
      <c r="S2001" s="227">
        <v>0</v>
      </c>
      <c r="T2001" s="228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9" t="s">
        <v>379</v>
      </c>
      <c r="AT2001" s="229" t="s">
        <v>375</v>
      </c>
      <c r="AU2001" s="229" t="s">
        <v>91</v>
      </c>
      <c r="AY2001" s="20" t="s">
        <v>373</v>
      </c>
      <c r="BE2001" s="230">
        <f>IF(N2001="základní",J2001,0)</f>
        <v>0</v>
      </c>
      <c r="BF2001" s="230">
        <f>IF(N2001="snížená",J2001,0)</f>
        <v>0</v>
      </c>
      <c r="BG2001" s="230">
        <f>IF(N2001="zákl. přenesená",J2001,0)</f>
        <v>0</v>
      </c>
      <c r="BH2001" s="230">
        <f>IF(N2001="sníž. přenesená",J2001,0)</f>
        <v>0</v>
      </c>
      <c r="BI2001" s="230">
        <f>IF(N2001="nulová",J2001,0)</f>
        <v>0</v>
      </c>
      <c r="BJ2001" s="20" t="s">
        <v>91</v>
      </c>
      <c r="BK2001" s="230">
        <f>ROUND(I2001*H2001,2)</f>
        <v>0</v>
      </c>
      <c r="BL2001" s="20" t="s">
        <v>379</v>
      </c>
      <c r="BM2001" s="229" t="s">
        <v>1851</v>
      </c>
    </row>
    <row r="2002" s="13" customFormat="1">
      <c r="A2002" s="13"/>
      <c r="B2002" s="236"/>
      <c r="C2002" s="237"/>
      <c r="D2002" s="238" t="s">
        <v>383</v>
      </c>
      <c r="E2002" s="239" t="s">
        <v>19</v>
      </c>
      <c r="F2002" s="240" t="s">
        <v>384</v>
      </c>
      <c r="G2002" s="237"/>
      <c r="H2002" s="239" t="s">
        <v>19</v>
      </c>
      <c r="I2002" s="241"/>
      <c r="J2002" s="237"/>
      <c r="K2002" s="237"/>
      <c r="L2002" s="242"/>
      <c r="M2002" s="243"/>
      <c r="N2002" s="244"/>
      <c r="O2002" s="244"/>
      <c r="P2002" s="244"/>
      <c r="Q2002" s="244"/>
      <c r="R2002" s="244"/>
      <c r="S2002" s="244"/>
      <c r="T2002" s="24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6" t="s">
        <v>383</v>
      </c>
      <c r="AU2002" s="246" t="s">
        <v>91</v>
      </c>
      <c r="AV2002" s="13" t="s">
        <v>85</v>
      </c>
      <c r="AW2002" s="13" t="s">
        <v>37</v>
      </c>
      <c r="AX2002" s="13" t="s">
        <v>78</v>
      </c>
      <c r="AY2002" s="246" t="s">
        <v>373</v>
      </c>
    </row>
    <row r="2003" s="13" customFormat="1">
      <c r="A2003" s="13"/>
      <c r="B2003" s="236"/>
      <c r="C2003" s="237"/>
      <c r="D2003" s="238" t="s">
        <v>383</v>
      </c>
      <c r="E2003" s="239" t="s">
        <v>19</v>
      </c>
      <c r="F2003" s="240" t="s">
        <v>946</v>
      </c>
      <c r="G2003" s="237"/>
      <c r="H2003" s="239" t="s">
        <v>19</v>
      </c>
      <c r="I2003" s="241"/>
      <c r="J2003" s="237"/>
      <c r="K2003" s="237"/>
      <c r="L2003" s="242"/>
      <c r="M2003" s="243"/>
      <c r="N2003" s="244"/>
      <c r="O2003" s="244"/>
      <c r="P2003" s="244"/>
      <c r="Q2003" s="244"/>
      <c r="R2003" s="244"/>
      <c r="S2003" s="244"/>
      <c r="T2003" s="245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6" t="s">
        <v>383</v>
      </c>
      <c r="AU2003" s="246" t="s">
        <v>91</v>
      </c>
      <c r="AV2003" s="13" t="s">
        <v>85</v>
      </c>
      <c r="AW2003" s="13" t="s">
        <v>37</v>
      </c>
      <c r="AX2003" s="13" t="s">
        <v>78</v>
      </c>
      <c r="AY2003" s="246" t="s">
        <v>373</v>
      </c>
    </row>
    <row r="2004" s="13" customFormat="1">
      <c r="A2004" s="13"/>
      <c r="B2004" s="236"/>
      <c r="C2004" s="237"/>
      <c r="D2004" s="238" t="s">
        <v>383</v>
      </c>
      <c r="E2004" s="239" t="s">
        <v>19</v>
      </c>
      <c r="F2004" s="240" t="s">
        <v>1852</v>
      </c>
      <c r="G2004" s="237"/>
      <c r="H2004" s="239" t="s">
        <v>19</v>
      </c>
      <c r="I2004" s="241"/>
      <c r="J2004" s="237"/>
      <c r="K2004" s="237"/>
      <c r="L2004" s="242"/>
      <c r="M2004" s="243"/>
      <c r="N2004" s="244"/>
      <c r="O2004" s="244"/>
      <c r="P2004" s="244"/>
      <c r="Q2004" s="244"/>
      <c r="R2004" s="244"/>
      <c r="S2004" s="244"/>
      <c r="T2004" s="24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6" t="s">
        <v>383</v>
      </c>
      <c r="AU2004" s="246" t="s">
        <v>91</v>
      </c>
      <c r="AV2004" s="13" t="s">
        <v>85</v>
      </c>
      <c r="AW2004" s="13" t="s">
        <v>37</v>
      </c>
      <c r="AX2004" s="13" t="s">
        <v>78</v>
      </c>
      <c r="AY2004" s="246" t="s">
        <v>373</v>
      </c>
    </row>
    <row r="2005" s="13" customFormat="1">
      <c r="A2005" s="13"/>
      <c r="B2005" s="236"/>
      <c r="C2005" s="237"/>
      <c r="D2005" s="238" t="s">
        <v>383</v>
      </c>
      <c r="E2005" s="239" t="s">
        <v>19</v>
      </c>
      <c r="F2005" s="240" t="s">
        <v>694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383</v>
      </c>
      <c r="AU2005" s="246" t="s">
        <v>91</v>
      </c>
      <c r="AV2005" s="13" t="s">
        <v>85</v>
      </c>
      <c r="AW2005" s="13" t="s">
        <v>37</v>
      </c>
      <c r="AX2005" s="13" t="s">
        <v>78</v>
      </c>
      <c r="AY2005" s="246" t="s">
        <v>373</v>
      </c>
    </row>
    <row r="2006" s="13" customFormat="1">
      <c r="A2006" s="13"/>
      <c r="B2006" s="236"/>
      <c r="C2006" s="237"/>
      <c r="D2006" s="238" t="s">
        <v>383</v>
      </c>
      <c r="E2006" s="239" t="s">
        <v>19</v>
      </c>
      <c r="F2006" s="240" t="s">
        <v>1853</v>
      </c>
      <c r="G2006" s="237"/>
      <c r="H2006" s="239" t="s">
        <v>19</v>
      </c>
      <c r="I2006" s="241"/>
      <c r="J2006" s="237"/>
      <c r="K2006" s="237"/>
      <c r="L2006" s="242"/>
      <c r="M2006" s="243"/>
      <c r="N2006" s="244"/>
      <c r="O2006" s="244"/>
      <c r="P2006" s="244"/>
      <c r="Q2006" s="244"/>
      <c r="R2006" s="244"/>
      <c r="S2006" s="244"/>
      <c r="T2006" s="245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6" t="s">
        <v>383</v>
      </c>
      <c r="AU2006" s="246" t="s">
        <v>91</v>
      </c>
      <c r="AV2006" s="13" t="s">
        <v>85</v>
      </c>
      <c r="AW2006" s="13" t="s">
        <v>37</v>
      </c>
      <c r="AX2006" s="13" t="s">
        <v>78</v>
      </c>
      <c r="AY2006" s="246" t="s">
        <v>373</v>
      </c>
    </row>
    <row r="2007" s="13" customFormat="1">
      <c r="A2007" s="13"/>
      <c r="B2007" s="236"/>
      <c r="C2007" s="237"/>
      <c r="D2007" s="238" t="s">
        <v>383</v>
      </c>
      <c r="E2007" s="239" t="s">
        <v>19</v>
      </c>
      <c r="F2007" s="240" t="s">
        <v>1854</v>
      </c>
      <c r="G2007" s="237"/>
      <c r="H2007" s="239" t="s">
        <v>19</v>
      </c>
      <c r="I2007" s="241"/>
      <c r="J2007" s="237"/>
      <c r="K2007" s="237"/>
      <c r="L2007" s="242"/>
      <c r="M2007" s="243"/>
      <c r="N2007" s="244"/>
      <c r="O2007" s="244"/>
      <c r="P2007" s="244"/>
      <c r="Q2007" s="244"/>
      <c r="R2007" s="244"/>
      <c r="S2007" s="244"/>
      <c r="T2007" s="245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6" t="s">
        <v>383</v>
      </c>
      <c r="AU2007" s="246" t="s">
        <v>91</v>
      </c>
      <c r="AV2007" s="13" t="s">
        <v>85</v>
      </c>
      <c r="AW2007" s="13" t="s">
        <v>37</v>
      </c>
      <c r="AX2007" s="13" t="s">
        <v>78</v>
      </c>
      <c r="AY2007" s="246" t="s">
        <v>373</v>
      </c>
    </row>
    <row r="2008" s="14" customFormat="1">
      <c r="A2008" s="14"/>
      <c r="B2008" s="247"/>
      <c r="C2008" s="248"/>
      <c r="D2008" s="238" t="s">
        <v>383</v>
      </c>
      <c r="E2008" s="249" t="s">
        <v>19</v>
      </c>
      <c r="F2008" s="250" t="s">
        <v>1855</v>
      </c>
      <c r="G2008" s="248"/>
      <c r="H2008" s="251">
        <v>3.3599999999999999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7" t="s">
        <v>383</v>
      </c>
      <c r="AU2008" s="257" t="s">
        <v>91</v>
      </c>
      <c r="AV2008" s="14" t="s">
        <v>91</v>
      </c>
      <c r="AW2008" s="14" t="s">
        <v>37</v>
      </c>
      <c r="AX2008" s="14" t="s">
        <v>78</v>
      </c>
      <c r="AY2008" s="257" t="s">
        <v>373</v>
      </c>
    </row>
    <row r="2009" s="15" customFormat="1">
      <c r="A2009" s="15"/>
      <c r="B2009" s="258"/>
      <c r="C2009" s="259"/>
      <c r="D2009" s="238" t="s">
        <v>383</v>
      </c>
      <c r="E2009" s="260" t="s">
        <v>19</v>
      </c>
      <c r="F2009" s="261" t="s">
        <v>386</v>
      </c>
      <c r="G2009" s="259"/>
      <c r="H2009" s="262">
        <v>3.3599999999999999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8" t="s">
        <v>383</v>
      </c>
      <c r="AU2009" s="268" t="s">
        <v>91</v>
      </c>
      <c r="AV2009" s="15" t="s">
        <v>379</v>
      </c>
      <c r="AW2009" s="15" t="s">
        <v>37</v>
      </c>
      <c r="AX2009" s="15" t="s">
        <v>85</v>
      </c>
      <c r="AY2009" s="268" t="s">
        <v>373</v>
      </c>
    </row>
    <row r="2010" s="2" customFormat="1" ht="24.15" customHeight="1">
      <c r="A2010" s="41"/>
      <c r="B2010" s="42"/>
      <c r="C2010" s="218" t="s">
        <v>1856</v>
      </c>
      <c r="D2010" s="218" t="s">
        <v>375</v>
      </c>
      <c r="E2010" s="219" t="s">
        <v>1857</v>
      </c>
      <c r="F2010" s="220" t="s">
        <v>1858</v>
      </c>
      <c r="G2010" s="221" t="s">
        <v>595</v>
      </c>
      <c r="H2010" s="222">
        <v>17</v>
      </c>
      <c r="I2010" s="223"/>
      <c r="J2010" s="224">
        <f>ROUND(I2010*H2010,2)</f>
        <v>0</v>
      </c>
      <c r="K2010" s="220" t="s">
        <v>378</v>
      </c>
      <c r="L2010" s="47"/>
      <c r="M2010" s="225" t="s">
        <v>19</v>
      </c>
      <c r="N2010" s="226" t="s">
        <v>50</v>
      </c>
      <c r="O2010" s="87"/>
      <c r="P2010" s="227">
        <f>O2010*H2010</f>
        <v>0</v>
      </c>
      <c r="Q2010" s="227">
        <v>0.00011</v>
      </c>
      <c r="R2010" s="227">
        <f>Q2010*H2010</f>
        <v>0.0018700000000000001</v>
      </c>
      <c r="S2010" s="227">
        <v>0</v>
      </c>
      <c r="T2010" s="228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9" t="s">
        <v>379</v>
      </c>
      <c r="AT2010" s="229" t="s">
        <v>375</v>
      </c>
      <c r="AU2010" s="229" t="s">
        <v>91</v>
      </c>
      <c r="AY2010" s="20" t="s">
        <v>373</v>
      </c>
      <c r="BE2010" s="230">
        <f>IF(N2010="základní",J2010,0)</f>
        <v>0</v>
      </c>
      <c r="BF2010" s="230">
        <f>IF(N2010="snížená",J2010,0)</f>
        <v>0</v>
      </c>
      <c r="BG2010" s="230">
        <f>IF(N2010="zákl. přenesená",J2010,0)</f>
        <v>0</v>
      </c>
      <c r="BH2010" s="230">
        <f>IF(N2010="sníž. přenesená",J2010,0)</f>
        <v>0</v>
      </c>
      <c r="BI2010" s="230">
        <f>IF(N2010="nulová",J2010,0)</f>
        <v>0</v>
      </c>
      <c r="BJ2010" s="20" t="s">
        <v>91</v>
      </c>
      <c r="BK2010" s="230">
        <f>ROUND(I2010*H2010,2)</f>
        <v>0</v>
      </c>
      <c r="BL2010" s="20" t="s">
        <v>379</v>
      </c>
      <c r="BM2010" s="229" t="s">
        <v>1859</v>
      </c>
    </row>
    <row r="2011" s="2" customFormat="1">
      <c r="A2011" s="41"/>
      <c r="B2011" s="42"/>
      <c r="C2011" s="43"/>
      <c r="D2011" s="231" t="s">
        <v>381</v>
      </c>
      <c r="E2011" s="43"/>
      <c r="F2011" s="232" t="s">
        <v>1860</v>
      </c>
      <c r="G2011" s="43"/>
      <c r="H2011" s="43"/>
      <c r="I2011" s="233"/>
      <c r="J2011" s="43"/>
      <c r="K2011" s="43"/>
      <c r="L2011" s="47"/>
      <c r="M2011" s="234"/>
      <c r="N2011" s="235"/>
      <c r="O2011" s="87"/>
      <c r="P2011" s="87"/>
      <c r="Q2011" s="87"/>
      <c r="R2011" s="87"/>
      <c r="S2011" s="87"/>
      <c r="T2011" s="88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20" t="s">
        <v>381</v>
      </c>
      <c r="AU2011" s="20" t="s">
        <v>91</v>
      </c>
    </row>
    <row r="2012" s="13" customFormat="1">
      <c r="A2012" s="13"/>
      <c r="B2012" s="236"/>
      <c r="C2012" s="237"/>
      <c r="D2012" s="238" t="s">
        <v>383</v>
      </c>
      <c r="E2012" s="239" t="s">
        <v>19</v>
      </c>
      <c r="F2012" s="240" t="s">
        <v>1348</v>
      </c>
      <c r="G2012" s="237"/>
      <c r="H2012" s="239" t="s">
        <v>19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6" t="s">
        <v>383</v>
      </c>
      <c r="AU2012" s="246" t="s">
        <v>91</v>
      </c>
      <c r="AV2012" s="13" t="s">
        <v>85</v>
      </c>
      <c r="AW2012" s="13" t="s">
        <v>37</v>
      </c>
      <c r="AX2012" s="13" t="s">
        <v>78</v>
      </c>
      <c r="AY2012" s="246" t="s">
        <v>373</v>
      </c>
    </row>
    <row r="2013" s="13" customFormat="1">
      <c r="A2013" s="13"/>
      <c r="B2013" s="236"/>
      <c r="C2013" s="237"/>
      <c r="D2013" s="238" t="s">
        <v>383</v>
      </c>
      <c r="E2013" s="239" t="s">
        <v>19</v>
      </c>
      <c r="F2013" s="240" t="s">
        <v>1441</v>
      </c>
      <c r="G2013" s="237"/>
      <c r="H2013" s="239" t="s">
        <v>19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6" t="s">
        <v>383</v>
      </c>
      <c r="AU2013" s="246" t="s">
        <v>91</v>
      </c>
      <c r="AV2013" s="13" t="s">
        <v>85</v>
      </c>
      <c r="AW2013" s="13" t="s">
        <v>37</v>
      </c>
      <c r="AX2013" s="13" t="s">
        <v>78</v>
      </c>
      <c r="AY2013" s="246" t="s">
        <v>373</v>
      </c>
    </row>
    <row r="2014" s="14" customFormat="1">
      <c r="A2014" s="14"/>
      <c r="B2014" s="247"/>
      <c r="C2014" s="248"/>
      <c r="D2014" s="238" t="s">
        <v>383</v>
      </c>
      <c r="E2014" s="249" t="s">
        <v>19</v>
      </c>
      <c r="F2014" s="250" t="s">
        <v>1861</v>
      </c>
      <c r="G2014" s="248"/>
      <c r="H2014" s="251">
        <v>17</v>
      </c>
      <c r="I2014" s="252"/>
      <c r="J2014" s="248"/>
      <c r="K2014" s="248"/>
      <c r="L2014" s="253"/>
      <c r="M2014" s="254"/>
      <c r="N2014" s="255"/>
      <c r="O2014" s="255"/>
      <c r="P2014" s="255"/>
      <c r="Q2014" s="255"/>
      <c r="R2014" s="255"/>
      <c r="S2014" s="255"/>
      <c r="T2014" s="256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7" t="s">
        <v>383</v>
      </c>
      <c r="AU2014" s="257" t="s">
        <v>91</v>
      </c>
      <c r="AV2014" s="14" t="s">
        <v>91</v>
      </c>
      <c r="AW2014" s="14" t="s">
        <v>37</v>
      </c>
      <c r="AX2014" s="14" t="s">
        <v>78</v>
      </c>
      <c r="AY2014" s="257" t="s">
        <v>373</v>
      </c>
    </row>
    <row r="2015" s="15" customFormat="1">
      <c r="A2015" s="15"/>
      <c r="B2015" s="258"/>
      <c r="C2015" s="259"/>
      <c r="D2015" s="238" t="s">
        <v>383</v>
      </c>
      <c r="E2015" s="260" t="s">
        <v>19</v>
      </c>
      <c r="F2015" s="261" t="s">
        <v>386</v>
      </c>
      <c r="G2015" s="259"/>
      <c r="H2015" s="262">
        <v>17</v>
      </c>
      <c r="I2015" s="263"/>
      <c r="J2015" s="259"/>
      <c r="K2015" s="259"/>
      <c r="L2015" s="264"/>
      <c r="M2015" s="265"/>
      <c r="N2015" s="266"/>
      <c r="O2015" s="266"/>
      <c r="P2015" s="266"/>
      <c r="Q2015" s="266"/>
      <c r="R2015" s="266"/>
      <c r="S2015" s="266"/>
      <c r="T2015" s="267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68" t="s">
        <v>383</v>
      </c>
      <c r="AU2015" s="268" t="s">
        <v>91</v>
      </c>
      <c r="AV2015" s="15" t="s">
        <v>379</v>
      </c>
      <c r="AW2015" s="15" t="s">
        <v>37</v>
      </c>
      <c r="AX2015" s="15" t="s">
        <v>85</v>
      </c>
      <c r="AY2015" s="268" t="s">
        <v>373</v>
      </c>
    </row>
    <row r="2016" s="2" customFormat="1" ht="16.5" customHeight="1">
      <c r="A2016" s="41"/>
      <c r="B2016" s="42"/>
      <c r="C2016" s="280" t="s">
        <v>1862</v>
      </c>
      <c r="D2016" s="280" t="s">
        <v>489</v>
      </c>
      <c r="E2016" s="281" t="s">
        <v>1863</v>
      </c>
      <c r="F2016" s="282" t="s">
        <v>1864</v>
      </c>
      <c r="G2016" s="283" t="s">
        <v>595</v>
      </c>
      <c r="H2016" s="284">
        <v>17</v>
      </c>
      <c r="I2016" s="285"/>
      <c r="J2016" s="286">
        <f>ROUND(I2016*H2016,2)</f>
        <v>0</v>
      </c>
      <c r="K2016" s="282" t="s">
        <v>378</v>
      </c>
      <c r="L2016" s="287"/>
      <c r="M2016" s="288" t="s">
        <v>19</v>
      </c>
      <c r="N2016" s="289" t="s">
        <v>50</v>
      </c>
      <c r="O2016" s="87"/>
      <c r="P2016" s="227">
        <f>O2016*H2016</f>
        <v>0</v>
      </c>
      <c r="Q2016" s="227">
        <v>0.012</v>
      </c>
      <c r="R2016" s="227">
        <f>Q2016*H2016</f>
        <v>0.20400000000000002</v>
      </c>
      <c r="S2016" s="227">
        <v>0</v>
      </c>
      <c r="T2016" s="228">
        <f>S2016*H2016</f>
        <v>0</v>
      </c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R2016" s="229" t="s">
        <v>422</v>
      </c>
      <c r="AT2016" s="229" t="s">
        <v>489</v>
      </c>
      <c r="AU2016" s="229" t="s">
        <v>91</v>
      </c>
      <c r="AY2016" s="20" t="s">
        <v>373</v>
      </c>
      <c r="BE2016" s="230">
        <f>IF(N2016="základní",J2016,0)</f>
        <v>0</v>
      </c>
      <c r="BF2016" s="230">
        <f>IF(N2016="snížená",J2016,0)</f>
        <v>0</v>
      </c>
      <c r="BG2016" s="230">
        <f>IF(N2016="zákl. přenesená",J2016,0)</f>
        <v>0</v>
      </c>
      <c r="BH2016" s="230">
        <f>IF(N2016="sníž. přenesená",J2016,0)</f>
        <v>0</v>
      </c>
      <c r="BI2016" s="230">
        <f>IF(N2016="nulová",J2016,0)</f>
        <v>0</v>
      </c>
      <c r="BJ2016" s="20" t="s">
        <v>91</v>
      </c>
      <c r="BK2016" s="230">
        <f>ROUND(I2016*H2016,2)</f>
        <v>0</v>
      </c>
      <c r="BL2016" s="20" t="s">
        <v>379</v>
      </c>
      <c r="BM2016" s="229" t="s">
        <v>1865</v>
      </c>
    </row>
    <row r="2017" s="13" customFormat="1">
      <c r="A2017" s="13"/>
      <c r="B2017" s="236"/>
      <c r="C2017" s="237"/>
      <c r="D2017" s="238" t="s">
        <v>383</v>
      </c>
      <c r="E2017" s="239" t="s">
        <v>19</v>
      </c>
      <c r="F2017" s="240" t="s">
        <v>1348</v>
      </c>
      <c r="G2017" s="237"/>
      <c r="H2017" s="239" t="s">
        <v>19</v>
      </c>
      <c r="I2017" s="241"/>
      <c r="J2017" s="237"/>
      <c r="K2017" s="237"/>
      <c r="L2017" s="242"/>
      <c r="M2017" s="243"/>
      <c r="N2017" s="244"/>
      <c r="O2017" s="244"/>
      <c r="P2017" s="244"/>
      <c r="Q2017" s="244"/>
      <c r="R2017" s="244"/>
      <c r="S2017" s="244"/>
      <c r="T2017" s="24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6" t="s">
        <v>383</v>
      </c>
      <c r="AU2017" s="246" t="s">
        <v>91</v>
      </c>
      <c r="AV2017" s="13" t="s">
        <v>85</v>
      </c>
      <c r="AW2017" s="13" t="s">
        <v>37</v>
      </c>
      <c r="AX2017" s="13" t="s">
        <v>78</v>
      </c>
      <c r="AY2017" s="246" t="s">
        <v>373</v>
      </c>
    </row>
    <row r="2018" s="13" customFormat="1">
      <c r="A2018" s="13"/>
      <c r="B2018" s="236"/>
      <c r="C2018" s="237"/>
      <c r="D2018" s="238" t="s">
        <v>383</v>
      </c>
      <c r="E2018" s="239" t="s">
        <v>19</v>
      </c>
      <c r="F2018" s="240" t="s">
        <v>1441</v>
      </c>
      <c r="G2018" s="237"/>
      <c r="H2018" s="239" t="s">
        <v>19</v>
      </c>
      <c r="I2018" s="241"/>
      <c r="J2018" s="237"/>
      <c r="K2018" s="237"/>
      <c r="L2018" s="242"/>
      <c r="M2018" s="243"/>
      <c r="N2018" s="244"/>
      <c r="O2018" s="244"/>
      <c r="P2018" s="244"/>
      <c r="Q2018" s="244"/>
      <c r="R2018" s="244"/>
      <c r="S2018" s="244"/>
      <c r="T2018" s="245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6" t="s">
        <v>383</v>
      </c>
      <c r="AU2018" s="246" t="s">
        <v>91</v>
      </c>
      <c r="AV2018" s="13" t="s">
        <v>85</v>
      </c>
      <c r="AW2018" s="13" t="s">
        <v>37</v>
      </c>
      <c r="AX2018" s="13" t="s">
        <v>78</v>
      </c>
      <c r="AY2018" s="246" t="s">
        <v>373</v>
      </c>
    </row>
    <row r="2019" s="14" customFormat="1">
      <c r="A2019" s="14"/>
      <c r="B2019" s="247"/>
      <c r="C2019" s="248"/>
      <c r="D2019" s="238" t="s">
        <v>383</v>
      </c>
      <c r="E2019" s="249" t="s">
        <v>19</v>
      </c>
      <c r="F2019" s="250" t="s">
        <v>1861</v>
      </c>
      <c r="G2019" s="248"/>
      <c r="H2019" s="251">
        <v>17</v>
      </c>
      <c r="I2019" s="252"/>
      <c r="J2019" s="248"/>
      <c r="K2019" s="248"/>
      <c r="L2019" s="253"/>
      <c r="M2019" s="254"/>
      <c r="N2019" s="255"/>
      <c r="O2019" s="255"/>
      <c r="P2019" s="255"/>
      <c r="Q2019" s="255"/>
      <c r="R2019" s="255"/>
      <c r="S2019" s="255"/>
      <c r="T2019" s="256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7" t="s">
        <v>383</v>
      </c>
      <c r="AU2019" s="257" t="s">
        <v>91</v>
      </c>
      <c r="AV2019" s="14" t="s">
        <v>91</v>
      </c>
      <c r="AW2019" s="14" t="s">
        <v>37</v>
      </c>
      <c r="AX2019" s="14" t="s">
        <v>78</v>
      </c>
      <c r="AY2019" s="257" t="s">
        <v>373</v>
      </c>
    </row>
    <row r="2020" s="15" customFormat="1">
      <c r="A2020" s="15"/>
      <c r="B2020" s="258"/>
      <c r="C2020" s="259"/>
      <c r="D2020" s="238" t="s">
        <v>383</v>
      </c>
      <c r="E2020" s="260" t="s">
        <v>19</v>
      </c>
      <c r="F2020" s="261" t="s">
        <v>386</v>
      </c>
      <c r="G2020" s="259"/>
      <c r="H2020" s="262">
        <v>17</v>
      </c>
      <c r="I2020" s="263"/>
      <c r="J2020" s="259"/>
      <c r="K2020" s="259"/>
      <c r="L2020" s="264"/>
      <c r="M2020" s="265"/>
      <c r="N2020" s="266"/>
      <c r="O2020" s="266"/>
      <c r="P2020" s="266"/>
      <c r="Q2020" s="266"/>
      <c r="R2020" s="266"/>
      <c r="S2020" s="266"/>
      <c r="T2020" s="267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8" t="s">
        <v>383</v>
      </c>
      <c r="AU2020" s="268" t="s">
        <v>91</v>
      </c>
      <c r="AV2020" s="15" t="s">
        <v>379</v>
      </c>
      <c r="AW2020" s="15" t="s">
        <v>37</v>
      </c>
      <c r="AX2020" s="15" t="s">
        <v>85</v>
      </c>
      <c r="AY2020" s="268" t="s">
        <v>373</v>
      </c>
    </row>
    <row r="2021" s="2" customFormat="1" ht="24.15" customHeight="1">
      <c r="A2021" s="41"/>
      <c r="B2021" s="42"/>
      <c r="C2021" s="218" t="s">
        <v>1866</v>
      </c>
      <c r="D2021" s="218" t="s">
        <v>375</v>
      </c>
      <c r="E2021" s="219" t="s">
        <v>1867</v>
      </c>
      <c r="F2021" s="220" t="s">
        <v>1868</v>
      </c>
      <c r="G2021" s="221" t="s">
        <v>595</v>
      </c>
      <c r="H2021" s="222">
        <v>8</v>
      </c>
      <c r="I2021" s="223"/>
      <c r="J2021" s="224">
        <f>ROUND(I2021*H2021,2)</f>
        <v>0</v>
      </c>
      <c r="K2021" s="220" t="s">
        <v>378</v>
      </c>
      <c r="L2021" s="47"/>
      <c r="M2021" s="225" t="s">
        <v>19</v>
      </c>
      <c r="N2021" s="226" t="s">
        <v>50</v>
      </c>
      <c r="O2021" s="87"/>
      <c r="P2021" s="227">
        <f>O2021*H2021</f>
        <v>0</v>
      </c>
      <c r="Q2021" s="227">
        <v>0.00011</v>
      </c>
      <c r="R2021" s="227">
        <f>Q2021*H2021</f>
        <v>0.00088000000000000003</v>
      </c>
      <c r="S2021" s="227">
        <v>0</v>
      </c>
      <c r="T2021" s="228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29" t="s">
        <v>379</v>
      </c>
      <c r="AT2021" s="229" t="s">
        <v>375</v>
      </c>
      <c r="AU2021" s="229" t="s">
        <v>91</v>
      </c>
      <c r="AY2021" s="20" t="s">
        <v>373</v>
      </c>
      <c r="BE2021" s="230">
        <f>IF(N2021="základní",J2021,0)</f>
        <v>0</v>
      </c>
      <c r="BF2021" s="230">
        <f>IF(N2021="snížená",J2021,0)</f>
        <v>0</v>
      </c>
      <c r="BG2021" s="230">
        <f>IF(N2021="zákl. přenesená",J2021,0)</f>
        <v>0</v>
      </c>
      <c r="BH2021" s="230">
        <f>IF(N2021="sníž. přenesená",J2021,0)</f>
        <v>0</v>
      </c>
      <c r="BI2021" s="230">
        <f>IF(N2021="nulová",J2021,0)</f>
        <v>0</v>
      </c>
      <c r="BJ2021" s="20" t="s">
        <v>91</v>
      </c>
      <c r="BK2021" s="230">
        <f>ROUND(I2021*H2021,2)</f>
        <v>0</v>
      </c>
      <c r="BL2021" s="20" t="s">
        <v>379</v>
      </c>
      <c r="BM2021" s="229" t="s">
        <v>1869</v>
      </c>
    </row>
    <row r="2022" s="2" customFormat="1">
      <c r="A2022" s="41"/>
      <c r="B2022" s="42"/>
      <c r="C2022" s="43"/>
      <c r="D2022" s="231" t="s">
        <v>381</v>
      </c>
      <c r="E2022" s="43"/>
      <c r="F2022" s="232" t="s">
        <v>1870</v>
      </c>
      <c r="G2022" s="43"/>
      <c r="H2022" s="43"/>
      <c r="I2022" s="233"/>
      <c r="J2022" s="43"/>
      <c r="K2022" s="43"/>
      <c r="L2022" s="47"/>
      <c r="M2022" s="234"/>
      <c r="N2022" s="235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381</v>
      </c>
      <c r="AU2022" s="20" t="s">
        <v>91</v>
      </c>
    </row>
    <row r="2023" s="13" customFormat="1">
      <c r="A2023" s="13"/>
      <c r="B2023" s="236"/>
      <c r="C2023" s="237"/>
      <c r="D2023" s="238" t="s">
        <v>383</v>
      </c>
      <c r="E2023" s="239" t="s">
        <v>19</v>
      </c>
      <c r="F2023" s="240" t="s">
        <v>1348</v>
      </c>
      <c r="G2023" s="237"/>
      <c r="H2023" s="239" t="s">
        <v>19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6" t="s">
        <v>383</v>
      </c>
      <c r="AU2023" s="246" t="s">
        <v>91</v>
      </c>
      <c r="AV2023" s="13" t="s">
        <v>85</v>
      </c>
      <c r="AW2023" s="13" t="s">
        <v>37</v>
      </c>
      <c r="AX2023" s="13" t="s">
        <v>78</v>
      </c>
      <c r="AY2023" s="246" t="s">
        <v>373</v>
      </c>
    </row>
    <row r="2024" s="13" customFormat="1">
      <c r="A2024" s="13"/>
      <c r="B2024" s="236"/>
      <c r="C2024" s="237"/>
      <c r="D2024" s="238" t="s">
        <v>383</v>
      </c>
      <c r="E2024" s="239" t="s">
        <v>19</v>
      </c>
      <c r="F2024" s="240" t="s">
        <v>1441</v>
      </c>
      <c r="G2024" s="237"/>
      <c r="H2024" s="239" t="s">
        <v>19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6" t="s">
        <v>383</v>
      </c>
      <c r="AU2024" s="246" t="s">
        <v>91</v>
      </c>
      <c r="AV2024" s="13" t="s">
        <v>85</v>
      </c>
      <c r="AW2024" s="13" t="s">
        <v>37</v>
      </c>
      <c r="AX2024" s="13" t="s">
        <v>78</v>
      </c>
      <c r="AY2024" s="246" t="s">
        <v>373</v>
      </c>
    </row>
    <row r="2025" s="14" customFormat="1">
      <c r="A2025" s="14"/>
      <c r="B2025" s="247"/>
      <c r="C2025" s="248"/>
      <c r="D2025" s="238" t="s">
        <v>383</v>
      </c>
      <c r="E2025" s="249" t="s">
        <v>19</v>
      </c>
      <c r="F2025" s="250" t="s">
        <v>1871</v>
      </c>
      <c r="G2025" s="248"/>
      <c r="H2025" s="251">
        <v>8</v>
      </c>
      <c r="I2025" s="252"/>
      <c r="J2025" s="248"/>
      <c r="K2025" s="248"/>
      <c r="L2025" s="253"/>
      <c r="M2025" s="254"/>
      <c r="N2025" s="255"/>
      <c r="O2025" s="255"/>
      <c r="P2025" s="255"/>
      <c r="Q2025" s="255"/>
      <c r="R2025" s="255"/>
      <c r="S2025" s="255"/>
      <c r="T2025" s="256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7" t="s">
        <v>383</v>
      </c>
      <c r="AU2025" s="257" t="s">
        <v>91</v>
      </c>
      <c r="AV2025" s="14" t="s">
        <v>91</v>
      </c>
      <c r="AW2025" s="14" t="s">
        <v>37</v>
      </c>
      <c r="AX2025" s="14" t="s">
        <v>78</v>
      </c>
      <c r="AY2025" s="257" t="s">
        <v>373</v>
      </c>
    </row>
    <row r="2026" s="15" customFormat="1">
      <c r="A2026" s="15"/>
      <c r="B2026" s="258"/>
      <c r="C2026" s="259"/>
      <c r="D2026" s="238" t="s">
        <v>383</v>
      </c>
      <c r="E2026" s="260" t="s">
        <v>19</v>
      </c>
      <c r="F2026" s="261" t="s">
        <v>386</v>
      </c>
      <c r="G2026" s="259"/>
      <c r="H2026" s="262">
        <v>8</v>
      </c>
      <c r="I2026" s="263"/>
      <c r="J2026" s="259"/>
      <c r="K2026" s="259"/>
      <c r="L2026" s="264"/>
      <c r="M2026" s="265"/>
      <c r="N2026" s="266"/>
      <c r="O2026" s="266"/>
      <c r="P2026" s="266"/>
      <c r="Q2026" s="266"/>
      <c r="R2026" s="266"/>
      <c r="S2026" s="266"/>
      <c r="T2026" s="267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68" t="s">
        <v>383</v>
      </c>
      <c r="AU2026" s="268" t="s">
        <v>91</v>
      </c>
      <c r="AV2026" s="15" t="s">
        <v>379</v>
      </c>
      <c r="AW2026" s="15" t="s">
        <v>37</v>
      </c>
      <c r="AX2026" s="15" t="s">
        <v>85</v>
      </c>
      <c r="AY2026" s="268" t="s">
        <v>373</v>
      </c>
    </row>
    <row r="2027" s="2" customFormat="1" ht="24.15" customHeight="1">
      <c r="A2027" s="41"/>
      <c r="B2027" s="42"/>
      <c r="C2027" s="280" t="s">
        <v>1872</v>
      </c>
      <c r="D2027" s="280" t="s">
        <v>489</v>
      </c>
      <c r="E2027" s="281" t="s">
        <v>1873</v>
      </c>
      <c r="F2027" s="282" t="s">
        <v>1874</v>
      </c>
      <c r="G2027" s="283" t="s">
        <v>595</v>
      </c>
      <c r="H2027" s="284">
        <v>8</v>
      </c>
      <c r="I2027" s="285"/>
      <c r="J2027" s="286">
        <f>ROUND(I2027*H2027,2)</f>
        <v>0</v>
      </c>
      <c r="K2027" s="282" t="s">
        <v>19</v>
      </c>
      <c r="L2027" s="287"/>
      <c r="M2027" s="288" t="s">
        <v>19</v>
      </c>
      <c r="N2027" s="289" t="s">
        <v>50</v>
      </c>
      <c r="O2027" s="87"/>
      <c r="P2027" s="227">
        <f>O2027*H2027</f>
        <v>0</v>
      </c>
      <c r="Q2027" s="227">
        <v>0.0050000000000000001</v>
      </c>
      <c r="R2027" s="227">
        <f>Q2027*H2027</f>
        <v>0.040000000000000001</v>
      </c>
      <c r="S2027" s="227">
        <v>0</v>
      </c>
      <c r="T2027" s="228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9" t="s">
        <v>422</v>
      </c>
      <c r="AT2027" s="229" t="s">
        <v>489</v>
      </c>
      <c r="AU2027" s="229" t="s">
        <v>91</v>
      </c>
      <c r="AY2027" s="20" t="s">
        <v>373</v>
      </c>
      <c r="BE2027" s="230">
        <f>IF(N2027="základní",J2027,0)</f>
        <v>0</v>
      </c>
      <c r="BF2027" s="230">
        <f>IF(N2027="snížená",J2027,0)</f>
        <v>0</v>
      </c>
      <c r="BG2027" s="230">
        <f>IF(N2027="zákl. přenesená",J2027,0)</f>
        <v>0</v>
      </c>
      <c r="BH2027" s="230">
        <f>IF(N2027="sníž. přenesená",J2027,0)</f>
        <v>0</v>
      </c>
      <c r="BI2027" s="230">
        <f>IF(N2027="nulová",J2027,0)</f>
        <v>0</v>
      </c>
      <c r="BJ2027" s="20" t="s">
        <v>91</v>
      </c>
      <c r="BK2027" s="230">
        <f>ROUND(I2027*H2027,2)</f>
        <v>0</v>
      </c>
      <c r="BL2027" s="20" t="s">
        <v>379</v>
      </c>
      <c r="BM2027" s="229" t="s">
        <v>1875</v>
      </c>
    </row>
    <row r="2028" s="13" customFormat="1">
      <c r="A2028" s="13"/>
      <c r="B2028" s="236"/>
      <c r="C2028" s="237"/>
      <c r="D2028" s="238" t="s">
        <v>383</v>
      </c>
      <c r="E2028" s="239" t="s">
        <v>19</v>
      </c>
      <c r="F2028" s="240" t="s">
        <v>1348</v>
      </c>
      <c r="G2028" s="237"/>
      <c r="H2028" s="239" t="s">
        <v>19</v>
      </c>
      <c r="I2028" s="241"/>
      <c r="J2028" s="237"/>
      <c r="K2028" s="237"/>
      <c r="L2028" s="242"/>
      <c r="M2028" s="243"/>
      <c r="N2028" s="244"/>
      <c r="O2028" s="244"/>
      <c r="P2028" s="244"/>
      <c r="Q2028" s="244"/>
      <c r="R2028" s="244"/>
      <c r="S2028" s="244"/>
      <c r="T2028" s="245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6" t="s">
        <v>383</v>
      </c>
      <c r="AU2028" s="246" t="s">
        <v>91</v>
      </c>
      <c r="AV2028" s="13" t="s">
        <v>85</v>
      </c>
      <c r="AW2028" s="13" t="s">
        <v>37</v>
      </c>
      <c r="AX2028" s="13" t="s">
        <v>78</v>
      </c>
      <c r="AY2028" s="246" t="s">
        <v>373</v>
      </c>
    </row>
    <row r="2029" s="13" customFormat="1">
      <c r="A2029" s="13"/>
      <c r="B2029" s="236"/>
      <c r="C2029" s="237"/>
      <c r="D2029" s="238" t="s">
        <v>383</v>
      </c>
      <c r="E2029" s="239" t="s">
        <v>19</v>
      </c>
      <c r="F2029" s="240" t="s">
        <v>1441</v>
      </c>
      <c r="G2029" s="237"/>
      <c r="H2029" s="239" t="s">
        <v>19</v>
      </c>
      <c r="I2029" s="241"/>
      <c r="J2029" s="237"/>
      <c r="K2029" s="237"/>
      <c r="L2029" s="242"/>
      <c r="M2029" s="243"/>
      <c r="N2029" s="244"/>
      <c r="O2029" s="244"/>
      <c r="P2029" s="244"/>
      <c r="Q2029" s="244"/>
      <c r="R2029" s="244"/>
      <c r="S2029" s="244"/>
      <c r="T2029" s="245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6" t="s">
        <v>383</v>
      </c>
      <c r="AU2029" s="246" t="s">
        <v>91</v>
      </c>
      <c r="AV2029" s="13" t="s">
        <v>85</v>
      </c>
      <c r="AW2029" s="13" t="s">
        <v>37</v>
      </c>
      <c r="AX2029" s="13" t="s">
        <v>78</v>
      </c>
      <c r="AY2029" s="246" t="s">
        <v>373</v>
      </c>
    </row>
    <row r="2030" s="14" customFormat="1">
      <c r="A2030" s="14"/>
      <c r="B2030" s="247"/>
      <c r="C2030" s="248"/>
      <c r="D2030" s="238" t="s">
        <v>383</v>
      </c>
      <c r="E2030" s="249" t="s">
        <v>19</v>
      </c>
      <c r="F2030" s="250" t="s">
        <v>1871</v>
      </c>
      <c r="G2030" s="248"/>
      <c r="H2030" s="251">
        <v>8</v>
      </c>
      <c r="I2030" s="252"/>
      <c r="J2030" s="248"/>
      <c r="K2030" s="248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7" t="s">
        <v>383</v>
      </c>
      <c r="AU2030" s="257" t="s">
        <v>91</v>
      </c>
      <c r="AV2030" s="14" t="s">
        <v>91</v>
      </c>
      <c r="AW2030" s="14" t="s">
        <v>37</v>
      </c>
      <c r="AX2030" s="14" t="s">
        <v>78</v>
      </c>
      <c r="AY2030" s="257" t="s">
        <v>373</v>
      </c>
    </row>
    <row r="2031" s="15" customFormat="1">
      <c r="A2031" s="15"/>
      <c r="B2031" s="258"/>
      <c r="C2031" s="259"/>
      <c r="D2031" s="238" t="s">
        <v>383</v>
      </c>
      <c r="E2031" s="260" t="s">
        <v>19</v>
      </c>
      <c r="F2031" s="261" t="s">
        <v>386</v>
      </c>
      <c r="G2031" s="259"/>
      <c r="H2031" s="262">
        <v>8</v>
      </c>
      <c r="I2031" s="263"/>
      <c r="J2031" s="259"/>
      <c r="K2031" s="259"/>
      <c r="L2031" s="264"/>
      <c r="M2031" s="265"/>
      <c r="N2031" s="266"/>
      <c r="O2031" s="266"/>
      <c r="P2031" s="266"/>
      <c r="Q2031" s="266"/>
      <c r="R2031" s="266"/>
      <c r="S2031" s="266"/>
      <c r="T2031" s="267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8" t="s">
        <v>383</v>
      </c>
      <c r="AU2031" s="268" t="s">
        <v>91</v>
      </c>
      <c r="AV2031" s="15" t="s">
        <v>379</v>
      </c>
      <c r="AW2031" s="15" t="s">
        <v>37</v>
      </c>
      <c r="AX2031" s="15" t="s">
        <v>85</v>
      </c>
      <c r="AY2031" s="268" t="s">
        <v>373</v>
      </c>
    </row>
    <row r="2032" s="2" customFormat="1" ht="49.05" customHeight="1">
      <c r="A2032" s="41"/>
      <c r="B2032" s="42"/>
      <c r="C2032" s="218" t="s">
        <v>1876</v>
      </c>
      <c r="D2032" s="218" t="s">
        <v>375</v>
      </c>
      <c r="E2032" s="219" t="s">
        <v>1877</v>
      </c>
      <c r="F2032" s="220" t="s">
        <v>1878</v>
      </c>
      <c r="G2032" s="221" t="s">
        <v>595</v>
      </c>
      <c r="H2032" s="222">
        <v>426</v>
      </c>
      <c r="I2032" s="223"/>
      <c r="J2032" s="224">
        <f>ROUND(I2032*H2032,2)</f>
        <v>0</v>
      </c>
      <c r="K2032" s="220" t="s">
        <v>378</v>
      </c>
      <c r="L2032" s="47"/>
      <c r="M2032" s="225" t="s">
        <v>19</v>
      </c>
      <c r="N2032" s="226" t="s">
        <v>50</v>
      </c>
      <c r="O2032" s="87"/>
      <c r="P2032" s="227">
        <f>O2032*H2032</f>
        <v>0</v>
      </c>
      <c r="Q2032" s="227">
        <v>0</v>
      </c>
      <c r="R2032" s="227">
        <f>Q2032*H2032</f>
        <v>0</v>
      </c>
      <c r="S2032" s="227">
        <v>0.085999999999999993</v>
      </c>
      <c r="T2032" s="228">
        <f>S2032*H2032</f>
        <v>36.635999999999996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29" t="s">
        <v>379</v>
      </c>
      <c r="AT2032" s="229" t="s">
        <v>375</v>
      </c>
      <c r="AU2032" s="229" t="s">
        <v>91</v>
      </c>
      <c r="AY2032" s="20" t="s">
        <v>373</v>
      </c>
      <c r="BE2032" s="230">
        <f>IF(N2032="základní",J2032,0)</f>
        <v>0</v>
      </c>
      <c r="BF2032" s="230">
        <f>IF(N2032="snížená",J2032,0)</f>
        <v>0</v>
      </c>
      <c r="BG2032" s="230">
        <f>IF(N2032="zákl. přenesená",J2032,0)</f>
        <v>0</v>
      </c>
      <c r="BH2032" s="230">
        <f>IF(N2032="sníž. přenesená",J2032,0)</f>
        <v>0</v>
      </c>
      <c r="BI2032" s="230">
        <f>IF(N2032="nulová",J2032,0)</f>
        <v>0</v>
      </c>
      <c r="BJ2032" s="20" t="s">
        <v>91</v>
      </c>
      <c r="BK2032" s="230">
        <f>ROUND(I2032*H2032,2)</f>
        <v>0</v>
      </c>
      <c r="BL2032" s="20" t="s">
        <v>379</v>
      </c>
      <c r="BM2032" s="229" t="s">
        <v>1879</v>
      </c>
    </row>
    <row r="2033" s="2" customFormat="1">
      <c r="A2033" s="41"/>
      <c r="B2033" s="42"/>
      <c r="C2033" s="43"/>
      <c r="D2033" s="231" t="s">
        <v>381</v>
      </c>
      <c r="E2033" s="43"/>
      <c r="F2033" s="232" t="s">
        <v>1880</v>
      </c>
      <c r="G2033" s="43"/>
      <c r="H2033" s="43"/>
      <c r="I2033" s="233"/>
      <c r="J2033" s="43"/>
      <c r="K2033" s="43"/>
      <c r="L2033" s="47"/>
      <c r="M2033" s="234"/>
      <c r="N2033" s="235"/>
      <c r="O2033" s="87"/>
      <c r="P2033" s="87"/>
      <c r="Q2033" s="87"/>
      <c r="R2033" s="87"/>
      <c r="S2033" s="87"/>
      <c r="T2033" s="88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T2033" s="20" t="s">
        <v>381</v>
      </c>
      <c r="AU2033" s="20" t="s">
        <v>91</v>
      </c>
    </row>
    <row r="2034" s="13" customFormat="1">
      <c r="A2034" s="13"/>
      <c r="B2034" s="236"/>
      <c r="C2034" s="237"/>
      <c r="D2034" s="238" t="s">
        <v>383</v>
      </c>
      <c r="E2034" s="239" t="s">
        <v>19</v>
      </c>
      <c r="F2034" s="240" t="s">
        <v>384</v>
      </c>
      <c r="G2034" s="237"/>
      <c r="H2034" s="239" t="s">
        <v>19</v>
      </c>
      <c r="I2034" s="241"/>
      <c r="J2034" s="237"/>
      <c r="K2034" s="237"/>
      <c r="L2034" s="242"/>
      <c r="M2034" s="243"/>
      <c r="N2034" s="244"/>
      <c r="O2034" s="244"/>
      <c r="P2034" s="244"/>
      <c r="Q2034" s="244"/>
      <c r="R2034" s="244"/>
      <c r="S2034" s="244"/>
      <c r="T2034" s="245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6" t="s">
        <v>383</v>
      </c>
      <c r="AU2034" s="246" t="s">
        <v>91</v>
      </c>
      <c r="AV2034" s="13" t="s">
        <v>85</v>
      </c>
      <c r="AW2034" s="13" t="s">
        <v>37</v>
      </c>
      <c r="AX2034" s="13" t="s">
        <v>78</v>
      </c>
      <c r="AY2034" s="246" t="s">
        <v>373</v>
      </c>
    </row>
    <row r="2035" s="13" customFormat="1">
      <c r="A2035" s="13"/>
      <c r="B2035" s="236"/>
      <c r="C2035" s="237"/>
      <c r="D2035" s="238" t="s">
        <v>383</v>
      </c>
      <c r="E2035" s="239" t="s">
        <v>19</v>
      </c>
      <c r="F2035" s="240" t="s">
        <v>673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383</v>
      </c>
      <c r="AU2035" s="246" t="s">
        <v>91</v>
      </c>
      <c r="AV2035" s="13" t="s">
        <v>85</v>
      </c>
      <c r="AW2035" s="13" t="s">
        <v>37</v>
      </c>
      <c r="AX2035" s="13" t="s">
        <v>78</v>
      </c>
      <c r="AY2035" s="246" t="s">
        <v>373</v>
      </c>
    </row>
    <row r="2036" s="14" customFormat="1">
      <c r="A2036" s="14"/>
      <c r="B2036" s="247"/>
      <c r="C2036" s="248"/>
      <c r="D2036" s="238" t="s">
        <v>383</v>
      </c>
      <c r="E2036" s="249" t="s">
        <v>19</v>
      </c>
      <c r="F2036" s="250" t="s">
        <v>1881</v>
      </c>
      <c r="G2036" s="248"/>
      <c r="H2036" s="251">
        <v>114</v>
      </c>
      <c r="I2036" s="252"/>
      <c r="J2036" s="248"/>
      <c r="K2036" s="248"/>
      <c r="L2036" s="253"/>
      <c r="M2036" s="254"/>
      <c r="N2036" s="255"/>
      <c r="O2036" s="255"/>
      <c r="P2036" s="255"/>
      <c r="Q2036" s="255"/>
      <c r="R2036" s="255"/>
      <c r="S2036" s="255"/>
      <c r="T2036" s="256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7" t="s">
        <v>383</v>
      </c>
      <c r="AU2036" s="257" t="s">
        <v>91</v>
      </c>
      <c r="AV2036" s="14" t="s">
        <v>91</v>
      </c>
      <c r="AW2036" s="14" t="s">
        <v>37</v>
      </c>
      <c r="AX2036" s="14" t="s">
        <v>78</v>
      </c>
      <c r="AY2036" s="257" t="s">
        <v>373</v>
      </c>
    </row>
    <row r="2037" s="13" customFormat="1">
      <c r="A2037" s="13"/>
      <c r="B2037" s="236"/>
      <c r="C2037" s="237"/>
      <c r="D2037" s="238" t="s">
        <v>383</v>
      </c>
      <c r="E2037" s="239" t="s">
        <v>19</v>
      </c>
      <c r="F2037" s="240" t="s">
        <v>692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383</v>
      </c>
      <c r="AU2037" s="246" t="s">
        <v>91</v>
      </c>
      <c r="AV2037" s="13" t="s">
        <v>85</v>
      </c>
      <c r="AW2037" s="13" t="s">
        <v>37</v>
      </c>
      <c r="AX2037" s="13" t="s">
        <v>78</v>
      </c>
      <c r="AY2037" s="246" t="s">
        <v>373</v>
      </c>
    </row>
    <row r="2038" s="14" customFormat="1">
      <c r="A2038" s="14"/>
      <c r="B2038" s="247"/>
      <c r="C2038" s="248"/>
      <c r="D2038" s="238" t="s">
        <v>383</v>
      </c>
      <c r="E2038" s="249" t="s">
        <v>19</v>
      </c>
      <c r="F2038" s="250" t="s">
        <v>1882</v>
      </c>
      <c r="G2038" s="248"/>
      <c r="H2038" s="251">
        <v>104</v>
      </c>
      <c r="I2038" s="252"/>
      <c r="J2038" s="248"/>
      <c r="K2038" s="248"/>
      <c r="L2038" s="253"/>
      <c r="M2038" s="254"/>
      <c r="N2038" s="255"/>
      <c r="O2038" s="255"/>
      <c r="P2038" s="255"/>
      <c r="Q2038" s="255"/>
      <c r="R2038" s="255"/>
      <c r="S2038" s="255"/>
      <c r="T2038" s="256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7" t="s">
        <v>383</v>
      </c>
      <c r="AU2038" s="257" t="s">
        <v>91</v>
      </c>
      <c r="AV2038" s="14" t="s">
        <v>91</v>
      </c>
      <c r="AW2038" s="14" t="s">
        <v>37</v>
      </c>
      <c r="AX2038" s="14" t="s">
        <v>78</v>
      </c>
      <c r="AY2038" s="257" t="s">
        <v>373</v>
      </c>
    </row>
    <row r="2039" s="13" customFormat="1">
      <c r="A2039" s="13"/>
      <c r="B2039" s="236"/>
      <c r="C2039" s="237"/>
      <c r="D2039" s="238" t="s">
        <v>383</v>
      </c>
      <c r="E2039" s="239" t="s">
        <v>19</v>
      </c>
      <c r="F2039" s="240" t="s">
        <v>693</v>
      </c>
      <c r="G2039" s="237"/>
      <c r="H2039" s="239" t="s">
        <v>19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6" t="s">
        <v>383</v>
      </c>
      <c r="AU2039" s="246" t="s">
        <v>91</v>
      </c>
      <c r="AV2039" s="13" t="s">
        <v>85</v>
      </c>
      <c r="AW2039" s="13" t="s">
        <v>37</v>
      </c>
      <c r="AX2039" s="13" t="s">
        <v>78</v>
      </c>
      <c r="AY2039" s="246" t="s">
        <v>373</v>
      </c>
    </row>
    <row r="2040" s="14" customFormat="1">
      <c r="A2040" s="14"/>
      <c r="B2040" s="247"/>
      <c r="C2040" s="248"/>
      <c r="D2040" s="238" t="s">
        <v>383</v>
      </c>
      <c r="E2040" s="249" t="s">
        <v>19</v>
      </c>
      <c r="F2040" s="250" t="s">
        <v>1882</v>
      </c>
      <c r="G2040" s="248"/>
      <c r="H2040" s="251">
        <v>104</v>
      </c>
      <c r="I2040" s="252"/>
      <c r="J2040" s="248"/>
      <c r="K2040" s="248"/>
      <c r="L2040" s="253"/>
      <c r="M2040" s="254"/>
      <c r="N2040" s="255"/>
      <c r="O2040" s="255"/>
      <c r="P2040" s="255"/>
      <c r="Q2040" s="255"/>
      <c r="R2040" s="255"/>
      <c r="S2040" s="255"/>
      <c r="T2040" s="256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7" t="s">
        <v>383</v>
      </c>
      <c r="AU2040" s="257" t="s">
        <v>91</v>
      </c>
      <c r="AV2040" s="14" t="s">
        <v>91</v>
      </c>
      <c r="AW2040" s="14" t="s">
        <v>37</v>
      </c>
      <c r="AX2040" s="14" t="s">
        <v>78</v>
      </c>
      <c r="AY2040" s="257" t="s">
        <v>373</v>
      </c>
    </row>
    <row r="2041" s="13" customFormat="1">
      <c r="A2041" s="13"/>
      <c r="B2041" s="236"/>
      <c r="C2041" s="237"/>
      <c r="D2041" s="238" t="s">
        <v>383</v>
      </c>
      <c r="E2041" s="239" t="s">
        <v>19</v>
      </c>
      <c r="F2041" s="240" t="s">
        <v>694</v>
      </c>
      <c r="G2041" s="237"/>
      <c r="H2041" s="239" t="s">
        <v>19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6" t="s">
        <v>383</v>
      </c>
      <c r="AU2041" s="246" t="s">
        <v>91</v>
      </c>
      <c r="AV2041" s="13" t="s">
        <v>85</v>
      </c>
      <c r="AW2041" s="13" t="s">
        <v>37</v>
      </c>
      <c r="AX2041" s="13" t="s">
        <v>78</v>
      </c>
      <c r="AY2041" s="246" t="s">
        <v>373</v>
      </c>
    </row>
    <row r="2042" s="14" customFormat="1">
      <c r="A2042" s="14"/>
      <c r="B2042" s="247"/>
      <c r="C2042" s="248"/>
      <c r="D2042" s="238" t="s">
        <v>383</v>
      </c>
      <c r="E2042" s="249" t="s">
        <v>19</v>
      </c>
      <c r="F2042" s="250" t="s">
        <v>1882</v>
      </c>
      <c r="G2042" s="248"/>
      <c r="H2042" s="251">
        <v>104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7" t="s">
        <v>383</v>
      </c>
      <c r="AU2042" s="257" t="s">
        <v>91</v>
      </c>
      <c r="AV2042" s="14" t="s">
        <v>91</v>
      </c>
      <c r="AW2042" s="14" t="s">
        <v>37</v>
      </c>
      <c r="AX2042" s="14" t="s">
        <v>78</v>
      </c>
      <c r="AY2042" s="257" t="s">
        <v>373</v>
      </c>
    </row>
    <row r="2043" s="15" customFormat="1">
      <c r="A2043" s="15"/>
      <c r="B2043" s="258"/>
      <c r="C2043" s="259"/>
      <c r="D2043" s="238" t="s">
        <v>383</v>
      </c>
      <c r="E2043" s="260" t="s">
        <v>19</v>
      </c>
      <c r="F2043" s="261" t="s">
        <v>386</v>
      </c>
      <c r="G2043" s="259"/>
      <c r="H2043" s="262">
        <v>426</v>
      </c>
      <c r="I2043" s="263"/>
      <c r="J2043" s="259"/>
      <c r="K2043" s="259"/>
      <c r="L2043" s="264"/>
      <c r="M2043" s="265"/>
      <c r="N2043" s="266"/>
      <c r="O2043" s="266"/>
      <c r="P2043" s="266"/>
      <c r="Q2043" s="266"/>
      <c r="R2043" s="266"/>
      <c r="S2043" s="266"/>
      <c r="T2043" s="267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8" t="s">
        <v>383</v>
      </c>
      <c r="AU2043" s="268" t="s">
        <v>91</v>
      </c>
      <c r="AV2043" s="15" t="s">
        <v>379</v>
      </c>
      <c r="AW2043" s="15" t="s">
        <v>37</v>
      </c>
      <c r="AX2043" s="15" t="s">
        <v>85</v>
      </c>
      <c r="AY2043" s="268" t="s">
        <v>373</v>
      </c>
    </row>
    <row r="2044" s="2" customFormat="1" ht="37.8" customHeight="1">
      <c r="A2044" s="41"/>
      <c r="B2044" s="42"/>
      <c r="C2044" s="218" t="s">
        <v>1883</v>
      </c>
      <c r="D2044" s="218" t="s">
        <v>375</v>
      </c>
      <c r="E2044" s="219" t="s">
        <v>1884</v>
      </c>
      <c r="F2044" s="220" t="s">
        <v>1885</v>
      </c>
      <c r="G2044" s="221" t="s">
        <v>230</v>
      </c>
      <c r="H2044" s="222">
        <v>36</v>
      </c>
      <c r="I2044" s="223"/>
      <c r="J2044" s="224">
        <f>ROUND(I2044*H2044,2)</f>
        <v>0</v>
      </c>
      <c r="K2044" s="220" t="s">
        <v>378</v>
      </c>
      <c r="L2044" s="47"/>
      <c r="M2044" s="225" t="s">
        <v>19</v>
      </c>
      <c r="N2044" s="226" t="s">
        <v>50</v>
      </c>
      <c r="O2044" s="87"/>
      <c r="P2044" s="227">
        <f>O2044*H2044</f>
        <v>0</v>
      </c>
      <c r="Q2044" s="227">
        <v>0</v>
      </c>
      <c r="R2044" s="227">
        <f>Q2044*H2044</f>
        <v>0</v>
      </c>
      <c r="S2044" s="227">
        <v>0.044999999999999998</v>
      </c>
      <c r="T2044" s="228">
        <f>S2044*H2044</f>
        <v>1.6199999999999999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9" t="s">
        <v>379</v>
      </c>
      <c r="AT2044" s="229" t="s">
        <v>375</v>
      </c>
      <c r="AU2044" s="229" t="s">
        <v>91</v>
      </c>
      <c r="AY2044" s="20" t="s">
        <v>373</v>
      </c>
      <c r="BE2044" s="230">
        <f>IF(N2044="základní",J2044,0)</f>
        <v>0</v>
      </c>
      <c r="BF2044" s="230">
        <f>IF(N2044="snížená",J2044,0)</f>
        <v>0</v>
      </c>
      <c r="BG2044" s="230">
        <f>IF(N2044="zákl. přenesená",J2044,0)</f>
        <v>0</v>
      </c>
      <c r="BH2044" s="230">
        <f>IF(N2044="sníž. přenesená",J2044,0)</f>
        <v>0</v>
      </c>
      <c r="BI2044" s="230">
        <f>IF(N2044="nulová",J2044,0)</f>
        <v>0</v>
      </c>
      <c r="BJ2044" s="20" t="s">
        <v>91</v>
      </c>
      <c r="BK2044" s="230">
        <f>ROUND(I2044*H2044,2)</f>
        <v>0</v>
      </c>
      <c r="BL2044" s="20" t="s">
        <v>379</v>
      </c>
      <c r="BM2044" s="229" t="s">
        <v>1886</v>
      </c>
    </row>
    <row r="2045" s="2" customFormat="1">
      <c r="A2045" s="41"/>
      <c r="B2045" s="42"/>
      <c r="C2045" s="43"/>
      <c r="D2045" s="231" t="s">
        <v>381</v>
      </c>
      <c r="E2045" s="43"/>
      <c r="F2045" s="232" t="s">
        <v>1887</v>
      </c>
      <c r="G2045" s="43"/>
      <c r="H2045" s="43"/>
      <c r="I2045" s="233"/>
      <c r="J2045" s="43"/>
      <c r="K2045" s="43"/>
      <c r="L2045" s="47"/>
      <c r="M2045" s="234"/>
      <c r="N2045" s="235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381</v>
      </c>
      <c r="AU2045" s="20" t="s">
        <v>91</v>
      </c>
    </row>
    <row r="2046" s="13" customFormat="1">
      <c r="A2046" s="13"/>
      <c r="B2046" s="236"/>
      <c r="C2046" s="237"/>
      <c r="D2046" s="238" t="s">
        <v>383</v>
      </c>
      <c r="E2046" s="239" t="s">
        <v>19</v>
      </c>
      <c r="F2046" s="240" t="s">
        <v>384</v>
      </c>
      <c r="G2046" s="237"/>
      <c r="H2046" s="239" t="s">
        <v>19</v>
      </c>
      <c r="I2046" s="241"/>
      <c r="J2046" s="237"/>
      <c r="K2046" s="237"/>
      <c r="L2046" s="242"/>
      <c r="M2046" s="243"/>
      <c r="N2046" s="244"/>
      <c r="O2046" s="244"/>
      <c r="P2046" s="244"/>
      <c r="Q2046" s="244"/>
      <c r="R2046" s="244"/>
      <c r="S2046" s="244"/>
      <c r="T2046" s="24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6" t="s">
        <v>383</v>
      </c>
      <c r="AU2046" s="246" t="s">
        <v>91</v>
      </c>
      <c r="AV2046" s="13" t="s">
        <v>85</v>
      </c>
      <c r="AW2046" s="13" t="s">
        <v>37</v>
      </c>
      <c r="AX2046" s="13" t="s">
        <v>78</v>
      </c>
      <c r="AY2046" s="246" t="s">
        <v>373</v>
      </c>
    </row>
    <row r="2047" s="13" customFormat="1">
      <c r="A2047" s="13"/>
      <c r="B2047" s="236"/>
      <c r="C2047" s="237"/>
      <c r="D2047" s="238" t="s">
        <v>383</v>
      </c>
      <c r="E2047" s="239" t="s">
        <v>19</v>
      </c>
      <c r="F2047" s="240" t="s">
        <v>673</v>
      </c>
      <c r="G2047" s="237"/>
      <c r="H2047" s="239" t="s">
        <v>19</v>
      </c>
      <c r="I2047" s="241"/>
      <c r="J2047" s="237"/>
      <c r="K2047" s="237"/>
      <c r="L2047" s="242"/>
      <c r="M2047" s="243"/>
      <c r="N2047" s="244"/>
      <c r="O2047" s="244"/>
      <c r="P2047" s="244"/>
      <c r="Q2047" s="244"/>
      <c r="R2047" s="244"/>
      <c r="S2047" s="244"/>
      <c r="T2047" s="24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6" t="s">
        <v>383</v>
      </c>
      <c r="AU2047" s="246" t="s">
        <v>91</v>
      </c>
      <c r="AV2047" s="13" t="s">
        <v>85</v>
      </c>
      <c r="AW2047" s="13" t="s">
        <v>37</v>
      </c>
      <c r="AX2047" s="13" t="s">
        <v>78</v>
      </c>
      <c r="AY2047" s="246" t="s">
        <v>373</v>
      </c>
    </row>
    <row r="2048" s="14" customFormat="1">
      <c r="A2048" s="14"/>
      <c r="B2048" s="247"/>
      <c r="C2048" s="248"/>
      <c r="D2048" s="238" t="s">
        <v>383</v>
      </c>
      <c r="E2048" s="249" t="s">
        <v>19</v>
      </c>
      <c r="F2048" s="250" t="s">
        <v>1888</v>
      </c>
      <c r="G2048" s="248"/>
      <c r="H2048" s="251">
        <v>9</v>
      </c>
      <c r="I2048" s="252"/>
      <c r="J2048" s="248"/>
      <c r="K2048" s="248"/>
      <c r="L2048" s="253"/>
      <c r="M2048" s="254"/>
      <c r="N2048" s="255"/>
      <c r="O2048" s="255"/>
      <c r="P2048" s="255"/>
      <c r="Q2048" s="255"/>
      <c r="R2048" s="255"/>
      <c r="S2048" s="255"/>
      <c r="T2048" s="256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7" t="s">
        <v>383</v>
      </c>
      <c r="AU2048" s="257" t="s">
        <v>91</v>
      </c>
      <c r="AV2048" s="14" t="s">
        <v>91</v>
      </c>
      <c r="AW2048" s="14" t="s">
        <v>37</v>
      </c>
      <c r="AX2048" s="14" t="s">
        <v>78</v>
      </c>
      <c r="AY2048" s="257" t="s">
        <v>373</v>
      </c>
    </row>
    <row r="2049" s="13" customFormat="1">
      <c r="A2049" s="13"/>
      <c r="B2049" s="236"/>
      <c r="C2049" s="237"/>
      <c r="D2049" s="238" t="s">
        <v>383</v>
      </c>
      <c r="E2049" s="239" t="s">
        <v>19</v>
      </c>
      <c r="F2049" s="240" t="s">
        <v>692</v>
      </c>
      <c r="G2049" s="237"/>
      <c r="H2049" s="239" t="s">
        <v>19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6" t="s">
        <v>383</v>
      </c>
      <c r="AU2049" s="246" t="s">
        <v>91</v>
      </c>
      <c r="AV2049" s="13" t="s">
        <v>85</v>
      </c>
      <c r="AW2049" s="13" t="s">
        <v>37</v>
      </c>
      <c r="AX2049" s="13" t="s">
        <v>78</v>
      </c>
      <c r="AY2049" s="246" t="s">
        <v>373</v>
      </c>
    </row>
    <row r="2050" s="14" customFormat="1">
      <c r="A2050" s="14"/>
      <c r="B2050" s="247"/>
      <c r="C2050" s="248"/>
      <c r="D2050" s="238" t="s">
        <v>383</v>
      </c>
      <c r="E2050" s="249" t="s">
        <v>19</v>
      </c>
      <c r="F2050" s="250" t="s">
        <v>1888</v>
      </c>
      <c r="G2050" s="248"/>
      <c r="H2050" s="251">
        <v>9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383</v>
      </c>
      <c r="AU2050" s="257" t="s">
        <v>91</v>
      </c>
      <c r="AV2050" s="14" t="s">
        <v>91</v>
      </c>
      <c r="AW2050" s="14" t="s">
        <v>37</v>
      </c>
      <c r="AX2050" s="14" t="s">
        <v>78</v>
      </c>
      <c r="AY2050" s="257" t="s">
        <v>373</v>
      </c>
    </row>
    <row r="2051" s="13" customFormat="1">
      <c r="A2051" s="13"/>
      <c r="B2051" s="236"/>
      <c r="C2051" s="237"/>
      <c r="D2051" s="238" t="s">
        <v>383</v>
      </c>
      <c r="E2051" s="239" t="s">
        <v>19</v>
      </c>
      <c r="F2051" s="240" t="s">
        <v>693</v>
      </c>
      <c r="G2051" s="237"/>
      <c r="H2051" s="239" t="s">
        <v>19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6" t="s">
        <v>383</v>
      </c>
      <c r="AU2051" s="246" t="s">
        <v>91</v>
      </c>
      <c r="AV2051" s="13" t="s">
        <v>85</v>
      </c>
      <c r="AW2051" s="13" t="s">
        <v>37</v>
      </c>
      <c r="AX2051" s="13" t="s">
        <v>78</v>
      </c>
      <c r="AY2051" s="246" t="s">
        <v>373</v>
      </c>
    </row>
    <row r="2052" s="14" customFormat="1">
      <c r="A2052" s="14"/>
      <c r="B2052" s="247"/>
      <c r="C2052" s="248"/>
      <c r="D2052" s="238" t="s">
        <v>383</v>
      </c>
      <c r="E2052" s="249" t="s">
        <v>19</v>
      </c>
      <c r="F2052" s="250" t="s">
        <v>1888</v>
      </c>
      <c r="G2052" s="248"/>
      <c r="H2052" s="251">
        <v>9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383</v>
      </c>
      <c r="AU2052" s="257" t="s">
        <v>91</v>
      </c>
      <c r="AV2052" s="14" t="s">
        <v>91</v>
      </c>
      <c r="AW2052" s="14" t="s">
        <v>37</v>
      </c>
      <c r="AX2052" s="14" t="s">
        <v>78</v>
      </c>
      <c r="AY2052" s="257" t="s">
        <v>373</v>
      </c>
    </row>
    <row r="2053" s="13" customFormat="1">
      <c r="A2053" s="13"/>
      <c r="B2053" s="236"/>
      <c r="C2053" s="237"/>
      <c r="D2053" s="238" t="s">
        <v>383</v>
      </c>
      <c r="E2053" s="239" t="s">
        <v>19</v>
      </c>
      <c r="F2053" s="240" t="s">
        <v>694</v>
      </c>
      <c r="G2053" s="237"/>
      <c r="H2053" s="239" t="s">
        <v>19</v>
      </c>
      <c r="I2053" s="241"/>
      <c r="J2053" s="237"/>
      <c r="K2053" s="237"/>
      <c r="L2053" s="242"/>
      <c r="M2053" s="243"/>
      <c r="N2053" s="244"/>
      <c r="O2053" s="244"/>
      <c r="P2053" s="244"/>
      <c r="Q2053" s="244"/>
      <c r="R2053" s="244"/>
      <c r="S2053" s="244"/>
      <c r="T2053" s="245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6" t="s">
        <v>383</v>
      </c>
      <c r="AU2053" s="246" t="s">
        <v>91</v>
      </c>
      <c r="AV2053" s="13" t="s">
        <v>85</v>
      </c>
      <c r="AW2053" s="13" t="s">
        <v>37</v>
      </c>
      <c r="AX2053" s="13" t="s">
        <v>78</v>
      </c>
      <c r="AY2053" s="246" t="s">
        <v>373</v>
      </c>
    </row>
    <row r="2054" s="14" customFormat="1">
      <c r="A2054" s="14"/>
      <c r="B2054" s="247"/>
      <c r="C2054" s="248"/>
      <c r="D2054" s="238" t="s">
        <v>383</v>
      </c>
      <c r="E2054" s="249" t="s">
        <v>19</v>
      </c>
      <c r="F2054" s="250" t="s">
        <v>1888</v>
      </c>
      <c r="G2054" s="248"/>
      <c r="H2054" s="251">
        <v>9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383</v>
      </c>
      <c r="AU2054" s="257" t="s">
        <v>91</v>
      </c>
      <c r="AV2054" s="14" t="s">
        <v>91</v>
      </c>
      <c r="AW2054" s="14" t="s">
        <v>37</v>
      </c>
      <c r="AX2054" s="14" t="s">
        <v>78</v>
      </c>
      <c r="AY2054" s="257" t="s">
        <v>373</v>
      </c>
    </row>
    <row r="2055" s="15" customFormat="1">
      <c r="A2055" s="15"/>
      <c r="B2055" s="258"/>
      <c r="C2055" s="259"/>
      <c r="D2055" s="238" t="s">
        <v>383</v>
      </c>
      <c r="E2055" s="260" t="s">
        <v>19</v>
      </c>
      <c r="F2055" s="261" t="s">
        <v>386</v>
      </c>
      <c r="G2055" s="259"/>
      <c r="H2055" s="262">
        <v>36</v>
      </c>
      <c r="I2055" s="263"/>
      <c r="J2055" s="259"/>
      <c r="K2055" s="259"/>
      <c r="L2055" s="264"/>
      <c r="M2055" s="265"/>
      <c r="N2055" s="266"/>
      <c r="O2055" s="266"/>
      <c r="P2055" s="266"/>
      <c r="Q2055" s="266"/>
      <c r="R2055" s="266"/>
      <c r="S2055" s="266"/>
      <c r="T2055" s="267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68" t="s">
        <v>383</v>
      </c>
      <c r="AU2055" s="268" t="s">
        <v>91</v>
      </c>
      <c r="AV2055" s="15" t="s">
        <v>379</v>
      </c>
      <c r="AW2055" s="15" t="s">
        <v>37</v>
      </c>
      <c r="AX2055" s="15" t="s">
        <v>85</v>
      </c>
      <c r="AY2055" s="268" t="s">
        <v>373</v>
      </c>
    </row>
    <row r="2056" s="2" customFormat="1" ht="44.25" customHeight="1">
      <c r="A2056" s="41"/>
      <c r="B2056" s="42"/>
      <c r="C2056" s="218" t="s">
        <v>1889</v>
      </c>
      <c r="D2056" s="218" t="s">
        <v>375</v>
      </c>
      <c r="E2056" s="219" t="s">
        <v>1890</v>
      </c>
      <c r="F2056" s="220" t="s">
        <v>1891</v>
      </c>
      <c r="G2056" s="221" t="s">
        <v>230</v>
      </c>
      <c r="H2056" s="222">
        <v>13.199999999999999</v>
      </c>
      <c r="I2056" s="223"/>
      <c r="J2056" s="224">
        <f>ROUND(I2056*H2056,2)</f>
        <v>0</v>
      </c>
      <c r="K2056" s="220" t="s">
        <v>378</v>
      </c>
      <c r="L2056" s="47"/>
      <c r="M2056" s="225" t="s">
        <v>19</v>
      </c>
      <c r="N2056" s="226" t="s">
        <v>50</v>
      </c>
      <c r="O2056" s="87"/>
      <c r="P2056" s="227">
        <f>O2056*H2056</f>
        <v>0</v>
      </c>
      <c r="Q2056" s="227">
        <v>0.0024399999999999999</v>
      </c>
      <c r="R2056" s="227">
        <f>Q2056*H2056</f>
        <v>0.032207999999999994</v>
      </c>
      <c r="S2056" s="227">
        <v>0.056000000000000001</v>
      </c>
      <c r="T2056" s="228">
        <f>S2056*H2056</f>
        <v>0.73919999999999997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29" t="s">
        <v>379</v>
      </c>
      <c r="AT2056" s="229" t="s">
        <v>375</v>
      </c>
      <c r="AU2056" s="229" t="s">
        <v>91</v>
      </c>
      <c r="AY2056" s="20" t="s">
        <v>373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20" t="s">
        <v>91</v>
      </c>
      <c r="BK2056" s="230">
        <f>ROUND(I2056*H2056,2)</f>
        <v>0</v>
      </c>
      <c r="BL2056" s="20" t="s">
        <v>379</v>
      </c>
      <c r="BM2056" s="229" t="s">
        <v>1892</v>
      </c>
    </row>
    <row r="2057" s="2" customFormat="1">
      <c r="A2057" s="41"/>
      <c r="B2057" s="42"/>
      <c r="C2057" s="43"/>
      <c r="D2057" s="231" t="s">
        <v>381</v>
      </c>
      <c r="E2057" s="43"/>
      <c r="F2057" s="232" t="s">
        <v>1893</v>
      </c>
      <c r="G2057" s="43"/>
      <c r="H2057" s="43"/>
      <c r="I2057" s="233"/>
      <c r="J2057" s="43"/>
      <c r="K2057" s="43"/>
      <c r="L2057" s="47"/>
      <c r="M2057" s="234"/>
      <c r="N2057" s="235"/>
      <c r="O2057" s="87"/>
      <c r="P2057" s="87"/>
      <c r="Q2057" s="87"/>
      <c r="R2057" s="87"/>
      <c r="S2057" s="87"/>
      <c r="T2057" s="88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T2057" s="20" t="s">
        <v>381</v>
      </c>
      <c r="AU2057" s="20" t="s">
        <v>91</v>
      </c>
    </row>
    <row r="2058" s="13" customFormat="1">
      <c r="A2058" s="13"/>
      <c r="B2058" s="236"/>
      <c r="C2058" s="237"/>
      <c r="D2058" s="238" t="s">
        <v>383</v>
      </c>
      <c r="E2058" s="239" t="s">
        <v>19</v>
      </c>
      <c r="F2058" s="240" t="s">
        <v>384</v>
      </c>
      <c r="G2058" s="237"/>
      <c r="H2058" s="239" t="s">
        <v>19</v>
      </c>
      <c r="I2058" s="241"/>
      <c r="J2058" s="237"/>
      <c r="K2058" s="237"/>
      <c r="L2058" s="242"/>
      <c r="M2058" s="243"/>
      <c r="N2058" s="244"/>
      <c r="O2058" s="244"/>
      <c r="P2058" s="244"/>
      <c r="Q2058" s="244"/>
      <c r="R2058" s="244"/>
      <c r="S2058" s="244"/>
      <c r="T2058" s="24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6" t="s">
        <v>383</v>
      </c>
      <c r="AU2058" s="246" t="s">
        <v>91</v>
      </c>
      <c r="AV2058" s="13" t="s">
        <v>85</v>
      </c>
      <c r="AW2058" s="13" t="s">
        <v>37</v>
      </c>
      <c r="AX2058" s="13" t="s">
        <v>78</v>
      </c>
      <c r="AY2058" s="246" t="s">
        <v>373</v>
      </c>
    </row>
    <row r="2059" s="13" customFormat="1">
      <c r="A2059" s="13"/>
      <c r="B2059" s="236"/>
      <c r="C2059" s="237"/>
      <c r="D2059" s="238" t="s">
        <v>383</v>
      </c>
      <c r="E2059" s="239" t="s">
        <v>19</v>
      </c>
      <c r="F2059" s="240" t="s">
        <v>673</v>
      </c>
      <c r="G2059" s="237"/>
      <c r="H2059" s="239" t="s">
        <v>19</v>
      </c>
      <c r="I2059" s="241"/>
      <c r="J2059" s="237"/>
      <c r="K2059" s="237"/>
      <c r="L2059" s="242"/>
      <c r="M2059" s="243"/>
      <c r="N2059" s="244"/>
      <c r="O2059" s="244"/>
      <c r="P2059" s="244"/>
      <c r="Q2059" s="244"/>
      <c r="R2059" s="244"/>
      <c r="S2059" s="244"/>
      <c r="T2059" s="24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6" t="s">
        <v>383</v>
      </c>
      <c r="AU2059" s="246" t="s">
        <v>91</v>
      </c>
      <c r="AV2059" s="13" t="s">
        <v>85</v>
      </c>
      <c r="AW2059" s="13" t="s">
        <v>37</v>
      </c>
      <c r="AX2059" s="13" t="s">
        <v>78</v>
      </c>
      <c r="AY2059" s="246" t="s">
        <v>373</v>
      </c>
    </row>
    <row r="2060" s="14" customFormat="1">
      <c r="A2060" s="14"/>
      <c r="B2060" s="247"/>
      <c r="C2060" s="248"/>
      <c r="D2060" s="238" t="s">
        <v>383</v>
      </c>
      <c r="E2060" s="249" t="s">
        <v>19</v>
      </c>
      <c r="F2060" s="250" t="s">
        <v>1894</v>
      </c>
      <c r="G2060" s="248"/>
      <c r="H2060" s="251">
        <v>3</v>
      </c>
      <c r="I2060" s="252"/>
      <c r="J2060" s="248"/>
      <c r="K2060" s="248"/>
      <c r="L2060" s="253"/>
      <c r="M2060" s="254"/>
      <c r="N2060" s="255"/>
      <c r="O2060" s="255"/>
      <c r="P2060" s="255"/>
      <c r="Q2060" s="255"/>
      <c r="R2060" s="255"/>
      <c r="S2060" s="255"/>
      <c r="T2060" s="256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7" t="s">
        <v>383</v>
      </c>
      <c r="AU2060" s="257" t="s">
        <v>91</v>
      </c>
      <c r="AV2060" s="14" t="s">
        <v>91</v>
      </c>
      <c r="AW2060" s="14" t="s">
        <v>37</v>
      </c>
      <c r="AX2060" s="14" t="s">
        <v>78</v>
      </c>
      <c r="AY2060" s="257" t="s">
        <v>373</v>
      </c>
    </row>
    <row r="2061" s="13" customFormat="1">
      <c r="A2061" s="13"/>
      <c r="B2061" s="236"/>
      <c r="C2061" s="237"/>
      <c r="D2061" s="238" t="s">
        <v>383</v>
      </c>
      <c r="E2061" s="239" t="s">
        <v>19</v>
      </c>
      <c r="F2061" s="240" t="s">
        <v>692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383</v>
      </c>
      <c r="AU2061" s="246" t="s">
        <v>91</v>
      </c>
      <c r="AV2061" s="13" t="s">
        <v>85</v>
      </c>
      <c r="AW2061" s="13" t="s">
        <v>37</v>
      </c>
      <c r="AX2061" s="13" t="s">
        <v>78</v>
      </c>
      <c r="AY2061" s="246" t="s">
        <v>373</v>
      </c>
    </row>
    <row r="2062" s="14" customFormat="1">
      <c r="A2062" s="14"/>
      <c r="B2062" s="247"/>
      <c r="C2062" s="248"/>
      <c r="D2062" s="238" t="s">
        <v>383</v>
      </c>
      <c r="E2062" s="249" t="s">
        <v>19</v>
      </c>
      <c r="F2062" s="250" t="s">
        <v>1895</v>
      </c>
      <c r="G2062" s="248"/>
      <c r="H2062" s="251">
        <v>3.3999999999999999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383</v>
      </c>
      <c r="AU2062" s="257" t="s">
        <v>91</v>
      </c>
      <c r="AV2062" s="14" t="s">
        <v>91</v>
      </c>
      <c r="AW2062" s="14" t="s">
        <v>37</v>
      </c>
      <c r="AX2062" s="14" t="s">
        <v>78</v>
      </c>
      <c r="AY2062" s="257" t="s">
        <v>373</v>
      </c>
    </row>
    <row r="2063" s="13" customFormat="1">
      <c r="A2063" s="13"/>
      <c r="B2063" s="236"/>
      <c r="C2063" s="237"/>
      <c r="D2063" s="238" t="s">
        <v>383</v>
      </c>
      <c r="E2063" s="239" t="s">
        <v>19</v>
      </c>
      <c r="F2063" s="240" t="s">
        <v>693</v>
      </c>
      <c r="G2063" s="237"/>
      <c r="H2063" s="239" t="s">
        <v>19</v>
      </c>
      <c r="I2063" s="241"/>
      <c r="J2063" s="237"/>
      <c r="K2063" s="237"/>
      <c r="L2063" s="242"/>
      <c r="M2063" s="243"/>
      <c r="N2063" s="244"/>
      <c r="O2063" s="244"/>
      <c r="P2063" s="244"/>
      <c r="Q2063" s="244"/>
      <c r="R2063" s="244"/>
      <c r="S2063" s="244"/>
      <c r="T2063" s="24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6" t="s">
        <v>383</v>
      </c>
      <c r="AU2063" s="246" t="s">
        <v>91</v>
      </c>
      <c r="AV2063" s="13" t="s">
        <v>85</v>
      </c>
      <c r="AW2063" s="13" t="s">
        <v>37</v>
      </c>
      <c r="AX2063" s="13" t="s">
        <v>78</v>
      </c>
      <c r="AY2063" s="246" t="s">
        <v>373</v>
      </c>
    </row>
    <row r="2064" s="14" customFormat="1">
      <c r="A2064" s="14"/>
      <c r="B2064" s="247"/>
      <c r="C2064" s="248"/>
      <c r="D2064" s="238" t="s">
        <v>383</v>
      </c>
      <c r="E2064" s="249" t="s">
        <v>19</v>
      </c>
      <c r="F2064" s="250" t="s">
        <v>1895</v>
      </c>
      <c r="G2064" s="248"/>
      <c r="H2064" s="251">
        <v>3.3999999999999999</v>
      </c>
      <c r="I2064" s="252"/>
      <c r="J2064" s="248"/>
      <c r="K2064" s="248"/>
      <c r="L2064" s="253"/>
      <c r="M2064" s="254"/>
      <c r="N2064" s="255"/>
      <c r="O2064" s="255"/>
      <c r="P2064" s="255"/>
      <c r="Q2064" s="255"/>
      <c r="R2064" s="255"/>
      <c r="S2064" s="255"/>
      <c r="T2064" s="256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7" t="s">
        <v>383</v>
      </c>
      <c r="AU2064" s="257" t="s">
        <v>91</v>
      </c>
      <c r="AV2064" s="14" t="s">
        <v>91</v>
      </c>
      <c r="AW2064" s="14" t="s">
        <v>37</v>
      </c>
      <c r="AX2064" s="14" t="s">
        <v>78</v>
      </c>
      <c r="AY2064" s="257" t="s">
        <v>373</v>
      </c>
    </row>
    <row r="2065" s="13" customFormat="1">
      <c r="A2065" s="13"/>
      <c r="B2065" s="236"/>
      <c r="C2065" s="237"/>
      <c r="D2065" s="238" t="s">
        <v>383</v>
      </c>
      <c r="E2065" s="239" t="s">
        <v>19</v>
      </c>
      <c r="F2065" s="240" t="s">
        <v>694</v>
      </c>
      <c r="G2065" s="237"/>
      <c r="H2065" s="239" t="s">
        <v>19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6" t="s">
        <v>383</v>
      </c>
      <c r="AU2065" s="246" t="s">
        <v>91</v>
      </c>
      <c r="AV2065" s="13" t="s">
        <v>85</v>
      </c>
      <c r="AW2065" s="13" t="s">
        <v>37</v>
      </c>
      <c r="AX2065" s="13" t="s">
        <v>78</v>
      </c>
      <c r="AY2065" s="246" t="s">
        <v>373</v>
      </c>
    </row>
    <row r="2066" s="14" customFormat="1">
      <c r="A2066" s="14"/>
      <c r="B2066" s="247"/>
      <c r="C2066" s="248"/>
      <c r="D2066" s="238" t="s">
        <v>383</v>
      </c>
      <c r="E2066" s="249" t="s">
        <v>19</v>
      </c>
      <c r="F2066" s="250" t="s">
        <v>1895</v>
      </c>
      <c r="G2066" s="248"/>
      <c r="H2066" s="251">
        <v>3.3999999999999999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7" t="s">
        <v>383</v>
      </c>
      <c r="AU2066" s="257" t="s">
        <v>91</v>
      </c>
      <c r="AV2066" s="14" t="s">
        <v>91</v>
      </c>
      <c r="AW2066" s="14" t="s">
        <v>37</v>
      </c>
      <c r="AX2066" s="14" t="s">
        <v>78</v>
      </c>
      <c r="AY2066" s="257" t="s">
        <v>373</v>
      </c>
    </row>
    <row r="2067" s="15" customFormat="1">
      <c r="A2067" s="15"/>
      <c r="B2067" s="258"/>
      <c r="C2067" s="259"/>
      <c r="D2067" s="238" t="s">
        <v>383</v>
      </c>
      <c r="E2067" s="260" t="s">
        <v>19</v>
      </c>
      <c r="F2067" s="261" t="s">
        <v>386</v>
      </c>
      <c r="G2067" s="259"/>
      <c r="H2067" s="262">
        <v>13.199999999999999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8" t="s">
        <v>383</v>
      </c>
      <c r="AU2067" s="268" t="s">
        <v>91</v>
      </c>
      <c r="AV2067" s="15" t="s">
        <v>379</v>
      </c>
      <c r="AW2067" s="15" t="s">
        <v>37</v>
      </c>
      <c r="AX2067" s="15" t="s">
        <v>85</v>
      </c>
      <c r="AY2067" s="268" t="s">
        <v>373</v>
      </c>
    </row>
    <row r="2068" s="2" customFormat="1" ht="24.15" customHeight="1">
      <c r="A2068" s="41"/>
      <c r="B2068" s="42"/>
      <c r="C2068" s="218" t="s">
        <v>1896</v>
      </c>
      <c r="D2068" s="218" t="s">
        <v>375</v>
      </c>
      <c r="E2068" s="219" t="s">
        <v>1897</v>
      </c>
      <c r="F2068" s="220" t="s">
        <v>1898</v>
      </c>
      <c r="G2068" s="221" t="s">
        <v>153</v>
      </c>
      <c r="H2068" s="222">
        <v>2528</v>
      </c>
      <c r="I2068" s="223"/>
      <c r="J2068" s="224">
        <f>ROUND(I2068*H2068,2)</f>
        <v>0</v>
      </c>
      <c r="K2068" s="220" t="s">
        <v>378</v>
      </c>
      <c r="L2068" s="47"/>
      <c r="M2068" s="225" t="s">
        <v>19</v>
      </c>
      <c r="N2068" s="226" t="s">
        <v>50</v>
      </c>
      <c r="O2068" s="87"/>
      <c r="P2068" s="227">
        <f>O2068*H2068</f>
        <v>0</v>
      </c>
      <c r="Q2068" s="227">
        <v>0</v>
      </c>
      <c r="R2068" s="227">
        <f>Q2068*H2068</f>
        <v>0</v>
      </c>
      <c r="S2068" s="227">
        <v>0</v>
      </c>
      <c r="T2068" s="228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29" t="s">
        <v>379</v>
      </c>
      <c r="AT2068" s="229" t="s">
        <v>375</v>
      </c>
      <c r="AU2068" s="229" t="s">
        <v>91</v>
      </c>
      <c r="AY2068" s="20" t="s">
        <v>373</v>
      </c>
      <c r="BE2068" s="230">
        <f>IF(N2068="základní",J2068,0)</f>
        <v>0</v>
      </c>
      <c r="BF2068" s="230">
        <f>IF(N2068="snížená",J2068,0)</f>
        <v>0</v>
      </c>
      <c r="BG2068" s="230">
        <f>IF(N2068="zákl. přenesená",J2068,0)</f>
        <v>0</v>
      </c>
      <c r="BH2068" s="230">
        <f>IF(N2068="sníž. přenesená",J2068,0)</f>
        <v>0</v>
      </c>
      <c r="BI2068" s="230">
        <f>IF(N2068="nulová",J2068,0)</f>
        <v>0</v>
      </c>
      <c r="BJ2068" s="20" t="s">
        <v>91</v>
      </c>
      <c r="BK2068" s="230">
        <f>ROUND(I2068*H2068,2)</f>
        <v>0</v>
      </c>
      <c r="BL2068" s="20" t="s">
        <v>379</v>
      </c>
      <c r="BM2068" s="229" t="s">
        <v>1899</v>
      </c>
    </row>
    <row r="2069" s="2" customFormat="1">
      <c r="A2069" s="41"/>
      <c r="B2069" s="42"/>
      <c r="C2069" s="43"/>
      <c r="D2069" s="231" t="s">
        <v>381</v>
      </c>
      <c r="E2069" s="43"/>
      <c r="F2069" s="232" t="s">
        <v>1900</v>
      </c>
      <c r="G2069" s="43"/>
      <c r="H2069" s="43"/>
      <c r="I2069" s="233"/>
      <c r="J2069" s="43"/>
      <c r="K2069" s="43"/>
      <c r="L2069" s="47"/>
      <c r="M2069" s="234"/>
      <c r="N2069" s="235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381</v>
      </c>
      <c r="AU2069" s="20" t="s">
        <v>91</v>
      </c>
    </row>
    <row r="2070" s="14" customFormat="1">
      <c r="A2070" s="14"/>
      <c r="B2070" s="247"/>
      <c r="C2070" s="248"/>
      <c r="D2070" s="238" t="s">
        <v>383</v>
      </c>
      <c r="E2070" s="249" t="s">
        <v>19</v>
      </c>
      <c r="F2070" s="250" t="s">
        <v>270</v>
      </c>
      <c r="G2070" s="248"/>
      <c r="H2070" s="251">
        <v>2528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7" t="s">
        <v>383</v>
      </c>
      <c r="AU2070" s="257" t="s">
        <v>91</v>
      </c>
      <c r="AV2070" s="14" t="s">
        <v>91</v>
      </c>
      <c r="AW2070" s="14" t="s">
        <v>37</v>
      </c>
      <c r="AX2070" s="14" t="s">
        <v>78</v>
      </c>
      <c r="AY2070" s="257" t="s">
        <v>373</v>
      </c>
    </row>
    <row r="2071" s="15" customFormat="1">
      <c r="A2071" s="15"/>
      <c r="B2071" s="258"/>
      <c r="C2071" s="259"/>
      <c r="D2071" s="238" t="s">
        <v>383</v>
      </c>
      <c r="E2071" s="260" t="s">
        <v>19</v>
      </c>
      <c r="F2071" s="261" t="s">
        <v>386</v>
      </c>
      <c r="G2071" s="259"/>
      <c r="H2071" s="262">
        <v>2528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8" t="s">
        <v>383</v>
      </c>
      <c r="AU2071" s="268" t="s">
        <v>91</v>
      </c>
      <c r="AV2071" s="15" t="s">
        <v>379</v>
      </c>
      <c r="AW2071" s="15" t="s">
        <v>37</v>
      </c>
      <c r="AX2071" s="15" t="s">
        <v>85</v>
      </c>
      <c r="AY2071" s="268" t="s">
        <v>373</v>
      </c>
    </row>
    <row r="2072" s="2" customFormat="1" ht="44.25" customHeight="1">
      <c r="A2072" s="41"/>
      <c r="B2072" s="42"/>
      <c r="C2072" s="218" t="s">
        <v>1901</v>
      </c>
      <c r="D2072" s="218" t="s">
        <v>375</v>
      </c>
      <c r="E2072" s="219" t="s">
        <v>1902</v>
      </c>
      <c r="F2072" s="220" t="s">
        <v>1903</v>
      </c>
      <c r="G2072" s="221" t="s">
        <v>153</v>
      </c>
      <c r="H2072" s="222">
        <v>2528</v>
      </c>
      <c r="I2072" s="223"/>
      <c r="J2072" s="224">
        <f>ROUND(I2072*H2072,2)</f>
        <v>0</v>
      </c>
      <c r="K2072" s="220" t="s">
        <v>378</v>
      </c>
      <c r="L2072" s="47"/>
      <c r="M2072" s="225" t="s">
        <v>19</v>
      </c>
      <c r="N2072" s="226" t="s">
        <v>50</v>
      </c>
      <c r="O2072" s="87"/>
      <c r="P2072" s="227">
        <f>O2072*H2072</f>
        <v>0</v>
      </c>
      <c r="Q2072" s="227">
        <v>0</v>
      </c>
      <c r="R2072" s="227">
        <f>Q2072*H2072</f>
        <v>0</v>
      </c>
      <c r="S2072" s="227">
        <v>0</v>
      </c>
      <c r="T2072" s="228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29" t="s">
        <v>379</v>
      </c>
      <c r="AT2072" s="229" t="s">
        <v>375</v>
      </c>
      <c r="AU2072" s="229" t="s">
        <v>91</v>
      </c>
      <c r="AY2072" s="20" t="s">
        <v>373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20" t="s">
        <v>91</v>
      </c>
      <c r="BK2072" s="230">
        <f>ROUND(I2072*H2072,2)</f>
        <v>0</v>
      </c>
      <c r="BL2072" s="20" t="s">
        <v>379</v>
      </c>
      <c r="BM2072" s="229" t="s">
        <v>1904</v>
      </c>
    </row>
    <row r="2073" s="2" customFormat="1">
      <c r="A2073" s="41"/>
      <c r="B2073" s="42"/>
      <c r="C2073" s="43"/>
      <c r="D2073" s="231" t="s">
        <v>381</v>
      </c>
      <c r="E2073" s="43"/>
      <c r="F2073" s="232" t="s">
        <v>1905</v>
      </c>
      <c r="G2073" s="43"/>
      <c r="H2073" s="43"/>
      <c r="I2073" s="233"/>
      <c r="J2073" s="43"/>
      <c r="K2073" s="43"/>
      <c r="L2073" s="47"/>
      <c r="M2073" s="234"/>
      <c r="N2073" s="235"/>
      <c r="O2073" s="87"/>
      <c r="P2073" s="87"/>
      <c r="Q2073" s="87"/>
      <c r="R2073" s="87"/>
      <c r="S2073" s="87"/>
      <c r="T2073" s="88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T2073" s="20" t="s">
        <v>381</v>
      </c>
      <c r="AU2073" s="20" t="s">
        <v>91</v>
      </c>
    </row>
    <row r="2074" s="14" customFormat="1">
      <c r="A2074" s="14"/>
      <c r="B2074" s="247"/>
      <c r="C2074" s="248"/>
      <c r="D2074" s="238" t="s">
        <v>383</v>
      </c>
      <c r="E2074" s="249" t="s">
        <v>19</v>
      </c>
      <c r="F2074" s="250" t="s">
        <v>270</v>
      </c>
      <c r="G2074" s="248"/>
      <c r="H2074" s="251">
        <v>2528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383</v>
      </c>
      <c r="AU2074" s="257" t="s">
        <v>91</v>
      </c>
      <c r="AV2074" s="14" t="s">
        <v>91</v>
      </c>
      <c r="AW2074" s="14" t="s">
        <v>37</v>
      </c>
      <c r="AX2074" s="14" t="s">
        <v>78</v>
      </c>
      <c r="AY2074" s="257" t="s">
        <v>373</v>
      </c>
    </row>
    <row r="2075" s="15" customFormat="1">
      <c r="A2075" s="15"/>
      <c r="B2075" s="258"/>
      <c r="C2075" s="259"/>
      <c r="D2075" s="238" t="s">
        <v>383</v>
      </c>
      <c r="E2075" s="260" t="s">
        <v>19</v>
      </c>
      <c r="F2075" s="261" t="s">
        <v>386</v>
      </c>
      <c r="G2075" s="259"/>
      <c r="H2075" s="262">
        <v>2528</v>
      </c>
      <c r="I2075" s="263"/>
      <c r="J2075" s="259"/>
      <c r="K2075" s="259"/>
      <c r="L2075" s="264"/>
      <c r="M2075" s="265"/>
      <c r="N2075" s="266"/>
      <c r="O2075" s="266"/>
      <c r="P2075" s="266"/>
      <c r="Q2075" s="266"/>
      <c r="R2075" s="266"/>
      <c r="S2075" s="266"/>
      <c r="T2075" s="267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68" t="s">
        <v>383</v>
      </c>
      <c r="AU2075" s="268" t="s">
        <v>91</v>
      </c>
      <c r="AV2075" s="15" t="s">
        <v>379</v>
      </c>
      <c r="AW2075" s="15" t="s">
        <v>37</v>
      </c>
      <c r="AX2075" s="15" t="s">
        <v>85</v>
      </c>
      <c r="AY2075" s="268" t="s">
        <v>373</v>
      </c>
    </row>
    <row r="2076" s="12" customFormat="1" ht="22.8" customHeight="1">
      <c r="A2076" s="12"/>
      <c r="B2076" s="202"/>
      <c r="C2076" s="203"/>
      <c r="D2076" s="204" t="s">
        <v>77</v>
      </c>
      <c r="E2076" s="216" t="s">
        <v>1906</v>
      </c>
      <c r="F2076" s="216" t="s">
        <v>1907</v>
      </c>
      <c r="G2076" s="203"/>
      <c r="H2076" s="203"/>
      <c r="I2076" s="206"/>
      <c r="J2076" s="217">
        <f>BK2076</f>
        <v>0</v>
      </c>
      <c r="K2076" s="203"/>
      <c r="L2076" s="208"/>
      <c r="M2076" s="209"/>
      <c r="N2076" s="210"/>
      <c r="O2076" s="210"/>
      <c r="P2076" s="211">
        <f>SUM(P2077:P2084)</f>
        <v>0</v>
      </c>
      <c r="Q2076" s="210"/>
      <c r="R2076" s="211">
        <f>SUM(R2077:R2084)</f>
        <v>0</v>
      </c>
      <c r="S2076" s="210"/>
      <c r="T2076" s="212">
        <f>SUM(T2077:T2084)</f>
        <v>0</v>
      </c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R2076" s="213" t="s">
        <v>85</v>
      </c>
      <c r="AT2076" s="214" t="s">
        <v>77</v>
      </c>
      <c r="AU2076" s="214" t="s">
        <v>85</v>
      </c>
      <c r="AY2076" s="213" t="s">
        <v>373</v>
      </c>
      <c r="BK2076" s="215">
        <f>SUM(BK2077:BK2084)</f>
        <v>0</v>
      </c>
    </row>
    <row r="2077" s="2" customFormat="1" ht="37.8" customHeight="1">
      <c r="A2077" s="41"/>
      <c r="B2077" s="42"/>
      <c r="C2077" s="218" t="s">
        <v>1908</v>
      </c>
      <c r="D2077" s="218" t="s">
        <v>375</v>
      </c>
      <c r="E2077" s="219" t="s">
        <v>1909</v>
      </c>
      <c r="F2077" s="220" t="s">
        <v>1910</v>
      </c>
      <c r="G2077" s="221" t="s">
        <v>463</v>
      </c>
      <c r="H2077" s="222">
        <v>39.020000000000003</v>
      </c>
      <c r="I2077" s="223"/>
      <c r="J2077" s="224">
        <f>ROUND(I2077*H2077,2)</f>
        <v>0</v>
      </c>
      <c r="K2077" s="220" t="s">
        <v>378</v>
      </c>
      <c r="L2077" s="47"/>
      <c r="M2077" s="225" t="s">
        <v>19</v>
      </c>
      <c r="N2077" s="226" t="s">
        <v>50</v>
      </c>
      <c r="O2077" s="87"/>
      <c r="P2077" s="227">
        <f>O2077*H2077</f>
        <v>0</v>
      </c>
      <c r="Q2077" s="227">
        <v>0</v>
      </c>
      <c r="R2077" s="227">
        <f>Q2077*H2077</f>
        <v>0</v>
      </c>
      <c r="S2077" s="227">
        <v>0</v>
      </c>
      <c r="T2077" s="228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9" t="s">
        <v>379</v>
      </c>
      <c r="AT2077" s="229" t="s">
        <v>375</v>
      </c>
      <c r="AU2077" s="229" t="s">
        <v>91</v>
      </c>
      <c r="AY2077" s="20" t="s">
        <v>373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20" t="s">
        <v>91</v>
      </c>
      <c r="BK2077" s="230">
        <f>ROUND(I2077*H2077,2)</f>
        <v>0</v>
      </c>
      <c r="BL2077" s="20" t="s">
        <v>379</v>
      </c>
      <c r="BM2077" s="229" t="s">
        <v>1911</v>
      </c>
    </row>
    <row r="2078" s="2" customFormat="1">
      <c r="A2078" s="41"/>
      <c r="B2078" s="42"/>
      <c r="C2078" s="43"/>
      <c r="D2078" s="231" t="s">
        <v>381</v>
      </c>
      <c r="E2078" s="43"/>
      <c r="F2078" s="232" t="s">
        <v>1912</v>
      </c>
      <c r="G2078" s="43"/>
      <c r="H2078" s="43"/>
      <c r="I2078" s="233"/>
      <c r="J2078" s="43"/>
      <c r="K2078" s="43"/>
      <c r="L2078" s="47"/>
      <c r="M2078" s="234"/>
      <c r="N2078" s="235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381</v>
      </c>
      <c r="AU2078" s="20" t="s">
        <v>91</v>
      </c>
    </row>
    <row r="2079" s="2" customFormat="1" ht="44.25" customHeight="1">
      <c r="A2079" s="41"/>
      <c r="B2079" s="42"/>
      <c r="C2079" s="218" t="s">
        <v>1913</v>
      </c>
      <c r="D2079" s="218" t="s">
        <v>375</v>
      </c>
      <c r="E2079" s="219" t="s">
        <v>1914</v>
      </c>
      <c r="F2079" s="220" t="s">
        <v>1915</v>
      </c>
      <c r="G2079" s="221" t="s">
        <v>463</v>
      </c>
      <c r="H2079" s="222">
        <v>195.09999999999999</v>
      </c>
      <c r="I2079" s="223"/>
      <c r="J2079" s="224">
        <f>ROUND(I2079*H2079,2)</f>
        <v>0</v>
      </c>
      <c r="K2079" s="220" t="s">
        <v>378</v>
      </c>
      <c r="L2079" s="47"/>
      <c r="M2079" s="225" t="s">
        <v>19</v>
      </c>
      <c r="N2079" s="226" t="s">
        <v>50</v>
      </c>
      <c r="O2079" s="87"/>
      <c r="P2079" s="227">
        <f>O2079*H2079</f>
        <v>0</v>
      </c>
      <c r="Q2079" s="227">
        <v>0</v>
      </c>
      <c r="R2079" s="227">
        <f>Q2079*H2079</f>
        <v>0</v>
      </c>
      <c r="S2079" s="227">
        <v>0</v>
      </c>
      <c r="T2079" s="228">
        <f>S2079*H2079</f>
        <v>0</v>
      </c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R2079" s="229" t="s">
        <v>379</v>
      </c>
      <c r="AT2079" s="229" t="s">
        <v>375</v>
      </c>
      <c r="AU2079" s="229" t="s">
        <v>91</v>
      </c>
      <c r="AY2079" s="20" t="s">
        <v>373</v>
      </c>
      <c r="BE2079" s="230">
        <f>IF(N2079="základní",J2079,0)</f>
        <v>0</v>
      </c>
      <c r="BF2079" s="230">
        <f>IF(N2079="snížená",J2079,0)</f>
        <v>0</v>
      </c>
      <c r="BG2079" s="230">
        <f>IF(N2079="zákl. přenesená",J2079,0)</f>
        <v>0</v>
      </c>
      <c r="BH2079" s="230">
        <f>IF(N2079="sníž. přenesená",J2079,0)</f>
        <v>0</v>
      </c>
      <c r="BI2079" s="230">
        <f>IF(N2079="nulová",J2079,0)</f>
        <v>0</v>
      </c>
      <c r="BJ2079" s="20" t="s">
        <v>91</v>
      </c>
      <c r="BK2079" s="230">
        <f>ROUND(I2079*H2079,2)</f>
        <v>0</v>
      </c>
      <c r="BL2079" s="20" t="s">
        <v>379</v>
      </c>
      <c r="BM2079" s="229" t="s">
        <v>1916</v>
      </c>
    </row>
    <row r="2080" s="2" customFormat="1">
      <c r="A2080" s="41"/>
      <c r="B2080" s="42"/>
      <c r="C2080" s="43"/>
      <c r="D2080" s="231" t="s">
        <v>381</v>
      </c>
      <c r="E2080" s="43"/>
      <c r="F2080" s="232" t="s">
        <v>1917</v>
      </c>
      <c r="G2080" s="43"/>
      <c r="H2080" s="43"/>
      <c r="I2080" s="233"/>
      <c r="J2080" s="43"/>
      <c r="K2080" s="43"/>
      <c r="L2080" s="47"/>
      <c r="M2080" s="234"/>
      <c r="N2080" s="235"/>
      <c r="O2080" s="87"/>
      <c r="P2080" s="87"/>
      <c r="Q2080" s="87"/>
      <c r="R2080" s="87"/>
      <c r="S2080" s="87"/>
      <c r="T2080" s="88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T2080" s="20" t="s">
        <v>381</v>
      </c>
      <c r="AU2080" s="20" t="s">
        <v>91</v>
      </c>
    </row>
    <row r="2081" s="14" customFormat="1">
      <c r="A2081" s="14"/>
      <c r="B2081" s="247"/>
      <c r="C2081" s="248"/>
      <c r="D2081" s="238" t="s">
        <v>383</v>
      </c>
      <c r="E2081" s="248"/>
      <c r="F2081" s="250" t="s">
        <v>1918</v>
      </c>
      <c r="G2081" s="248"/>
      <c r="H2081" s="251">
        <v>195.09999999999999</v>
      </c>
      <c r="I2081" s="252"/>
      <c r="J2081" s="248"/>
      <c r="K2081" s="248"/>
      <c r="L2081" s="253"/>
      <c r="M2081" s="254"/>
      <c r="N2081" s="255"/>
      <c r="O2081" s="255"/>
      <c r="P2081" s="255"/>
      <c r="Q2081" s="255"/>
      <c r="R2081" s="255"/>
      <c r="S2081" s="255"/>
      <c r="T2081" s="256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7" t="s">
        <v>383</v>
      </c>
      <c r="AU2081" s="257" t="s">
        <v>91</v>
      </c>
      <c r="AV2081" s="14" t="s">
        <v>91</v>
      </c>
      <c r="AW2081" s="14" t="s">
        <v>4</v>
      </c>
      <c r="AX2081" s="14" t="s">
        <v>85</v>
      </c>
      <c r="AY2081" s="257" t="s">
        <v>373</v>
      </c>
    </row>
    <row r="2082" s="2" customFormat="1" ht="37.8" customHeight="1">
      <c r="A2082" s="41"/>
      <c r="B2082" s="42"/>
      <c r="C2082" s="218" t="s">
        <v>1919</v>
      </c>
      <c r="D2082" s="218" t="s">
        <v>375</v>
      </c>
      <c r="E2082" s="219" t="s">
        <v>1920</v>
      </c>
      <c r="F2082" s="220" t="s">
        <v>1921</v>
      </c>
      <c r="G2082" s="221" t="s">
        <v>463</v>
      </c>
      <c r="H2082" s="222">
        <v>39.020000000000003</v>
      </c>
      <c r="I2082" s="223"/>
      <c r="J2082" s="224">
        <f>ROUND(I2082*H2082,2)</f>
        <v>0</v>
      </c>
      <c r="K2082" s="220" t="s">
        <v>378</v>
      </c>
      <c r="L2082" s="47"/>
      <c r="M2082" s="225" t="s">
        <v>19</v>
      </c>
      <c r="N2082" s="226" t="s">
        <v>50</v>
      </c>
      <c r="O2082" s="87"/>
      <c r="P2082" s="227">
        <f>O2082*H2082</f>
        <v>0</v>
      </c>
      <c r="Q2082" s="227">
        <v>0</v>
      </c>
      <c r="R2082" s="227">
        <f>Q2082*H2082</f>
        <v>0</v>
      </c>
      <c r="S2082" s="227">
        <v>0</v>
      </c>
      <c r="T2082" s="228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9" t="s">
        <v>379</v>
      </c>
      <c r="AT2082" s="229" t="s">
        <v>375</v>
      </c>
      <c r="AU2082" s="229" t="s">
        <v>91</v>
      </c>
      <c r="AY2082" s="20" t="s">
        <v>373</v>
      </c>
      <c r="BE2082" s="230">
        <f>IF(N2082="základní",J2082,0)</f>
        <v>0</v>
      </c>
      <c r="BF2082" s="230">
        <f>IF(N2082="snížená",J2082,0)</f>
        <v>0</v>
      </c>
      <c r="BG2082" s="230">
        <f>IF(N2082="zákl. přenesená",J2082,0)</f>
        <v>0</v>
      </c>
      <c r="BH2082" s="230">
        <f>IF(N2082="sníž. přenesená",J2082,0)</f>
        <v>0</v>
      </c>
      <c r="BI2082" s="230">
        <f>IF(N2082="nulová",J2082,0)</f>
        <v>0</v>
      </c>
      <c r="BJ2082" s="20" t="s">
        <v>91</v>
      </c>
      <c r="BK2082" s="230">
        <f>ROUND(I2082*H2082,2)</f>
        <v>0</v>
      </c>
      <c r="BL2082" s="20" t="s">
        <v>379</v>
      </c>
      <c r="BM2082" s="229" t="s">
        <v>1922</v>
      </c>
    </row>
    <row r="2083" s="2" customFormat="1">
      <c r="A2083" s="41"/>
      <c r="B2083" s="42"/>
      <c r="C2083" s="43"/>
      <c r="D2083" s="231" t="s">
        <v>381</v>
      </c>
      <c r="E2083" s="43"/>
      <c r="F2083" s="232" t="s">
        <v>1923</v>
      </c>
      <c r="G2083" s="43"/>
      <c r="H2083" s="43"/>
      <c r="I2083" s="233"/>
      <c r="J2083" s="43"/>
      <c r="K2083" s="43"/>
      <c r="L2083" s="47"/>
      <c r="M2083" s="234"/>
      <c r="N2083" s="235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381</v>
      </c>
      <c r="AU2083" s="20" t="s">
        <v>91</v>
      </c>
    </row>
    <row r="2084" s="2" customFormat="1" ht="37.8" customHeight="1">
      <c r="A2084" s="41"/>
      <c r="B2084" s="42"/>
      <c r="C2084" s="218" t="s">
        <v>1924</v>
      </c>
      <c r="D2084" s="218" t="s">
        <v>375</v>
      </c>
      <c r="E2084" s="219" t="s">
        <v>1925</v>
      </c>
      <c r="F2084" s="220" t="s">
        <v>1926</v>
      </c>
      <c r="G2084" s="221" t="s">
        <v>463</v>
      </c>
      <c r="H2084" s="222">
        <v>39.020000000000003</v>
      </c>
      <c r="I2084" s="223"/>
      <c r="J2084" s="224">
        <f>ROUND(I2084*H2084,2)</f>
        <v>0</v>
      </c>
      <c r="K2084" s="220" t="s">
        <v>19</v>
      </c>
      <c r="L2084" s="47"/>
      <c r="M2084" s="225" t="s">
        <v>19</v>
      </c>
      <c r="N2084" s="226" t="s">
        <v>50</v>
      </c>
      <c r="O2084" s="87"/>
      <c r="P2084" s="227">
        <f>O2084*H2084</f>
        <v>0</v>
      </c>
      <c r="Q2084" s="227">
        <v>0</v>
      </c>
      <c r="R2084" s="227">
        <f>Q2084*H2084</f>
        <v>0</v>
      </c>
      <c r="S2084" s="227">
        <v>0</v>
      </c>
      <c r="T2084" s="228">
        <f>S2084*H2084</f>
        <v>0</v>
      </c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R2084" s="229" t="s">
        <v>379</v>
      </c>
      <c r="AT2084" s="229" t="s">
        <v>375</v>
      </c>
      <c r="AU2084" s="229" t="s">
        <v>91</v>
      </c>
      <c r="AY2084" s="20" t="s">
        <v>373</v>
      </c>
      <c r="BE2084" s="230">
        <f>IF(N2084="základní",J2084,0)</f>
        <v>0</v>
      </c>
      <c r="BF2084" s="230">
        <f>IF(N2084="snížená",J2084,0)</f>
        <v>0</v>
      </c>
      <c r="BG2084" s="230">
        <f>IF(N2084="zákl. přenesená",J2084,0)</f>
        <v>0</v>
      </c>
      <c r="BH2084" s="230">
        <f>IF(N2084="sníž. přenesená",J2084,0)</f>
        <v>0</v>
      </c>
      <c r="BI2084" s="230">
        <f>IF(N2084="nulová",J2084,0)</f>
        <v>0</v>
      </c>
      <c r="BJ2084" s="20" t="s">
        <v>91</v>
      </c>
      <c r="BK2084" s="230">
        <f>ROUND(I2084*H2084,2)</f>
        <v>0</v>
      </c>
      <c r="BL2084" s="20" t="s">
        <v>379</v>
      </c>
      <c r="BM2084" s="229" t="s">
        <v>1927</v>
      </c>
    </row>
    <row r="2085" s="12" customFormat="1" ht="22.8" customHeight="1">
      <c r="A2085" s="12"/>
      <c r="B2085" s="202"/>
      <c r="C2085" s="203"/>
      <c r="D2085" s="204" t="s">
        <v>77</v>
      </c>
      <c r="E2085" s="216" t="s">
        <v>1928</v>
      </c>
      <c r="F2085" s="216" t="s">
        <v>1929</v>
      </c>
      <c r="G2085" s="203"/>
      <c r="H2085" s="203"/>
      <c r="I2085" s="206"/>
      <c r="J2085" s="217">
        <f>BK2085</f>
        <v>0</v>
      </c>
      <c r="K2085" s="203"/>
      <c r="L2085" s="208"/>
      <c r="M2085" s="209"/>
      <c r="N2085" s="210"/>
      <c r="O2085" s="210"/>
      <c r="P2085" s="211">
        <f>SUM(P2086:P2087)</f>
        <v>0</v>
      </c>
      <c r="Q2085" s="210"/>
      <c r="R2085" s="211">
        <f>SUM(R2086:R2087)</f>
        <v>0</v>
      </c>
      <c r="S2085" s="210"/>
      <c r="T2085" s="212">
        <f>SUM(T2086:T2087)</f>
        <v>0</v>
      </c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R2085" s="213" t="s">
        <v>85</v>
      </c>
      <c r="AT2085" s="214" t="s">
        <v>77</v>
      </c>
      <c r="AU2085" s="214" t="s">
        <v>85</v>
      </c>
      <c r="AY2085" s="213" t="s">
        <v>373</v>
      </c>
      <c r="BK2085" s="215">
        <f>SUM(BK2086:BK2087)</f>
        <v>0</v>
      </c>
    </row>
    <row r="2086" s="2" customFormat="1" ht="62.7" customHeight="1">
      <c r="A2086" s="41"/>
      <c r="B2086" s="42"/>
      <c r="C2086" s="218" t="s">
        <v>1930</v>
      </c>
      <c r="D2086" s="218" t="s">
        <v>375</v>
      </c>
      <c r="E2086" s="219" t="s">
        <v>1931</v>
      </c>
      <c r="F2086" s="220" t="s">
        <v>1932</v>
      </c>
      <c r="G2086" s="221" t="s">
        <v>463</v>
      </c>
      <c r="H2086" s="222">
        <v>7058.9009999999998</v>
      </c>
      <c r="I2086" s="223"/>
      <c r="J2086" s="224">
        <f>ROUND(I2086*H2086,2)</f>
        <v>0</v>
      </c>
      <c r="K2086" s="220" t="s">
        <v>378</v>
      </c>
      <c r="L2086" s="47"/>
      <c r="M2086" s="225" t="s">
        <v>19</v>
      </c>
      <c r="N2086" s="226" t="s">
        <v>50</v>
      </c>
      <c r="O2086" s="87"/>
      <c r="P2086" s="227">
        <f>O2086*H2086</f>
        <v>0</v>
      </c>
      <c r="Q2086" s="227">
        <v>0</v>
      </c>
      <c r="R2086" s="227">
        <f>Q2086*H2086</f>
        <v>0</v>
      </c>
      <c r="S2086" s="227">
        <v>0</v>
      </c>
      <c r="T2086" s="228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9" t="s">
        <v>379</v>
      </c>
      <c r="AT2086" s="229" t="s">
        <v>375</v>
      </c>
      <c r="AU2086" s="229" t="s">
        <v>91</v>
      </c>
      <c r="AY2086" s="20" t="s">
        <v>373</v>
      </c>
      <c r="BE2086" s="230">
        <f>IF(N2086="základní",J2086,0)</f>
        <v>0</v>
      </c>
      <c r="BF2086" s="230">
        <f>IF(N2086="snížená",J2086,0)</f>
        <v>0</v>
      </c>
      <c r="BG2086" s="230">
        <f>IF(N2086="zákl. přenesená",J2086,0)</f>
        <v>0</v>
      </c>
      <c r="BH2086" s="230">
        <f>IF(N2086="sníž. přenesená",J2086,0)</f>
        <v>0</v>
      </c>
      <c r="BI2086" s="230">
        <f>IF(N2086="nulová",J2086,0)</f>
        <v>0</v>
      </c>
      <c r="BJ2086" s="20" t="s">
        <v>91</v>
      </c>
      <c r="BK2086" s="230">
        <f>ROUND(I2086*H2086,2)</f>
        <v>0</v>
      </c>
      <c r="BL2086" s="20" t="s">
        <v>379</v>
      </c>
      <c r="BM2086" s="229" t="s">
        <v>1933</v>
      </c>
    </row>
    <row r="2087" s="2" customFormat="1">
      <c r="A2087" s="41"/>
      <c r="B2087" s="42"/>
      <c r="C2087" s="43"/>
      <c r="D2087" s="231" t="s">
        <v>381</v>
      </c>
      <c r="E2087" s="43"/>
      <c r="F2087" s="232" t="s">
        <v>1934</v>
      </c>
      <c r="G2087" s="43"/>
      <c r="H2087" s="43"/>
      <c r="I2087" s="233"/>
      <c r="J2087" s="43"/>
      <c r="K2087" s="43"/>
      <c r="L2087" s="47"/>
      <c r="M2087" s="234"/>
      <c r="N2087" s="235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381</v>
      </c>
      <c r="AU2087" s="20" t="s">
        <v>91</v>
      </c>
    </row>
    <row r="2088" s="12" customFormat="1" ht="25.92" customHeight="1">
      <c r="A2088" s="12"/>
      <c r="B2088" s="202"/>
      <c r="C2088" s="203"/>
      <c r="D2088" s="204" t="s">
        <v>77</v>
      </c>
      <c r="E2088" s="205" t="s">
        <v>1935</v>
      </c>
      <c r="F2088" s="205" t="s">
        <v>1936</v>
      </c>
      <c r="G2088" s="203"/>
      <c r="H2088" s="203"/>
      <c r="I2088" s="206"/>
      <c r="J2088" s="207">
        <f>BK2088</f>
        <v>0</v>
      </c>
      <c r="K2088" s="203"/>
      <c r="L2088" s="208"/>
      <c r="M2088" s="209"/>
      <c r="N2088" s="210"/>
      <c r="O2088" s="210"/>
      <c r="P2088" s="211">
        <f>P2089+P2248+P2633+P2924+P2939+P3063+P3082+P3095+P3457+P3523+P4081+P4506+P4878+P5403+P5681+P5718+P5748+P5829</f>
        <v>0</v>
      </c>
      <c r="Q2088" s="210"/>
      <c r="R2088" s="211">
        <f>R2089+R2248+R2633+R2924+R2939+R3063+R3082+R3095+R3457+R3523+R4081+R4506+R4878+R5403+R5681+R5718+R5748+R5829</f>
        <v>291.99746489</v>
      </c>
      <c r="S2088" s="210"/>
      <c r="T2088" s="212">
        <f>T2089+T2248+T2633+T2924+T2939+T3063+T3082+T3095+T3457+T3523+T4081+T4506+T4878+T5403+T5681+T5718+T5748+T5829</f>
        <v>0</v>
      </c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R2088" s="213" t="s">
        <v>91</v>
      </c>
      <c r="AT2088" s="214" t="s">
        <v>77</v>
      </c>
      <c r="AU2088" s="214" t="s">
        <v>78</v>
      </c>
      <c r="AY2088" s="213" t="s">
        <v>373</v>
      </c>
      <c r="BK2088" s="215">
        <f>BK2089+BK2248+BK2633+BK2924+BK2939+BK3063+BK3082+BK3095+BK3457+BK3523+BK4081+BK4506+BK4878+BK5403+BK5681+BK5718+BK5748+BK5829</f>
        <v>0</v>
      </c>
    </row>
    <row r="2089" s="12" customFormat="1" ht="22.8" customHeight="1">
      <c r="A2089" s="12"/>
      <c r="B2089" s="202"/>
      <c r="C2089" s="203"/>
      <c r="D2089" s="204" t="s">
        <v>77</v>
      </c>
      <c r="E2089" s="216" t="s">
        <v>1937</v>
      </c>
      <c r="F2089" s="216" t="s">
        <v>1938</v>
      </c>
      <c r="G2089" s="203"/>
      <c r="H2089" s="203"/>
      <c r="I2089" s="206"/>
      <c r="J2089" s="217">
        <f>BK2089</f>
        <v>0</v>
      </c>
      <c r="K2089" s="203"/>
      <c r="L2089" s="208"/>
      <c r="M2089" s="209"/>
      <c r="N2089" s="210"/>
      <c r="O2089" s="210"/>
      <c r="P2089" s="211">
        <f>SUM(P2090:P2247)</f>
        <v>0</v>
      </c>
      <c r="Q2089" s="210"/>
      <c r="R2089" s="211">
        <f>SUM(R2090:R2247)</f>
        <v>8.5640108000000019</v>
      </c>
      <c r="S2089" s="210"/>
      <c r="T2089" s="212">
        <f>SUM(T2090:T2247)</f>
        <v>0</v>
      </c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R2089" s="213" t="s">
        <v>91</v>
      </c>
      <c r="AT2089" s="214" t="s">
        <v>77</v>
      </c>
      <c r="AU2089" s="214" t="s">
        <v>85</v>
      </c>
      <c r="AY2089" s="213" t="s">
        <v>373</v>
      </c>
      <c r="BK2089" s="215">
        <f>SUM(BK2090:BK2247)</f>
        <v>0</v>
      </c>
    </row>
    <row r="2090" s="2" customFormat="1" ht="37.8" customHeight="1">
      <c r="A2090" s="41"/>
      <c r="B2090" s="42"/>
      <c r="C2090" s="218" t="s">
        <v>1939</v>
      </c>
      <c r="D2090" s="218" t="s">
        <v>375</v>
      </c>
      <c r="E2090" s="219" t="s">
        <v>1940</v>
      </c>
      <c r="F2090" s="220" t="s">
        <v>1941</v>
      </c>
      <c r="G2090" s="221" t="s">
        <v>153</v>
      </c>
      <c r="H2090" s="222">
        <v>786.46400000000006</v>
      </c>
      <c r="I2090" s="223"/>
      <c r="J2090" s="224">
        <f>ROUND(I2090*H2090,2)</f>
        <v>0</v>
      </c>
      <c r="K2090" s="220" t="s">
        <v>378</v>
      </c>
      <c r="L2090" s="47"/>
      <c r="M2090" s="225" t="s">
        <v>19</v>
      </c>
      <c r="N2090" s="226" t="s">
        <v>50</v>
      </c>
      <c r="O2090" s="87"/>
      <c r="P2090" s="227">
        <f>O2090*H2090</f>
        <v>0</v>
      </c>
      <c r="Q2090" s="227">
        <v>0</v>
      </c>
      <c r="R2090" s="227">
        <f>Q2090*H2090</f>
        <v>0</v>
      </c>
      <c r="S2090" s="227">
        <v>0</v>
      </c>
      <c r="T2090" s="228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9" t="s">
        <v>482</v>
      </c>
      <c r="AT2090" s="229" t="s">
        <v>375</v>
      </c>
      <c r="AU2090" s="229" t="s">
        <v>91</v>
      </c>
      <c r="AY2090" s="20" t="s">
        <v>373</v>
      </c>
      <c r="BE2090" s="230">
        <f>IF(N2090="základní",J2090,0)</f>
        <v>0</v>
      </c>
      <c r="BF2090" s="230">
        <f>IF(N2090="snížená",J2090,0)</f>
        <v>0</v>
      </c>
      <c r="BG2090" s="230">
        <f>IF(N2090="zákl. přenesená",J2090,0)</f>
        <v>0</v>
      </c>
      <c r="BH2090" s="230">
        <f>IF(N2090="sníž. přenesená",J2090,0)</f>
        <v>0</v>
      </c>
      <c r="BI2090" s="230">
        <f>IF(N2090="nulová",J2090,0)</f>
        <v>0</v>
      </c>
      <c r="BJ2090" s="20" t="s">
        <v>91</v>
      </c>
      <c r="BK2090" s="230">
        <f>ROUND(I2090*H2090,2)</f>
        <v>0</v>
      </c>
      <c r="BL2090" s="20" t="s">
        <v>482</v>
      </c>
      <c r="BM2090" s="229" t="s">
        <v>1942</v>
      </c>
    </row>
    <row r="2091" s="2" customFormat="1">
      <c r="A2091" s="41"/>
      <c r="B2091" s="42"/>
      <c r="C2091" s="43"/>
      <c r="D2091" s="231" t="s">
        <v>381</v>
      </c>
      <c r="E2091" s="43"/>
      <c r="F2091" s="232" t="s">
        <v>1943</v>
      </c>
      <c r="G2091" s="43"/>
      <c r="H2091" s="43"/>
      <c r="I2091" s="233"/>
      <c r="J2091" s="43"/>
      <c r="K2091" s="43"/>
      <c r="L2091" s="47"/>
      <c r="M2091" s="234"/>
      <c r="N2091" s="235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381</v>
      </c>
      <c r="AU2091" s="20" t="s">
        <v>91</v>
      </c>
    </row>
    <row r="2092" s="13" customFormat="1">
      <c r="A2092" s="13"/>
      <c r="B2092" s="236"/>
      <c r="C2092" s="237"/>
      <c r="D2092" s="238" t="s">
        <v>383</v>
      </c>
      <c r="E2092" s="239" t="s">
        <v>19</v>
      </c>
      <c r="F2092" s="240" t="s">
        <v>440</v>
      </c>
      <c r="G2092" s="237"/>
      <c r="H2092" s="239" t="s">
        <v>19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6" t="s">
        <v>383</v>
      </c>
      <c r="AU2092" s="246" t="s">
        <v>91</v>
      </c>
      <c r="AV2092" s="13" t="s">
        <v>85</v>
      </c>
      <c r="AW2092" s="13" t="s">
        <v>37</v>
      </c>
      <c r="AX2092" s="13" t="s">
        <v>78</v>
      </c>
      <c r="AY2092" s="246" t="s">
        <v>373</v>
      </c>
    </row>
    <row r="2093" s="13" customFormat="1">
      <c r="A2093" s="13"/>
      <c r="B2093" s="236"/>
      <c r="C2093" s="237"/>
      <c r="D2093" s="238" t="s">
        <v>383</v>
      </c>
      <c r="E2093" s="239" t="s">
        <v>19</v>
      </c>
      <c r="F2093" s="240" t="s">
        <v>668</v>
      </c>
      <c r="G2093" s="237"/>
      <c r="H2093" s="239" t="s">
        <v>19</v>
      </c>
      <c r="I2093" s="241"/>
      <c r="J2093" s="237"/>
      <c r="K2093" s="237"/>
      <c r="L2093" s="242"/>
      <c r="M2093" s="243"/>
      <c r="N2093" s="244"/>
      <c r="O2093" s="244"/>
      <c r="P2093" s="244"/>
      <c r="Q2093" s="244"/>
      <c r="R2093" s="244"/>
      <c r="S2093" s="244"/>
      <c r="T2093" s="24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6" t="s">
        <v>383</v>
      </c>
      <c r="AU2093" s="246" t="s">
        <v>91</v>
      </c>
      <c r="AV2093" s="13" t="s">
        <v>85</v>
      </c>
      <c r="AW2093" s="13" t="s">
        <v>37</v>
      </c>
      <c r="AX2093" s="13" t="s">
        <v>78</v>
      </c>
      <c r="AY2093" s="246" t="s">
        <v>373</v>
      </c>
    </row>
    <row r="2094" s="13" customFormat="1">
      <c r="A2094" s="13"/>
      <c r="B2094" s="236"/>
      <c r="C2094" s="237"/>
      <c r="D2094" s="238" t="s">
        <v>383</v>
      </c>
      <c r="E2094" s="239" t="s">
        <v>19</v>
      </c>
      <c r="F2094" s="240" t="s">
        <v>564</v>
      </c>
      <c r="G2094" s="237"/>
      <c r="H2094" s="239" t="s">
        <v>19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6" t="s">
        <v>383</v>
      </c>
      <c r="AU2094" s="246" t="s">
        <v>91</v>
      </c>
      <c r="AV2094" s="13" t="s">
        <v>85</v>
      </c>
      <c r="AW2094" s="13" t="s">
        <v>37</v>
      </c>
      <c r="AX2094" s="13" t="s">
        <v>78</v>
      </c>
      <c r="AY2094" s="246" t="s">
        <v>373</v>
      </c>
    </row>
    <row r="2095" s="13" customFormat="1">
      <c r="A2095" s="13"/>
      <c r="B2095" s="236"/>
      <c r="C2095" s="237"/>
      <c r="D2095" s="238" t="s">
        <v>383</v>
      </c>
      <c r="E2095" s="239" t="s">
        <v>19</v>
      </c>
      <c r="F2095" s="240" t="s">
        <v>1944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383</v>
      </c>
      <c r="AU2095" s="246" t="s">
        <v>91</v>
      </c>
      <c r="AV2095" s="13" t="s">
        <v>85</v>
      </c>
      <c r="AW2095" s="13" t="s">
        <v>37</v>
      </c>
      <c r="AX2095" s="13" t="s">
        <v>78</v>
      </c>
      <c r="AY2095" s="246" t="s">
        <v>373</v>
      </c>
    </row>
    <row r="2096" s="14" customFormat="1">
      <c r="A2096" s="14"/>
      <c r="B2096" s="247"/>
      <c r="C2096" s="248"/>
      <c r="D2096" s="238" t="s">
        <v>383</v>
      </c>
      <c r="E2096" s="249" t="s">
        <v>19</v>
      </c>
      <c r="F2096" s="250" t="s">
        <v>1945</v>
      </c>
      <c r="G2096" s="248"/>
      <c r="H2096" s="251">
        <v>758.95699999999999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7" t="s">
        <v>383</v>
      </c>
      <c r="AU2096" s="257" t="s">
        <v>91</v>
      </c>
      <c r="AV2096" s="14" t="s">
        <v>91</v>
      </c>
      <c r="AW2096" s="14" t="s">
        <v>37</v>
      </c>
      <c r="AX2096" s="14" t="s">
        <v>78</v>
      </c>
      <c r="AY2096" s="257" t="s">
        <v>373</v>
      </c>
    </row>
    <row r="2097" s="14" customFormat="1">
      <c r="A2097" s="14"/>
      <c r="B2097" s="247"/>
      <c r="C2097" s="248"/>
      <c r="D2097" s="238" t="s">
        <v>383</v>
      </c>
      <c r="E2097" s="249" t="s">
        <v>19</v>
      </c>
      <c r="F2097" s="250" t="s">
        <v>1946</v>
      </c>
      <c r="G2097" s="248"/>
      <c r="H2097" s="251">
        <v>27.507000000000001</v>
      </c>
      <c r="I2097" s="252"/>
      <c r="J2097" s="248"/>
      <c r="K2097" s="248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7" t="s">
        <v>383</v>
      </c>
      <c r="AU2097" s="257" t="s">
        <v>91</v>
      </c>
      <c r="AV2097" s="14" t="s">
        <v>91</v>
      </c>
      <c r="AW2097" s="14" t="s">
        <v>37</v>
      </c>
      <c r="AX2097" s="14" t="s">
        <v>78</v>
      </c>
      <c r="AY2097" s="257" t="s">
        <v>373</v>
      </c>
    </row>
    <row r="2098" s="15" customFormat="1">
      <c r="A2098" s="15"/>
      <c r="B2098" s="258"/>
      <c r="C2098" s="259"/>
      <c r="D2098" s="238" t="s">
        <v>383</v>
      </c>
      <c r="E2098" s="260" t="s">
        <v>190</v>
      </c>
      <c r="F2098" s="261" t="s">
        <v>386</v>
      </c>
      <c r="G2098" s="259"/>
      <c r="H2098" s="262">
        <v>786.46400000000006</v>
      </c>
      <c r="I2098" s="263"/>
      <c r="J2098" s="259"/>
      <c r="K2098" s="259"/>
      <c r="L2098" s="264"/>
      <c r="M2098" s="265"/>
      <c r="N2098" s="266"/>
      <c r="O2098" s="266"/>
      <c r="P2098" s="266"/>
      <c r="Q2098" s="266"/>
      <c r="R2098" s="266"/>
      <c r="S2098" s="266"/>
      <c r="T2098" s="267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8" t="s">
        <v>383</v>
      </c>
      <c r="AU2098" s="268" t="s">
        <v>91</v>
      </c>
      <c r="AV2098" s="15" t="s">
        <v>379</v>
      </c>
      <c r="AW2098" s="15" t="s">
        <v>37</v>
      </c>
      <c r="AX2098" s="15" t="s">
        <v>85</v>
      </c>
      <c r="AY2098" s="268" t="s">
        <v>373</v>
      </c>
    </row>
    <row r="2099" s="2" customFormat="1" ht="16.5" customHeight="1">
      <c r="A2099" s="41"/>
      <c r="B2099" s="42"/>
      <c r="C2099" s="280" t="s">
        <v>1947</v>
      </c>
      <c r="D2099" s="280" t="s">
        <v>489</v>
      </c>
      <c r="E2099" s="281" t="s">
        <v>1948</v>
      </c>
      <c r="F2099" s="282" t="s">
        <v>1949</v>
      </c>
      <c r="G2099" s="283" t="s">
        <v>463</v>
      </c>
      <c r="H2099" s="284">
        <v>0.23599999999999999</v>
      </c>
      <c r="I2099" s="285"/>
      <c r="J2099" s="286">
        <f>ROUND(I2099*H2099,2)</f>
        <v>0</v>
      </c>
      <c r="K2099" s="282" t="s">
        <v>378</v>
      </c>
      <c r="L2099" s="287"/>
      <c r="M2099" s="288" t="s">
        <v>19</v>
      </c>
      <c r="N2099" s="289" t="s">
        <v>50</v>
      </c>
      <c r="O2099" s="87"/>
      <c r="P2099" s="227">
        <f>O2099*H2099</f>
        <v>0</v>
      </c>
      <c r="Q2099" s="227">
        <v>1</v>
      </c>
      <c r="R2099" s="227">
        <f>Q2099*H2099</f>
        <v>0.23599999999999999</v>
      </c>
      <c r="S2099" s="227">
        <v>0</v>
      </c>
      <c r="T2099" s="228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9" t="s">
        <v>616</v>
      </c>
      <c r="AT2099" s="229" t="s">
        <v>489</v>
      </c>
      <c r="AU2099" s="229" t="s">
        <v>91</v>
      </c>
      <c r="AY2099" s="20" t="s">
        <v>373</v>
      </c>
      <c r="BE2099" s="230">
        <f>IF(N2099="základní",J2099,0)</f>
        <v>0</v>
      </c>
      <c r="BF2099" s="230">
        <f>IF(N2099="snížená",J2099,0)</f>
        <v>0</v>
      </c>
      <c r="BG2099" s="230">
        <f>IF(N2099="zákl. přenesená",J2099,0)</f>
        <v>0</v>
      </c>
      <c r="BH2099" s="230">
        <f>IF(N2099="sníž. přenesená",J2099,0)</f>
        <v>0</v>
      </c>
      <c r="BI2099" s="230">
        <f>IF(N2099="nulová",J2099,0)</f>
        <v>0</v>
      </c>
      <c r="BJ2099" s="20" t="s">
        <v>91</v>
      </c>
      <c r="BK2099" s="230">
        <f>ROUND(I2099*H2099,2)</f>
        <v>0</v>
      </c>
      <c r="BL2099" s="20" t="s">
        <v>482</v>
      </c>
      <c r="BM2099" s="229" t="s">
        <v>1950</v>
      </c>
    </row>
    <row r="2100" s="14" customFormat="1">
      <c r="A2100" s="14"/>
      <c r="B2100" s="247"/>
      <c r="C2100" s="248"/>
      <c r="D2100" s="238" t="s">
        <v>383</v>
      </c>
      <c r="E2100" s="249" t="s">
        <v>19</v>
      </c>
      <c r="F2100" s="250" t="s">
        <v>1951</v>
      </c>
      <c r="G2100" s="248"/>
      <c r="H2100" s="251">
        <v>786.46400000000006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7" t="s">
        <v>383</v>
      </c>
      <c r="AU2100" s="257" t="s">
        <v>91</v>
      </c>
      <c r="AV2100" s="14" t="s">
        <v>91</v>
      </c>
      <c r="AW2100" s="14" t="s">
        <v>37</v>
      </c>
      <c r="AX2100" s="14" t="s">
        <v>78</v>
      </c>
      <c r="AY2100" s="257" t="s">
        <v>373</v>
      </c>
    </row>
    <row r="2101" s="15" customFormat="1">
      <c r="A2101" s="15"/>
      <c r="B2101" s="258"/>
      <c r="C2101" s="259"/>
      <c r="D2101" s="238" t="s">
        <v>383</v>
      </c>
      <c r="E2101" s="260" t="s">
        <v>19</v>
      </c>
      <c r="F2101" s="261" t="s">
        <v>386</v>
      </c>
      <c r="G2101" s="259"/>
      <c r="H2101" s="262">
        <v>786.46400000000006</v>
      </c>
      <c r="I2101" s="263"/>
      <c r="J2101" s="259"/>
      <c r="K2101" s="259"/>
      <c r="L2101" s="264"/>
      <c r="M2101" s="265"/>
      <c r="N2101" s="266"/>
      <c r="O2101" s="266"/>
      <c r="P2101" s="266"/>
      <c r="Q2101" s="266"/>
      <c r="R2101" s="266"/>
      <c r="S2101" s="266"/>
      <c r="T2101" s="267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68" t="s">
        <v>383</v>
      </c>
      <c r="AU2101" s="268" t="s">
        <v>91</v>
      </c>
      <c r="AV2101" s="15" t="s">
        <v>379</v>
      </c>
      <c r="AW2101" s="15" t="s">
        <v>37</v>
      </c>
      <c r="AX2101" s="15" t="s">
        <v>85</v>
      </c>
      <c r="AY2101" s="268" t="s">
        <v>373</v>
      </c>
    </row>
    <row r="2102" s="14" customFormat="1">
      <c r="A2102" s="14"/>
      <c r="B2102" s="247"/>
      <c r="C2102" s="248"/>
      <c r="D2102" s="238" t="s">
        <v>383</v>
      </c>
      <c r="E2102" s="248"/>
      <c r="F2102" s="250" t="s">
        <v>1952</v>
      </c>
      <c r="G2102" s="248"/>
      <c r="H2102" s="251">
        <v>0.23599999999999999</v>
      </c>
      <c r="I2102" s="252"/>
      <c r="J2102" s="248"/>
      <c r="K2102" s="248"/>
      <c r="L2102" s="253"/>
      <c r="M2102" s="254"/>
      <c r="N2102" s="255"/>
      <c r="O2102" s="255"/>
      <c r="P2102" s="255"/>
      <c r="Q2102" s="255"/>
      <c r="R2102" s="255"/>
      <c r="S2102" s="255"/>
      <c r="T2102" s="256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7" t="s">
        <v>383</v>
      </c>
      <c r="AU2102" s="257" t="s">
        <v>91</v>
      </c>
      <c r="AV2102" s="14" t="s">
        <v>91</v>
      </c>
      <c r="AW2102" s="14" t="s">
        <v>4</v>
      </c>
      <c r="AX2102" s="14" t="s">
        <v>85</v>
      </c>
      <c r="AY2102" s="257" t="s">
        <v>373</v>
      </c>
    </row>
    <row r="2103" s="2" customFormat="1" ht="33" customHeight="1">
      <c r="A2103" s="41"/>
      <c r="B2103" s="42"/>
      <c r="C2103" s="218" t="s">
        <v>1953</v>
      </c>
      <c r="D2103" s="218" t="s">
        <v>375</v>
      </c>
      <c r="E2103" s="219" t="s">
        <v>1954</v>
      </c>
      <c r="F2103" s="220" t="s">
        <v>1955</v>
      </c>
      <c r="G2103" s="221" t="s">
        <v>153</v>
      </c>
      <c r="H2103" s="222">
        <v>246.68000000000001</v>
      </c>
      <c r="I2103" s="223"/>
      <c r="J2103" s="224">
        <f>ROUND(I2103*H2103,2)</f>
        <v>0</v>
      </c>
      <c r="K2103" s="220" t="s">
        <v>378</v>
      </c>
      <c r="L2103" s="47"/>
      <c r="M2103" s="225" t="s">
        <v>19</v>
      </c>
      <c r="N2103" s="226" t="s">
        <v>50</v>
      </c>
      <c r="O2103" s="87"/>
      <c r="P2103" s="227">
        <f>O2103*H2103</f>
        <v>0</v>
      </c>
      <c r="Q2103" s="227">
        <v>0</v>
      </c>
      <c r="R2103" s="227">
        <f>Q2103*H2103</f>
        <v>0</v>
      </c>
      <c r="S2103" s="227">
        <v>0</v>
      </c>
      <c r="T2103" s="228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9" t="s">
        <v>482</v>
      </c>
      <c r="AT2103" s="229" t="s">
        <v>375</v>
      </c>
      <c r="AU2103" s="229" t="s">
        <v>91</v>
      </c>
      <c r="AY2103" s="20" t="s">
        <v>373</v>
      </c>
      <c r="BE2103" s="230">
        <f>IF(N2103="základní",J2103,0)</f>
        <v>0</v>
      </c>
      <c r="BF2103" s="230">
        <f>IF(N2103="snížená",J2103,0)</f>
        <v>0</v>
      </c>
      <c r="BG2103" s="230">
        <f>IF(N2103="zákl. přenesená",J2103,0)</f>
        <v>0</v>
      </c>
      <c r="BH2103" s="230">
        <f>IF(N2103="sníž. přenesená",J2103,0)</f>
        <v>0</v>
      </c>
      <c r="BI2103" s="230">
        <f>IF(N2103="nulová",J2103,0)</f>
        <v>0</v>
      </c>
      <c r="BJ2103" s="20" t="s">
        <v>91</v>
      </c>
      <c r="BK2103" s="230">
        <f>ROUND(I2103*H2103,2)</f>
        <v>0</v>
      </c>
      <c r="BL2103" s="20" t="s">
        <v>482</v>
      </c>
      <c r="BM2103" s="229" t="s">
        <v>1956</v>
      </c>
    </row>
    <row r="2104" s="2" customFormat="1">
      <c r="A2104" s="41"/>
      <c r="B2104" s="42"/>
      <c r="C2104" s="43"/>
      <c r="D2104" s="231" t="s">
        <v>381</v>
      </c>
      <c r="E2104" s="43"/>
      <c r="F2104" s="232" t="s">
        <v>1957</v>
      </c>
      <c r="G2104" s="43"/>
      <c r="H2104" s="43"/>
      <c r="I2104" s="233"/>
      <c r="J2104" s="43"/>
      <c r="K2104" s="43"/>
      <c r="L2104" s="47"/>
      <c r="M2104" s="234"/>
      <c r="N2104" s="235"/>
      <c r="O2104" s="87"/>
      <c r="P2104" s="87"/>
      <c r="Q2104" s="87"/>
      <c r="R2104" s="87"/>
      <c r="S2104" s="87"/>
      <c r="T2104" s="88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T2104" s="20" t="s">
        <v>381</v>
      </c>
      <c r="AU2104" s="20" t="s">
        <v>91</v>
      </c>
    </row>
    <row r="2105" s="13" customFormat="1">
      <c r="A2105" s="13"/>
      <c r="B2105" s="236"/>
      <c r="C2105" s="237"/>
      <c r="D2105" s="238" t="s">
        <v>383</v>
      </c>
      <c r="E2105" s="239" t="s">
        <v>19</v>
      </c>
      <c r="F2105" s="240" t="s">
        <v>440</v>
      </c>
      <c r="G2105" s="237"/>
      <c r="H2105" s="239" t="s">
        <v>19</v>
      </c>
      <c r="I2105" s="241"/>
      <c r="J2105" s="237"/>
      <c r="K2105" s="237"/>
      <c r="L2105" s="242"/>
      <c r="M2105" s="243"/>
      <c r="N2105" s="244"/>
      <c r="O2105" s="244"/>
      <c r="P2105" s="244"/>
      <c r="Q2105" s="244"/>
      <c r="R2105" s="244"/>
      <c r="S2105" s="244"/>
      <c r="T2105" s="24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6" t="s">
        <v>383</v>
      </c>
      <c r="AU2105" s="246" t="s">
        <v>91</v>
      </c>
      <c r="AV2105" s="13" t="s">
        <v>85</v>
      </c>
      <c r="AW2105" s="13" t="s">
        <v>37</v>
      </c>
      <c r="AX2105" s="13" t="s">
        <v>78</v>
      </c>
      <c r="AY2105" s="246" t="s">
        <v>373</v>
      </c>
    </row>
    <row r="2106" s="13" customFormat="1">
      <c r="A2106" s="13"/>
      <c r="B2106" s="236"/>
      <c r="C2106" s="237"/>
      <c r="D2106" s="238" t="s">
        <v>383</v>
      </c>
      <c r="E2106" s="239" t="s">
        <v>19</v>
      </c>
      <c r="F2106" s="240" t="s">
        <v>668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383</v>
      </c>
      <c r="AU2106" s="246" t="s">
        <v>91</v>
      </c>
      <c r="AV2106" s="13" t="s">
        <v>85</v>
      </c>
      <c r="AW2106" s="13" t="s">
        <v>37</v>
      </c>
      <c r="AX2106" s="13" t="s">
        <v>78</v>
      </c>
      <c r="AY2106" s="246" t="s">
        <v>373</v>
      </c>
    </row>
    <row r="2107" s="13" customFormat="1">
      <c r="A2107" s="13"/>
      <c r="B2107" s="236"/>
      <c r="C2107" s="237"/>
      <c r="D2107" s="238" t="s">
        <v>383</v>
      </c>
      <c r="E2107" s="239" t="s">
        <v>19</v>
      </c>
      <c r="F2107" s="240" t="s">
        <v>564</v>
      </c>
      <c r="G2107" s="237"/>
      <c r="H2107" s="239" t="s">
        <v>19</v>
      </c>
      <c r="I2107" s="241"/>
      <c r="J2107" s="237"/>
      <c r="K2107" s="237"/>
      <c r="L2107" s="242"/>
      <c r="M2107" s="243"/>
      <c r="N2107" s="244"/>
      <c r="O2107" s="244"/>
      <c r="P2107" s="244"/>
      <c r="Q2107" s="244"/>
      <c r="R2107" s="244"/>
      <c r="S2107" s="244"/>
      <c r="T2107" s="24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6" t="s">
        <v>383</v>
      </c>
      <c r="AU2107" s="246" t="s">
        <v>91</v>
      </c>
      <c r="AV2107" s="13" t="s">
        <v>85</v>
      </c>
      <c r="AW2107" s="13" t="s">
        <v>37</v>
      </c>
      <c r="AX2107" s="13" t="s">
        <v>78</v>
      </c>
      <c r="AY2107" s="246" t="s">
        <v>373</v>
      </c>
    </row>
    <row r="2108" s="13" customFormat="1">
      <c r="A2108" s="13"/>
      <c r="B2108" s="236"/>
      <c r="C2108" s="237"/>
      <c r="D2108" s="238" t="s">
        <v>383</v>
      </c>
      <c r="E2108" s="239" t="s">
        <v>19</v>
      </c>
      <c r="F2108" s="240" t="s">
        <v>1958</v>
      </c>
      <c r="G2108" s="237"/>
      <c r="H2108" s="239" t="s">
        <v>19</v>
      </c>
      <c r="I2108" s="241"/>
      <c r="J2108" s="237"/>
      <c r="K2108" s="237"/>
      <c r="L2108" s="242"/>
      <c r="M2108" s="243"/>
      <c r="N2108" s="244"/>
      <c r="O2108" s="244"/>
      <c r="P2108" s="244"/>
      <c r="Q2108" s="244"/>
      <c r="R2108" s="244"/>
      <c r="S2108" s="244"/>
      <c r="T2108" s="245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6" t="s">
        <v>383</v>
      </c>
      <c r="AU2108" s="246" t="s">
        <v>91</v>
      </c>
      <c r="AV2108" s="13" t="s">
        <v>85</v>
      </c>
      <c r="AW2108" s="13" t="s">
        <v>37</v>
      </c>
      <c r="AX2108" s="13" t="s">
        <v>78</v>
      </c>
      <c r="AY2108" s="246" t="s">
        <v>373</v>
      </c>
    </row>
    <row r="2109" s="14" customFormat="1">
      <c r="A2109" s="14"/>
      <c r="B2109" s="247"/>
      <c r="C2109" s="248"/>
      <c r="D2109" s="238" t="s">
        <v>383</v>
      </c>
      <c r="E2109" s="249" t="s">
        <v>19</v>
      </c>
      <c r="F2109" s="250" t="s">
        <v>1959</v>
      </c>
      <c r="G2109" s="248"/>
      <c r="H2109" s="251">
        <v>130.5</v>
      </c>
      <c r="I2109" s="252"/>
      <c r="J2109" s="248"/>
      <c r="K2109" s="248"/>
      <c r="L2109" s="253"/>
      <c r="M2109" s="254"/>
      <c r="N2109" s="255"/>
      <c r="O2109" s="255"/>
      <c r="P2109" s="255"/>
      <c r="Q2109" s="255"/>
      <c r="R2109" s="255"/>
      <c r="S2109" s="255"/>
      <c r="T2109" s="256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7" t="s">
        <v>383</v>
      </c>
      <c r="AU2109" s="257" t="s">
        <v>91</v>
      </c>
      <c r="AV2109" s="14" t="s">
        <v>91</v>
      </c>
      <c r="AW2109" s="14" t="s">
        <v>37</v>
      </c>
      <c r="AX2109" s="14" t="s">
        <v>78</v>
      </c>
      <c r="AY2109" s="257" t="s">
        <v>373</v>
      </c>
    </row>
    <row r="2110" s="13" customFormat="1">
      <c r="A2110" s="13"/>
      <c r="B2110" s="236"/>
      <c r="C2110" s="237"/>
      <c r="D2110" s="238" t="s">
        <v>383</v>
      </c>
      <c r="E2110" s="239" t="s">
        <v>19</v>
      </c>
      <c r="F2110" s="240" t="s">
        <v>1960</v>
      </c>
      <c r="G2110" s="237"/>
      <c r="H2110" s="239" t="s">
        <v>19</v>
      </c>
      <c r="I2110" s="241"/>
      <c r="J2110" s="237"/>
      <c r="K2110" s="237"/>
      <c r="L2110" s="242"/>
      <c r="M2110" s="243"/>
      <c r="N2110" s="244"/>
      <c r="O2110" s="244"/>
      <c r="P2110" s="244"/>
      <c r="Q2110" s="244"/>
      <c r="R2110" s="244"/>
      <c r="S2110" s="244"/>
      <c r="T2110" s="24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6" t="s">
        <v>383</v>
      </c>
      <c r="AU2110" s="246" t="s">
        <v>91</v>
      </c>
      <c r="AV2110" s="13" t="s">
        <v>85</v>
      </c>
      <c r="AW2110" s="13" t="s">
        <v>37</v>
      </c>
      <c r="AX2110" s="13" t="s">
        <v>78</v>
      </c>
      <c r="AY2110" s="246" t="s">
        <v>373</v>
      </c>
    </row>
    <row r="2111" s="14" customFormat="1">
      <c r="A2111" s="14"/>
      <c r="B2111" s="247"/>
      <c r="C2111" s="248"/>
      <c r="D2111" s="238" t="s">
        <v>383</v>
      </c>
      <c r="E2111" s="249" t="s">
        <v>19</v>
      </c>
      <c r="F2111" s="250" t="s">
        <v>1961</v>
      </c>
      <c r="G2111" s="248"/>
      <c r="H2111" s="251">
        <v>34.200000000000003</v>
      </c>
      <c r="I2111" s="252"/>
      <c r="J2111" s="248"/>
      <c r="K2111" s="248"/>
      <c r="L2111" s="253"/>
      <c r="M2111" s="254"/>
      <c r="N2111" s="255"/>
      <c r="O2111" s="255"/>
      <c r="P2111" s="255"/>
      <c r="Q2111" s="255"/>
      <c r="R2111" s="255"/>
      <c r="S2111" s="255"/>
      <c r="T2111" s="256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7" t="s">
        <v>383</v>
      </c>
      <c r="AU2111" s="257" t="s">
        <v>91</v>
      </c>
      <c r="AV2111" s="14" t="s">
        <v>91</v>
      </c>
      <c r="AW2111" s="14" t="s">
        <v>37</v>
      </c>
      <c r="AX2111" s="14" t="s">
        <v>78</v>
      </c>
      <c r="AY2111" s="257" t="s">
        <v>373</v>
      </c>
    </row>
    <row r="2112" s="13" customFormat="1">
      <c r="A2112" s="13"/>
      <c r="B2112" s="236"/>
      <c r="C2112" s="237"/>
      <c r="D2112" s="238" t="s">
        <v>383</v>
      </c>
      <c r="E2112" s="239" t="s">
        <v>19</v>
      </c>
      <c r="F2112" s="240" t="s">
        <v>1962</v>
      </c>
      <c r="G2112" s="237"/>
      <c r="H2112" s="239" t="s">
        <v>19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6" t="s">
        <v>383</v>
      </c>
      <c r="AU2112" s="246" t="s">
        <v>91</v>
      </c>
      <c r="AV2112" s="13" t="s">
        <v>85</v>
      </c>
      <c r="AW2112" s="13" t="s">
        <v>37</v>
      </c>
      <c r="AX2112" s="13" t="s">
        <v>78</v>
      </c>
      <c r="AY2112" s="246" t="s">
        <v>373</v>
      </c>
    </row>
    <row r="2113" s="14" customFormat="1">
      <c r="A2113" s="14"/>
      <c r="B2113" s="247"/>
      <c r="C2113" s="248"/>
      <c r="D2113" s="238" t="s">
        <v>383</v>
      </c>
      <c r="E2113" s="249" t="s">
        <v>19</v>
      </c>
      <c r="F2113" s="250" t="s">
        <v>1963</v>
      </c>
      <c r="G2113" s="248"/>
      <c r="H2113" s="251">
        <v>16.350000000000001</v>
      </c>
      <c r="I2113" s="252"/>
      <c r="J2113" s="248"/>
      <c r="K2113" s="248"/>
      <c r="L2113" s="253"/>
      <c r="M2113" s="254"/>
      <c r="N2113" s="255"/>
      <c r="O2113" s="255"/>
      <c r="P2113" s="255"/>
      <c r="Q2113" s="255"/>
      <c r="R2113" s="255"/>
      <c r="S2113" s="255"/>
      <c r="T2113" s="256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7" t="s">
        <v>383</v>
      </c>
      <c r="AU2113" s="257" t="s">
        <v>91</v>
      </c>
      <c r="AV2113" s="14" t="s">
        <v>91</v>
      </c>
      <c r="AW2113" s="14" t="s">
        <v>37</v>
      </c>
      <c r="AX2113" s="14" t="s">
        <v>78</v>
      </c>
      <c r="AY2113" s="257" t="s">
        <v>373</v>
      </c>
    </row>
    <row r="2114" s="13" customFormat="1">
      <c r="A2114" s="13"/>
      <c r="B2114" s="236"/>
      <c r="C2114" s="237"/>
      <c r="D2114" s="238" t="s">
        <v>383</v>
      </c>
      <c r="E2114" s="239" t="s">
        <v>19</v>
      </c>
      <c r="F2114" s="240" t="s">
        <v>674</v>
      </c>
      <c r="G2114" s="237"/>
      <c r="H2114" s="239" t="s">
        <v>19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6" t="s">
        <v>383</v>
      </c>
      <c r="AU2114" s="246" t="s">
        <v>91</v>
      </c>
      <c r="AV2114" s="13" t="s">
        <v>85</v>
      </c>
      <c r="AW2114" s="13" t="s">
        <v>37</v>
      </c>
      <c r="AX2114" s="13" t="s">
        <v>78</v>
      </c>
      <c r="AY2114" s="246" t="s">
        <v>373</v>
      </c>
    </row>
    <row r="2115" s="14" customFormat="1">
      <c r="A2115" s="14"/>
      <c r="B2115" s="247"/>
      <c r="C2115" s="248"/>
      <c r="D2115" s="238" t="s">
        <v>383</v>
      </c>
      <c r="E2115" s="249" t="s">
        <v>19</v>
      </c>
      <c r="F2115" s="250" t="s">
        <v>1964</v>
      </c>
      <c r="G2115" s="248"/>
      <c r="H2115" s="251">
        <v>33.880000000000003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383</v>
      </c>
      <c r="AU2115" s="257" t="s">
        <v>91</v>
      </c>
      <c r="AV2115" s="14" t="s">
        <v>91</v>
      </c>
      <c r="AW2115" s="14" t="s">
        <v>37</v>
      </c>
      <c r="AX2115" s="14" t="s">
        <v>78</v>
      </c>
      <c r="AY2115" s="257" t="s">
        <v>373</v>
      </c>
    </row>
    <row r="2116" s="13" customFormat="1">
      <c r="A2116" s="13"/>
      <c r="B2116" s="236"/>
      <c r="C2116" s="237"/>
      <c r="D2116" s="238" t="s">
        <v>383</v>
      </c>
      <c r="E2116" s="239" t="s">
        <v>19</v>
      </c>
      <c r="F2116" s="240" t="s">
        <v>1965</v>
      </c>
      <c r="G2116" s="237"/>
      <c r="H2116" s="239" t="s">
        <v>19</v>
      </c>
      <c r="I2116" s="241"/>
      <c r="J2116" s="237"/>
      <c r="K2116" s="237"/>
      <c r="L2116" s="242"/>
      <c r="M2116" s="243"/>
      <c r="N2116" s="244"/>
      <c r="O2116" s="244"/>
      <c r="P2116" s="244"/>
      <c r="Q2116" s="244"/>
      <c r="R2116" s="244"/>
      <c r="S2116" s="244"/>
      <c r="T2116" s="245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6" t="s">
        <v>383</v>
      </c>
      <c r="AU2116" s="246" t="s">
        <v>91</v>
      </c>
      <c r="AV2116" s="13" t="s">
        <v>85</v>
      </c>
      <c r="AW2116" s="13" t="s">
        <v>37</v>
      </c>
      <c r="AX2116" s="13" t="s">
        <v>78</v>
      </c>
      <c r="AY2116" s="246" t="s">
        <v>373</v>
      </c>
    </row>
    <row r="2117" s="14" customFormat="1">
      <c r="A2117" s="14"/>
      <c r="B2117" s="247"/>
      <c r="C2117" s="248"/>
      <c r="D2117" s="238" t="s">
        <v>383</v>
      </c>
      <c r="E2117" s="249" t="s">
        <v>19</v>
      </c>
      <c r="F2117" s="250" t="s">
        <v>1966</v>
      </c>
      <c r="G2117" s="248"/>
      <c r="H2117" s="251">
        <v>31.75</v>
      </c>
      <c r="I2117" s="252"/>
      <c r="J2117" s="248"/>
      <c r="K2117" s="248"/>
      <c r="L2117" s="253"/>
      <c r="M2117" s="254"/>
      <c r="N2117" s="255"/>
      <c r="O2117" s="255"/>
      <c r="P2117" s="255"/>
      <c r="Q2117" s="255"/>
      <c r="R2117" s="255"/>
      <c r="S2117" s="255"/>
      <c r="T2117" s="256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7" t="s">
        <v>383</v>
      </c>
      <c r="AU2117" s="257" t="s">
        <v>91</v>
      </c>
      <c r="AV2117" s="14" t="s">
        <v>91</v>
      </c>
      <c r="AW2117" s="14" t="s">
        <v>37</v>
      </c>
      <c r="AX2117" s="14" t="s">
        <v>78</v>
      </c>
      <c r="AY2117" s="257" t="s">
        <v>373</v>
      </c>
    </row>
    <row r="2118" s="15" customFormat="1">
      <c r="A2118" s="15"/>
      <c r="B2118" s="258"/>
      <c r="C2118" s="259"/>
      <c r="D2118" s="238" t="s">
        <v>383</v>
      </c>
      <c r="E2118" s="260" t="s">
        <v>193</v>
      </c>
      <c r="F2118" s="261" t="s">
        <v>386</v>
      </c>
      <c r="G2118" s="259"/>
      <c r="H2118" s="262">
        <v>246.68000000000001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8" t="s">
        <v>383</v>
      </c>
      <c r="AU2118" s="268" t="s">
        <v>91</v>
      </c>
      <c r="AV2118" s="15" t="s">
        <v>379</v>
      </c>
      <c r="AW2118" s="15" t="s">
        <v>37</v>
      </c>
      <c r="AX2118" s="15" t="s">
        <v>85</v>
      </c>
      <c r="AY2118" s="268" t="s">
        <v>373</v>
      </c>
    </row>
    <row r="2119" s="2" customFormat="1" ht="16.5" customHeight="1">
      <c r="A2119" s="41"/>
      <c r="B2119" s="42"/>
      <c r="C2119" s="280" t="s">
        <v>1967</v>
      </c>
      <c r="D2119" s="280" t="s">
        <v>489</v>
      </c>
      <c r="E2119" s="281" t="s">
        <v>1948</v>
      </c>
      <c r="F2119" s="282" t="s">
        <v>1949</v>
      </c>
      <c r="G2119" s="283" t="s">
        <v>463</v>
      </c>
      <c r="H2119" s="284">
        <v>0.084000000000000005</v>
      </c>
      <c r="I2119" s="285"/>
      <c r="J2119" s="286">
        <f>ROUND(I2119*H2119,2)</f>
        <v>0</v>
      </c>
      <c r="K2119" s="282" t="s">
        <v>378</v>
      </c>
      <c r="L2119" s="287"/>
      <c r="M2119" s="288" t="s">
        <v>19</v>
      </c>
      <c r="N2119" s="289" t="s">
        <v>50</v>
      </c>
      <c r="O2119" s="87"/>
      <c r="P2119" s="227">
        <f>O2119*H2119</f>
        <v>0</v>
      </c>
      <c r="Q2119" s="227">
        <v>1</v>
      </c>
      <c r="R2119" s="227">
        <f>Q2119*H2119</f>
        <v>0.084000000000000005</v>
      </c>
      <c r="S2119" s="227">
        <v>0</v>
      </c>
      <c r="T2119" s="228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9" t="s">
        <v>616</v>
      </c>
      <c r="AT2119" s="229" t="s">
        <v>489</v>
      </c>
      <c r="AU2119" s="229" t="s">
        <v>91</v>
      </c>
      <c r="AY2119" s="20" t="s">
        <v>373</v>
      </c>
      <c r="BE2119" s="230">
        <f>IF(N2119="základní",J2119,0)</f>
        <v>0</v>
      </c>
      <c r="BF2119" s="230">
        <f>IF(N2119="snížená",J2119,0)</f>
        <v>0</v>
      </c>
      <c r="BG2119" s="230">
        <f>IF(N2119="zákl. přenesená",J2119,0)</f>
        <v>0</v>
      </c>
      <c r="BH2119" s="230">
        <f>IF(N2119="sníž. přenesená",J2119,0)</f>
        <v>0</v>
      </c>
      <c r="BI2119" s="230">
        <f>IF(N2119="nulová",J2119,0)</f>
        <v>0</v>
      </c>
      <c r="BJ2119" s="20" t="s">
        <v>91</v>
      </c>
      <c r="BK2119" s="230">
        <f>ROUND(I2119*H2119,2)</f>
        <v>0</v>
      </c>
      <c r="BL2119" s="20" t="s">
        <v>482</v>
      </c>
      <c r="BM2119" s="229" t="s">
        <v>1968</v>
      </c>
    </row>
    <row r="2120" s="14" customFormat="1">
      <c r="A2120" s="14"/>
      <c r="B2120" s="247"/>
      <c r="C2120" s="248"/>
      <c r="D2120" s="238" t="s">
        <v>383</v>
      </c>
      <c r="E2120" s="249" t="s">
        <v>19</v>
      </c>
      <c r="F2120" s="250" t="s">
        <v>193</v>
      </c>
      <c r="G2120" s="248"/>
      <c r="H2120" s="251">
        <v>246.68000000000001</v>
      </c>
      <c r="I2120" s="252"/>
      <c r="J2120" s="248"/>
      <c r="K2120" s="248"/>
      <c r="L2120" s="253"/>
      <c r="M2120" s="254"/>
      <c r="N2120" s="255"/>
      <c r="O2120" s="255"/>
      <c r="P2120" s="255"/>
      <c r="Q2120" s="255"/>
      <c r="R2120" s="255"/>
      <c r="S2120" s="255"/>
      <c r="T2120" s="256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7" t="s">
        <v>383</v>
      </c>
      <c r="AU2120" s="257" t="s">
        <v>91</v>
      </c>
      <c r="AV2120" s="14" t="s">
        <v>91</v>
      </c>
      <c r="AW2120" s="14" t="s">
        <v>37</v>
      </c>
      <c r="AX2120" s="14" t="s">
        <v>78</v>
      </c>
      <c r="AY2120" s="257" t="s">
        <v>373</v>
      </c>
    </row>
    <row r="2121" s="15" customFormat="1">
      <c r="A2121" s="15"/>
      <c r="B2121" s="258"/>
      <c r="C2121" s="259"/>
      <c r="D2121" s="238" t="s">
        <v>383</v>
      </c>
      <c r="E2121" s="260" t="s">
        <v>19</v>
      </c>
      <c r="F2121" s="261" t="s">
        <v>386</v>
      </c>
      <c r="G2121" s="259"/>
      <c r="H2121" s="262">
        <v>246.68000000000001</v>
      </c>
      <c r="I2121" s="263"/>
      <c r="J2121" s="259"/>
      <c r="K2121" s="259"/>
      <c r="L2121" s="264"/>
      <c r="M2121" s="265"/>
      <c r="N2121" s="266"/>
      <c r="O2121" s="266"/>
      <c r="P2121" s="266"/>
      <c r="Q2121" s="266"/>
      <c r="R2121" s="266"/>
      <c r="S2121" s="266"/>
      <c r="T2121" s="267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8" t="s">
        <v>383</v>
      </c>
      <c r="AU2121" s="268" t="s">
        <v>91</v>
      </c>
      <c r="AV2121" s="15" t="s">
        <v>379</v>
      </c>
      <c r="AW2121" s="15" t="s">
        <v>37</v>
      </c>
      <c r="AX2121" s="15" t="s">
        <v>85</v>
      </c>
      <c r="AY2121" s="268" t="s">
        <v>373</v>
      </c>
    </row>
    <row r="2122" s="14" customFormat="1">
      <c r="A2122" s="14"/>
      <c r="B2122" s="247"/>
      <c r="C2122" s="248"/>
      <c r="D2122" s="238" t="s">
        <v>383</v>
      </c>
      <c r="E2122" s="248"/>
      <c r="F2122" s="250" t="s">
        <v>1969</v>
      </c>
      <c r="G2122" s="248"/>
      <c r="H2122" s="251">
        <v>0.084000000000000005</v>
      </c>
      <c r="I2122" s="252"/>
      <c r="J2122" s="248"/>
      <c r="K2122" s="248"/>
      <c r="L2122" s="253"/>
      <c r="M2122" s="254"/>
      <c r="N2122" s="255"/>
      <c r="O2122" s="255"/>
      <c r="P2122" s="255"/>
      <c r="Q2122" s="255"/>
      <c r="R2122" s="255"/>
      <c r="S2122" s="255"/>
      <c r="T2122" s="256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7" t="s">
        <v>383</v>
      </c>
      <c r="AU2122" s="257" t="s">
        <v>91</v>
      </c>
      <c r="AV2122" s="14" t="s">
        <v>91</v>
      </c>
      <c r="AW2122" s="14" t="s">
        <v>4</v>
      </c>
      <c r="AX2122" s="14" t="s">
        <v>85</v>
      </c>
      <c r="AY2122" s="257" t="s">
        <v>373</v>
      </c>
    </row>
    <row r="2123" s="2" customFormat="1" ht="24.15" customHeight="1">
      <c r="A2123" s="41"/>
      <c r="B2123" s="42"/>
      <c r="C2123" s="218" t="s">
        <v>1970</v>
      </c>
      <c r="D2123" s="218" t="s">
        <v>375</v>
      </c>
      <c r="E2123" s="219" t="s">
        <v>1971</v>
      </c>
      <c r="F2123" s="220" t="s">
        <v>1972</v>
      </c>
      <c r="G2123" s="221" t="s">
        <v>153</v>
      </c>
      <c r="H2123" s="222">
        <v>786.46400000000006</v>
      </c>
      <c r="I2123" s="223"/>
      <c r="J2123" s="224">
        <f>ROUND(I2123*H2123,2)</f>
        <v>0</v>
      </c>
      <c r="K2123" s="220" t="s">
        <v>378</v>
      </c>
      <c r="L2123" s="47"/>
      <c r="M2123" s="225" t="s">
        <v>19</v>
      </c>
      <c r="N2123" s="226" t="s">
        <v>50</v>
      </c>
      <c r="O2123" s="87"/>
      <c r="P2123" s="227">
        <f>O2123*H2123</f>
        <v>0</v>
      </c>
      <c r="Q2123" s="227">
        <v>0.00040000000000000002</v>
      </c>
      <c r="R2123" s="227">
        <f>Q2123*H2123</f>
        <v>0.31458560000000002</v>
      </c>
      <c r="S2123" s="227">
        <v>0</v>
      </c>
      <c r="T2123" s="228">
        <f>S2123*H2123</f>
        <v>0</v>
      </c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R2123" s="229" t="s">
        <v>482</v>
      </c>
      <c r="AT2123" s="229" t="s">
        <v>375</v>
      </c>
      <c r="AU2123" s="229" t="s">
        <v>91</v>
      </c>
      <c r="AY2123" s="20" t="s">
        <v>373</v>
      </c>
      <c r="BE2123" s="230">
        <f>IF(N2123="základní",J2123,0)</f>
        <v>0</v>
      </c>
      <c r="BF2123" s="230">
        <f>IF(N2123="snížená",J2123,0)</f>
        <v>0</v>
      </c>
      <c r="BG2123" s="230">
        <f>IF(N2123="zákl. přenesená",J2123,0)</f>
        <v>0</v>
      </c>
      <c r="BH2123" s="230">
        <f>IF(N2123="sníž. přenesená",J2123,0)</f>
        <v>0</v>
      </c>
      <c r="BI2123" s="230">
        <f>IF(N2123="nulová",J2123,0)</f>
        <v>0</v>
      </c>
      <c r="BJ2123" s="20" t="s">
        <v>91</v>
      </c>
      <c r="BK2123" s="230">
        <f>ROUND(I2123*H2123,2)</f>
        <v>0</v>
      </c>
      <c r="BL2123" s="20" t="s">
        <v>482</v>
      </c>
      <c r="BM2123" s="229" t="s">
        <v>1973</v>
      </c>
    </row>
    <row r="2124" s="2" customFormat="1">
      <c r="A2124" s="41"/>
      <c r="B2124" s="42"/>
      <c r="C2124" s="43"/>
      <c r="D2124" s="231" t="s">
        <v>381</v>
      </c>
      <c r="E2124" s="43"/>
      <c r="F2124" s="232" t="s">
        <v>1974</v>
      </c>
      <c r="G2124" s="43"/>
      <c r="H2124" s="43"/>
      <c r="I2124" s="233"/>
      <c r="J2124" s="43"/>
      <c r="K2124" s="43"/>
      <c r="L2124" s="47"/>
      <c r="M2124" s="234"/>
      <c r="N2124" s="235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381</v>
      </c>
      <c r="AU2124" s="20" t="s">
        <v>91</v>
      </c>
    </row>
    <row r="2125" s="14" customFormat="1">
      <c r="A2125" s="14"/>
      <c r="B2125" s="247"/>
      <c r="C2125" s="248"/>
      <c r="D2125" s="238" t="s">
        <v>383</v>
      </c>
      <c r="E2125" s="249" t="s">
        <v>19</v>
      </c>
      <c r="F2125" s="250" t="s">
        <v>190</v>
      </c>
      <c r="G2125" s="248"/>
      <c r="H2125" s="251">
        <v>786.46400000000006</v>
      </c>
      <c r="I2125" s="252"/>
      <c r="J2125" s="248"/>
      <c r="K2125" s="248"/>
      <c r="L2125" s="253"/>
      <c r="M2125" s="254"/>
      <c r="N2125" s="255"/>
      <c r="O2125" s="255"/>
      <c r="P2125" s="255"/>
      <c r="Q2125" s="255"/>
      <c r="R2125" s="255"/>
      <c r="S2125" s="255"/>
      <c r="T2125" s="256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7" t="s">
        <v>383</v>
      </c>
      <c r="AU2125" s="257" t="s">
        <v>91</v>
      </c>
      <c r="AV2125" s="14" t="s">
        <v>91</v>
      </c>
      <c r="AW2125" s="14" t="s">
        <v>37</v>
      </c>
      <c r="AX2125" s="14" t="s">
        <v>78</v>
      </c>
      <c r="AY2125" s="257" t="s">
        <v>373</v>
      </c>
    </row>
    <row r="2126" s="15" customFormat="1">
      <c r="A2126" s="15"/>
      <c r="B2126" s="258"/>
      <c r="C2126" s="259"/>
      <c r="D2126" s="238" t="s">
        <v>383</v>
      </c>
      <c r="E2126" s="260" t="s">
        <v>19</v>
      </c>
      <c r="F2126" s="261" t="s">
        <v>386</v>
      </c>
      <c r="G2126" s="259"/>
      <c r="H2126" s="262">
        <v>786.46400000000006</v>
      </c>
      <c r="I2126" s="263"/>
      <c r="J2126" s="259"/>
      <c r="K2126" s="259"/>
      <c r="L2126" s="264"/>
      <c r="M2126" s="265"/>
      <c r="N2126" s="266"/>
      <c r="O2126" s="266"/>
      <c r="P2126" s="266"/>
      <c r="Q2126" s="266"/>
      <c r="R2126" s="266"/>
      <c r="S2126" s="266"/>
      <c r="T2126" s="267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8" t="s">
        <v>383</v>
      </c>
      <c r="AU2126" s="268" t="s">
        <v>91</v>
      </c>
      <c r="AV2126" s="15" t="s">
        <v>379</v>
      </c>
      <c r="AW2126" s="15" t="s">
        <v>37</v>
      </c>
      <c r="AX2126" s="15" t="s">
        <v>85</v>
      </c>
      <c r="AY2126" s="268" t="s">
        <v>373</v>
      </c>
    </row>
    <row r="2127" s="2" customFormat="1" ht="49.05" customHeight="1">
      <c r="A2127" s="41"/>
      <c r="B2127" s="42"/>
      <c r="C2127" s="280" t="s">
        <v>1975</v>
      </c>
      <c r="D2127" s="280" t="s">
        <v>489</v>
      </c>
      <c r="E2127" s="281" t="s">
        <v>1976</v>
      </c>
      <c r="F2127" s="282" t="s">
        <v>1977</v>
      </c>
      <c r="G2127" s="283" t="s">
        <v>153</v>
      </c>
      <c r="H2127" s="284">
        <v>1059.6769999999999</v>
      </c>
      <c r="I2127" s="285"/>
      <c r="J2127" s="286">
        <f>ROUND(I2127*H2127,2)</f>
        <v>0</v>
      </c>
      <c r="K2127" s="282" t="s">
        <v>378</v>
      </c>
      <c r="L2127" s="287"/>
      <c r="M2127" s="288" t="s">
        <v>19</v>
      </c>
      <c r="N2127" s="289" t="s">
        <v>50</v>
      </c>
      <c r="O2127" s="87"/>
      <c r="P2127" s="227">
        <f>O2127*H2127</f>
        <v>0</v>
      </c>
      <c r="Q2127" s="227">
        <v>0.0054000000000000003</v>
      </c>
      <c r="R2127" s="227">
        <f>Q2127*H2127</f>
        <v>5.7222558000000001</v>
      </c>
      <c r="S2127" s="227">
        <v>0</v>
      </c>
      <c r="T2127" s="228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29" t="s">
        <v>616</v>
      </c>
      <c r="AT2127" s="229" t="s">
        <v>489</v>
      </c>
      <c r="AU2127" s="229" t="s">
        <v>91</v>
      </c>
      <c r="AY2127" s="20" t="s">
        <v>373</v>
      </c>
      <c r="BE2127" s="230">
        <f>IF(N2127="základní",J2127,0)</f>
        <v>0</v>
      </c>
      <c r="BF2127" s="230">
        <f>IF(N2127="snížená",J2127,0)</f>
        <v>0</v>
      </c>
      <c r="BG2127" s="230">
        <f>IF(N2127="zákl. přenesená",J2127,0)</f>
        <v>0</v>
      </c>
      <c r="BH2127" s="230">
        <f>IF(N2127="sníž. přenesená",J2127,0)</f>
        <v>0</v>
      </c>
      <c r="BI2127" s="230">
        <f>IF(N2127="nulová",J2127,0)</f>
        <v>0</v>
      </c>
      <c r="BJ2127" s="20" t="s">
        <v>91</v>
      </c>
      <c r="BK2127" s="230">
        <f>ROUND(I2127*H2127,2)</f>
        <v>0</v>
      </c>
      <c r="BL2127" s="20" t="s">
        <v>482</v>
      </c>
      <c r="BM2127" s="229" t="s">
        <v>1978</v>
      </c>
    </row>
    <row r="2128" s="14" customFormat="1">
      <c r="A2128" s="14"/>
      <c r="B2128" s="247"/>
      <c r="C2128" s="248"/>
      <c r="D2128" s="238" t="s">
        <v>383</v>
      </c>
      <c r="E2128" s="249" t="s">
        <v>19</v>
      </c>
      <c r="F2128" s="250" t="s">
        <v>190</v>
      </c>
      <c r="G2128" s="248"/>
      <c r="H2128" s="251">
        <v>786.46400000000006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383</v>
      </c>
      <c r="AU2128" s="257" t="s">
        <v>91</v>
      </c>
      <c r="AV2128" s="14" t="s">
        <v>91</v>
      </c>
      <c r="AW2128" s="14" t="s">
        <v>37</v>
      </c>
      <c r="AX2128" s="14" t="s">
        <v>78</v>
      </c>
      <c r="AY2128" s="257" t="s">
        <v>373</v>
      </c>
    </row>
    <row r="2129" s="14" customFormat="1">
      <c r="A2129" s="14"/>
      <c r="B2129" s="247"/>
      <c r="C2129" s="248"/>
      <c r="D2129" s="238" t="s">
        <v>383</v>
      </c>
      <c r="E2129" s="249" t="s">
        <v>19</v>
      </c>
      <c r="F2129" s="250" t="s">
        <v>1979</v>
      </c>
      <c r="G2129" s="248"/>
      <c r="H2129" s="251">
        <v>122.74</v>
      </c>
      <c r="I2129" s="252"/>
      <c r="J2129" s="248"/>
      <c r="K2129" s="248"/>
      <c r="L2129" s="253"/>
      <c r="M2129" s="254"/>
      <c r="N2129" s="255"/>
      <c r="O2129" s="255"/>
      <c r="P2129" s="255"/>
      <c r="Q2129" s="255"/>
      <c r="R2129" s="255"/>
      <c r="S2129" s="255"/>
      <c r="T2129" s="256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7" t="s">
        <v>383</v>
      </c>
      <c r="AU2129" s="257" t="s">
        <v>91</v>
      </c>
      <c r="AV2129" s="14" t="s">
        <v>91</v>
      </c>
      <c r="AW2129" s="14" t="s">
        <v>37</v>
      </c>
      <c r="AX2129" s="14" t="s">
        <v>78</v>
      </c>
      <c r="AY2129" s="257" t="s">
        <v>373</v>
      </c>
    </row>
    <row r="2130" s="15" customFormat="1">
      <c r="A2130" s="15"/>
      <c r="B2130" s="258"/>
      <c r="C2130" s="259"/>
      <c r="D2130" s="238" t="s">
        <v>383</v>
      </c>
      <c r="E2130" s="260" t="s">
        <v>19</v>
      </c>
      <c r="F2130" s="261" t="s">
        <v>386</v>
      </c>
      <c r="G2130" s="259"/>
      <c r="H2130" s="262">
        <v>909.20399999999995</v>
      </c>
      <c r="I2130" s="263"/>
      <c r="J2130" s="259"/>
      <c r="K2130" s="259"/>
      <c r="L2130" s="264"/>
      <c r="M2130" s="265"/>
      <c r="N2130" s="266"/>
      <c r="O2130" s="266"/>
      <c r="P2130" s="266"/>
      <c r="Q2130" s="266"/>
      <c r="R2130" s="266"/>
      <c r="S2130" s="266"/>
      <c r="T2130" s="267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68" t="s">
        <v>383</v>
      </c>
      <c r="AU2130" s="268" t="s">
        <v>91</v>
      </c>
      <c r="AV2130" s="15" t="s">
        <v>379</v>
      </c>
      <c r="AW2130" s="15" t="s">
        <v>37</v>
      </c>
      <c r="AX2130" s="15" t="s">
        <v>85</v>
      </c>
      <c r="AY2130" s="268" t="s">
        <v>373</v>
      </c>
    </row>
    <row r="2131" s="14" customFormat="1">
      <c r="A2131" s="14"/>
      <c r="B2131" s="247"/>
      <c r="C2131" s="248"/>
      <c r="D2131" s="238" t="s">
        <v>383</v>
      </c>
      <c r="E2131" s="248"/>
      <c r="F2131" s="250" t="s">
        <v>1980</v>
      </c>
      <c r="G2131" s="248"/>
      <c r="H2131" s="251">
        <v>1059.6769999999999</v>
      </c>
      <c r="I2131" s="252"/>
      <c r="J2131" s="248"/>
      <c r="K2131" s="248"/>
      <c r="L2131" s="253"/>
      <c r="M2131" s="254"/>
      <c r="N2131" s="255"/>
      <c r="O2131" s="255"/>
      <c r="P2131" s="255"/>
      <c r="Q2131" s="255"/>
      <c r="R2131" s="255"/>
      <c r="S2131" s="255"/>
      <c r="T2131" s="256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7" t="s">
        <v>383</v>
      </c>
      <c r="AU2131" s="257" t="s">
        <v>91</v>
      </c>
      <c r="AV2131" s="14" t="s">
        <v>91</v>
      </c>
      <c r="AW2131" s="14" t="s">
        <v>4</v>
      </c>
      <c r="AX2131" s="14" t="s">
        <v>85</v>
      </c>
      <c r="AY2131" s="257" t="s">
        <v>373</v>
      </c>
    </row>
    <row r="2132" s="2" customFormat="1" ht="24.15" customHeight="1">
      <c r="A2132" s="41"/>
      <c r="B2132" s="42"/>
      <c r="C2132" s="218" t="s">
        <v>1981</v>
      </c>
      <c r="D2132" s="218" t="s">
        <v>375</v>
      </c>
      <c r="E2132" s="219" t="s">
        <v>1982</v>
      </c>
      <c r="F2132" s="220" t="s">
        <v>1983</v>
      </c>
      <c r="G2132" s="221" t="s">
        <v>153</v>
      </c>
      <c r="H2132" s="222">
        <v>263.02999999999997</v>
      </c>
      <c r="I2132" s="223"/>
      <c r="J2132" s="224">
        <f>ROUND(I2132*H2132,2)</f>
        <v>0</v>
      </c>
      <c r="K2132" s="220" t="s">
        <v>378</v>
      </c>
      <c r="L2132" s="47"/>
      <c r="M2132" s="225" t="s">
        <v>19</v>
      </c>
      <c r="N2132" s="226" t="s">
        <v>50</v>
      </c>
      <c r="O2132" s="87"/>
      <c r="P2132" s="227">
        <f>O2132*H2132</f>
        <v>0</v>
      </c>
      <c r="Q2132" s="227">
        <v>0.00040000000000000002</v>
      </c>
      <c r="R2132" s="227">
        <f>Q2132*H2132</f>
        <v>0.105212</v>
      </c>
      <c r="S2132" s="227">
        <v>0</v>
      </c>
      <c r="T2132" s="228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9" t="s">
        <v>482</v>
      </c>
      <c r="AT2132" s="229" t="s">
        <v>375</v>
      </c>
      <c r="AU2132" s="229" t="s">
        <v>91</v>
      </c>
      <c r="AY2132" s="20" t="s">
        <v>373</v>
      </c>
      <c r="BE2132" s="230">
        <f>IF(N2132="základní",J2132,0)</f>
        <v>0</v>
      </c>
      <c r="BF2132" s="230">
        <f>IF(N2132="snížená",J2132,0)</f>
        <v>0</v>
      </c>
      <c r="BG2132" s="230">
        <f>IF(N2132="zákl. přenesená",J2132,0)</f>
        <v>0</v>
      </c>
      <c r="BH2132" s="230">
        <f>IF(N2132="sníž. přenesená",J2132,0)</f>
        <v>0</v>
      </c>
      <c r="BI2132" s="230">
        <f>IF(N2132="nulová",J2132,0)</f>
        <v>0</v>
      </c>
      <c r="BJ2132" s="20" t="s">
        <v>91</v>
      </c>
      <c r="BK2132" s="230">
        <f>ROUND(I2132*H2132,2)</f>
        <v>0</v>
      </c>
      <c r="BL2132" s="20" t="s">
        <v>482</v>
      </c>
      <c r="BM2132" s="229" t="s">
        <v>1984</v>
      </c>
    </row>
    <row r="2133" s="2" customFormat="1">
      <c r="A2133" s="41"/>
      <c r="B2133" s="42"/>
      <c r="C2133" s="43"/>
      <c r="D2133" s="231" t="s">
        <v>381</v>
      </c>
      <c r="E2133" s="43"/>
      <c r="F2133" s="232" t="s">
        <v>1985</v>
      </c>
      <c r="G2133" s="43"/>
      <c r="H2133" s="43"/>
      <c r="I2133" s="233"/>
      <c r="J2133" s="43"/>
      <c r="K2133" s="43"/>
      <c r="L2133" s="47"/>
      <c r="M2133" s="234"/>
      <c r="N2133" s="235"/>
      <c r="O2133" s="87"/>
      <c r="P2133" s="87"/>
      <c r="Q2133" s="87"/>
      <c r="R2133" s="87"/>
      <c r="S2133" s="87"/>
      <c r="T2133" s="88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T2133" s="20" t="s">
        <v>381</v>
      </c>
      <c r="AU2133" s="20" t="s">
        <v>91</v>
      </c>
    </row>
    <row r="2134" s="13" customFormat="1">
      <c r="A2134" s="13"/>
      <c r="B2134" s="236"/>
      <c r="C2134" s="237"/>
      <c r="D2134" s="238" t="s">
        <v>383</v>
      </c>
      <c r="E2134" s="239" t="s">
        <v>19</v>
      </c>
      <c r="F2134" s="240" t="s">
        <v>440</v>
      </c>
      <c r="G2134" s="237"/>
      <c r="H2134" s="239" t="s">
        <v>19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6" t="s">
        <v>383</v>
      </c>
      <c r="AU2134" s="246" t="s">
        <v>91</v>
      </c>
      <c r="AV2134" s="13" t="s">
        <v>85</v>
      </c>
      <c r="AW2134" s="13" t="s">
        <v>37</v>
      </c>
      <c r="AX2134" s="13" t="s">
        <v>78</v>
      </c>
      <c r="AY2134" s="246" t="s">
        <v>373</v>
      </c>
    </row>
    <row r="2135" s="13" customFormat="1">
      <c r="A2135" s="13"/>
      <c r="B2135" s="236"/>
      <c r="C2135" s="237"/>
      <c r="D2135" s="238" t="s">
        <v>383</v>
      </c>
      <c r="E2135" s="239" t="s">
        <v>19</v>
      </c>
      <c r="F2135" s="240" t="s">
        <v>668</v>
      </c>
      <c r="G2135" s="237"/>
      <c r="H2135" s="239" t="s">
        <v>19</v>
      </c>
      <c r="I2135" s="241"/>
      <c r="J2135" s="237"/>
      <c r="K2135" s="237"/>
      <c r="L2135" s="242"/>
      <c r="M2135" s="243"/>
      <c r="N2135" s="244"/>
      <c r="O2135" s="244"/>
      <c r="P2135" s="244"/>
      <c r="Q2135" s="244"/>
      <c r="R2135" s="244"/>
      <c r="S2135" s="244"/>
      <c r="T2135" s="245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6" t="s">
        <v>383</v>
      </c>
      <c r="AU2135" s="246" t="s">
        <v>91</v>
      </c>
      <c r="AV2135" s="13" t="s">
        <v>85</v>
      </c>
      <c r="AW2135" s="13" t="s">
        <v>37</v>
      </c>
      <c r="AX2135" s="13" t="s">
        <v>78</v>
      </c>
      <c r="AY2135" s="246" t="s">
        <v>373</v>
      </c>
    </row>
    <row r="2136" s="13" customFormat="1">
      <c r="A2136" s="13"/>
      <c r="B2136" s="236"/>
      <c r="C2136" s="237"/>
      <c r="D2136" s="238" t="s">
        <v>383</v>
      </c>
      <c r="E2136" s="239" t="s">
        <v>19</v>
      </c>
      <c r="F2136" s="240" t="s">
        <v>564</v>
      </c>
      <c r="G2136" s="237"/>
      <c r="H2136" s="239" t="s">
        <v>19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6" t="s">
        <v>383</v>
      </c>
      <c r="AU2136" s="246" t="s">
        <v>91</v>
      </c>
      <c r="AV2136" s="13" t="s">
        <v>85</v>
      </c>
      <c r="AW2136" s="13" t="s">
        <v>37</v>
      </c>
      <c r="AX2136" s="13" t="s">
        <v>78</v>
      </c>
      <c r="AY2136" s="246" t="s">
        <v>373</v>
      </c>
    </row>
    <row r="2137" s="13" customFormat="1">
      <c r="A2137" s="13"/>
      <c r="B2137" s="236"/>
      <c r="C2137" s="237"/>
      <c r="D2137" s="238" t="s">
        <v>383</v>
      </c>
      <c r="E2137" s="239" t="s">
        <v>19</v>
      </c>
      <c r="F2137" s="240" t="s">
        <v>1986</v>
      </c>
      <c r="G2137" s="237"/>
      <c r="H2137" s="239" t="s">
        <v>19</v>
      </c>
      <c r="I2137" s="241"/>
      <c r="J2137" s="237"/>
      <c r="K2137" s="237"/>
      <c r="L2137" s="242"/>
      <c r="M2137" s="243"/>
      <c r="N2137" s="244"/>
      <c r="O2137" s="244"/>
      <c r="P2137" s="244"/>
      <c r="Q2137" s="244"/>
      <c r="R2137" s="244"/>
      <c r="S2137" s="244"/>
      <c r="T2137" s="245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6" t="s">
        <v>383</v>
      </c>
      <c r="AU2137" s="246" t="s">
        <v>91</v>
      </c>
      <c r="AV2137" s="13" t="s">
        <v>85</v>
      </c>
      <c r="AW2137" s="13" t="s">
        <v>37</v>
      </c>
      <c r="AX2137" s="13" t="s">
        <v>78</v>
      </c>
      <c r="AY2137" s="246" t="s">
        <v>373</v>
      </c>
    </row>
    <row r="2138" s="14" customFormat="1">
      <c r="A2138" s="14"/>
      <c r="B2138" s="247"/>
      <c r="C2138" s="248"/>
      <c r="D2138" s="238" t="s">
        <v>383</v>
      </c>
      <c r="E2138" s="249" t="s">
        <v>19</v>
      </c>
      <c r="F2138" s="250" t="s">
        <v>1959</v>
      </c>
      <c r="G2138" s="248"/>
      <c r="H2138" s="251">
        <v>130.5</v>
      </c>
      <c r="I2138" s="252"/>
      <c r="J2138" s="248"/>
      <c r="K2138" s="248"/>
      <c r="L2138" s="253"/>
      <c r="M2138" s="254"/>
      <c r="N2138" s="255"/>
      <c r="O2138" s="255"/>
      <c r="P2138" s="255"/>
      <c r="Q2138" s="255"/>
      <c r="R2138" s="255"/>
      <c r="S2138" s="255"/>
      <c r="T2138" s="25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7" t="s">
        <v>383</v>
      </c>
      <c r="AU2138" s="257" t="s">
        <v>91</v>
      </c>
      <c r="AV2138" s="14" t="s">
        <v>91</v>
      </c>
      <c r="AW2138" s="14" t="s">
        <v>37</v>
      </c>
      <c r="AX2138" s="14" t="s">
        <v>78</v>
      </c>
      <c r="AY2138" s="257" t="s">
        <v>373</v>
      </c>
    </row>
    <row r="2139" s="13" customFormat="1">
      <c r="A2139" s="13"/>
      <c r="B2139" s="236"/>
      <c r="C2139" s="237"/>
      <c r="D2139" s="238" t="s">
        <v>383</v>
      </c>
      <c r="E2139" s="239" t="s">
        <v>19</v>
      </c>
      <c r="F2139" s="240" t="s">
        <v>1960</v>
      </c>
      <c r="G2139" s="237"/>
      <c r="H2139" s="239" t="s">
        <v>19</v>
      </c>
      <c r="I2139" s="241"/>
      <c r="J2139" s="237"/>
      <c r="K2139" s="237"/>
      <c r="L2139" s="242"/>
      <c r="M2139" s="243"/>
      <c r="N2139" s="244"/>
      <c r="O2139" s="244"/>
      <c r="P2139" s="244"/>
      <c r="Q2139" s="244"/>
      <c r="R2139" s="244"/>
      <c r="S2139" s="244"/>
      <c r="T2139" s="245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6" t="s">
        <v>383</v>
      </c>
      <c r="AU2139" s="246" t="s">
        <v>91</v>
      </c>
      <c r="AV2139" s="13" t="s">
        <v>85</v>
      </c>
      <c r="AW2139" s="13" t="s">
        <v>37</v>
      </c>
      <c r="AX2139" s="13" t="s">
        <v>78</v>
      </c>
      <c r="AY2139" s="246" t="s">
        <v>373</v>
      </c>
    </row>
    <row r="2140" s="14" customFormat="1">
      <c r="A2140" s="14"/>
      <c r="B2140" s="247"/>
      <c r="C2140" s="248"/>
      <c r="D2140" s="238" t="s">
        <v>383</v>
      </c>
      <c r="E2140" s="249" t="s">
        <v>19</v>
      </c>
      <c r="F2140" s="250" t="s">
        <v>1961</v>
      </c>
      <c r="G2140" s="248"/>
      <c r="H2140" s="251">
        <v>34.200000000000003</v>
      </c>
      <c r="I2140" s="252"/>
      <c r="J2140" s="248"/>
      <c r="K2140" s="248"/>
      <c r="L2140" s="253"/>
      <c r="M2140" s="254"/>
      <c r="N2140" s="255"/>
      <c r="O2140" s="255"/>
      <c r="P2140" s="255"/>
      <c r="Q2140" s="255"/>
      <c r="R2140" s="255"/>
      <c r="S2140" s="255"/>
      <c r="T2140" s="256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7" t="s">
        <v>383</v>
      </c>
      <c r="AU2140" s="257" t="s">
        <v>91</v>
      </c>
      <c r="AV2140" s="14" t="s">
        <v>91</v>
      </c>
      <c r="AW2140" s="14" t="s">
        <v>37</v>
      </c>
      <c r="AX2140" s="14" t="s">
        <v>78</v>
      </c>
      <c r="AY2140" s="257" t="s">
        <v>373</v>
      </c>
    </row>
    <row r="2141" s="13" customFormat="1">
      <c r="A2141" s="13"/>
      <c r="B2141" s="236"/>
      <c r="C2141" s="237"/>
      <c r="D2141" s="238" t="s">
        <v>383</v>
      </c>
      <c r="E2141" s="239" t="s">
        <v>19</v>
      </c>
      <c r="F2141" s="240" t="s">
        <v>1962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383</v>
      </c>
      <c r="AU2141" s="246" t="s">
        <v>91</v>
      </c>
      <c r="AV2141" s="13" t="s">
        <v>85</v>
      </c>
      <c r="AW2141" s="13" t="s">
        <v>37</v>
      </c>
      <c r="AX2141" s="13" t="s">
        <v>78</v>
      </c>
      <c r="AY2141" s="246" t="s">
        <v>373</v>
      </c>
    </row>
    <row r="2142" s="14" customFormat="1">
      <c r="A2142" s="14"/>
      <c r="B2142" s="247"/>
      <c r="C2142" s="248"/>
      <c r="D2142" s="238" t="s">
        <v>383</v>
      </c>
      <c r="E2142" s="249" t="s">
        <v>19</v>
      </c>
      <c r="F2142" s="250" t="s">
        <v>1987</v>
      </c>
      <c r="G2142" s="248"/>
      <c r="H2142" s="251">
        <v>32.700000000000003</v>
      </c>
      <c r="I2142" s="252"/>
      <c r="J2142" s="248"/>
      <c r="K2142" s="248"/>
      <c r="L2142" s="253"/>
      <c r="M2142" s="254"/>
      <c r="N2142" s="255"/>
      <c r="O2142" s="255"/>
      <c r="P2142" s="255"/>
      <c r="Q2142" s="255"/>
      <c r="R2142" s="255"/>
      <c r="S2142" s="255"/>
      <c r="T2142" s="256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7" t="s">
        <v>383</v>
      </c>
      <c r="AU2142" s="257" t="s">
        <v>91</v>
      </c>
      <c r="AV2142" s="14" t="s">
        <v>91</v>
      </c>
      <c r="AW2142" s="14" t="s">
        <v>37</v>
      </c>
      <c r="AX2142" s="14" t="s">
        <v>78</v>
      </c>
      <c r="AY2142" s="257" t="s">
        <v>373</v>
      </c>
    </row>
    <row r="2143" s="13" customFormat="1">
      <c r="A2143" s="13"/>
      <c r="B2143" s="236"/>
      <c r="C2143" s="237"/>
      <c r="D2143" s="238" t="s">
        <v>383</v>
      </c>
      <c r="E2143" s="239" t="s">
        <v>19</v>
      </c>
      <c r="F2143" s="240" t="s">
        <v>674</v>
      </c>
      <c r="G2143" s="237"/>
      <c r="H2143" s="239" t="s">
        <v>19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6" t="s">
        <v>383</v>
      </c>
      <c r="AU2143" s="246" t="s">
        <v>91</v>
      </c>
      <c r="AV2143" s="13" t="s">
        <v>85</v>
      </c>
      <c r="AW2143" s="13" t="s">
        <v>37</v>
      </c>
      <c r="AX2143" s="13" t="s">
        <v>78</v>
      </c>
      <c r="AY2143" s="246" t="s">
        <v>373</v>
      </c>
    </row>
    <row r="2144" s="14" customFormat="1">
      <c r="A2144" s="14"/>
      <c r="B2144" s="247"/>
      <c r="C2144" s="248"/>
      <c r="D2144" s="238" t="s">
        <v>383</v>
      </c>
      <c r="E2144" s="249" t="s">
        <v>19</v>
      </c>
      <c r="F2144" s="250" t="s">
        <v>1964</v>
      </c>
      <c r="G2144" s="248"/>
      <c r="H2144" s="251">
        <v>33.880000000000003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7" t="s">
        <v>383</v>
      </c>
      <c r="AU2144" s="257" t="s">
        <v>91</v>
      </c>
      <c r="AV2144" s="14" t="s">
        <v>91</v>
      </c>
      <c r="AW2144" s="14" t="s">
        <v>37</v>
      </c>
      <c r="AX2144" s="14" t="s">
        <v>78</v>
      </c>
      <c r="AY2144" s="257" t="s">
        <v>373</v>
      </c>
    </row>
    <row r="2145" s="13" customFormat="1">
      <c r="A2145" s="13"/>
      <c r="B2145" s="236"/>
      <c r="C2145" s="237"/>
      <c r="D2145" s="238" t="s">
        <v>383</v>
      </c>
      <c r="E2145" s="239" t="s">
        <v>19</v>
      </c>
      <c r="F2145" s="240" t="s">
        <v>1965</v>
      </c>
      <c r="G2145" s="237"/>
      <c r="H2145" s="239" t="s">
        <v>19</v>
      </c>
      <c r="I2145" s="241"/>
      <c r="J2145" s="237"/>
      <c r="K2145" s="237"/>
      <c r="L2145" s="242"/>
      <c r="M2145" s="243"/>
      <c r="N2145" s="244"/>
      <c r="O2145" s="244"/>
      <c r="P2145" s="244"/>
      <c r="Q2145" s="244"/>
      <c r="R2145" s="244"/>
      <c r="S2145" s="244"/>
      <c r="T2145" s="245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6" t="s">
        <v>383</v>
      </c>
      <c r="AU2145" s="246" t="s">
        <v>91</v>
      </c>
      <c r="AV2145" s="13" t="s">
        <v>85</v>
      </c>
      <c r="AW2145" s="13" t="s">
        <v>37</v>
      </c>
      <c r="AX2145" s="13" t="s">
        <v>78</v>
      </c>
      <c r="AY2145" s="246" t="s">
        <v>373</v>
      </c>
    </row>
    <row r="2146" s="14" customFormat="1">
      <c r="A2146" s="14"/>
      <c r="B2146" s="247"/>
      <c r="C2146" s="248"/>
      <c r="D2146" s="238" t="s">
        <v>383</v>
      </c>
      <c r="E2146" s="249" t="s">
        <v>19</v>
      </c>
      <c r="F2146" s="250" t="s">
        <v>1966</v>
      </c>
      <c r="G2146" s="248"/>
      <c r="H2146" s="251">
        <v>31.75</v>
      </c>
      <c r="I2146" s="252"/>
      <c r="J2146" s="248"/>
      <c r="K2146" s="248"/>
      <c r="L2146" s="253"/>
      <c r="M2146" s="254"/>
      <c r="N2146" s="255"/>
      <c r="O2146" s="255"/>
      <c r="P2146" s="255"/>
      <c r="Q2146" s="255"/>
      <c r="R2146" s="255"/>
      <c r="S2146" s="255"/>
      <c r="T2146" s="25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7" t="s">
        <v>383</v>
      </c>
      <c r="AU2146" s="257" t="s">
        <v>91</v>
      </c>
      <c r="AV2146" s="14" t="s">
        <v>91</v>
      </c>
      <c r="AW2146" s="14" t="s">
        <v>37</v>
      </c>
      <c r="AX2146" s="14" t="s">
        <v>78</v>
      </c>
      <c r="AY2146" s="257" t="s">
        <v>373</v>
      </c>
    </row>
    <row r="2147" s="15" customFormat="1">
      <c r="A2147" s="15"/>
      <c r="B2147" s="258"/>
      <c r="C2147" s="259"/>
      <c r="D2147" s="238" t="s">
        <v>383</v>
      </c>
      <c r="E2147" s="260" t="s">
        <v>19</v>
      </c>
      <c r="F2147" s="261" t="s">
        <v>386</v>
      </c>
      <c r="G2147" s="259"/>
      <c r="H2147" s="262">
        <v>263.02999999999997</v>
      </c>
      <c r="I2147" s="263"/>
      <c r="J2147" s="259"/>
      <c r="K2147" s="259"/>
      <c r="L2147" s="264"/>
      <c r="M2147" s="265"/>
      <c r="N2147" s="266"/>
      <c r="O2147" s="266"/>
      <c r="P2147" s="266"/>
      <c r="Q2147" s="266"/>
      <c r="R2147" s="266"/>
      <c r="S2147" s="266"/>
      <c r="T2147" s="267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T2147" s="268" t="s">
        <v>383</v>
      </c>
      <c r="AU2147" s="268" t="s">
        <v>91</v>
      </c>
      <c r="AV2147" s="15" t="s">
        <v>379</v>
      </c>
      <c r="AW2147" s="15" t="s">
        <v>37</v>
      </c>
      <c r="AX2147" s="15" t="s">
        <v>85</v>
      </c>
      <c r="AY2147" s="268" t="s">
        <v>373</v>
      </c>
    </row>
    <row r="2148" s="2" customFormat="1" ht="49.05" customHeight="1">
      <c r="A2148" s="41"/>
      <c r="B2148" s="42"/>
      <c r="C2148" s="280" t="s">
        <v>1988</v>
      </c>
      <c r="D2148" s="280" t="s">
        <v>489</v>
      </c>
      <c r="E2148" s="281" t="s">
        <v>1976</v>
      </c>
      <c r="F2148" s="282" t="s">
        <v>1977</v>
      </c>
      <c r="G2148" s="283" t="s">
        <v>153</v>
      </c>
      <c r="H2148" s="284">
        <v>321.16000000000003</v>
      </c>
      <c r="I2148" s="285"/>
      <c r="J2148" s="286">
        <f>ROUND(I2148*H2148,2)</f>
        <v>0</v>
      </c>
      <c r="K2148" s="282" t="s">
        <v>378</v>
      </c>
      <c r="L2148" s="287"/>
      <c r="M2148" s="288" t="s">
        <v>19</v>
      </c>
      <c r="N2148" s="289" t="s">
        <v>50</v>
      </c>
      <c r="O2148" s="87"/>
      <c r="P2148" s="227">
        <f>O2148*H2148</f>
        <v>0</v>
      </c>
      <c r="Q2148" s="227">
        <v>0.0054000000000000003</v>
      </c>
      <c r="R2148" s="227">
        <f>Q2148*H2148</f>
        <v>1.7342640000000003</v>
      </c>
      <c r="S2148" s="227">
        <v>0</v>
      </c>
      <c r="T2148" s="228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9" t="s">
        <v>616</v>
      </c>
      <c r="AT2148" s="229" t="s">
        <v>489</v>
      </c>
      <c r="AU2148" s="229" t="s">
        <v>91</v>
      </c>
      <c r="AY2148" s="20" t="s">
        <v>373</v>
      </c>
      <c r="BE2148" s="230">
        <f>IF(N2148="základní",J2148,0)</f>
        <v>0</v>
      </c>
      <c r="BF2148" s="230">
        <f>IF(N2148="snížená",J2148,0)</f>
        <v>0</v>
      </c>
      <c r="BG2148" s="230">
        <f>IF(N2148="zákl. přenesená",J2148,0)</f>
        <v>0</v>
      </c>
      <c r="BH2148" s="230">
        <f>IF(N2148="sníž. přenesená",J2148,0)</f>
        <v>0</v>
      </c>
      <c r="BI2148" s="230">
        <f>IF(N2148="nulová",J2148,0)</f>
        <v>0</v>
      </c>
      <c r="BJ2148" s="20" t="s">
        <v>91</v>
      </c>
      <c r="BK2148" s="230">
        <f>ROUND(I2148*H2148,2)</f>
        <v>0</v>
      </c>
      <c r="BL2148" s="20" t="s">
        <v>482</v>
      </c>
      <c r="BM2148" s="229" t="s">
        <v>1989</v>
      </c>
    </row>
    <row r="2149" s="13" customFormat="1">
      <c r="A2149" s="13"/>
      <c r="B2149" s="236"/>
      <c r="C2149" s="237"/>
      <c r="D2149" s="238" t="s">
        <v>383</v>
      </c>
      <c r="E2149" s="239" t="s">
        <v>19</v>
      </c>
      <c r="F2149" s="240" t="s">
        <v>440</v>
      </c>
      <c r="G2149" s="237"/>
      <c r="H2149" s="239" t="s">
        <v>19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6" t="s">
        <v>383</v>
      </c>
      <c r="AU2149" s="246" t="s">
        <v>91</v>
      </c>
      <c r="AV2149" s="13" t="s">
        <v>85</v>
      </c>
      <c r="AW2149" s="13" t="s">
        <v>37</v>
      </c>
      <c r="AX2149" s="13" t="s">
        <v>78</v>
      </c>
      <c r="AY2149" s="246" t="s">
        <v>373</v>
      </c>
    </row>
    <row r="2150" s="13" customFormat="1">
      <c r="A2150" s="13"/>
      <c r="B2150" s="236"/>
      <c r="C2150" s="237"/>
      <c r="D2150" s="238" t="s">
        <v>383</v>
      </c>
      <c r="E2150" s="239" t="s">
        <v>19</v>
      </c>
      <c r="F2150" s="240" t="s">
        <v>668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383</v>
      </c>
      <c r="AU2150" s="246" t="s">
        <v>91</v>
      </c>
      <c r="AV2150" s="13" t="s">
        <v>85</v>
      </c>
      <c r="AW2150" s="13" t="s">
        <v>37</v>
      </c>
      <c r="AX2150" s="13" t="s">
        <v>78</v>
      </c>
      <c r="AY2150" s="246" t="s">
        <v>373</v>
      </c>
    </row>
    <row r="2151" s="13" customFormat="1">
      <c r="A2151" s="13"/>
      <c r="B2151" s="236"/>
      <c r="C2151" s="237"/>
      <c r="D2151" s="238" t="s">
        <v>383</v>
      </c>
      <c r="E2151" s="239" t="s">
        <v>19</v>
      </c>
      <c r="F2151" s="240" t="s">
        <v>564</v>
      </c>
      <c r="G2151" s="237"/>
      <c r="H2151" s="239" t="s">
        <v>19</v>
      </c>
      <c r="I2151" s="241"/>
      <c r="J2151" s="237"/>
      <c r="K2151" s="237"/>
      <c r="L2151" s="242"/>
      <c r="M2151" s="243"/>
      <c r="N2151" s="244"/>
      <c r="O2151" s="244"/>
      <c r="P2151" s="244"/>
      <c r="Q2151" s="244"/>
      <c r="R2151" s="244"/>
      <c r="S2151" s="244"/>
      <c r="T2151" s="245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6" t="s">
        <v>383</v>
      </c>
      <c r="AU2151" s="246" t="s">
        <v>91</v>
      </c>
      <c r="AV2151" s="13" t="s">
        <v>85</v>
      </c>
      <c r="AW2151" s="13" t="s">
        <v>37</v>
      </c>
      <c r="AX2151" s="13" t="s">
        <v>78</v>
      </c>
      <c r="AY2151" s="246" t="s">
        <v>373</v>
      </c>
    </row>
    <row r="2152" s="13" customFormat="1">
      <c r="A2152" s="13"/>
      <c r="B2152" s="236"/>
      <c r="C2152" s="237"/>
      <c r="D2152" s="238" t="s">
        <v>383</v>
      </c>
      <c r="E2152" s="239" t="s">
        <v>19</v>
      </c>
      <c r="F2152" s="240" t="s">
        <v>1986</v>
      </c>
      <c r="G2152" s="237"/>
      <c r="H2152" s="239" t="s">
        <v>19</v>
      </c>
      <c r="I2152" s="241"/>
      <c r="J2152" s="237"/>
      <c r="K2152" s="237"/>
      <c r="L2152" s="242"/>
      <c r="M2152" s="243"/>
      <c r="N2152" s="244"/>
      <c r="O2152" s="244"/>
      <c r="P2152" s="244"/>
      <c r="Q2152" s="244"/>
      <c r="R2152" s="244"/>
      <c r="S2152" s="244"/>
      <c r="T2152" s="245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6" t="s">
        <v>383</v>
      </c>
      <c r="AU2152" s="246" t="s">
        <v>91</v>
      </c>
      <c r="AV2152" s="13" t="s">
        <v>85</v>
      </c>
      <c r="AW2152" s="13" t="s">
        <v>37</v>
      </c>
      <c r="AX2152" s="13" t="s">
        <v>78</v>
      </c>
      <c r="AY2152" s="246" t="s">
        <v>373</v>
      </c>
    </row>
    <row r="2153" s="14" customFormat="1">
      <c r="A2153" s="14"/>
      <c r="B2153" s="247"/>
      <c r="C2153" s="248"/>
      <c r="D2153" s="238" t="s">
        <v>383</v>
      </c>
      <c r="E2153" s="249" t="s">
        <v>19</v>
      </c>
      <c r="F2153" s="250" t="s">
        <v>1959</v>
      </c>
      <c r="G2153" s="248"/>
      <c r="H2153" s="251">
        <v>130.5</v>
      </c>
      <c r="I2153" s="252"/>
      <c r="J2153" s="248"/>
      <c r="K2153" s="248"/>
      <c r="L2153" s="253"/>
      <c r="M2153" s="254"/>
      <c r="N2153" s="255"/>
      <c r="O2153" s="255"/>
      <c r="P2153" s="255"/>
      <c r="Q2153" s="255"/>
      <c r="R2153" s="255"/>
      <c r="S2153" s="255"/>
      <c r="T2153" s="256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7" t="s">
        <v>383</v>
      </c>
      <c r="AU2153" s="257" t="s">
        <v>91</v>
      </c>
      <c r="AV2153" s="14" t="s">
        <v>91</v>
      </c>
      <c r="AW2153" s="14" t="s">
        <v>37</v>
      </c>
      <c r="AX2153" s="14" t="s">
        <v>78</v>
      </c>
      <c r="AY2153" s="257" t="s">
        <v>373</v>
      </c>
    </row>
    <row r="2154" s="13" customFormat="1">
      <c r="A2154" s="13"/>
      <c r="B2154" s="236"/>
      <c r="C2154" s="237"/>
      <c r="D2154" s="238" t="s">
        <v>383</v>
      </c>
      <c r="E2154" s="239" t="s">
        <v>19</v>
      </c>
      <c r="F2154" s="240" t="s">
        <v>1960</v>
      </c>
      <c r="G2154" s="237"/>
      <c r="H2154" s="239" t="s">
        <v>19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6" t="s">
        <v>383</v>
      </c>
      <c r="AU2154" s="246" t="s">
        <v>91</v>
      </c>
      <c r="AV2154" s="13" t="s">
        <v>85</v>
      </c>
      <c r="AW2154" s="13" t="s">
        <v>37</v>
      </c>
      <c r="AX2154" s="13" t="s">
        <v>78</v>
      </c>
      <c r="AY2154" s="246" t="s">
        <v>373</v>
      </c>
    </row>
    <row r="2155" s="14" customFormat="1">
      <c r="A2155" s="14"/>
      <c r="B2155" s="247"/>
      <c r="C2155" s="248"/>
      <c r="D2155" s="238" t="s">
        <v>383</v>
      </c>
      <c r="E2155" s="249" t="s">
        <v>19</v>
      </c>
      <c r="F2155" s="250" t="s">
        <v>1961</v>
      </c>
      <c r="G2155" s="248"/>
      <c r="H2155" s="251">
        <v>34.200000000000003</v>
      </c>
      <c r="I2155" s="252"/>
      <c r="J2155" s="248"/>
      <c r="K2155" s="248"/>
      <c r="L2155" s="253"/>
      <c r="M2155" s="254"/>
      <c r="N2155" s="255"/>
      <c r="O2155" s="255"/>
      <c r="P2155" s="255"/>
      <c r="Q2155" s="255"/>
      <c r="R2155" s="255"/>
      <c r="S2155" s="255"/>
      <c r="T2155" s="256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7" t="s">
        <v>383</v>
      </c>
      <c r="AU2155" s="257" t="s">
        <v>91</v>
      </c>
      <c r="AV2155" s="14" t="s">
        <v>91</v>
      </c>
      <c r="AW2155" s="14" t="s">
        <v>37</v>
      </c>
      <c r="AX2155" s="14" t="s">
        <v>78</v>
      </c>
      <c r="AY2155" s="257" t="s">
        <v>373</v>
      </c>
    </row>
    <row r="2156" s="13" customFormat="1">
      <c r="A2156" s="13"/>
      <c r="B2156" s="236"/>
      <c r="C2156" s="237"/>
      <c r="D2156" s="238" t="s">
        <v>383</v>
      </c>
      <c r="E2156" s="239" t="s">
        <v>19</v>
      </c>
      <c r="F2156" s="240" t="s">
        <v>1962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383</v>
      </c>
      <c r="AU2156" s="246" t="s">
        <v>91</v>
      </c>
      <c r="AV2156" s="13" t="s">
        <v>85</v>
      </c>
      <c r="AW2156" s="13" t="s">
        <v>37</v>
      </c>
      <c r="AX2156" s="13" t="s">
        <v>78</v>
      </c>
      <c r="AY2156" s="246" t="s">
        <v>373</v>
      </c>
    </row>
    <row r="2157" s="14" customFormat="1">
      <c r="A2157" s="14"/>
      <c r="B2157" s="247"/>
      <c r="C2157" s="248"/>
      <c r="D2157" s="238" t="s">
        <v>383</v>
      </c>
      <c r="E2157" s="249" t="s">
        <v>19</v>
      </c>
      <c r="F2157" s="250" t="s">
        <v>1987</v>
      </c>
      <c r="G2157" s="248"/>
      <c r="H2157" s="251">
        <v>32.700000000000003</v>
      </c>
      <c r="I2157" s="252"/>
      <c r="J2157" s="248"/>
      <c r="K2157" s="248"/>
      <c r="L2157" s="253"/>
      <c r="M2157" s="254"/>
      <c r="N2157" s="255"/>
      <c r="O2157" s="255"/>
      <c r="P2157" s="255"/>
      <c r="Q2157" s="255"/>
      <c r="R2157" s="255"/>
      <c r="S2157" s="255"/>
      <c r="T2157" s="256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7" t="s">
        <v>383</v>
      </c>
      <c r="AU2157" s="257" t="s">
        <v>91</v>
      </c>
      <c r="AV2157" s="14" t="s">
        <v>91</v>
      </c>
      <c r="AW2157" s="14" t="s">
        <v>37</v>
      </c>
      <c r="AX2157" s="14" t="s">
        <v>78</v>
      </c>
      <c r="AY2157" s="257" t="s">
        <v>373</v>
      </c>
    </row>
    <row r="2158" s="13" customFormat="1">
      <c r="A2158" s="13"/>
      <c r="B2158" s="236"/>
      <c r="C2158" s="237"/>
      <c r="D2158" s="238" t="s">
        <v>383</v>
      </c>
      <c r="E2158" s="239" t="s">
        <v>19</v>
      </c>
      <c r="F2158" s="240" t="s">
        <v>674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383</v>
      </c>
      <c r="AU2158" s="246" t="s">
        <v>91</v>
      </c>
      <c r="AV2158" s="13" t="s">
        <v>85</v>
      </c>
      <c r="AW2158" s="13" t="s">
        <v>37</v>
      </c>
      <c r="AX2158" s="13" t="s">
        <v>78</v>
      </c>
      <c r="AY2158" s="246" t="s">
        <v>373</v>
      </c>
    </row>
    <row r="2159" s="14" customFormat="1">
      <c r="A2159" s="14"/>
      <c r="B2159" s="247"/>
      <c r="C2159" s="248"/>
      <c r="D2159" s="238" t="s">
        <v>383</v>
      </c>
      <c r="E2159" s="249" t="s">
        <v>19</v>
      </c>
      <c r="F2159" s="250" t="s">
        <v>1964</v>
      </c>
      <c r="G2159" s="248"/>
      <c r="H2159" s="251">
        <v>33.880000000000003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7" t="s">
        <v>383</v>
      </c>
      <c r="AU2159" s="257" t="s">
        <v>91</v>
      </c>
      <c r="AV2159" s="14" t="s">
        <v>91</v>
      </c>
      <c r="AW2159" s="14" t="s">
        <v>37</v>
      </c>
      <c r="AX2159" s="14" t="s">
        <v>78</v>
      </c>
      <c r="AY2159" s="257" t="s">
        <v>373</v>
      </c>
    </row>
    <row r="2160" s="13" customFormat="1">
      <c r="A2160" s="13"/>
      <c r="B2160" s="236"/>
      <c r="C2160" s="237"/>
      <c r="D2160" s="238" t="s">
        <v>383</v>
      </c>
      <c r="E2160" s="239" t="s">
        <v>19</v>
      </c>
      <c r="F2160" s="240" t="s">
        <v>1965</v>
      </c>
      <c r="G2160" s="237"/>
      <c r="H2160" s="239" t="s">
        <v>19</v>
      </c>
      <c r="I2160" s="241"/>
      <c r="J2160" s="237"/>
      <c r="K2160" s="237"/>
      <c r="L2160" s="242"/>
      <c r="M2160" s="243"/>
      <c r="N2160" s="244"/>
      <c r="O2160" s="244"/>
      <c r="P2160" s="244"/>
      <c r="Q2160" s="244"/>
      <c r="R2160" s="244"/>
      <c r="S2160" s="244"/>
      <c r="T2160" s="245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6" t="s">
        <v>383</v>
      </c>
      <c r="AU2160" s="246" t="s">
        <v>91</v>
      </c>
      <c r="AV2160" s="13" t="s">
        <v>85</v>
      </c>
      <c r="AW2160" s="13" t="s">
        <v>37</v>
      </c>
      <c r="AX2160" s="13" t="s">
        <v>78</v>
      </c>
      <c r="AY2160" s="246" t="s">
        <v>373</v>
      </c>
    </row>
    <row r="2161" s="14" customFormat="1">
      <c r="A2161" s="14"/>
      <c r="B2161" s="247"/>
      <c r="C2161" s="248"/>
      <c r="D2161" s="238" t="s">
        <v>383</v>
      </c>
      <c r="E2161" s="249" t="s">
        <v>19</v>
      </c>
      <c r="F2161" s="250" t="s">
        <v>1966</v>
      </c>
      <c r="G2161" s="248"/>
      <c r="H2161" s="251">
        <v>31.75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7" t="s">
        <v>383</v>
      </c>
      <c r="AU2161" s="257" t="s">
        <v>91</v>
      </c>
      <c r="AV2161" s="14" t="s">
        <v>91</v>
      </c>
      <c r="AW2161" s="14" t="s">
        <v>37</v>
      </c>
      <c r="AX2161" s="14" t="s">
        <v>78</v>
      </c>
      <c r="AY2161" s="257" t="s">
        <v>373</v>
      </c>
    </row>
    <row r="2162" s="15" customFormat="1">
      <c r="A2162" s="15"/>
      <c r="B2162" s="258"/>
      <c r="C2162" s="259"/>
      <c r="D2162" s="238" t="s">
        <v>383</v>
      </c>
      <c r="E2162" s="260" t="s">
        <v>19</v>
      </c>
      <c r="F2162" s="261" t="s">
        <v>386</v>
      </c>
      <c r="G2162" s="259"/>
      <c r="H2162" s="262">
        <v>263.02999999999997</v>
      </c>
      <c r="I2162" s="263"/>
      <c r="J2162" s="259"/>
      <c r="K2162" s="259"/>
      <c r="L2162" s="264"/>
      <c r="M2162" s="265"/>
      <c r="N2162" s="266"/>
      <c r="O2162" s="266"/>
      <c r="P2162" s="266"/>
      <c r="Q2162" s="266"/>
      <c r="R2162" s="266"/>
      <c r="S2162" s="266"/>
      <c r="T2162" s="267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8" t="s">
        <v>383</v>
      </c>
      <c r="AU2162" s="268" t="s">
        <v>91</v>
      </c>
      <c r="AV2162" s="15" t="s">
        <v>379</v>
      </c>
      <c r="AW2162" s="15" t="s">
        <v>37</v>
      </c>
      <c r="AX2162" s="15" t="s">
        <v>85</v>
      </c>
      <c r="AY2162" s="268" t="s">
        <v>373</v>
      </c>
    </row>
    <row r="2163" s="14" customFormat="1">
      <c r="A2163" s="14"/>
      <c r="B2163" s="247"/>
      <c r="C2163" s="248"/>
      <c r="D2163" s="238" t="s">
        <v>383</v>
      </c>
      <c r="E2163" s="248"/>
      <c r="F2163" s="250" t="s">
        <v>1990</v>
      </c>
      <c r="G2163" s="248"/>
      <c r="H2163" s="251">
        <v>321.16000000000003</v>
      </c>
      <c r="I2163" s="252"/>
      <c r="J2163" s="248"/>
      <c r="K2163" s="248"/>
      <c r="L2163" s="253"/>
      <c r="M2163" s="254"/>
      <c r="N2163" s="255"/>
      <c r="O2163" s="255"/>
      <c r="P2163" s="255"/>
      <c r="Q2163" s="255"/>
      <c r="R2163" s="255"/>
      <c r="S2163" s="255"/>
      <c r="T2163" s="25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7" t="s">
        <v>383</v>
      </c>
      <c r="AU2163" s="257" t="s">
        <v>91</v>
      </c>
      <c r="AV2163" s="14" t="s">
        <v>91</v>
      </c>
      <c r="AW2163" s="14" t="s">
        <v>4</v>
      </c>
      <c r="AX2163" s="14" t="s">
        <v>85</v>
      </c>
      <c r="AY2163" s="257" t="s">
        <v>373</v>
      </c>
    </row>
    <row r="2164" s="2" customFormat="1" ht="44.25" customHeight="1">
      <c r="A2164" s="41"/>
      <c r="B2164" s="42"/>
      <c r="C2164" s="218" t="s">
        <v>1991</v>
      </c>
      <c r="D2164" s="218" t="s">
        <v>375</v>
      </c>
      <c r="E2164" s="219" t="s">
        <v>1992</v>
      </c>
      <c r="F2164" s="220" t="s">
        <v>1993</v>
      </c>
      <c r="G2164" s="221" t="s">
        <v>153</v>
      </c>
      <c r="H2164" s="222">
        <v>293.23000000000002</v>
      </c>
      <c r="I2164" s="223"/>
      <c r="J2164" s="224">
        <f>ROUND(I2164*H2164,2)</f>
        <v>0</v>
      </c>
      <c r="K2164" s="220" t="s">
        <v>378</v>
      </c>
      <c r="L2164" s="47"/>
      <c r="M2164" s="225" t="s">
        <v>19</v>
      </c>
      <c r="N2164" s="226" t="s">
        <v>50</v>
      </c>
      <c r="O2164" s="87"/>
      <c r="P2164" s="227">
        <f>O2164*H2164</f>
        <v>0</v>
      </c>
      <c r="Q2164" s="227">
        <v>0.00040000000000000002</v>
      </c>
      <c r="R2164" s="227">
        <f>Q2164*H2164</f>
        <v>0.11729200000000001</v>
      </c>
      <c r="S2164" s="227">
        <v>0</v>
      </c>
      <c r="T2164" s="228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9" t="s">
        <v>482</v>
      </c>
      <c r="AT2164" s="229" t="s">
        <v>375</v>
      </c>
      <c r="AU2164" s="229" t="s">
        <v>91</v>
      </c>
      <c r="AY2164" s="20" t="s">
        <v>373</v>
      </c>
      <c r="BE2164" s="230">
        <f>IF(N2164="základní",J2164,0)</f>
        <v>0</v>
      </c>
      <c r="BF2164" s="230">
        <f>IF(N2164="snížená",J2164,0)</f>
        <v>0</v>
      </c>
      <c r="BG2164" s="230">
        <f>IF(N2164="zákl. přenesená",J2164,0)</f>
        <v>0</v>
      </c>
      <c r="BH2164" s="230">
        <f>IF(N2164="sníž. přenesená",J2164,0)</f>
        <v>0</v>
      </c>
      <c r="BI2164" s="230">
        <f>IF(N2164="nulová",J2164,0)</f>
        <v>0</v>
      </c>
      <c r="BJ2164" s="20" t="s">
        <v>91</v>
      </c>
      <c r="BK2164" s="230">
        <f>ROUND(I2164*H2164,2)</f>
        <v>0</v>
      </c>
      <c r="BL2164" s="20" t="s">
        <v>482</v>
      </c>
      <c r="BM2164" s="229" t="s">
        <v>1994</v>
      </c>
    </row>
    <row r="2165" s="2" customFormat="1">
      <c r="A2165" s="41"/>
      <c r="B2165" s="42"/>
      <c r="C2165" s="43"/>
      <c r="D2165" s="231" t="s">
        <v>381</v>
      </c>
      <c r="E2165" s="43"/>
      <c r="F2165" s="232" t="s">
        <v>1995</v>
      </c>
      <c r="G2165" s="43"/>
      <c r="H2165" s="43"/>
      <c r="I2165" s="233"/>
      <c r="J2165" s="43"/>
      <c r="K2165" s="43"/>
      <c r="L2165" s="47"/>
      <c r="M2165" s="234"/>
      <c r="N2165" s="235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381</v>
      </c>
      <c r="AU2165" s="20" t="s">
        <v>91</v>
      </c>
    </row>
    <row r="2166" s="13" customFormat="1">
      <c r="A2166" s="13"/>
      <c r="B2166" s="236"/>
      <c r="C2166" s="237"/>
      <c r="D2166" s="238" t="s">
        <v>383</v>
      </c>
      <c r="E2166" s="239" t="s">
        <v>19</v>
      </c>
      <c r="F2166" s="240" t="s">
        <v>440</v>
      </c>
      <c r="G2166" s="237"/>
      <c r="H2166" s="239" t="s">
        <v>19</v>
      </c>
      <c r="I2166" s="241"/>
      <c r="J2166" s="237"/>
      <c r="K2166" s="237"/>
      <c r="L2166" s="242"/>
      <c r="M2166" s="243"/>
      <c r="N2166" s="244"/>
      <c r="O2166" s="244"/>
      <c r="P2166" s="244"/>
      <c r="Q2166" s="244"/>
      <c r="R2166" s="244"/>
      <c r="S2166" s="244"/>
      <c r="T2166" s="245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6" t="s">
        <v>383</v>
      </c>
      <c r="AU2166" s="246" t="s">
        <v>91</v>
      </c>
      <c r="AV2166" s="13" t="s">
        <v>85</v>
      </c>
      <c r="AW2166" s="13" t="s">
        <v>37</v>
      </c>
      <c r="AX2166" s="13" t="s">
        <v>78</v>
      </c>
      <c r="AY2166" s="246" t="s">
        <v>373</v>
      </c>
    </row>
    <row r="2167" s="13" customFormat="1">
      <c r="A2167" s="13"/>
      <c r="B2167" s="236"/>
      <c r="C2167" s="237"/>
      <c r="D2167" s="238" t="s">
        <v>383</v>
      </c>
      <c r="E2167" s="239" t="s">
        <v>19</v>
      </c>
      <c r="F2167" s="240" t="s">
        <v>668</v>
      </c>
      <c r="G2167" s="237"/>
      <c r="H2167" s="239" t="s">
        <v>19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6" t="s">
        <v>383</v>
      </c>
      <c r="AU2167" s="246" t="s">
        <v>91</v>
      </c>
      <c r="AV2167" s="13" t="s">
        <v>85</v>
      </c>
      <c r="AW2167" s="13" t="s">
        <v>37</v>
      </c>
      <c r="AX2167" s="13" t="s">
        <v>78</v>
      </c>
      <c r="AY2167" s="246" t="s">
        <v>373</v>
      </c>
    </row>
    <row r="2168" s="13" customFormat="1">
      <c r="A2168" s="13"/>
      <c r="B2168" s="236"/>
      <c r="C2168" s="237"/>
      <c r="D2168" s="238" t="s">
        <v>383</v>
      </c>
      <c r="E2168" s="239" t="s">
        <v>19</v>
      </c>
      <c r="F2168" s="240" t="s">
        <v>564</v>
      </c>
      <c r="G2168" s="237"/>
      <c r="H2168" s="239" t="s">
        <v>19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6" t="s">
        <v>383</v>
      </c>
      <c r="AU2168" s="246" t="s">
        <v>91</v>
      </c>
      <c r="AV2168" s="13" t="s">
        <v>85</v>
      </c>
      <c r="AW2168" s="13" t="s">
        <v>37</v>
      </c>
      <c r="AX2168" s="13" t="s">
        <v>78</v>
      </c>
      <c r="AY2168" s="246" t="s">
        <v>373</v>
      </c>
    </row>
    <row r="2169" s="13" customFormat="1">
      <c r="A2169" s="13"/>
      <c r="B2169" s="236"/>
      <c r="C2169" s="237"/>
      <c r="D2169" s="238" t="s">
        <v>383</v>
      </c>
      <c r="E2169" s="239" t="s">
        <v>19</v>
      </c>
      <c r="F2169" s="240" t="s">
        <v>258</v>
      </c>
      <c r="G2169" s="237"/>
      <c r="H2169" s="239" t="s">
        <v>19</v>
      </c>
      <c r="I2169" s="241"/>
      <c r="J2169" s="237"/>
      <c r="K2169" s="237"/>
      <c r="L2169" s="242"/>
      <c r="M2169" s="243"/>
      <c r="N2169" s="244"/>
      <c r="O2169" s="244"/>
      <c r="P2169" s="244"/>
      <c r="Q2169" s="244"/>
      <c r="R2169" s="244"/>
      <c r="S2169" s="244"/>
      <c r="T2169" s="245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6" t="s">
        <v>383</v>
      </c>
      <c r="AU2169" s="246" t="s">
        <v>91</v>
      </c>
      <c r="AV2169" s="13" t="s">
        <v>85</v>
      </c>
      <c r="AW2169" s="13" t="s">
        <v>37</v>
      </c>
      <c r="AX2169" s="13" t="s">
        <v>78</v>
      </c>
      <c r="AY2169" s="246" t="s">
        <v>373</v>
      </c>
    </row>
    <row r="2170" s="14" customFormat="1">
      <c r="A2170" s="14"/>
      <c r="B2170" s="247"/>
      <c r="C2170" s="248"/>
      <c r="D2170" s="238" t="s">
        <v>383</v>
      </c>
      <c r="E2170" s="249" t="s">
        <v>19</v>
      </c>
      <c r="F2170" s="250" t="s">
        <v>1996</v>
      </c>
      <c r="G2170" s="248"/>
      <c r="H2170" s="251">
        <v>208.80000000000001</v>
      </c>
      <c r="I2170" s="252"/>
      <c r="J2170" s="248"/>
      <c r="K2170" s="248"/>
      <c r="L2170" s="253"/>
      <c r="M2170" s="254"/>
      <c r="N2170" s="255"/>
      <c r="O2170" s="255"/>
      <c r="P2170" s="255"/>
      <c r="Q2170" s="255"/>
      <c r="R2170" s="255"/>
      <c r="S2170" s="255"/>
      <c r="T2170" s="256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7" t="s">
        <v>383</v>
      </c>
      <c r="AU2170" s="257" t="s">
        <v>91</v>
      </c>
      <c r="AV2170" s="14" t="s">
        <v>91</v>
      </c>
      <c r="AW2170" s="14" t="s">
        <v>37</v>
      </c>
      <c r="AX2170" s="14" t="s">
        <v>78</v>
      </c>
      <c r="AY2170" s="257" t="s">
        <v>373</v>
      </c>
    </row>
    <row r="2171" s="13" customFormat="1">
      <c r="A2171" s="13"/>
      <c r="B2171" s="236"/>
      <c r="C2171" s="237"/>
      <c r="D2171" s="238" t="s">
        <v>383</v>
      </c>
      <c r="E2171" s="239" t="s">
        <v>19</v>
      </c>
      <c r="F2171" s="240" t="s">
        <v>1960</v>
      </c>
      <c r="G2171" s="237"/>
      <c r="H2171" s="239" t="s">
        <v>19</v>
      </c>
      <c r="I2171" s="241"/>
      <c r="J2171" s="237"/>
      <c r="K2171" s="237"/>
      <c r="L2171" s="242"/>
      <c r="M2171" s="243"/>
      <c r="N2171" s="244"/>
      <c r="O2171" s="244"/>
      <c r="P2171" s="244"/>
      <c r="Q2171" s="244"/>
      <c r="R2171" s="244"/>
      <c r="S2171" s="244"/>
      <c r="T2171" s="24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6" t="s">
        <v>383</v>
      </c>
      <c r="AU2171" s="246" t="s">
        <v>91</v>
      </c>
      <c r="AV2171" s="13" t="s">
        <v>85</v>
      </c>
      <c r="AW2171" s="13" t="s">
        <v>37</v>
      </c>
      <c r="AX2171" s="13" t="s">
        <v>78</v>
      </c>
      <c r="AY2171" s="246" t="s">
        <v>373</v>
      </c>
    </row>
    <row r="2172" s="14" customFormat="1">
      <c r="A2172" s="14"/>
      <c r="B2172" s="247"/>
      <c r="C2172" s="248"/>
      <c r="D2172" s="238" t="s">
        <v>383</v>
      </c>
      <c r="E2172" s="249" t="s">
        <v>19</v>
      </c>
      <c r="F2172" s="250" t="s">
        <v>1961</v>
      </c>
      <c r="G2172" s="248"/>
      <c r="H2172" s="251">
        <v>34.200000000000003</v>
      </c>
      <c r="I2172" s="252"/>
      <c r="J2172" s="248"/>
      <c r="K2172" s="248"/>
      <c r="L2172" s="253"/>
      <c r="M2172" s="254"/>
      <c r="N2172" s="255"/>
      <c r="O2172" s="255"/>
      <c r="P2172" s="255"/>
      <c r="Q2172" s="255"/>
      <c r="R2172" s="255"/>
      <c r="S2172" s="255"/>
      <c r="T2172" s="25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7" t="s">
        <v>383</v>
      </c>
      <c r="AU2172" s="257" t="s">
        <v>91</v>
      </c>
      <c r="AV2172" s="14" t="s">
        <v>91</v>
      </c>
      <c r="AW2172" s="14" t="s">
        <v>37</v>
      </c>
      <c r="AX2172" s="14" t="s">
        <v>78</v>
      </c>
      <c r="AY2172" s="257" t="s">
        <v>373</v>
      </c>
    </row>
    <row r="2173" s="13" customFormat="1">
      <c r="A2173" s="13"/>
      <c r="B2173" s="236"/>
      <c r="C2173" s="237"/>
      <c r="D2173" s="238" t="s">
        <v>383</v>
      </c>
      <c r="E2173" s="239" t="s">
        <v>19</v>
      </c>
      <c r="F2173" s="240" t="s">
        <v>1962</v>
      </c>
      <c r="G2173" s="237"/>
      <c r="H2173" s="239" t="s">
        <v>19</v>
      </c>
      <c r="I2173" s="241"/>
      <c r="J2173" s="237"/>
      <c r="K2173" s="237"/>
      <c r="L2173" s="242"/>
      <c r="M2173" s="243"/>
      <c r="N2173" s="244"/>
      <c r="O2173" s="244"/>
      <c r="P2173" s="244"/>
      <c r="Q2173" s="244"/>
      <c r="R2173" s="244"/>
      <c r="S2173" s="244"/>
      <c r="T2173" s="24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6" t="s">
        <v>383</v>
      </c>
      <c r="AU2173" s="246" t="s">
        <v>91</v>
      </c>
      <c r="AV2173" s="13" t="s">
        <v>85</v>
      </c>
      <c r="AW2173" s="13" t="s">
        <v>37</v>
      </c>
      <c r="AX2173" s="13" t="s">
        <v>78</v>
      </c>
      <c r="AY2173" s="246" t="s">
        <v>373</v>
      </c>
    </row>
    <row r="2174" s="14" customFormat="1">
      <c r="A2174" s="14"/>
      <c r="B2174" s="247"/>
      <c r="C2174" s="248"/>
      <c r="D2174" s="238" t="s">
        <v>383</v>
      </c>
      <c r="E2174" s="249" t="s">
        <v>19</v>
      </c>
      <c r="F2174" s="250" t="s">
        <v>1963</v>
      </c>
      <c r="G2174" s="248"/>
      <c r="H2174" s="251">
        <v>16.350000000000001</v>
      </c>
      <c r="I2174" s="252"/>
      <c r="J2174" s="248"/>
      <c r="K2174" s="248"/>
      <c r="L2174" s="253"/>
      <c r="M2174" s="254"/>
      <c r="N2174" s="255"/>
      <c r="O2174" s="255"/>
      <c r="P2174" s="255"/>
      <c r="Q2174" s="255"/>
      <c r="R2174" s="255"/>
      <c r="S2174" s="255"/>
      <c r="T2174" s="256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7" t="s">
        <v>383</v>
      </c>
      <c r="AU2174" s="257" t="s">
        <v>91</v>
      </c>
      <c r="AV2174" s="14" t="s">
        <v>91</v>
      </c>
      <c r="AW2174" s="14" t="s">
        <v>37</v>
      </c>
      <c r="AX2174" s="14" t="s">
        <v>78</v>
      </c>
      <c r="AY2174" s="257" t="s">
        <v>373</v>
      </c>
    </row>
    <row r="2175" s="13" customFormat="1">
      <c r="A2175" s="13"/>
      <c r="B2175" s="236"/>
      <c r="C2175" s="237"/>
      <c r="D2175" s="238" t="s">
        <v>383</v>
      </c>
      <c r="E2175" s="239" t="s">
        <v>19</v>
      </c>
      <c r="F2175" s="240" t="s">
        <v>674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383</v>
      </c>
      <c r="AU2175" s="246" t="s">
        <v>91</v>
      </c>
      <c r="AV2175" s="13" t="s">
        <v>85</v>
      </c>
      <c r="AW2175" s="13" t="s">
        <v>37</v>
      </c>
      <c r="AX2175" s="13" t="s">
        <v>78</v>
      </c>
      <c r="AY2175" s="246" t="s">
        <v>373</v>
      </c>
    </row>
    <row r="2176" s="14" customFormat="1">
      <c r="A2176" s="14"/>
      <c r="B2176" s="247"/>
      <c r="C2176" s="248"/>
      <c r="D2176" s="238" t="s">
        <v>383</v>
      </c>
      <c r="E2176" s="249" t="s">
        <v>19</v>
      </c>
      <c r="F2176" s="250" t="s">
        <v>1964</v>
      </c>
      <c r="G2176" s="248"/>
      <c r="H2176" s="251">
        <v>33.880000000000003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383</v>
      </c>
      <c r="AU2176" s="257" t="s">
        <v>91</v>
      </c>
      <c r="AV2176" s="14" t="s">
        <v>91</v>
      </c>
      <c r="AW2176" s="14" t="s">
        <v>37</v>
      </c>
      <c r="AX2176" s="14" t="s">
        <v>78</v>
      </c>
      <c r="AY2176" s="257" t="s">
        <v>373</v>
      </c>
    </row>
    <row r="2177" s="15" customFormat="1">
      <c r="A2177" s="15"/>
      <c r="B2177" s="258"/>
      <c r="C2177" s="259"/>
      <c r="D2177" s="238" t="s">
        <v>383</v>
      </c>
      <c r="E2177" s="260" t="s">
        <v>19</v>
      </c>
      <c r="F2177" s="261" t="s">
        <v>386</v>
      </c>
      <c r="G2177" s="259"/>
      <c r="H2177" s="262">
        <v>293.23000000000002</v>
      </c>
      <c r="I2177" s="263"/>
      <c r="J2177" s="259"/>
      <c r="K2177" s="259"/>
      <c r="L2177" s="264"/>
      <c r="M2177" s="265"/>
      <c r="N2177" s="266"/>
      <c r="O2177" s="266"/>
      <c r="P2177" s="266"/>
      <c r="Q2177" s="266"/>
      <c r="R2177" s="266"/>
      <c r="S2177" s="266"/>
      <c r="T2177" s="267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68" t="s">
        <v>383</v>
      </c>
      <c r="AU2177" s="268" t="s">
        <v>91</v>
      </c>
      <c r="AV2177" s="15" t="s">
        <v>379</v>
      </c>
      <c r="AW2177" s="15" t="s">
        <v>37</v>
      </c>
      <c r="AX2177" s="15" t="s">
        <v>85</v>
      </c>
      <c r="AY2177" s="268" t="s">
        <v>373</v>
      </c>
    </row>
    <row r="2178" s="2" customFormat="1" ht="24.15" customHeight="1">
      <c r="A2178" s="41"/>
      <c r="B2178" s="42"/>
      <c r="C2178" s="218" t="s">
        <v>1997</v>
      </c>
      <c r="D2178" s="218" t="s">
        <v>375</v>
      </c>
      <c r="E2178" s="219" t="s">
        <v>1998</v>
      </c>
      <c r="F2178" s="220" t="s">
        <v>1999</v>
      </c>
      <c r="G2178" s="221" t="s">
        <v>230</v>
      </c>
      <c r="H2178" s="222">
        <v>186.49000000000001</v>
      </c>
      <c r="I2178" s="223"/>
      <c r="J2178" s="224">
        <f>ROUND(I2178*H2178,2)</f>
        <v>0</v>
      </c>
      <c r="K2178" s="220" t="s">
        <v>378</v>
      </c>
      <c r="L2178" s="47"/>
      <c r="M2178" s="225" t="s">
        <v>19</v>
      </c>
      <c r="N2178" s="226" t="s">
        <v>50</v>
      </c>
      <c r="O2178" s="87"/>
      <c r="P2178" s="227">
        <f>O2178*H2178</f>
        <v>0</v>
      </c>
      <c r="Q2178" s="227">
        <v>0.00016000000000000001</v>
      </c>
      <c r="R2178" s="227">
        <f>Q2178*H2178</f>
        <v>0.029838400000000005</v>
      </c>
      <c r="S2178" s="227">
        <v>0</v>
      </c>
      <c r="T2178" s="228">
        <f>S2178*H2178</f>
        <v>0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29" t="s">
        <v>482</v>
      </c>
      <c r="AT2178" s="229" t="s">
        <v>375</v>
      </c>
      <c r="AU2178" s="229" t="s">
        <v>91</v>
      </c>
      <c r="AY2178" s="20" t="s">
        <v>373</v>
      </c>
      <c r="BE2178" s="230">
        <f>IF(N2178="základní",J2178,0)</f>
        <v>0</v>
      </c>
      <c r="BF2178" s="230">
        <f>IF(N2178="snížená",J2178,0)</f>
        <v>0</v>
      </c>
      <c r="BG2178" s="230">
        <f>IF(N2178="zákl. přenesená",J2178,0)</f>
        <v>0</v>
      </c>
      <c r="BH2178" s="230">
        <f>IF(N2178="sníž. přenesená",J2178,0)</f>
        <v>0</v>
      </c>
      <c r="BI2178" s="230">
        <f>IF(N2178="nulová",J2178,0)</f>
        <v>0</v>
      </c>
      <c r="BJ2178" s="20" t="s">
        <v>91</v>
      </c>
      <c r="BK2178" s="230">
        <f>ROUND(I2178*H2178,2)</f>
        <v>0</v>
      </c>
      <c r="BL2178" s="20" t="s">
        <v>482</v>
      </c>
      <c r="BM2178" s="229" t="s">
        <v>2000</v>
      </c>
    </row>
    <row r="2179" s="2" customFormat="1">
      <c r="A2179" s="41"/>
      <c r="B2179" s="42"/>
      <c r="C2179" s="43"/>
      <c r="D2179" s="231" t="s">
        <v>381</v>
      </c>
      <c r="E2179" s="43"/>
      <c r="F2179" s="232" t="s">
        <v>2001</v>
      </c>
      <c r="G2179" s="43"/>
      <c r="H2179" s="43"/>
      <c r="I2179" s="233"/>
      <c r="J2179" s="43"/>
      <c r="K2179" s="43"/>
      <c r="L2179" s="47"/>
      <c r="M2179" s="234"/>
      <c r="N2179" s="235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T2179" s="20" t="s">
        <v>381</v>
      </c>
      <c r="AU2179" s="20" t="s">
        <v>91</v>
      </c>
    </row>
    <row r="2180" s="13" customFormat="1">
      <c r="A2180" s="13"/>
      <c r="B2180" s="236"/>
      <c r="C2180" s="237"/>
      <c r="D2180" s="238" t="s">
        <v>383</v>
      </c>
      <c r="E2180" s="239" t="s">
        <v>19</v>
      </c>
      <c r="F2180" s="240" t="s">
        <v>440</v>
      </c>
      <c r="G2180" s="237"/>
      <c r="H2180" s="239" t="s">
        <v>19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6" t="s">
        <v>383</v>
      </c>
      <c r="AU2180" s="246" t="s">
        <v>91</v>
      </c>
      <c r="AV2180" s="13" t="s">
        <v>85</v>
      </c>
      <c r="AW2180" s="13" t="s">
        <v>37</v>
      </c>
      <c r="AX2180" s="13" t="s">
        <v>78</v>
      </c>
      <c r="AY2180" s="246" t="s">
        <v>373</v>
      </c>
    </row>
    <row r="2181" s="13" customFormat="1">
      <c r="A2181" s="13"/>
      <c r="B2181" s="236"/>
      <c r="C2181" s="237"/>
      <c r="D2181" s="238" t="s">
        <v>383</v>
      </c>
      <c r="E2181" s="239" t="s">
        <v>19</v>
      </c>
      <c r="F2181" s="240" t="s">
        <v>668</v>
      </c>
      <c r="G2181" s="237"/>
      <c r="H2181" s="239" t="s">
        <v>19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6" t="s">
        <v>383</v>
      </c>
      <c r="AU2181" s="246" t="s">
        <v>91</v>
      </c>
      <c r="AV2181" s="13" t="s">
        <v>85</v>
      </c>
      <c r="AW2181" s="13" t="s">
        <v>37</v>
      </c>
      <c r="AX2181" s="13" t="s">
        <v>78</v>
      </c>
      <c r="AY2181" s="246" t="s">
        <v>373</v>
      </c>
    </row>
    <row r="2182" s="13" customFormat="1">
      <c r="A2182" s="13"/>
      <c r="B2182" s="236"/>
      <c r="C2182" s="237"/>
      <c r="D2182" s="238" t="s">
        <v>383</v>
      </c>
      <c r="E2182" s="239" t="s">
        <v>19</v>
      </c>
      <c r="F2182" s="240" t="s">
        <v>564</v>
      </c>
      <c r="G2182" s="237"/>
      <c r="H2182" s="239" t="s">
        <v>19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6" t="s">
        <v>383</v>
      </c>
      <c r="AU2182" s="246" t="s">
        <v>91</v>
      </c>
      <c r="AV2182" s="13" t="s">
        <v>85</v>
      </c>
      <c r="AW2182" s="13" t="s">
        <v>37</v>
      </c>
      <c r="AX2182" s="13" t="s">
        <v>78</v>
      </c>
      <c r="AY2182" s="246" t="s">
        <v>373</v>
      </c>
    </row>
    <row r="2183" s="13" customFormat="1">
      <c r="A2183" s="13"/>
      <c r="B2183" s="236"/>
      <c r="C2183" s="237"/>
      <c r="D2183" s="238" t="s">
        <v>383</v>
      </c>
      <c r="E2183" s="239" t="s">
        <v>19</v>
      </c>
      <c r="F2183" s="240" t="s">
        <v>258</v>
      </c>
      <c r="G2183" s="237"/>
      <c r="H2183" s="239" t="s">
        <v>19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6" t="s">
        <v>383</v>
      </c>
      <c r="AU2183" s="246" t="s">
        <v>91</v>
      </c>
      <c r="AV2183" s="13" t="s">
        <v>85</v>
      </c>
      <c r="AW2183" s="13" t="s">
        <v>37</v>
      </c>
      <c r="AX2183" s="13" t="s">
        <v>78</v>
      </c>
      <c r="AY2183" s="246" t="s">
        <v>373</v>
      </c>
    </row>
    <row r="2184" s="14" customFormat="1">
      <c r="A2184" s="14"/>
      <c r="B2184" s="247"/>
      <c r="C2184" s="248"/>
      <c r="D2184" s="238" t="s">
        <v>383</v>
      </c>
      <c r="E2184" s="249" t="s">
        <v>19</v>
      </c>
      <c r="F2184" s="250" t="s">
        <v>2002</v>
      </c>
      <c r="G2184" s="248"/>
      <c r="H2184" s="251">
        <v>130.5</v>
      </c>
      <c r="I2184" s="252"/>
      <c r="J2184" s="248"/>
      <c r="K2184" s="248"/>
      <c r="L2184" s="253"/>
      <c r="M2184" s="254"/>
      <c r="N2184" s="255"/>
      <c r="O2184" s="255"/>
      <c r="P2184" s="255"/>
      <c r="Q2184" s="255"/>
      <c r="R2184" s="255"/>
      <c r="S2184" s="255"/>
      <c r="T2184" s="256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7" t="s">
        <v>383</v>
      </c>
      <c r="AU2184" s="257" t="s">
        <v>91</v>
      </c>
      <c r="AV2184" s="14" t="s">
        <v>91</v>
      </c>
      <c r="AW2184" s="14" t="s">
        <v>37</v>
      </c>
      <c r="AX2184" s="14" t="s">
        <v>78</v>
      </c>
      <c r="AY2184" s="257" t="s">
        <v>373</v>
      </c>
    </row>
    <row r="2185" s="13" customFormat="1">
      <c r="A2185" s="13"/>
      <c r="B2185" s="236"/>
      <c r="C2185" s="237"/>
      <c r="D2185" s="238" t="s">
        <v>383</v>
      </c>
      <c r="E2185" s="239" t="s">
        <v>19</v>
      </c>
      <c r="F2185" s="240" t="s">
        <v>1960</v>
      </c>
      <c r="G2185" s="237"/>
      <c r="H2185" s="239" t="s">
        <v>19</v>
      </c>
      <c r="I2185" s="241"/>
      <c r="J2185" s="237"/>
      <c r="K2185" s="237"/>
      <c r="L2185" s="242"/>
      <c r="M2185" s="243"/>
      <c r="N2185" s="244"/>
      <c r="O2185" s="244"/>
      <c r="P2185" s="244"/>
      <c r="Q2185" s="244"/>
      <c r="R2185" s="244"/>
      <c r="S2185" s="244"/>
      <c r="T2185" s="245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6" t="s">
        <v>383</v>
      </c>
      <c r="AU2185" s="246" t="s">
        <v>91</v>
      </c>
      <c r="AV2185" s="13" t="s">
        <v>85</v>
      </c>
      <c r="AW2185" s="13" t="s">
        <v>37</v>
      </c>
      <c r="AX2185" s="13" t="s">
        <v>78</v>
      </c>
      <c r="AY2185" s="246" t="s">
        <v>373</v>
      </c>
    </row>
    <row r="2186" s="14" customFormat="1">
      <c r="A2186" s="14"/>
      <c r="B2186" s="247"/>
      <c r="C2186" s="248"/>
      <c r="D2186" s="238" t="s">
        <v>383</v>
      </c>
      <c r="E2186" s="249" t="s">
        <v>19</v>
      </c>
      <c r="F2186" s="250" t="s">
        <v>2003</v>
      </c>
      <c r="G2186" s="248"/>
      <c r="H2186" s="251">
        <v>22.699999999999999</v>
      </c>
      <c r="I2186" s="252"/>
      <c r="J2186" s="248"/>
      <c r="K2186" s="248"/>
      <c r="L2186" s="253"/>
      <c r="M2186" s="254"/>
      <c r="N2186" s="255"/>
      <c r="O2186" s="255"/>
      <c r="P2186" s="255"/>
      <c r="Q2186" s="255"/>
      <c r="R2186" s="255"/>
      <c r="S2186" s="255"/>
      <c r="T2186" s="256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7" t="s">
        <v>383</v>
      </c>
      <c r="AU2186" s="257" t="s">
        <v>91</v>
      </c>
      <c r="AV2186" s="14" t="s">
        <v>91</v>
      </c>
      <c r="AW2186" s="14" t="s">
        <v>37</v>
      </c>
      <c r="AX2186" s="14" t="s">
        <v>78</v>
      </c>
      <c r="AY2186" s="257" t="s">
        <v>373</v>
      </c>
    </row>
    <row r="2187" s="13" customFormat="1">
      <c r="A2187" s="13"/>
      <c r="B2187" s="236"/>
      <c r="C2187" s="237"/>
      <c r="D2187" s="238" t="s">
        <v>383</v>
      </c>
      <c r="E2187" s="239" t="s">
        <v>19</v>
      </c>
      <c r="F2187" s="240" t="s">
        <v>1962</v>
      </c>
      <c r="G2187" s="237"/>
      <c r="H2187" s="239" t="s">
        <v>19</v>
      </c>
      <c r="I2187" s="241"/>
      <c r="J2187" s="237"/>
      <c r="K2187" s="237"/>
      <c r="L2187" s="242"/>
      <c r="M2187" s="243"/>
      <c r="N2187" s="244"/>
      <c r="O2187" s="244"/>
      <c r="P2187" s="244"/>
      <c r="Q2187" s="244"/>
      <c r="R2187" s="244"/>
      <c r="S2187" s="244"/>
      <c r="T2187" s="245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6" t="s">
        <v>383</v>
      </c>
      <c r="AU2187" s="246" t="s">
        <v>91</v>
      </c>
      <c r="AV2187" s="13" t="s">
        <v>85</v>
      </c>
      <c r="AW2187" s="13" t="s">
        <v>37</v>
      </c>
      <c r="AX2187" s="13" t="s">
        <v>78</v>
      </c>
      <c r="AY2187" s="246" t="s">
        <v>373</v>
      </c>
    </row>
    <row r="2188" s="14" customFormat="1">
      <c r="A2188" s="14"/>
      <c r="B2188" s="247"/>
      <c r="C2188" s="248"/>
      <c r="D2188" s="238" t="s">
        <v>383</v>
      </c>
      <c r="E2188" s="249" t="s">
        <v>19</v>
      </c>
      <c r="F2188" s="250" t="s">
        <v>2004</v>
      </c>
      <c r="G2188" s="248"/>
      <c r="H2188" s="251">
        <v>16.350000000000001</v>
      </c>
      <c r="I2188" s="252"/>
      <c r="J2188" s="248"/>
      <c r="K2188" s="248"/>
      <c r="L2188" s="253"/>
      <c r="M2188" s="254"/>
      <c r="N2188" s="255"/>
      <c r="O2188" s="255"/>
      <c r="P2188" s="255"/>
      <c r="Q2188" s="255"/>
      <c r="R2188" s="255"/>
      <c r="S2188" s="255"/>
      <c r="T2188" s="256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7" t="s">
        <v>383</v>
      </c>
      <c r="AU2188" s="257" t="s">
        <v>91</v>
      </c>
      <c r="AV2188" s="14" t="s">
        <v>91</v>
      </c>
      <c r="AW2188" s="14" t="s">
        <v>37</v>
      </c>
      <c r="AX2188" s="14" t="s">
        <v>78</v>
      </c>
      <c r="AY2188" s="257" t="s">
        <v>373</v>
      </c>
    </row>
    <row r="2189" s="13" customFormat="1">
      <c r="A2189" s="13"/>
      <c r="B2189" s="236"/>
      <c r="C2189" s="237"/>
      <c r="D2189" s="238" t="s">
        <v>383</v>
      </c>
      <c r="E2189" s="239" t="s">
        <v>19</v>
      </c>
      <c r="F2189" s="240" t="s">
        <v>674</v>
      </c>
      <c r="G2189" s="237"/>
      <c r="H2189" s="239" t="s">
        <v>19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6" t="s">
        <v>383</v>
      </c>
      <c r="AU2189" s="246" t="s">
        <v>91</v>
      </c>
      <c r="AV2189" s="13" t="s">
        <v>85</v>
      </c>
      <c r="AW2189" s="13" t="s">
        <v>37</v>
      </c>
      <c r="AX2189" s="13" t="s">
        <v>78</v>
      </c>
      <c r="AY2189" s="246" t="s">
        <v>373</v>
      </c>
    </row>
    <row r="2190" s="14" customFormat="1">
      <c r="A2190" s="14"/>
      <c r="B2190" s="247"/>
      <c r="C2190" s="248"/>
      <c r="D2190" s="238" t="s">
        <v>383</v>
      </c>
      <c r="E2190" s="249" t="s">
        <v>19</v>
      </c>
      <c r="F2190" s="250" t="s">
        <v>2005</v>
      </c>
      <c r="G2190" s="248"/>
      <c r="H2190" s="251">
        <v>16.940000000000001</v>
      </c>
      <c r="I2190" s="252"/>
      <c r="J2190" s="248"/>
      <c r="K2190" s="248"/>
      <c r="L2190" s="253"/>
      <c r="M2190" s="254"/>
      <c r="N2190" s="255"/>
      <c r="O2190" s="255"/>
      <c r="P2190" s="255"/>
      <c r="Q2190" s="255"/>
      <c r="R2190" s="255"/>
      <c r="S2190" s="255"/>
      <c r="T2190" s="256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7" t="s">
        <v>383</v>
      </c>
      <c r="AU2190" s="257" t="s">
        <v>91</v>
      </c>
      <c r="AV2190" s="14" t="s">
        <v>91</v>
      </c>
      <c r="AW2190" s="14" t="s">
        <v>37</v>
      </c>
      <c r="AX2190" s="14" t="s">
        <v>78</v>
      </c>
      <c r="AY2190" s="257" t="s">
        <v>373</v>
      </c>
    </row>
    <row r="2191" s="15" customFormat="1">
      <c r="A2191" s="15"/>
      <c r="B2191" s="258"/>
      <c r="C2191" s="259"/>
      <c r="D2191" s="238" t="s">
        <v>383</v>
      </c>
      <c r="E2191" s="260" t="s">
        <v>19</v>
      </c>
      <c r="F2191" s="261" t="s">
        <v>386</v>
      </c>
      <c r="G2191" s="259"/>
      <c r="H2191" s="262">
        <v>186.49000000000001</v>
      </c>
      <c r="I2191" s="263"/>
      <c r="J2191" s="259"/>
      <c r="K2191" s="259"/>
      <c r="L2191" s="264"/>
      <c r="M2191" s="265"/>
      <c r="N2191" s="266"/>
      <c r="O2191" s="266"/>
      <c r="P2191" s="266"/>
      <c r="Q2191" s="266"/>
      <c r="R2191" s="266"/>
      <c r="S2191" s="266"/>
      <c r="T2191" s="267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8" t="s">
        <v>383</v>
      </c>
      <c r="AU2191" s="268" t="s">
        <v>91</v>
      </c>
      <c r="AV2191" s="15" t="s">
        <v>379</v>
      </c>
      <c r="AW2191" s="15" t="s">
        <v>37</v>
      </c>
      <c r="AX2191" s="15" t="s">
        <v>85</v>
      </c>
      <c r="AY2191" s="268" t="s">
        <v>373</v>
      </c>
    </row>
    <row r="2192" s="2" customFormat="1" ht="37.8" customHeight="1">
      <c r="A2192" s="41"/>
      <c r="B2192" s="42"/>
      <c r="C2192" s="218" t="s">
        <v>2006</v>
      </c>
      <c r="D2192" s="218" t="s">
        <v>375</v>
      </c>
      <c r="E2192" s="219" t="s">
        <v>2007</v>
      </c>
      <c r="F2192" s="220" t="s">
        <v>2008</v>
      </c>
      <c r="G2192" s="221" t="s">
        <v>595</v>
      </c>
      <c r="H2192" s="222">
        <v>14</v>
      </c>
      <c r="I2192" s="223"/>
      <c r="J2192" s="224">
        <f>ROUND(I2192*H2192,2)</f>
        <v>0</v>
      </c>
      <c r="K2192" s="220" t="s">
        <v>378</v>
      </c>
      <c r="L2192" s="47"/>
      <c r="M2192" s="225" t="s">
        <v>19</v>
      </c>
      <c r="N2192" s="226" t="s">
        <v>50</v>
      </c>
      <c r="O2192" s="87"/>
      <c r="P2192" s="227">
        <f>O2192*H2192</f>
        <v>0</v>
      </c>
      <c r="Q2192" s="227">
        <v>0.00018000000000000001</v>
      </c>
      <c r="R2192" s="227">
        <f>Q2192*H2192</f>
        <v>0.0025200000000000001</v>
      </c>
      <c r="S2192" s="227">
        <v>0</v>
      </c>
      <c r="T2192" s="228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9" t="s">
        <v>482</v>
      </c>
      <c r="AT2192" s="229" t="s">
        <v>375</v>
      </c>
      <c r="AU2192" s="229" t="s">
        <v>91</v>
      </c>
      <c r="AY2192" s="20" t="s">
        <v>373</v>
      </c>
      <c r="BE2192" s="230">
        <f>IF(N2192="základní",J2192,0)</f>
        <v>0</v>
      </c>
      <c r="BF2192" s="230">
        <f>IF(N2192="snížená",J2192,0)</f>
        <v>0</v>
      </c>
      <c r="BG2192" s="230">
        <f>IF(N2192="zákl. přenesená",J2192,0)</f>
        <v>0</v>
      </c>
      <c r="BH2192" s="230">
        <f>IF(N2192="sníž. přenesená",J2192,0)</f>
        <v>0</v>
      </c>
      <c r="BI2192" s="230">
        <f>IF(N2192="nulová",J2192,0)</f>
        <v>0</v>
      </c>
      <c r="BJ2192" s="20" t="s">
        <v>91</v>
      </c>
      <c r="BK2192" s="230">
        <f>ROUND(I2192*H2192,2)</f>
        <v>0</v>
      </c>
      <c r="BL2192" s="20" t="s">
        <v>482</v>
      </c>
      <c r="BM2192" s="229" t="s">
        <v>2009</v>
      </c>
    </row>
    <row r="2193" s="2" customFormat="1">
      <c r="A2193" s="41"/>
      <c r="B2193" s="42"/>
      <c r="C2193" s="43"/>
      <c r="D2193" s="231" t="s">
        <v>381</v>
      </c>
      <c r="E2193" s="43"/>
      <c r="F2193" s="232" t="s">
        <v>2010</v>
      </c>
      <c r="G2193" s="43"/>
      <c r="H2193" s="43"/>
      <c r="I2193" s="233"/>
      <c r="J2193" s="43"/>
      <c r="K2193" s="43"/>
      <c r="L2193" s="47"/>
      <c r="M2193" s="234"/>
      <c r="N2193" s="235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20" t="s">
        <v>381</v>
      </c>
      <c r="AU2193" s="20" t="s">
        <v>91</v>
      </c>
    </row>
    <row r="2194" s="2" customFormat="1" ht="24.15" customHeight="1">
      <c r="A2194" s="41"/>
      <c r="B2194" s="42"/>
      <c r="C2194" s="218" t="s">
        <v>2011</v>
      </c>
      <c r="D2194" s="218" t="s">
        <v>375</v>
      </c>
      <c r="E2194" s="219" t="s">
        <v>2012</v>
      </c>
      <c r="F2194" s="220" t="s">
        <v>2013</v>
      </c>
      <c r="G2194" s="221" t="s">
        <v>153</v>
      </c>
      <c r="H2194" s="222">
        <v>356.76999999999998</v>
      </c>
      <c r="I2194" s="223"/>
      <c r="J2194" s="224">
        <f>ROUND(I2194*H2194,2)</f>
        <v>0</v>
      </c>
      <c r="K2194" s="220" t="s">
        <v>378</v>
      </c>
      <c r="L2194" s="47"/>
      <c r="M2194" s="225" t="s">
        <v>19</v>
      </c>
      <c r="N2194" s="226" t="s">
        <v>50</v>
      </c>
      <c r="O2194" s="87"/>
      <c r="P2194" s="227">
        <f>O2194*H2194</f>
        <v>0</v>
      </c>
      <c r="Q2194" s="227">
        <v>0</v>
      </c>
      <c r="R2194" s="227">
        <f>Q2194*H2194</f>
        <v>0</v>
      </c>
      <c r="S2194" s="227">
        <v>0</v>
      </c>
      <c r="T2194" s="228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9" t="s">
        <v>482</v>
      </c>
      <c r="AT2194" s="229" t="s">
        <v>375</v>
      </c>
      <c r="AU2194" s="229" t="s">
        <v>91</v>
      </c>
      <c r="AY2194" s="20" t="s">
        <v>373</v>
      </c>
      <c r="BE2194" s="230">
        <f>IF(N2194="základní",J2194,0)</f>
        <v>0</v>
      </c>
      <c r="BF2194" s="230">
        <f>IF(N2194="snížená",J2194,0)</f>
        <v>0</v>
      </c>
      <c r="BG2194" s="230">
        <f>IF(N2194="zákl. přenesená",J2194,0)</f>
        <v>0</v>
      </c>
      <c r="BH2194" s="230">
        <f>IF(N2194="sníž. přenesená",J2194,0)</f>
        <v>0</v>
      </c>
      <c r="BI2194" s="230">
        <f>IF(N2194="nulová",J2194,0)</f>
        <v>0</v>
      </c>
      <c r="BJ2194" s="20" t="s">
        <v>91</v>
      </c>
      <c r="BK2194" s="230">
        <f>ROUND(I2194*H2194,2)</f>
        <v>0</v>
      </c>
      <c r="BL2194" s="20" t="s">
        <v>482</v>
      </c>
      <c r="BM2194" s="229" t="s">
        <v>2014</v>
      </c>
    </row>
    <row r="2195" s="2" customFormat="1">
      <c r="A2195" s="41"/>
      <c r="B2195" s="42"/>
      <c r="C2195" s="43"/>
      <c r="D2195" s="231" t="s">
        <v>381</v>
      </c>
      <c r="E2195" s="43"/>
      <c r="F2195" s="232" t="s">
        <v>2015</v>
      </c>
      <c r="G2195" s="43"/>
      <c r="H2195" s="43"/>
      <c r="I2195" s="233"/>
      <c r="J2195" s="43"/>
      <c r="K2195" s="43"/>
      <c r="L2195" s="47"/>
      <c r="M2195" s="234"/>
      <c r="N2195" s="235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381</v>
      </c>
      <c r="AU2195" s="20" t="s">
        <v>91</v>
      </c>
    </row>
    <row r="2196" s="14" customFormat="1">
      <c r="A2196" s="14"/>
      <c r="B2196" s="247"/>
      <c r="C2196" s="248"/>
      <c r="D2196" s="238" t="s">
        <v>383</v>
      </c>
      <c r="E2196" s="249" t="s">
        <v>19</v>
      </c>
      <c r="F2196" s="250" t="s">
        <v>202</v>
      </c>
      <c r="G2196" s="248"/>
      <c r="H2196" s="251">
        <v>257.55000000000001</v>
      </c>
      <c r="I2196" s="252"/>
      <c r="J2196" s="248"/>
      <c r="K2196" s="248"/>
      <c r="L2196" s="253"/>
      <c r="M2196" s="254"/>
      <c r="N2196" s="255"/>
      <c r="O2196" s="255"/>
      <c r="P2196" s="255"/>
      <c r="Q2196" s="255"/>
      <c r="R2196" s="255"/>
      <c r="S2196" s="255"/>
      <c r="T2196" s="256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7" t="s">
        <v>383</v>
      </c>
      <c r="AU2196" s="257" t="s">
        <v>91</v>
      </c>
      <c r="AV2196" s="14" t="s">
        <v>91</v>
      </c>
      <c r="AW2196" s="14" t="s">
        <v>37</v>
      </c>
      <c r="AX2196" s="14" t="s">
        <v>78</v>
      </c>
      <c r="AY2196" s="257" t="s">
        <v>373</v>
      </c>
    </row>
    <row r="2197" s="14" customFormat="1">
      <c r="A2197" s="14"/>
      <c r="B2197" s="247"/>
      <c r="C2197" s="248"/>
      <c r="D2197" s="238" t="s">
        <v>383</v>
      </c>
      <c r="E2197" s="249" t="s">
        <v>19</v>
      </c>
      <c r="F2197" s="250" t="s">
        <v>199</v>
      </c>
      <c r="G2197" s="248"/>
      <c r="H2197" s="251">
        <v>99.219999999999999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7" t="s">
        <v>383</v>
      </c>
      <c r="AU2197" s="257" t="s">
        <v>91</v>
      </c>
      <c r="AV2197" s="14" t="s">
        <v>91</v>
      </c>
      <c r="AW2197" s="14" t="s">
        <v>37</v>
      </c>
      <c r="AX2197" s="14" t="s">
        <v>78</v>
      </c>
      <c r="AY2197" s="257" t="s">
        <v>373</v>
      </c>
    </row>
    <row r="2198" s="15" customFormat="1">
      <c r="A2198" s="15"/>
      <c r="B2198" s="258"/>
      <c r="C2198" s="259"/>
      <c r="D2198" s="238" t="s">
        <v>383</v>
      </c>
      <c r="E2198" s="260" t="s">
        <v>19</v>
      </c>
      <c r="F2198" s="261" t="s">
        <v>386</v>
      </c>
      <c r="G2198" s="259"/>
      <c r="H2198" s="262">
        <v>356.76999999999998</v>
      </c>
      <c r="I2198" s="263"/>
      <c r="J2198" s="259"/>
      <c r="K2198" s="259"/>
      <c r="L2198" s="264"/>
      <c r="M2198" s="265"/>
      <c r="N2198" s="266"/>
      <c r="O2198" s="266"/>
      <c r="P2198" s="266"/>
      <c r="Q2198" s="266"/>
      <c r="R2198" s="266"/>
      <c r="S2198" s="266"/>
      <c r="T2198" s="267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8" t="s">
        <v>383</v>
      </c>
      <c r="AU2198" s="268" t="s">
        <v>91</v>
      </c>
      <c r="AV2198" s="15" t="s">
        <v>379</v>
      </c>
      <c r="AW2198" s="15" t="s">
        <v>37</v>
      </c>
      <c r="AX2198" s="15" t="s">
        <v>85</v>
      </c>
      <c r="AY2198" s="268" t="s">
        <v>373</v>
      </c>
    </row>
    <row r="2199" s="2" customFormat="1" ht="16.5" customHeight="1">
      <c r="A2199" s="41"/>
      <c r="B2199" s="42"/>
      <c r="C2199" s="280" t="s">
        <v>2016</v>
      </c>
      <c r="D2199" s="280" t="s">
        <v>489</v>
      </c>
      <c r="E2199" s="281" t="s">
        <v>2017</v>
      </c>
      <c r="F2199" s="282" t="s">
        <v>2018</v>
      </c>
      <c r="G2199" s="283" t="s">
        <v>2019</v>
      </c>
      <c r="H2199" s="284">
        <v>160.547</v>
      </c>
      <c r="I2199" s="285"/>
      <c r="J2199" s="286">
        <f>ROUND(I2199*H2199,2)</f>
        <v>0</v>
      </c>
      <c r="K2199" s="282" t="s">
        <v>378</v>
      </c>
      <c r="L2199" s="287"/>
      <c r="M2199" s="288" t="s">
        <v>19</v>
      </c>
      <c r="N2199" s="289" t="s">
        <v>50</v>
      </c>
      <c r="O2199" s="87"/>
      <c r="P2199" s="227">
        <f>O2199*H2199</f>
        <v>0</v>
      </c>
      <c r="Q2199" s="227">
        <v>0.001</v>
      </c>
      <c r="R2199" s="227">
        <f>Q2199*H2199</f>
        <v>0.160547</v>
      </c>
      <c r="S2199" s="227">
        <v>0</v>
      </c>
      <c r="T2199" s="228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9" t="s">
        <v>616</v>
      </c>
      <c r="AT2199" s="229" t="s">
        <v>489</v>
      </c>
      <c r="AU2199" s="229" t="s">
        <v>91</v>
      </c>
      <c r="AY2199" s="20" t="s">
        <v>373</v>
      </c>
      <c r="BE2199" s="230">
        <f>IF(N2199="základní",J2199,0)</f>
        <v>0</v>
      </c>
      <c r="BF2199" s="230">
        <f>IF(N2199="snížená",J2199,0)</f>
        <v>0</v>
      </c>
      <c r="BG2199" s="230">
        <f>IF(N2199="zákl. přenesená",J2199,0)</f>
        <v>0</v>
      </c>
      <c r="BH2199" s="230">
        <f>IF(N2199="sníž. přenesená",J2199,0)</f>
        <v>0</v>
      </c>
      <c r="BI2199" s="230">
        <f>IF(N2199="nulová",J2199,0)</f>
        <v>0</v>
      </c>
      <c r="BJ2199" s="20" t="s">
        <v>91</v>
      </c>
      <c r="BK2199" s="230">
        <f>ROUND(I2199*H2199,2)</f>
        <v>0</v>
      </c>
      <c r="BL2199" s="20" t="s">
        <v>482</v>
      </c>
      <c r="BM2199" s="229" t="s">
        <v>2020</v>
      </c>
    </row>
    <row r="2200" s="14" customFormat="1">
      <c r="A2200" s="14"/>
      <c r="B2200" s="247"/>
      <c r="C2200" s="248"/>
      <c r="D2200" s="238" t="s">
        <v>383</v>
      </c>
      <c r="E2200" s="248"/>
      <c r="F2200" s="250" t="s">
        <v>2021</v>
      </c>
      <c r="G2200" s="248"/>
      <c r="H2200" s="251">
        <v>160.547</v>
      </c>
      <c r="I2200" s="252"/>
      <c r="J2200" s="248"/>
      <c r="K2200" s="248"/>
      <c r="L2200" s="253"/>
      <c r="M2200" s="254"/>
      <c r="N2200" s="255"/>
      <c r="O2200" s="255"/>
      <c r="P2200" s="255"/>
      <c r="Q2200" s="255"/>
      <c r="R2200" s="255"/>
      <c r="S2200" s="255"/>
      <c r="T2200" s="25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7" t="s">
        <v>383</v>
      </c>
      <c r="AU2200" s="257" t="s">
        <v>91</v>
      </c>
      <c r="AV2200" s="14" t="s">
        <v>91</v>
      </c>
      <c r="AW2200" s="14" t="s">
        <v>4</v>
      </c>
      <c r="AX2200" s="14" t="s">
        <v>85</v>
      </c>
      <c r="AY2200" s="257" t="s">
        <v>373</v>
      </c>
    </row>
    <row r="2201" s="2" customFormat="1" ht="33" customHeight="1">
      <c r="A2201" s="41"/>
      <c r="B2201" s="42"/>
      <c r="C2201" s="218" t="s">
        <v>2022</v>
      </c>
      <c r="D2201" s="218" t="s">
        <v>375</v>
      </c>
      <c r="E2201" s="219" t="s">
        <v>2023</v>
      </c>
      <c r="F2201" s="220" t="s">
        <v>2024</v>
      </c>
      <c r="G2201" s="221" t="s">
        <v>230</v>
      </c>
      <c r="H2201" s="222">
        <v>245.47999999999999</v>
      </c>
      <c r="I2201" s="223"/>
      <c r="J2201" s="224">
        <f>ROUND(I2201*H2201,2)</f>
        <v>0</v>
      </c>
      <c r="K2201" s="220" t="s">
        <v>378</v>
      </c>
      <c r="L2201" s="47"/>
      <c r="M2201" s="225" t="s">
        <v>19</v>
      </c>
      <c r="N2201" s="226" t="s">
        <v>50</v>
      </c>
      <c r="O2201" s="87"/>
      <c r="P2201" s="227">
        <f>O2201*H2201</f>
        <v>0</v>
      </c>
      <c r="Q2201" s="227">
        <v>0.00020000000000000001</v>
      </c>
      <c r="R2201" s="227">
        <f>Q2201*H2201</f>
        <v>0.049096000000000001</v>
      </c>
      <c r="S2201" s="227">
        <v>0</v>
      </c>
      <c r="T2201" s="228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9" t="s">
        <v>482</v>
      </c>
      <c r="AT2201" s="229" t="s">
        <v>375</v>
      </c>
      <c r="AU2201" s="229" t="s">
        <v>91</v>
      </c>
      <c r="AY2201" s="20" t="s">
        <v>373</v>
      </c>
      <c r="BE2201" s="230">
        <f>IF(N2201="základní",J2201,0)</f>
        <v>0</v>
      </c>
      <c r="BF2201" s="230">
        <f>IF(N2201="snížená",J2201,0)</f>
        <v>0</v>
      </c>
      <c r="BG2201" s="230">
        <f>IF(N2201="zákl. přenesená",J2201,0)</f>
        <v>0</v>
      </c>
      <c r="BH2201" s="230">
        <f>IF(N2201="sníž. přenesená",J2201,0)</f>
        <v>0</v>
      </c>
      <c r="BI2201" s="230">
        <f>IF(N2201="nulová",J2201,0)</f>
        <v>0</v>
      </c>
      <c r="BJ2201" s="20" t="s">
        <v>91</v>
      </c>
      <c r="BK2201" s="230">
        <f>ROUND(I2201*H2201,2)</f>
        <v>0</v>
      </c>
      <c r="BL2201" s="20" t="s">
        <v>482</v>
      </c>
      <c r="BM2201" s="229" t="s">
        <v>2025</v>
      </c>
    </row>
    <row r="2202" s="2" customFormat="1">
      <c r="A2202" s="41"/>
      <c r="B2202" s="42"/>
      <c r="C2202" s="43"/>
      <c r="D2202" s="231" t="s">
        <v>381</v>
      </c>
      <c r="E2202" s="43"/>
      <c r="F2202" s="232" t="s">
        <v>2026</v>
      </c>
      <c r="G2202" s="43"/>
      <c r="H2202" s="43"/>
      <c r="I2202" s="233"/>
      <c r="J2202" s="43"/>
      <c r="K2202" s="43"/>
      <c r="L2202" s="47"/>
      <c r="M2202" s="234"/>
      <c r="N2202" s="235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381</v>
      </c>
      <c r="AU2202" s="20" t="s">
        <v>91</v>
      </c>
    </row>
    <row r="2203" s="13" customFormat="1">
      <c r="A2203" s="13"/>
      <c r="B2203" s="236"/>
      <c r="C2203" s="237"/>
      <c r="D2203" s="238" t="s">
        <v>383</v>
      </c>
      <c r="E2203" s="239" t="s">
        <v>19</v>
      </c>
      <c r="F2203" s="240" t="s">
        <v>440</v>
      </c>
      <c r="G2203" s="237"/>
      <c r="H2203" s="239" t="s">
        <v>19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6" t="s">
        <v>383</v>
      </c>
      <c r="AU2203" s="246" t="s">
        <v>91</v>
      </c>
      <c r="AV2203" s="13" t="s">
        <v>85</v>
      </c>
      <c r="AW2203" s="13" t="s">
        <v>37</v>
      </c>
      <c r="AX2203" s="13" t="s">
        <v>78</v>
      </c>
      <c r="AY2203" s="246" t="s">
        <v>373</v>
      </c>
    </row>
    <row r="2204" s="13" customFormat="1">
      <c r="A2204" s="13"/>
      <c r="B2204" s="236"/>
      <c r="C2204" s="237"/>
      <c r="D2204" s="238" t="s">
        <v>383</v>
      </c>
      <c r="E2204" s="239" t="s">
        <v>19</v>
      </c>
      <c r="F2204" s="240" t="s">
        <v>668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383</v>
      </c>
      <c r="AU2204" s="246" t="s">
        <v>91</v>
      </c>
      <c r="AV2204" s="13" t="s">
        <v>85</v>
      </c>
      <c r="AW2204" s="13" t="s">
        <v>37</v>
      </c>
      <c r="AX2204" s="13" t="s">
        <v>78</v>
      </c>
      <c r="AY2204" s="246" t="s">
        <v>373</v>
      </c>
    </row>
    <row r="2205" s="13" customFormat="1">
      <c r="A2205" s="13"/>
      <c r="B2205" s="236"/>
      <c r="C2205" s="237"/>
      <c r="D2205" s="238" t="s">
        <v>383</v>
      </c>
      <c r="E2205" s="239" t="s">
        <v>19</v>
      </c>
      <c r="F2205" s="240" t="s">
        <v>564</v>
      </c>
      <c r="G2205" s="237"/>
      <c r="H2205" s="239" t="s">
        <v>19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6" t="s">
        <v>383</v>
      </c>
      <c r="AU2205" s="246" t="s">
        <v>91</v>
      </c>
      <c r="AV2205" s="13" t="s">
        <v>85</v>
      </c>
      <c r="AW2205" s="13" t="s">
        <v>37</v>
      </c>
      <c r="AX2205" s="13" t="s">
        <v>78</v>
      </c>
      <c r="AY2205" s="246" t="s">
        <v>373</v>
      </c>
    </row>
    <row r="2206" s="13" customFormat="1">
      <c r="A2206" s="13"/>
      <c r="B2206" s="236"/>
      <c r="C2206" s="237"/>
      <c r="D2206" s="238" t="s">
        <v>383</v>
      </c>
      <c r="E2206" s="239" t="s">
        <v>19</v>
      </c>
      <c r="F2206" s="240" t="s">
        <v>1958</v>
      </c>
      <c r="G2206" s="237"/>
      <c r="H2206" s="239" t="s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6" t="s">
        <v>383</v>
      </c>
      <c r="AU2206" s="246" t="s">
        <v>91</v>
      </c>
      <c r="AV2206" s="13" t="s">
        <v>85</v>
      </c>
      <c r="AW2206" s="13" t="s">
        <v>37</v>
      </c>
      <c r="AX2206" s="13" t="s">
        <v>78</v>
      </c>
      <c r="AY2206" s="246" t="s">
        <v>373</v>
      </c>
    </row>
    <row r="2207" s="14" customFormat="1">
      <c r="A2207" s="14"/>
      <c r="B2207" s="247"/>
      <c r="C2207" s="248"/>
      <c r="D2207" s="238" t="s">
        <v>383</v>
      </c>
      <c r="E2207" s="249" t="s">
        <v>19</v>
      </c>
      <c r="F2207" s="250" t="s">
        <v>2002</v>
      </c>
      <c r="G2207" s="248"/>
      <c r="H2207" s="251">
        <v>130.5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7" t="s">
        <v>383</v>
      </c>
      <c r="AU2207" s="257" t="s">
        <v>91</v>
      </c>
      <c r="AV2207" s="14" t="s">
        <v>91</v>
      </c>
      <c r="AW2207" s="14" t="s">
        <v>37</v>
      </c>
      <c r="AX2207" s="14" t="s">
        <v>78</v>
      </c>
      <c r="AY2207" s="257" t="s">
        <v>373</v>
      </c>
    </row>
    <row r="2208" s="13" customFormat="1">
      <c r="A2208" s="13"/>
      <c r="B2208" s="236"/>
      <c r="C2208" s="237"/>
      <c r="D2208" s="238" t="s">
        <v>383</v>
      </c>
      <c r="E2208" s="239" t="s">
        <v>19</v>
      </c>
      <c r="F2208" s="240" t="s">
        <v>1960</v>
      </c>
      <c r="G2208" s="237"/>
      <c r="H2208" s="239" t="s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6" t="s">
        <v>383</v>
      </c>
      <c r="AU2208" s="246" t="s">
        <v>91</v>
      </c>
      <c r="AV2208" s="13" t="s">
        <v>85</v>
      </c>
      <c r="AW2208" s="13" t="s">
        <v>37</v>
      </c>
      <c r="AX2208" s="13" t="s">
        <v>78</v>
      </c>
      <c r="AY2208" s="246" t="s">
        <v>373</v>
      </c>
    </row>
    <row r="2209" s="14" customFormat="1">
      <c r="A2209" s="14"/>
      <c r="B2209" s="247"/>
      <c r="C2209" s="248"/>
      <c r="D2209" s="238" t="s">
        <v>383</v>
      </c>
      <c r="E2209" s="249" t="s">
        <v>19</v>
      </c>
      <c r="F2209" s="250" t="s">
        <v>2027</v>
      </c>
      <c r="G2209" s="248"/>
      <c r="H2209" s="251">
        <v>23</v>
      </c>
      <c r="I2209" s="252"/>
      <c r="J2209" s="248"/>
      <c r="K2209" s="248"/>
      <c r="L2209" s="253"/>
      <c r="M2209" s="254"/>
      <c r="N2209" s="255"/>
      <c r="O2209" s="255"/>
      <c r="P2209" s="255"/>
      <c r="Q2209" s="255"/>
      <c r="R2209" s="255"/>
      <c r="S2209" s="255"/>
      <c r="T2209" s="25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7" t="s">
        <v>383</v>
      </c>
      <c r="AU2209" s="257" t="s">
        <v>91</v>
      </c>
      <c r="AV2209" s="14" t="s">
        <v>91</v>
      </c>
      <c r="AW2209" s="14" t="s">
        <v>37</v>
      </c>
      <c r="AX2209" s="14" t="s">
        <v>78</v>
      </c>
      <c r="AY2209" s="257" t="s">
        <v>373</v>
      </c>
    </row>
    <row r="2210" s="13" customFormat="1">
      <c r="A2210" s="13"/>
      <c r="B2210" s="236"/>
      <c r="C2210" s="237"/>
      <c r="D2210" s="238" t="s">
        <v>383</v>
      </c>
      <c r="E2210" s="239" t="s">
        <v>19</v>
      </c>
      <c r="F2210" s="240" t="s">
        <v>1962</v>
      </c>
      <c r="G2210" s="237"/>
      <c r="H2210" s="239" t="s">
        <v>19</v>
      </c>
      <c r="I2210" s="241"/>
      <c r="J2210" s="237"/>
      <c r="K2210" s="237"/>
      <c r="L2210" s="242"/>
      <c r="M2210" s="243"/>
      <c r="N2210" s="244"/>
      <c r="O2210" s="244"/>
      <c r="P2210" s="244"/>
      <c r="Q2210" s="244"/>
      <c r="R2210" s="244"/>
      <c r="S2210" s="244"/>
      <c r="T2210" s="245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6" t="s">
        <v>383</v>
      </c>
      <c r="AU2210" s="246" t="s">
        <v>91</v>
      </c>
      <c r="AV2210" s="13" t="s">
        <v>85</v>
      </c>
      <c r="AW2210" s="13" t="s">
        <v>37</v>
      </c>
      <c r="AX2210" s="13" t="s">
        <v>78</v>
      </c>
      <c r="AY2210" s="246" t="s">
        <v>373</v>
      </c>
    </row>
    <row r="2211" s="14" customFormat="1">
      <c r="A2211" s="14"/>
      <c r="B2211" s="247"/>
      <c r="C2211" s="248"/>
      <c r="D2211" s="238" t="s">
        <v>383</v>
      </c>
      <c r="E2211" s="249" t="s">
        <v>19</v>
      </c>
      <c r="F2211" s="250" t="s">
        <v>2028</v>
      </c>
      <c r="G2211" s="248"/>
      <c r="H2211" s="251">
        <v>32.700000000000003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383</v>
      </c>
      <c r="AU2211" s="257" t="s">
        <v>91</v>
      </c>
      <c r="AV2211" s="14" t="s">
        <v>91</v>
      </c>
      <c r="AW2211" s="14" t="s">
        <v>37</v>
      </c>
      <c r="AX2211" s="14" t="s">
        <v>78</v>
      </c>
      <c r="AY2211" s="257" t="s">
        <v>373</v>
      </c>
    </row>
    <row r="2212" s="13" customFormat="1">
      <c r="A2212" s="13"/>
      <c r="B2212" s="236"/>
      <c r="C2212" s="237"/>
      <c r="D2212" s="238" t="s">
        <v>383</v>
      </c>
      <c r="E2212" s="239" t="s">
        <v>19</v>
      </c>
      <c r="F2212" s="240" t="s">
        <v>674</v>
      </c>
      <c r="G2212" s="237"/>
      <c r="H2212" s="239" t="s">
        <v>19</v>
      </c>
      <c r="I2212" s="241"/>
      <c r="J2212" s="237"/>
      <c r="K2212" s="237"/>
      <c r="L2212" s="242"/>
      <c r="M2212" s="243"/>
      <c r="N2212" s="244"/>
      <c r="O2212" s="244"/>
      <c r="P2212" s="244"/>
      <c r="Q2212" s="244"/>
      <c r="R2212" s="244"/>
      <c r="S2212" s="244"/>
      <c r="T2212" s="245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6" t="s">
        <v>383</v>
      </c>
      <c r="AU2212" s="246" t="s">
        <v>91</v>
      </c>
      <c r="AV2212" s="13" t="s">
        <v>85</v>
      </c>
      <c r="AW2212" s="13" t="s">
        <v>37</v>
      </c>
      <c r="AX2212" s="13" t="s">
        <v>78</v>
      </c>
      <c r="AY2212" s="246" t="s">
        <v>373</v>
      </c>
    </row>
    <row r="2213" s="14" customFormat="1">
      <c r="A2213" s="14"/>
      <c r="B2213" s="247"/>
      <c r="C2213" s="248"/>
      <c r="D2213" s="238" t="s">
        <v>383</v>
      </c>
      <c r="E2213" s="249" t="s">
        <v>19</v>
      </c>
      <c r="F2213" s="250" t="s">
        <v>1964</v>
      </c>
      <c r="G2213" s="248"/>
      <c r="H2213" s="251">
        <v>33.880000000000003</v>
      </c>
      <c r="I2213" s="252"/>
      <c r="J2213" s="248"/>
      <c r="K2213" s="248"/>
      <c r="L2213" s="253"/>
      <c r="M2213" s="254"/>
      <c r="N2213" s="255"/>
      <c r="O2213" s="255"/>
      <c r="P2213" s="255"/>
      <c r="Q2213" s="255"/>
      <c r="R2213" s="255"/>
      <c r="S2213" s="255"/>
      <c r="T2213" s="256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7" t="s">
        <v>383</v>
      </c>
      <c r="AU2213" s="257" t="s">
        <v>91</v>
      </c>
      <c r="AV2213" s="14" t="s">
        <v>91</v>
      </c>
      <c r="AW2213" s="14" t="s">
        <v>37</v>
      </c>
      <c r="AX2213" s="14" t="s">
        <v>78</v>
      </c>
      <c r="AY2213" s="257" t="s">
        <v>373</v>
      </c>
    </row>
    <row r="2214" s="13" customFormat="1">
      <c r="A2214" s="13"/>
      <c r="B2214" s="236"/>
      <c r="C2214" s="237"/>
      <c r="D2214" s="238" t="s">
        <v>383</v>
      </c>
      <c r="E2214" s="239" t="s">
        <v>19</v>
      </c>
      <c r="F2214" s="240" t="s">
        <v>1965</v>
      </c>
      <c r="G2214" s="237"/>
      <c r="H2214" s="239" t="s">
        <v>19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6" t="s">
        <v>383</v>
      </c>
      <c r="AU2214" s="246" t="s">
        <v>91</v>
      </c>
      <c r="AV2214" s="13" t="s">
        <v>85</v>
      </c>
      <c r="AW2214" s="13" t="s">
        <v>37</v>
      </c>
      <c r="AX2214" s="13" t="s">
        <v>78</v>
      </c>
      <c r="AY2214" s="246" t="s">
        <v>373</v>
      </c>
    </row>
    <row r="2215" s="14" customFormat="1">
      <c r="A2215" s="14"/>
      <c r="B2215" s="247"/>
      <c r="C2215" s="248"/>
      <c r="D2215" s="238" t="s">
        <v>383</v>
      </c>
      <c r="E2215" s="249" t="s">
        <v>19</v>
      </c>
      <c r="F2215" s="250" t="s">
        <v>2029</v>
      </c>
      <c r="G2215" s="248"/>
      <c r="H2215" s="251">
        <v>25.399999999999999</v>
      </c>
      <c r="I2215" s="252"/>
      <c r="J2215" s="248"/>
      <c r="K2215" s="248"/>
      <c r="L2215" s="253"/>
      <c r="M2215" s="254"/>
      <c r="N2215" s="255"/>
      <c r="O2215" s="255"/>
      <c r="P2215" s="255"/>
      <c r="Q2215" s="255"/>
      <c r="R2215" s="255"/>
      <c r="S2215" s="255"/>
      <c r="T2215" s="256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7" t="s">
        <v>383</v>
      </c>
      <c r="AU2215" s="257" t="s">
        <v>91</v>
      </c>
      <c r="AV2215" s="14" t="s">
        <v>91</v>
      </c>
      <c r="AW2215" s="14" t="s">
        <v>37</v>
      </c>
      <c r="AX2215" s="14" t="s">
        <v>78</v>
      </c>
      <c r="AY2215" s="257" t="s">
        <v>373</v>
      </c>
    </row>
    <row r="2216" s="15" customFormat="1">
      <c r="A2216" s="15"/>
      <c r="B2216" s="258"/>
      <c r="C2216" s="259"/>
      <c r="D2216" s="238" t="s">
        <v>383</v>
      </c>
      <c r="E2216" s="260" t="s">
        <v>281</v>
      </c>
      <c r="F2216" s="261" t="s">
        <v>386</v>
      </c>
      <c r="G2216" s="259"/>
      <c r="H2216" s="262">
        <v>245.47999999999999</v>
      </c>
      <c r="I2216" s="263"/>
      <c r="J2216" s="259"/>
      <c r="K2216" s="259"/>
      <c r="L2216" s="264"/>
      <c r="M2216" s="265"/>
      <c r="N2216" s="266"/>
      <c r="O2216" s="266"/>
      <c r="P2216" s="266"/>
      <c r="Q2216" s="266"/>
      <c r="R2216" s="266"/>
      <c r="S2216" s="266"/>
      <c r="T2216" s="267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68" t="s">
        <v>383</v>
      </c>
      <c r="AU2216" s="268" t="s">
        <v>91</v>
      </c>
      <c r="AV2216" s="15" t="s">
        <v>379</v>
      </c>
      <c r="AW2216" s="15" t="s">
        <v>37</v>
      </c>
      <c r="AX2216" s="15" t="s">
        <v>85</v>
      </c>
      <c r="AY2216" s="268" t="s">
        <v>373</v>
      </c>
    </row>
    <row r="2217" s="2" customFormat="1" ht="37.8" customHeight="1">
      <c r="A2217" s="41"/>
      <c r="B2217" s="42"/>
      <c r="C2217" s="218" t="s">
        <v>2030</v>
      </c>
      <c r="D2217" s="218" t="s">
        <v>375</v>
      </c>
      <c r="E2217" s="219" t="s">
        <v>2031</v>
      </c>
      <c r="F2217" s="220" t="s">
        <v>2032</v>
      </c>
      <c r="G2217" s="221" t="s">
        <v>595</v>
      </c>
      <c r="H2217" s="222">
        <v>14</v>
      </c>
      <c r="I2217" s="223"/>
      <c r="J2217" s="224">
        <f>ROUND(I2217*H2217,2)</f>
        <v>0</v>
      </c>
      <c r="K2217" s="220" t="s">
        <v>378</v>
      </c>
      <c r="L2217" s="47"/>
      <c r="M2217" s="225" t="s">
        <v>19</v>
      </c>
      <c r="N2217" s="226" t="s">
        <v>50</v>
      </c>
      <c r="O2217" s="87"/>
      <c r="P2217" s="227">
        <f>O2217*H2217</f>
        <v>0</v>
      </c>
      <c r="Q2217" s="227">
        <v>0.00029999999999999997</v>
      </c>
      <c r="R2217" s="227">
        <f>Q2217*H2217</f>
        <v>0.0041999999999999997</v>
      </c>
      <c r="S2217" s="227">
        <v>0</v>
      </c>
      <c r="T2217" s="228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9" t="s">
        <v>482</v>
      </c>
      <c r="AT2217" s="229" t="s">
        <v>375</v>
      </c>
      <c r="AU2217" s="229" t="s">
        <v>91</v>
      </c>
      <c r="AY2217" s="20" t="s">
        <v>373</v>
      </c>
      <c r="BE2217" s="230">
        <f>IF(N2217="základní",J2217,0)</f>
        <v>0</v>
      </c>
      <c r="BF2217" s="230">
        <f>IF(N2217="snížená",J2217,0)</f>
        <v>0</v>
      </c>
      <c r="BG2217" s="230">
        <f>IF(N2217="zákl. přenesená",J2217,0)</f>
        <v>0</v>
      </c>
      <c r="BH2217" s="230">
        <f>IF(N2217="sníž. přenesená",J2217,0)</f>
        <v>0</v>
      </c>
      <c r="BI2217" s="230">
        <f>IF(N2217="nulová",J2217,0)</f>
        <v>0</v>
      </c>
      <c r="BJ2217" s="20" t="s">
        <v>91</v>
      </c>
      <c r="BK2217" s="230">
        <f>ROUND(I2217*H2217,2)</f>
        <v>0</v>
      </c>
      <c r="BL2217" s="20" t="s">
        <v>482</v>
      </c>
      <c r="BM2217" s="229" t="s">
        <v>2033</v>
      </c>
    </row>
    <row r="2218" s="2" customFormat="1">
      <c r="A2218" s="41"/>
      <c r="B2218" s="42"/>
      <c r="C2218" s="43"/>
      <c r="D2218" s="231" t="s">
        <v>381</v>
      </c>
      <c r="E2218" s="43"/>
      <c r="F2218" s="232" t="s">
        <v>2034</v>
      </c>
      <c r="G2218" s="43"/>
      <c r="H2218" s="43"/>
      <c r="I2218" s="233"/>
      <c r="J2218" s="43"/>
      <c r="K2218" s="43"/>
      <c r="L2218" s="47"/>
      <c r="M2218" s="234"/>
      <c r="N2218" s="235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381</v>
      </c>
      <c r="AU2218" s="20" t="s">
        <v>91</v>
      </c>
    </row>
    <row r="2219" s="13" customFormat="1">
      <c r="A2219" s="13"/>
      <c r="B2219" s="236"/>
      <c r="C2219" s="237"/>
      <c r="D2219" s="238" t="s">
        <v>383</v>
      </c>
      <c r="E2219" s="239" t="s">
        <v>19</v>
      </c>
      <c r="F2219" s="240" t="s">
        <v>1348</v>
      </c>
      <c r="G2219" s="237"/>
      <c r="H2219" s="239" t="s">
        <v>19</v>
      </c>
      <c r="I2219" s="241"/>
      <c r="J2219" s="237"/>
      <c r="K2219" s="237"/>
      <c r="L2219" s="242"/>
      <c r="M2219" s="243"/>
      <c r="N2219" s="244"/>
      <c r="O2219" s="244"/>
      <c r="P2219" s="244"/>
      <c r="Q2219" s="244"/>
      <c r="R2219" s="244"/>
      <c r="S2219" s="244"/>
      <c r="T2219" s="245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6" t="s">
        <v>383</v>
      </c>
      <c r="AU2219" s="246" t="s">
        <v>91</v>
      </c>
      <c r="AV2219" s="13" t="s">
        <v>85</v>
      </c>
      <c r="AW2219" s="13" t="s">
        <v>37</v>
      </c>
      <c r="AX2219" s="13" t="s">
        <v>78</v>
      </c>
      <c r="AY2219" s="246" t="s">
        <v>373</v>
      </c>
    </row>
    <row r="2220" s="13" customFormat="1">
      <c r="A2220" s="13"/>
      <c r="B2220" s="236"/>
      <c r="C2220" s="237"/>
      <c r="D2220" s="238" t="s">
        <v>383</v>
      </c>
      <c r="E2220" s="239" t="s">
        <v>19</v>
      </c>
      <c r="F2220" s="240" t="s">
        <v>1441</v>
      </c>
      <c r="G2220" s="237"/>
      <c r="H2220" s="239" t="s">
        <v>19</v>
      </c>
      <c r="I2220" s="241"/>
      <c r="J2220" s="237"/>
      <c r="K2220" s="237"/>
      <c r="L2220" s="242"/>
      <c r="M2220" s="243"/>
      <c r="N2220" s="244"/>
      <c r="O2220" s="244"/>
      <c r="P2220" s="244"/>
      <c r="Q2220" s="244"/>
      <c r="R2220" s="244"/>
      <c r="S2220" s="244"/>
      <c r="T2220" s="24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6" t="s">
        <v>383</v>
      </c>
      <c r="AU2220" s="246" t="s">
        <v>91</v>
      </c>
      <c r="AV2220" s="13" t="s">
        <v>85</v>
      </c>
      <c r="AW2220" s="13" t="s">
        <v>37</v>
      </c>
      <c r="AX2220" s="13" t="s">
        <v>78</v>
      </c>
      <c r="AY2220" s="246" t="s">
        <v>373</v>
      </c>
    </row>
    <row r="2221" s="14" customFormat="1">
      <c r="A2221" s="14"/>
      <c r="B2221" s="247"/>
      <c r="C2221" s="248"/>
      <c r="D2221" s="238" t="s">
        <v>383</v>
      </c>
      <c r="E2221" s="249" t="s">
        <v>19</v>
      </c>
      <c r="F2221" s="250" t="s">
        <v>2035</v>
      </c>
      <c r="G2221" s="248"/>
      <c r="H2221" s="251">
        <v>2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7" t="s">
        <v>383</v>
      </c>
      <c r="AU2221" s="257" t="s">
        <v>91</v>
      </c>
      <c r="AV2221" s="14" t="s">
        <v>91</v>
      </c>
      <c r="AW2221" s="14" t="s">
        <v>37</v>
      </c>
      <c r="AX2221" s="14" t="s">
        <v>78</v>
      </c>
      <c r="AY2221" s="257" t="s">
        <v>373</v>
      </c>
    </row>
    <row r="2222" s="14" customFormat="1">
      <c r="A2222" s="14"/>
      <c r="B2222" s="247"/>
      <c r="C2222" s="248"/>
      <c r="D2222" s="238" t="s">
        <v>383</v>
      </c>
      <c r="E2222" s="249" t="s">
        <v>19</v>
      </c>
      <c r="F2222" s="250" t="s">
        <v>2036</v>
      </c>
      <c r="G2222" s="248"/>
      <c r="H2222" s="251">
        <v>2</v>
      </c>
      <c r="I2222" s="252"/>
      <c r="J2222" s="248"/>
      <c r="K2222" s="248"/>
      <c r="L2222" s="253"/>
      <c r="M2222" s="254"/>
      <c r="N2222" s="255"/>
      <c r="O2222" s="255"/>
      <c r="P2222" s="255"/>
      <c r="Q2222" s="255"/>
      <c r="R2222" s="255"/>
      <c r="S2222" s="255"/>
      <c r="T2222" s="256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7" t="s">
        <v>383</v>
      </c>
      <c r="AU2222" s="257" t="s">
        <v>91</v>
      </c>
      <c r="AV2222" s="14" t="s">
        <v>91</v>
      </c>
      <c r="AW2222" s="14" t="s">
        <v>37</v>
      </c>
      <c r="AX2222" s="14" t="s">
        <v>78</v>
      </c>
      <c r="AY2222" s="257" t="s">
        <v>373</v>
      </c>
    </row>
    <row r="2223" s="14" customFormat="1">
      <c r="A2223" s="14"/>
      <c r="B2223" s="247"/>
      <c r="C2223" s="248"/>
      <c r="D2223" s="238" t="s">
        <v>383</v>
      </c>
      <c r="E2223" s="249" t="s">
        <v>19</v>
      </c>
      <c r="F2223" s="250" t="s">
        <v>2037</v>
      </c>
      <c r="G2223" s="248"/>
      <c r="H2223" s="251">
        <v>9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7" t="s">
        <v>383</v>
      </c>
      <c r="AU2223" s="257" t="s">
        <v>91</v>
      </c>
      <c r="AV2223" s="14" t="s">
        <v>91</v>
      </c>
      <c r="AW2223" s="14" t="s">
        <v>37</v>
      </c>
      <c r="AX2223" s="14" t="s">
        <v>78</v>
      </c>
      <c r="AY2223" s="257" t="s">
        <v>373</v>
      </c>
    </row>
    <row r="2224" s="14" customFormat="1">
      <c r="A2224" s="14"/>
      <c r="B2224" s="247"/>
      <c r="C2224" s="248"/>
      <c r="D2224" s="238" t="s">
        <v>383</v>
      </c>
      <c r="E2224" s="249" t="s">
        <v>19</v>
      </c>
      <c r="F2224" s="250" t="s">
        <v>2038</v>
      </c>
      <c r="G2224" s="248"/>
      <c r="H2224" s="251">
        <v>1</v>
      </c>
      <c r="I2224" s="252"/>
      <c r="J2224" s="248"/>
      <c r="K2224" s="248"/>
      <c r="L2224" s="253"/>
      <c r="M2224" s="254"/>
      <c r="N2224" s="255"/>
      <c r="O2224" s="255"/>
      <c r="P2224" s="255"/>
      <c r="Q2224" s="255"/>
      <c r="R2224" s="255"/>
      <c r="S2224" s="255"/>
      <c r="T2224" s="25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7" t="s">
        <v>383</v>
      </c>
      <c r="AU2224" s="257" t="s">
        <v>91</v>
      </c>
      <c r="AV2224" s="14" t="s">
        <v>91</v>
      </c>
      <c r="AW2224" s="14" t="s">
        <v>37</v>
      </c>
      <c r="AX2224" s="14" t="s">
        <v>78</v>
      </c>
      <c r="AY2224" s="257" t="s">
        <v>373</v>
      </c>
    </row>
    <row r="2225" s="15" customFormat="1">
      <c r="A2225" s="15"/>
      <c r="B2225" s="258"/>
      <c r="C2225" s="259"/>
      <c r="D2225" s="238" t="s">
        <v>383</v>
      </c>
      <c r="E2225" s="260" t="s">
        <v>19</v>
      </c>
      <c r="F2225" s="261" t="s">
        <v>386</v>
      </c>
      <c r="G2225" s="259"/>
      <c r="H2225" s="262">
        <v>14</v>
      </c>
      <c r="I2225" s="263"/>
      <c r="J2225" s="259"/>
      <c r="K2225" s="259"/>
      <c r="L2225" s="264"/>
      <c r="M2225" s="265"/>
      <c r="N2225" s="266"/>
      <c r="O2225" s="266"/>
      <c r="P2225" s="266"/>
      <c r="Q2225" s="266"/>
      <c r="R2225" s="266"/>
      <c r="S2225" s="266"/>
      <c r="T2225" s="267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68" t="s">
        <v>383</v>
      </c>
      <c r="AU2225" s="268" t="s">
        <v>91</v>
      </c>
      <c r="AV2225" s="15" t="s">
        <v>379</v>
      </c>
      <c r="AW2225" s="15" t="s">
        <v>37</v>
      </c>
      <c r="AX2225" s="15" t="s">
        <v>85</v>
      </c>
      <c r="AY2225" s="268" t="s">
        <v>373</v>
      </c>
    </row>
    <row r="2226" s="2" customFormat="1" ht="24.15" customHeight="1">
      <c r="A2226" s="41"/>
      <c r="B2226" s="42"/>
      <c r="C2226" s="280" t="s">
        <v>2039</v>
      </c>
      <c r="D2226" s="280" t="s">
        <v>489</v>
      </c>
      <c r="E2226" s="281" t="s">
        <v>2040</v>
      </c>
      <c r="F2226" s="282" t="s">
        <v>2041</v>
      </c>
      <c r="G2226" s="283" t="s">
        <v>595</v>
      </c>
      <c r="H2226" s="284">
        <v>1</v>
      </c>
      <c r="I2226" s="285"/>
      <c r="J2226" s="286">
        <f>ROUND(I2226*H2226,2)</f>
        <v>0</v>
      </c>
      <c r="K2226" s="282" t="s">
        <v>378</v>
      </c>
      <c r="L2226" s="287"/>
      <c r="M2226" s="288" t="s">
        <v>19</v>
      </c>
      <c r="N2226" s="289" t="s">
        <v>50</v>
      </c>
      <c r="O2226" s="87"/>
      <c r="P2226" s="227">
        <f>O2226*H2226</f>
        <v>0</v>
      </c>
      <c r="Q2226" s="227">
        <v>0.00029999999999999997</v>
      </c>
      <c r="R2226" s="227">
        <f>Q2226*H2226</f>
        <v>0.00029999999999999997</v>
      </c>
      <c r="S2226" s="227">
        <v>0</v>
      </c>
      <c r="T2226" s="228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29" t="s">
        <v>616</v>
      </c>
      <c r="AT2226" s="229" t="s">
        <v>489</v>
      </c>
      <c r="AU2226" s="229" t="s">
        <v>91</v>
      </c>
      <c r="AY2226" s="20" t="s">
        <v>373</v>
      </c>
      <c r="BE2226" s="230">
        <f>IF(N2226="základní",J2226,0)</f>
        <v>0</v>
      </c>
      <c r="BF2226" s="230">
        <f>IF(N2226="snížená",J2226,0)</f>
        <v>0</v>
      </c>
      <c r="BG2226" s="230">
        <f>IF(N2226="zákl. přenesená",J2226,0)</f>
        <v>0</v>
      </c>
      <c r="BH2226" s="230">
        <f>IF(N2226="sníž. přenesená",J2226,0)</f>
        <v>0</v>
      </c>
      <c r="BI2226" s="230">
        <f>IF(N2226="nulová",J2226,0)</f>
        <v>0</v>
      </c>
      <c r="BJ2226" s="20" t="s">
        <v>91</v>
      </c>
      <c r="BK2226" s="230">
        <f>ROUND(I2226*H2226,2)</f>
        <v>0</v>
      </c>
      <c r="BL2226" s="20" t="s">
        <v>482</v>
      </c>
      <c r="BM2226" s="229" t="s">
        <v>2042</v>
      </c>
    </row>
    <row r="2227" s="13" customFormat="1">
      <c r="A2227" s="13"/>
      <c r="B2227" s="236"/>
      <c r="C2227" s="237"/>
      <c r="D2227" s="238" t="s">
        <v>383</v>
      </c>
      <c r="E2227" s="239" t="s">
        <v>19</v>
      </c>
      <c r="F2227" s="240" t="s">
        <v>1348</v>
      </c>
      <c r="G2227" s="237"/>
      <c r="H2227" s="239" t="s">
        <v>19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6" t="s">
        <v>383</v>
      </c>
      <c r="AU2227" s="246" t="s">
        <v>91</v>
      </c>
      <c r="AV2227" s="13" t="s">
        <v>85</v>
      </c>
      <c r="AW2227" s="13" t="s">
        <v>37</v>
      </c>
      <c r="AX2227" s="13" t="s">
        <v>78</v>
      </c>
      <c r="AY2227" s="246" t="s">
        <v>373</v>
      </c>
    </row>
    <row r="2228" s="13" customFormat="1">
      <c r="A2228" s="13"/>
      <c r="B2228" s="236"/>
      <c r="C2228" s="237"/>
      <c r="D2228" s="238" t="s">
        <v>383</v>
      </c>
      <c r="E2228" s="239" t="s">
        <v>19</v>
      </c>
      <c r="F2228" s="240" t="s">
        <v>1441</v>
      </c>
      <c r="G2228" s="237"/>
      <c r="H2228" s="239" t="s">
        <v>19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6" t="s">
        <v>383</v>
      </c>
      <c r="AU2228" s="246" t="s">
        <v>91</v>
      </c>
      <c r="AV2228" s="13" t="s">
        <v>85</v>
      </c>
      <c r="AW2228" s="13" t="s">
        <v>37</v>
      </c>
      <c r="AX2228" s="13" t="s">
        <v>78</v>
      </c>
      <c r="AY2228" s="246" t="s">
        <v>373</v>
      </c>
    </row>
    <row r="2229" s="14" customFormat="1">
      <c r="A2229" s="14"/>
      <c r="B2229" s="247"/>
      <c r="C2229" s="248"/>
      <c r="D2229" s="238" t="s">
        <v>383</v>
      </c>
      <c r="E2229" s="249" t="s">
        <v>19</v>
      </c>
      <c r="F2229" s="250" t="s">
        <v>2038</v>
      </c>
      <c r="G2229" s="248"/>
      <c r="H2229" s="251">
        <v>1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383</v>
      </c>
      <c r="AU2229" s="257" t="s">
        <v>91</v>
      </c>
      <c r="AV2229" s="14" t="s">
        <v>91</v>
      </c>
      <c r="AW2229" s="14" t="s">
        <v>37</v>
      </c>
      <c r="AX2229" s="14" t="s">
        <v>78</v>
      </c>
      <c r="AY2229" s="257" t="s">
        <v>373</v>
      </c>
    </row>
    <row r="2230" s="15" customFormat="1">
      <c r="A2230" s="15"/>
      <c r="B2230" s="258"/>
      <c r="C2230" s="259"/>
      <c r="D2230" s="238" t="s">
        <v>383</v>
      </c>
      <c r="E2230" s="260" t="s">
        <v>19</v>
      </c>
      <c r="F2230" s="261" t="s">
        <v>386</v>
      </c>
      <c r="G2230" s="259"/>
      <c r="H2230" s="262">
        <v>1</v>
      </c>
      <c r="I2230" s="263"/>
      <c r="J2230" s="259"/>
      <c r="K2230" s="259"/>
      <c r="L2230" s="264"/>
      <c r="M2230" s="265"/>
      <c r="N2230" s="266"/>
      <c r="O2230" s="266"/>
      <c r="P2230" s="266"/>
      <c r="Q2230" s="266"/>
      <c r="R2230" s="266"/>
      <c r="S2230" s="266"/>
      <c r="T2230" s="267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8" t="s">
        <v>383</v>
      </c>
      <c r="AU2230" s="268" t="s">
        <v>91</v>
      </c>
      <c r="AV2230" s="15" t="s">
        <v>379</v>
      </c>
      <c r="AW2230" s="15" t="s">
        <v>37</v>
      </c>
      <c r="AX2230" s="15" t="s">
        <v>85</v>
      </c>
      <c r="AY2230" s="268" t="s">
        <v>373</v>
      </c>
    </row>
    <row r="2231" s="2" customFormat="1" ht="24.15" customHeight="1">
      <c r="A2231" s="41"/>
      <c r="B2231" s="42"/>
      <c r="C2231" s="280" t="s">
        <v>2043</v>
      </c>
      <c r="D2231" s="280" t="s">
        <v>489</v>
      </c>
      <c r="E2231" s="281" t="s">
        <v>2044</v>
      </c>
      <c r="F2231" s="282" t="s">
        <v>2045</v>
      </c>
      <c r="G2231" s="283" t="s">
        <v>595</v>
      </c>
      <c r="H2231" s="284">
        <v>9</v>
      </c>
      <c r="I2231" s="285"/>
      <c r="J2231" s="286">
        <f>ROUND(I2231*H2231,2)</f>
        <v>0</v>
      </c>
      <c r="K2231" s="282" t="s">
        <v>378</v>
      </c>
      <c r="L2231" s="287"/>
      <c r="M2231" s="288" t="s">
        <v>19</v>
      </c>
      <c r="N2231" s="289" t="s">
        <v>50</v>
      </c>
      <c r="O2231" s="87"/>
      <c r="P2231" s="227">
        <f>O2231*H2231</f>
        <v>0</v>
      </c>
      <c r="Q2231" s="227">
        <v>0.00029999999999999997</v>
      </c>
      <c r="R2231" s="227">
        <f>Q2231*H2231</f>
        <v>0.0026999999999999997</v>
      </c>
      <c r="S2231" s="227">
        <v>0</v>
      </c>
      <c r="T2231" s="228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9" t="s">
        <v>616</v>
      </c>
      <c r="AT2231" s="229" t="s">
        <v>489</v>
      </c>
      <c r="AU2231" s="229" t="s">
        <v>91</v>
      </c>
      <c r="AY2231" s="20" t="s">
        <v>373</v>
      </c>
      <c r="BE2231" s="230">
        <f>IF(N2231="základní",J2231,0)</f>
        <v>0</v>
      </c>
      <c r="BF2231" s="230">
        <f>IF(N2231="snížená",J2231,0)</f>
        <v>0</v>
      </c>
      <c r="BG2231" s="230">
        <f>IF(N2231="zákl. přenesená",J2231,0)</f>
        <v>0</v>
      </c>
      <c r="BH2231" s="230">
        <f>IF(N2231="sníž. přenesená",J2231,0)</f>
        <v>0</v>
      </c>
      <c r="BI2231" s="230">
        <f>IF(N2231="nulová",J2231,0)</f>
        <v>0</v>
      </c>
      <c r="BJ2231" s="20" t="s">
        <v>91</v>
      </c>
      <c r="BK2231" s="230">
        <f>ROUND(I2231*H2231,2)</f>
        <v>0</v>
      </c>
      <c r="BL2231" s="20" t="s">
        <v>482</v>
      </c>
      <c r="BM2231" s="229" t="s">
        <v>2046</v>
      </c>
    </row>
    <row r="2232" s="13" customFormat="1">
      <c r="A2232" s="13"/>
      <c r="B2232" s="236"/>
      <c r="C2232" s="237"/>
      <c r="D2232" s="238" t="s">
        <v>383</v>
      </c>
      <c r="E2232" s="239" t="s">
        <v>19</v>
      </c>
      <c r="F2232" s="240" t="s">
        <v>1348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383</v>
      </c>
      <c r="AU2232" s="246" t="s">
        <v>91</v>
      </c>
      <c r="AV2232" s="13" t="s">
        <v>85</v>
      </c>
      <c r="AW2232" s="13" t="s">
        <v>37</v>
      </c>
      <c r="AX2232" s="13" t="s">
        <v>78</v>
      </c>
      <c r="AY2232" s="246" t="s">
        <v>373</v>
      </c>
    </row>
    <row r="2233" s="13" customFormat="1">
      <c r="A2233" s="13"/>
      <c r="B2233" s="236"/>
      <c r="C2233" s="237"/>
      <c r="D2233" s="238" t="s">
        <v>383</v>
      </c>
      <c r="E2233" s="239" t="s">
        <v>19</v>
      </c>
      <c r="F2233" s="240" t="s">
        <v>1441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383</v>
      </c>
      <c r="AU2233" s="246" t="s">
        <v>91</v>
      </c>
      <c r="AV2233" s="13" t="s">
        <v>85</v>
      </c>
      <c r="AW2233" s="13" t="s">
        <v>37</v>
      </c>
      <c r="AX2233" s="13" t="s">
        <v>78</v>
      </c>
      <c r="AY2233" s="246" t="s">
        <v>373</v>
      </c>
    </row>
    <row r="2234" s="14" customFormat="1">
      <c r="A2234" s="14"/>
      <c r="B2234" s="247"/>
      <c r="C2234" s="248"/>
      <c r="D2234" s="238" t="s">
        <v>383</v>
      </c>
      <c r="E2234" s="249" t="s">
        <v>19</v>
      </c>
      <c r="F2234" s="250" t="s">
        <v>2037</v>
      </c>
      <c r="G2234" s="248"/>
      <c r="H2234" s="251">
        <v>9</v>
      </c>
      <c r="I2234" s="252"/>
      <c r="J2234" s="248"/>
      <c r="K2234" s="248"/>
      <c r="L2234" s="253"/>
      <c r="M2234" s="254"/>
      <c r="N2234" s="255"/>
      <c r="O2234" s="255"/>
      <c r="P2234" s="255"/>
      <c r="Q2234" s="255"/>
      <c r="R2234" s="255"/>
      <c r="S2234" s="255"/>
      <c r="T2234" s="256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7" t="s">
        <v>383</v>
      </c>
      <c r="AU2234" s="257" t="s">
        <v>91</v>
      </c>
      <c r="AV2234" s="14" t="s">
        <v>91</v>
      </c>
      <c r="AW2234" s="14" t="s">
        <v>37</v>
      </c>
      <c r="AX2234" s="14" t="s">
        <v>78</v>
      </c>
      <c r="AY2234" s="257" t="s">
        <v>373</v>
      </c>
    </row>
    <row r="2235" s="15" customFormat="1">
      <c r="A2235" s="15"/>
      <c r="B2235" s="258"/>
      <c r="C2235" s="259"/>
      <c r="D2235" s="238" t="s">
        <v>383</v>
      </c>
      <c r="E2235" s="260" t="s">
        <v>19</v>
      </c>
      <c r="F2235" s="261" t="s">
        <v>386</v>
      </c>
      <c r="G2235" s="259"/>
      <c r="H2235" s="262">
        <v>9</v>
      </c>
      <c r="I2235" s="263"/>
      <c r="J2235" s="259"/>
      <c r="K2235" s="259"/>
      <c r="L2235" s="264"/>
      <c r="M2235" s="265"/>
      <c r="N2235" s="266"/>
      <c r="O2235" s="266"/>
      <c r="P2235" s="266"/>
      <c r="Q2235" s="266"/>
      <c r="R2235" s="266"/>
      <c r="S2235" s="266"/>
      <c r="T2235" s="267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8" t="s">
        <v>383</v>
      </c>
      <c r="AU2235" s="268" t="s">
        <v>91</v>
      </c>
      <c r="AV2235" s="15" t="s">
        <v>379</v>
      </c>
      <c r="AW2235" s="15" t="s">
        <v>37</v>
      </c>
      <c r="AX2235" s="15" t="s">
        <v>85</v>
      </c>
      <c r="AY2235" s="268" t="s">
        <v>373</v>
      </c>
    </row>
    <row r="2236" s="2" customFormat="1" ht="24.15" customHeight="1">
      <c r="A2236" s="41"/>
      <c r="B2236" s="42"/>
      <c r="C2236" s="280" t="s">
        <v>2047</v>
      </c>
      <c r="D2236" s="280" t="s">
        <v>489</v>
      </c>
      <c r="E2236" s="281" t="s">
        <v>2048</v>
      </c>
      <c r="F2236" s="282" t="s">
        <v>2049</v>
      </c>
      <c r="G2236" s="283" t="s">
        <v>595</v>
      </c>
      <c r="H2236" s="284">
        <v>2</v>
      </c>
      <c r="I2236" s="285"/>
      <c r="J2236" s="286">
        <f>ROUND(I2236*H2236,2)</f>
        <v>0</v>
      </c>
      <c r="K2236" s="282" t="s">
        <v>19</v>
      </c>
      <c r="L2236" s="287"/>
      <c r="M2236" s="288" t="s">
        <v>19</v>
      </c>
      <c r="N2236" s="289" t="s">
        <v>50</v>
      </c>
      <c r="O2236" s="87"/>
      <c r="P2236" s="227">
        <f>O2236*H2236</f>
        <v>0</v>
      </c>
      <c r="Q2236" s="227">
        <v>0.00029999999999999997</v>
      </c>
      <c r="R2236" s="227">
        <f>Q2236*H2236</f>
        <v>0.00059999999999999995</v>
      </c>
      <c r="S2236" s="227">
        <v>0</v>
      </c>
      <c r="T2236" s="228">
        <f>S2236*H2236</f>
        <v>0</v>
      </c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R2236" s="229" t="s">
        <v>616</v>
      </c>
      <c r="AT2236" s="229" t="s">
        <v>489</v>
      </c>
      <c r="AU2236" s="229" t="s">
        <v>91</v>
      </c>
      <c r="AY2236" s="20" t="s">
        <v>373</v>
      </c>
      <c r="BE2236" s="230">
        <f>IF(N2236="základní",J2236,0)</f>
        <v>0</v>
      </c>
      <c r="BF2236" s="230">
        <f>IF(N2236="snížená",J2236,0)</f>
        <v>0</v>
      </c>
      <c r="BG2236" s="230">
        <f>IF(N2236="zákl. přenesená",J2236,0)</f>
        <v>0</v>
      </c>
      <c r="BH2236" s="230">
        <f>IF(N2236="sníž. přenesená",J2236,0)</f>
        <v>0</v>
      </c>
      <c r="BI2236" s="230">
        <f>IF(N2236="nulová",J2236,0)</f>
        <v>0</v>
      </c>
      <c r="BJ2236" s="20" t="s">
        <v>91</v>
      </c>
      <c r="BK2236" s="230">
        <f>ROUND(I2236*H2236,2)</f>
        <v>0</v>
      </c>
      <c r="BL2236" s="20" t="s">
        <v>482</v>
      </c>
      <c r="BM2236" s="229" t="s">
        <v>2050</v>
      </c>
    </row>
    <row r="2237" s="13" customFormat="1">
      <c r="A2237" s="13"/>
      <c r="B2237" s="236"/>
      <c r="C2237" s="237"/>
      <c r="D2237" s="238" t="s">
        <v>383</v>
      </c>
      <c r="E2237" s="239" t="s">
        <v>19</v>
      </c>
      <c r="F2237" s="240" t="s">
        <v>1348</v>
      </c>
      <c r="G2237" s="237"/>
      <c r="H2237" s="239" t="s">
        <v>19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6" t="s">
        <v>383</v>
      </c>
      <c r="AU2237" s="246" t="s">
        <v>91</v>
      </c>
      <c r="AV2237" s="13" t="s">
        <v>85</v>
      </c>
      <c r="AW2237" s="13" t="s">
        <v>37</v>
      </c>
      <c r="AX2237" s="13" t="s">
        <v>78</v>
      </c>
      <c r="AY2237" s="246" t="s">
        <v>373</v>
      </c>
    </row>
    <row r="2238" s="13" customFormat="1">
      <c r="A2238" s="13"/>
      <c r="B2238" s="236"/>
      <c r="C2238" s="237"/>
      <c r="D2238" s="238" t="s">
        <v>383</v>
      </c>
      <c r="E2238" s="239" t="s">
        <v>19</v>
      </c>
      <c r="F2238" s="240" t="s">
        <v>1441</v>
      </c>
      <c r="G2238" s="237"/>
      <c r="H2238" s="239" t="s">
        <v>19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6" t="s">
        <v>383</v>
      </c>
      <c r="AU2238" s="246" t="s">
        <v>91</v>
      </c>
      <c r="AV2238" s="13" t="s">
        <v>85</v>
      </c>
      <c r="AW2238" s="13" t="s">
        <v>37</v>
      </c>
      <c r="AX2238" s="13" t="s">
        <v>78</v>
      </c>
      <c r="AY2238" s="246" t="s">
        <v>373</v>
      </c>
    </row>
    <row r="2239" s="14" customFormat="1">
      <c r="A2239" s="14"/>
      <c r="B2239" s="247"/>
      <c r="C2239" s="248"/>
      <c r="D2239" s="238" t="s">
        <v>383</v>
      </c>
      <c r="E2239" s="249" t="s">
        <v>19</v>
      </c>
      <c r="F2239" s="250" t="s">
        <v>2036</v>
      </c>
      <c r="G2239" s="248"/>
      <c r="H2239" s="251">
        <v>2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7" t="s">
        <v>383</v>
      </c>
      <c r="AU2239" s="257" t="s">
        <v>91</v>
      </c>
      <c r="AV2239" s="14" t="s">
        <v>91</v>
      </c>
      <c r="AW2239" s="14" t="s">
        <v>37</v>
      </c>
      <c r="AX2239" s="14" t="s">
        <v>78</v>
      </c>
      <c r="AY2239" s="257" t="s">
        <v>373</v>
      </c>
    </row>
    <row r="2240" s="15" customFormat="1">
      <c r="A2240" s="15"/>
      <c r="B2240" s="258"/>
      <c r="C2240" s="259"/>
      <c r="D2240" s="238" t="s">
        <v>383</v>
      </c>
      <c r="E2240" s="260" t="s">
        <v>19</v>
      </c>
      <c r="F2240" s="261" t="s">
        <v>386</v>
      </c>
      <c r="G2240" s="259"/>
      <c r="H2240" s="262">
        <v>2</v>
      </c>
      <c r="I2240" s="263"/>
      <c r="J2240" s="259"/>
      <c r="K2240" s="259"/>
      <c r="L2240" s="264"/>
      <c r="M2240" s="265"/>
      <c r="N2240" s="266"/>
      <c r="O2240" s="266"/>
      <c r="P2240" s="266"/>
      <c r="Q2240" s="266"/>
      <c r="R2240" s="266"/>
      <c r="S2240" s="266"/>
      <c r="T2240" s="267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68" t="s">
        <v>383</v>
      </c>
      <c r="AU2240" s="268" t="s">
        <v>91</v>
      </c>
      <c r="AV2240" s="15" t="s">
        <v>379</v>
      </c>
      <c r="AW2240" s="15" t="s">
        <v>37</v>
      </c>
      <c r="AX2240" s="15" t="s">
        <v>85</v>
      </c>
      <c r="AY2240" s="268" t="s">
        <v>373</v>
      </c>
    </row>
    <row r="2241" s="2" customFormat="1" ht="24.15" customHeight="1">
      <c r="A2241" s="41"/>
      <c r="B2241" s="42"/>
      <c r="C2241" s="280" t="s">
        <v>2051</v>
      </c>
      <c r="D2241" s="280" t="s">
        <v>489</v>
      </c>
      <c r="E2241" s="281" t="s">
        <v>2052</v>
      </c>
      <c r="F2241" s="282" t="s">
        <v>2053</v>
      </c>
      <c r="G2241" s="283" t="s">
        <v>595</v>
      </c>
      <c r="H2241" s="284">
        <v>2</v>
      </c>
      <c r="I2241" s="285"/>
      <c r="J2241" s="286">
        <f>ROUND(I2241*H2241,2)</f>
        <v>0</v>
      </c>
      <c r="K2241" s="282" t="s">
        <v>19</v>
      </c>
      <c r="L2241" s="287"/>
      <c r="M2241" s="288" t="s">
        <v>19</v>
      </c>
      <c r="N2241" s="289" t="s">
        <v>50</v>
      </c>
      <c r="O2241" s="87"/>
      <c r="P2241" s="227">
        <f>O2241*H2241</f>
        <v>0</v>
      </c>
      <c r="Q2241" s="227">
        <v>0.00029999999999999997</v>
      </c>
      <c r="R2241" s="227">
        <f>Q2241*H2241</f>
        <v>0.00059999999999999995</v>
      </c>
      <c r="S2241" s="227">
        <v>0</v>
      </c>
      <c r="T2241" s="228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9" t="s">
        <v>616</v>
      </c>
      <c r="AT2241" s="229" t="s">
        <v>489</v>
      </c>
      <c r="AU2241" s="229" t="s">
        <v>91</v>
      </c>
      <c r="AY2241" s="20" t="s">
        <v>373</v>
      </c>
      <c r="BE2241" s="230">
        <f>IF(N2241="základní",J2241,0)</f>
        <v>0</v>
      </c>
      <c r="BF2241" s="230">
        <f>IF(N2241="snížená",J2241,0)</f>
        <v>0</v>
      </c>
      <c r="BG2241" s="230">
        <f>IF(N2241="zákl. přenesená",J2241,0)</f>
        <v>0</v>
      </c>
      <c r="BH2241" s="230">
        <f>IF(N2241="sníž. přenesená",J2241,0)</f>
        <v>0</v>
      </c>
      <c r="BI2241" s="230">
        <f>IF(N2241="nulová",J2241,0)</f>
        <v>0</v>
      </c>
      <c r="BJ2241" s="20" t="s">
        <v>91</v>
      </c>
      <c r="BK2241" s="230">
        <f>ROUND(I2241*H2241,2)</f>
        <v>0</v>
      </c>
      <c r="BL2241" s="20" t="s">
        <v>482</v>
      </c>
      <c r="BM2241" s="229" t="s">
        <v>2054</v>
      </c>
    </row>
    <row r="2242" s="13" customFormat="1">
      <c r="A2242" s="13"/>
      <c r="B2242" s="236"/>
      <c r="C2242" s="237"/>
      <c r="D2242" s="238" t="s">
        <v>383</v>
      </c>
      <c r="E2242" s="239" t="s">
        <v>19</v>
      </c>
      <c r="F2242" s="240" t="s">
        <v>1348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383</v>
      </c>
      <c r="AU2242" s="246" t="s">
        <v>91</v>
      </c>
      <c r="AV2242" s="13" t="s">
        <v>85</v>
      </c>
      <c r="AW2242" s="13" t="s">
        <v>37</v>
      </c>
      <c r="AX2242" s="13" t="s">
        <v>78</v>
      </c>
      <c r="AY2242" s="246" t="s">
        <v>373</v>
      </c>
    </row>
    <row r="2243" s="13" customFormat="1">
      <c r="A2243" s="13"/>
      <c r="B2243" s="236"/>
      <c r="C2243" s="237"/>
      <c r="D2243" s="238" t="s">
        <v>383</v>
      </c>
      <c r="E2243" s="239" t="s">
        <v>19</v>
      </c>
      <c r="F2243" s="240" t="s">
        <v>1441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383</v>
      </c>
      <c r="AU2243" s="246" t="s">
        <v>91</v>
      </c>
      <c r="AV2243" s="13" t="s">
        <v>85</v>
      </c>
      <c r="AW2243" s="13" t="s">
        <v>37</v>
      </c>
      <c r="AX2243" s="13" t="s">
        <v>78</v>
      </c>
      <c r="AY2243" s="246" t="s">
        <v>373</v>
      </c>
    </row>
    <row r="2244" s="14" customFormat="1">
      <c r="A2244" s="14"/>
      <c r="B2244" s="247"/>
      <c r="C2244" s="248"/>
      <c r="D2244" s="238" t="s">
        <v>383</v>
      </c>
      <c r="E2244" s="249" t="s">
        <v>19</v>
      </c>
      <c r="F2244" s="250" t="s">
        <v>2035</v>
      </c>
      <c r="G2244" s="248"/>
      <c r="H2244" s="251">
        <v>2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7" t="s">
        <v>383</v>
      </c>
      <c r="AU2244" s="257" t="s">
        <v>91</v>
      </c>
      <c r="AV2244" s="14" t="s">
        <v>91</v>
      </c>
      <c r="AW2244" s="14" t="s">
        <v>37</v>
      </c>
      <c r="AX2244" s="14" t="s">
        <v>78</v>
      </c>
      <c r="AY2244" s="257" t="s">
        <v>373</v>
      </c>
    </row>
    <row r="2245" s="15" customFormat="1">
      <c r="A2245" s="15"/>
      <c r="B2245" s="258"/>
      <c r="C2245" s="259"/>
      <c r="D2245" s="238" t="s">
        <v>383</v>
      </c>
      <c r="E2245" s="260" t="s">
        <v>19</v>
      </c>
      <c r="F2245" s="261" t="s">
        <v>386</v>
      </c>
      <c r="G2245" s="259"/>
      <c r="H2245" s="262">
        <v>2</v>
      </c>
      <c r="I2245" s="263"/>
      <c r="J2245" s="259"/>
      <c r="K2245" s="259"/>
      <c r="L2245" s="264"/>
      <c r="M2245" s="265"/>
      <c r="N2245" s="266"/>
      <c r="O2245" s="266"/>
      <c r="P2245" s="266"/>
      <c r="Q2245" s="266"/>
      <c r="R2245" s="266"/>
      <c r="S2245" s="266"/>
      <c r="T2245" s="267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T2245" s="268" t="s">
        <v>383</v>
      </c>
      <c r="AU2245" s="268" t="s">
        <v>91</v>
      </c>
      <c r="AV2245" s="15" t="s">
        <v>379</v>
      </c>
      <c r="AW2245" s="15" t="s">
        <v>37</v>
      </c>
      <c r="AX2245" s="15" t="s">
        <v>85</v>
      </c>
      <c r="AY2245" s="268" t="s">
        <v>373</v>
      </c>
    </row>
    <row r="2246" s="2" customFormat="1" ht="49.05" customHeight="1">
      <c r="A2246" s="41"/>
      <c r="B2246" s="42"/>
      <c r="C2246" s="218" t="s">
        <v>2055</v>
      </c>
      <c r="D2246" s="218" t="s">
        <v>375</v>
      </c>
      <c r="E2246" s="219" t="s">
        <v>2056</v>
      </c>
      <c r="F2246" s="220" t="s">
        <v>2057</v>
      </c>
      <c r="G2246" s="221" t="s">
        <v>2058</v>
      </c>
      <c r="H2246" s="290"/>
      <c r="I2246" s="223"/>
      <c r="J2246" s="224">
        <f>ROUND(I2246*H2246,2)</f>
        <v>0</v>
      </c>
      <c r="K2246" s="220" t="s">
        <v>378</v>
      </c>
      <c r="L2246" s="47"/>
      <c r="M2246" s="225" t="s">
        <v>19</v>
      </c>
      <c r="N2246" s="226" t="s">
        <v>50</v>
      </c>
      <c r="O2246" s="87"/>
      <c r="P2246" s="227">
        <f>O2246*H2246</f>
        <v>0</v>
      </c>
      <c r="Q2246" s="227">
        <v>0</v>
      </c>
      <c r="R2246" s="227">
        <f>Q2246*H2246</f>
        <v>0</v>
      </c>
      <c r="S2246" s="227">
        <v>0</v>
      </c>
      <c r="T2246" s="228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29" t="s">
        <v>482</v>
      </c>
      <c r="AT2246" s="229" t="s">
        <v>375</v>
      </c>
      <c r="AU2246" s="229" t="s">
        <v>91</v>
      </c>
      <c r="AY2246" s="20" t="s">
        <v>373</v>
      </c>
      <c r="BE2246" s="230">
        <f>IF(N2246="základní",J2246,0)</f>
        <v>0</v>
      </c>
      <c r="BF2246" s="230">
        <f>IF(N2246="snížená",J2246,0)</f>
        <v>0</v>
      </c>
      <c r="BG2246" s="230">
        <f>IF(N2246="zákl. přenesená",J2246,0)</f>
        <v>0</v>
      </c>
      <c r="BH2246" s="230">
        <f>IF(N2246="sníž. přenesená",J2246,0)</f>
        <v>0</v>
      </c>
      <c r="BI2246" s="230">
        <f>IF(N2246="nulová",J2246,0)</f>
        <v>0</v>
      </c>
      <c r="BJ2246" s="20" t="s">
        <v>91</v>
      </c>
      <c r="BK2246" s="230">
        <f>ROUND(I2246*H2246,2)</f>
        <v>0</v>
      </c>
      <c r="BL2246" s="20" t="s">
        <v>482</v>
      </c>
      <c r="BM2246" s="229" t="s">
        <v>2059</v>
      </c>
    </row>
    <row r="2247" s="2" customFormat="1">
      <c r="A2247" s="41"/>
      <c r="B2247" s="42"/>
      <c r="C2247" s="43"/>
      <c r="D2247" s="231" t="s">
        <v>381</v>
      </c>
      <c r="E2247" s="43"/>
      <c r="F2247" s="232" t="s">
        <v>2060</v>
      </c>
      <c r="G2247" s="43"/>
      <c r="H2247" s="43"/>
      <c r="I2247" s="233"/>
      <c r="J2247" s="43"/>
      <c r="K2247" s="43"/>
      <c r="L2247" s="47"/>
      <c r="M2247" s="234"/>
      <c r="N2247" s="235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20" t="s">
        <v>381</v>
      </c>
      <c r="AU2247" s="20" t="s">
        <v>91</v>
      </c>
    </row>
    <row r="2248" s="12" customFormat="1" ht="22.8" customHeight="1">
      <c r="A2248" s="12"/>
      <c r="B2248" s="202"/>
      <c r="C2248" s="203"/>
      <c r="D2248" s="204" t="s">
        <v>77</v>
      </c>
      <c r="E2248" s="216" t="s">
        <v>2061</v>
      </c>
      <c r="F2248" s="216" t="s">
        <v>2062</v>
      </c>
      <c r="G2248" s="203"/>
      <c r="H2248" s="203"/>
      <c r="I2248" s="206"/>
      <c r="J2248" s="217">
        <f>BK2248</f>
        <v>0</v>
      </c>
      <c r="K2248" s="203"/>
      <c r="L2248" s="208"/>
      <c r="M2248" s="209"/>
      <c r="N2248" s="210"/>
      <c r="O2248" s="210"/>
      <c r="P2248" s="211">
        <f>SUM(P2249:P2632)</f>
        <v>0</v>
      </c>
      <c r="Q2248" s="210"/>
      <c r="R2248" s="211">
        <f>SUM(R2249:R2632)</f>
        <v>76.092955819999986</v>
      </c>
      <c r="S2248" s="210"/>
      <c r="T2248" s="212">
        <f>SUM(T2249:T2632)</f>
        <v>0</v>
      </c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R2248" s="213" t="s">
        <v>91</v>
      </c>
      <c r="AT2248" s="214" t="s">
        <v>77</v>
      </c>
      <c r="AU2248" s="214" t="s">
        <v>85</v>
      </c>
      <c r="AY2248" s="213" t="s">
        <v>373</v>
      </c>
      <c r="BK2248" s="215">
        <f>SUM(BK2249:BK2632)</f>
        <v>0</v>
      </c>
    </row>
    <row r="2249" s="2" customFormat="1" ht="37.8" customHeight="1">
      <c r="A2249" s="41"/>
      <c r="B2249" s="42"/>
      <c r="C2249" s="218" t="s">
        <v>2063</v>
      </c>
      <c r="D2249" s="218" t="s">
        <v>375</v>
      </c>
      <c r="E2249" s="219" t="s">
        <v>2064</v>
      </c>
      <c r="F2249" s="220" t="s">
        <v>2065</v>
      </c>
      <c r="G2249" s="221" t="s">
        <v>153</v>
      </c>
      <c r="H2249" s="222">
        <v>959.61000000000001</v>
      </c>
      <c r="I2249" s="223"/>
      <c r="J2249" s="224">
        <f>ROUND(I2249*H2249,2)</f>
        <v>0</v>
      </c>
      <c r="K2249" s="220" t="s">
        <v>378</v>
      </c>
      <c r="L2249" s="47"/>
      <c r="M2249" s="225" t="s">
        <v>19</v>
      </c>
      <c r="N2249" s="226" t="s">
        <v>50</v>
      </c>
      <c r="O2249" s="87"/>
      <c r="P2249" s="227">
        <f>O2249*H2249</f>
        <v>0</v>
      </c>
      <c r="Q2249" s="227">
        <v>0</v>
      </c>
      <c r="R2249" s="227">
        <f>Q2249*H2249</f>
        <v>0</v>
      </c>
      <c r="S2249" s="227">
        <v>0</v>
      </c>
      <c r="T2249" s="228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29" t="s">
        <v>482</v>
      </c>
      <c r="AT2249" s="229" t="s">
        <v>375</v>
      </c>
      <c r="AU2249" s="229" t="s">
        <v>91</v>
      </c>
      <c r="AY2249" s="20" t="s">
        <v>373</v>
      </c>
      <c r="BE2249" s="230">
        <f>IF(N2249="základní",J2249,0)</f>
        <v>0</v>
      </c>
      <c r="BF2249" s="230">
        <f>IF(N2249="snížená",J2249,0)</f>
        <v>0</v>
      </c>
      <c r="BG2249" s="230">
        <f>IF(N2249="zákl. přenesená",J2249,0)</f>
        <v>0</v>
      </c>
      <c r="BH2249" s="230">
        <f>IF(N2249="sníž. přenesená",J2249,0)</f>
        <v>0</v>
      </c>
      <c r="BI2249" s="230">
        <f>IF(N2249="nulová",J2249,0)</f>
        <v>0</v>
      </c>
      <c r="BJ2249" s="20" t="s">
        <v>91</v>
      </c>
      <c r="BK2249" s="230">
        <f>ROUND(I2249*H2249,2)</f>
        <v>0</v>
      </c>
      <c r="BL2249" s="20" t="s">
        <v>482</v>
      </c>
      <c r="BM2249" s="229" t="s">
        <v>2066</v>
      </c>
    </row>
    <row r="2250" s="2" customFormat="1">
      <c r="A2250" s="41"/>
      <c r="B2250" s="42"/>
      <c r="C2250" s="43"/>
      <c r="D2250" s="231" t="s">
        <v>381</v>
      </c>
      <c r="E2250" s="43"/>
      <c r="F2250" s="232" t="s">
        <v>2067</v>
      </c>
      <c r="G2250" s="43"/>
      <c r="H2250" s="43"/>
      <c r="I2250" s="233"/>
      <c r="J2250" s="43"/>
      <c r="K2250" s="43"/>
      <c r="L2250" s="47"/>
      <c r="M2250" s="234"/>
      <c r="N2250" s="235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381</v>
      </c>
      <c r="AU2250" s="20" t="s">
        <v>91</v>
      </c>
    </row>
    <row r="2251" s="13" customFormat="1">
      <c r="A2251" s="13"/>
      <c r="B2251" s="236"/>
      <c r="C2251" s="237"/>
      <c r="D2251" s="238" t="s">
        <v>383</v>
      </c>
      <c r="E2251" s="239" t="s">
        <v>19</v>
      </c>
      <c r="F2251" s="240" t="s">
        <v>1348</v>
      </c>
      <c r="G2251" s="237"/>
      <c r="H2251" s="239" t="s">
        <v>19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6" t="s">
        <v>383</v>
      </c>
      <c r="AU2251" s="246" t="s">
        <v>91</v>
      </c>
      <c r="AV2251" s="13" t="s">
        <v>85</v>
      </c>
      <c r="AW2251" s="13" t="s">
        <v>37</v>
      </c>
      <c r="AX2251" s="13" t="s">
        <v>78</v>
      </c>
      <c r="AY2251" s="246" t="s">
        <v>373</v>
      </c>
    </row>
    <row r="2252" s="13" customFormat="1">
      <c r="A2252" s="13"/>
      <c r="B2252" s="236"/>
      <c r="C2252" s="237"/>
      <c r="D2252" s="238" t="s">
        <v>383</v>
      </c>
      <c r="E2252" s="239" t="s">
        <v>19</v>
      </c>
      <c r="F2252" s="240" t="s">
        <v>668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383</v>
      </c>
      <c r="AU2252" s="246" t="s">
        <v>91</v>
      </c>
      <c r="AV2252" s="13" t="s">
        <v>85</v>
      </c>
      <c r="AW2252" s="13" t="s">
        <v>37</v>
      </c>
      <c r="AX2252" s="13" t="s">
        <v>78</v>
      </c>
      <c r="AY2252" s="246" t="s">
        <v>373</v>
      </c>
    </row>
    <row r="2253" s="13" customFormat="1">
      <c r="A2253" s="13"/>
      <c r="B2253" s="236"/>
      <c r="C2253" s="237"/>
      <c r="D2253" s="238" t="s">
        <v>383</v>
      </c>
      <c r="E2253" s="239" t="s">
        <v>19</v>
      </c>
      <c r="F2253" s="240" t="s">
        <v>2068</v>
      </c>
      <c r="G2253" s="237"/>
      <c r="H2253" s="239" t="s">
        <v>19</v>
      </c>
      <c r="I2253" s="241"/>
      <c r="J2253" s="237"/>
      <c r="K2253" s="237"/>
      <c r="L2253" s="242"/>
      <c r="M2253" s="243"/>
      <c r="N2253" s="244"/>
      <c r="O2253" s="244"/>
      <c r="P2253" s="244"/>
      <c r="Q2253" s="244"/>
      <c r="R2253" s="244"/>
      <c r="S2253" s="244"/>
      <c r="T2253" s="245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6" t="s">
        <v>383</v>
      </c>
      <c r="AU2253" s="246" t="s">
        <v>91</v>
      </c>
      <c r="AV2253" s="13" t="s">
        <v>85</v>
      </c>
      <c r="AW2253" s="13" t="s">
        <v>37</v>
      </c>
      <c r="AX2253" s="13" t="s">
        <v>78</v>
      </c>
      <c r="AY2253" s="246" t="s">
        <v>373</v>
      </c>
    </row>
    <row r="2254" s="13" customFormat="1">
      <c r="A2254" s="13"/>
      <c r="B2254" s="236"/>
      <c r="C2254" s="237"/>
      <c r="D2254" s="238" t="s">
        <v>383</v>
      </c>
      <c r="E2254" s="239" t="s">
        <v>19</v>
      </c>
      <c r="F2254" s="240" t="s">
        <v>2069</v>
      </c>
      <c r="G2254" s="237"/>
      <c r="H2254" s="239" t="s">
        <v>19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6" t="s">
        <v>383</v>
      </c>
      <c r="AU2254" s="246" t="s">
        <v>91</v>
      </c>
      <c r="AV2254" s="13" t="s">
        <v>85</v>
      </c>
      <c r="AW2254" s="13" t="s">
        <v>37</v>
      </c>
      <c r="AX2254" s="13" t="s">
        <v>78</v>
      </c>
      <c r="AY2254" s="246" t="s">
        <v>373</v>
      </c>
    </row>
    <row r="2255" s="14" customFormat="1">
      <c r="A2255" s="14"/>
      <c r="B2255" s="247"/>
      <c r="C2255" s="248"/>
      <c r="D2255" s="238" t="s">
        <v>383</v>
      </c>
      <c r="E2255" s="249" t="s">
        <v>19</v>
      </c>
      <c r="F2255" s="250" t="s">
        <v>2070</v>
      </c>
      <c r="G2255" s="248"/>
      <c r="H2255" s="251">
        <v>781.82100000000003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383</v>
      </c>
      <c r="AU2255" s="257" t="s">
        <v>91</v>
      </c>
      <c r="AV2255" s="14" t="s">
        <v>91</v>
      </c>
      <c r="AW2255" s="14" t="s">
        <v>37</v>
      </c>
      <c r="AX2255" s="14" t="s">
        <v>78</v>
      </c>
      <c r="AY2255" s="257" t="s">
        <v>373</v>
      </c>
    </row>
    <row r="2256" s="13" customFormat="1">
      <c r="A2256" s="13"/>
      <c r="B2256" s="236"/>
      <c r="C2256" s="237"/>
      <c r="D2256" s="238" t="s">
        <v>383</v>
      </c>
      <c r="E2256" s="239" t="s">
        <v>19</v>
      </c>
      <c r="F2256" s="240" t="s">
        <v>2071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383</v>
      </c>
      <c r="AU2256" s="246" t="s">
        <v>91</v>
      </c>
      <c r="AV2256" s="13" t="s">
        <v>85</v>
      </c>
      <c r="AW2256" s="13" t="s">
        <v>37</v>
      </c>
      <c r="AX2256" s="13" t="s">
        <v>78</v>
      </c>
      <c r="AY2256" s="246" t="s">
        <v>373</v>
      </c>
    </row>
    <row r="2257" s="14" customFormat="1">
      <c r="A2257" s="14"/>
      <c r="B2257" s="247"/>
      <c r="C2257" s="248"/>
      <c r="D2257" s="238" t="s">
        <v>383</v>
      </c>
      <c r="E2257" s="249" t="s">
        <v>19</v>
      </c>
      <c r="F2257" s="250" t="s">
        <v>2072</v>
      </c>
      <c r="G2257" s="248"/>
      <c r="H2257" s="251">
        <v>22.678999999999998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383</v>
      </c>
      <c r="AU2257" s="257" t="s">
        <v>91</v>
      </c>
      <c r="AV2257" s="14" t="s">
        <v>91</v>
      </c>
      <c r="AW2257" s="14" t="s">
        <v>37</v>
      </c>
      <c r="AX2257" s="14" t="s">
        <v>78</v>
      </c>
      <c r="AY2257" s="257" t="s">
        <v>373</v>
      </c>
    </row>
    <row r="2258" s="13" customFormat="1">
      <c r="A2258" s="13"/>
      <c r="B2258" s="236"/>
      <c r="C2258" s="237"/>
      <c r="D2258" s="238" t="s">
        <v>383</v>
      </c>
      <c r="E2258" s="239" t="s">
        <v>19</v>
      </c>
      <c r="F2258" s="240" t="s">
        <v>1300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383</v>
      </c>
      <c r="AU2258" s="246" t="s">
        <v>91</v>
      </c>
      <c r="AV2258" s="13" t="s">
        <v>85</v>
      </c>
      <c r="AW2258" s="13" t="s">
        <v>37</v>
      </c>
      <c r="AX2258" s="13" t="s">
        <v>78</v>
      </c>
      <c r="AY2258" s="246" t="s">
        <v>373</v>
      </c>
    </row>
    <row r="2259" s="14" customFormat="1">
      <c r="A2259" s="14"/>
      <c r="B2259" s="247"/>
      <c r="C2259" s="248"/>
      <c r="D2259" s="238" t="s">
        <v>383</v>
      </c>
      <c r="E2259" s="249" t="s">
        <v>19</v>
      </c>
      <c r="F2259" s="250" t="s">
        <v>2073</v>
      </c>
      <c r="G2259" s="248"/>
      <c r="H2259" s="251">
        <v>34.609999999999999</v>
      </c>
      <c r="I2259" s="252"/>
      <c r="J2259" s="248"/>
      <c r="K2259" s="248"/>
      <c r="L2259" s="253"/>
      <c r="M2259" s="254"/>
      <c r="N2259" s="255"/>
      <c r="O2259" s="255"/>
      <c r="P2259" s="255"/>
      <c r="Q2259" s="255"/>
      <c r="R2259" s="255"/>
      <c r="S2259" s="255"/>
      <c r="T2259" s="256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7" t="s">
        <v>383</v>
      </c>
      <c r="AU2259" s="257" t="s">
        <v>91</v>
      </c>
      <c r="AV2259" s="14" t="s">
        <v>91</v>
      </c>
      <c r="AW2259" s="14" t="s">
        <v>37</v>
      </c>
      <c r="AX2259" s="14" t="s">
        <v>78</v>
      </c>
      <c r="AY2259" s="257" t="s">
        <v>373</v>
      </c>
    </row>
    <row r="2260" s="13" customFormat="1">
      <c r="A2260" s="13"/>
      <c r="B2260" s="236"/>
      <c r="C2260" s="237"/>
      <c r="D2260" s="238" t="s">
        <v>383</v>
      </c>
      <c r="E2260" s="239" t="s">
        <v>19</v>
      </c>
      <c r="F2260" s="240" t="s">
        <v>1302</v>
      </c>
      <c r="G2260" s="237"/>
      <c r="H2260" s="239" t="s">
        <v>19</v>
      </c>
      <c r="I2260" s="241"/>
      <c r="J2260" s="237"/>
      <c r="K2260" s="237"/>
      <c r="L2260" s="242"/>
      <c r="M2260" s="243"/>
      <c r="N2260" s="244"/>
      <c r="O2260" s="244"/>
      <c r="P2260" s="244"/>
      <c r="Q2260" s="244"/>
      <c r="R2260" s="244"/>
      <c r="S2260" s="244"/>
      <c r="T2260" s="245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6" t="s">
        <v>383</v>
      </c>
      <c r="AU2260" s="246" t="s">
        <v>91</v>
      </c>
      <c r="AV2260" s="13" t="s">
        <v>85</v>
      </c>
      <c r="AW2260" s="13" t="s">
        <v>37</v>
      </c>
      <c r="AX2260" s="13" t="s">
        <v>78</v>
      </c>
      <c r="AY2260" s="246" t="s">
        <v>373</v>
      </c>
    </row>
    <row r="2261" s="14" customFormat="1">
      <c r="A2261" s="14"/>
      <c r="B2261" s="247"/>
      <c r="C2261" s="248"/>
      <c r="D2261" s="238" t="s">
        <v>383</v>
      </c>
      <c r="E2261" s="249" t="s">
        <v>19</v>
      </c>
      <c r="F2261" s="250" t="s">
        <v>2074</v>
      </c>
      <c r="G2261" s="248"/>
      <c r="H2261" s="251">
        <v>94.5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383</v>
      </c>
      <c r="AU2261" s="257" t="s">
        <v>91</v>
      </c>
      <c r="AV2261" s="14" t="s">
        <v>91</v>
      </c>
      <c r="AW2261" s="14" t="s">
        <v>37</v>
      </c>
      <c r="AX2261" s="14" t="s">
        <v>78</v>
      </c>
      <c r="AY2261" s="257" t="s">
        <v>373</v>
      </c>
    </row>
    <row r="2262" s="13" customFormat="1">
      <c r="A2262" s="13"/>
      <c r="B2262" s="236"/>
      <c r="C2262" s="237"/>
      <c r="D2262" s="238" t="s">
        <v>383</v>
      </c>
      <c r="E2262" s="239" t="s">
        <v>19</v>
      </c>
      <c r="F2262" s="240" t="s">
        <v>2075</v>
      </c>
      <c r="G2262" s="237"/>
      <c r="H2262" s="239" t="s">
        <v>19</v>
      </c>
      <c r="I2262" s="241"/>
      <c r="J2262" s="237"/>
      <c r="K2262" s="237"/>
      <c r="L2262" s="242"/>
      <c r="M2262" s="243"/>
      <c r="N2262" s="244"/>
      <c r="O2262" s="244"/>
      <c r="P2262" s="244"/>
      <c r="Q2262" s="244"/>
      <c r="R2262" s="244"/>
      <c r="S2262" s="244"/>
      <c r="T2262" s="245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6" t="s">
        <v>383</v>
      </c>
      <c r="AU2262" s="246" t="s">
        <v>91</v>
      </c>
      <c r="AV2262" s="13" t="s">
        <v>85</v>
      </c>
      <c r="AW2262" s="13" t="s">
        <v>37</v>
      </c>
      <c r="AX2262" s="13" t="s">
        <v>78</v>
      </c>
      <c r="AY2262" s="246" t="s">
        <v>373</v>
      </c>
    </row>
    <row r="2263" s="14" customFormat="1">
      <c r="A2263" s="14"/>
      <c r="B2263" s="247"/>
      <c r="C2263" s="248"/>
      <c r="D2263" s="238" t="s">
        <v>383</v>
      </c>
      <c r="E2263" s="249" t="s">
        <v>19</v>
      </c>
      <c r="F2263" s="250" t="s">
        <v>570</v>
      </c>
      <c r="G2263" s="248"/>
      <c r="H2263" s="251">
        <v>26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383</v>
      </c>
      <c r="AU2263" s="257" t="s">
        <v>91</v>
      </c>
      <c r="AV2263" s="14" t="s">
        <v>91</v>
      </c>
      <c r="AW2263" s="14" t="s">
        <v>37</v>
      </c>
      <c r="AX2263" s="14" t="s">
        <v>78</v>
      </c>
      <c r="AY2263" s="257" t="s">
        <v>373</v>
      </c>
    </row>
    <row r="2264" s="15" customFormat="1">
      <c r="A2264" s="15"/>
      <c r="B2264" s="258"/>
      <c r="C2264" s="259"/>
      <c r="D2264" s="238" t="s">
        <v>383</v>
      </c>
      <c r="E2264" s="260" t="s">
        <v>19</v>
      </c>
      <c r="F2264" s="261" t="s">
        <v>386</v>
      </c>
      <c r="G2264" s="259"/>
      <c r="H2264" s="262">
        <v>959.61000000000001</v>
      </c>
      <c r="I2264" s="263"/>
      <c r="J2264" s="259"/>
      <c r="K2264" s="259"/>
      <c r="L2264" s="264"/>
      <c r="M2264" s="265"/>
      <c r="N2264" s="266"/>
      <c r="O2264" s="266"/>
      <c r="P2264" s="266"/>
      <c r="Q2264" s="266"/>
      <c r="R2264" s="266"/>
      <c r="S2264" s="266"/>
      <c r="T2264" s="267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68" t="s">
        <v>383</v>
      </c>
      <c r="AU2264" s="268" t="s">
        <v>91</v>
      </c>
      <c r="AV2264" s="15" t="s">
        <v>379</v>
      </c>
      <c r="AW2264" s="15" t="s">
        <v>37</v>
      </c>
      <c r="AX2264" s="15" t="s">
        <v>85</v>
      </c>
      <c r="AY2264" s="268" t="s">
        <v>373</v>
      </c>
    </row>
    <row r="2265" s="2" customFormat="1" ht="16.5" customHeight="1">
      <c r="A2265" s="41"/>
      <c r="B2265" s="42"/>
      <c r="C2265" s="280" t="s">
        <v>2076</v>
      </c>
      <c r="D2265" s="280" t="s">
        <v>489</v>
      </c>
      <c r="E2265" s="281" t="s">
        <v>2077</v>
      </c>
      <c r="F2265" s="282" t="s">
        <v>2078</v>
      </c>
      <c r="G2265" s="283" t="s">
        <v>2079</v>
      </c>
      <c r="H2265" s="284">
        <v>335.86399999999998</v>
      </c>
      <c r="I2265" s="285"/>
      <c r="J2265" s="286">
        <f>ROUND(I2265*H2265,2)</f>
        <v>0</v>
      </c>
      <c r="K2265" s="282" t="s">
        <v>378</v>
      </c>
      <c r="L2265" s="287"/>
      <c r="M2265" s="288" t="s">
        <v>19</v>
      </c>
      <c r="N2265" s="289" t="s">
        <v>50</v>
      </c>
      <c r="O2265" s="87"/>
      <c r="P2265" s="227">
        <f>O2265*H2265</f>
        <v>0</v>
      </c>
      <c r="Q2265" s="227">
        <v>0.001</v>
      </c>
      <c r="R2265" s="227">
        <f>Q2265*H2265</f>
        <v>0.335864</v>
      </c>
      <c r="S2265" s="227">
        <v>0</v>
      </c>
      <c r="T2265" s="228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9" t="s">
        <v>616</v>
      </c>
      <c r="AT2265" s="229" t="s">
        <v>489</v>
      </c>
      <c r="AU2265" s="229" t="s">
        <v>91</v>
      </c>
      <c r="AY2265" s="20" t="s">
        <v>373</v>
      </c>
      <c r="BE2265" s="230">
        <f>IF(N2265="základní",J2265,0)</f>
        <v>0</v>
      </c>
      <c r="BF2265" s="230">
        <f>IF(N2265="snížená",J2265,0)</f>
        <v>0</v>
      </c>
      <c r="BG2265" s="230">
        <f>IF(N2265="zákl. přenesená",J2265,0)</f>
        <v>0</v>
      </c>
      <c r="BH2265" s="230">
        <f>IF(N2265="sníž. přenesená",J2265,0)</f>
        <v>0</v>
      </c>
      <c r="BI2265" s="230">
        <f>IF(N2265="nulová",J2265,0)</f>
        <v>0</v>
      </c>
      <c r="BJ2265" s="20" t="s">
        <v>91</v>
      </c>
      <c r="BK2265" s="230">
        <f>ROUND(I2265*H2265,2)</f>
        <v>0</v>
      </c>
      <c r="BL2265" s="20" t="s">
        <v>482</v>
      </c>
      <c r="BM2265" s="229" t="s">
        <v>2080</v>
      </c>
    </row>
    <row r="2266" s="13" customFormat="1">
      <c r="A2266" s="13"/>
      <c r="B2266" s="236"/>
      <c r="C2266" s="237"/>
      <c r="D2266" s="238" t="s">
        <v>383</v>
      </c>
      <c r="E2266" s="239" t="s">
        <v>19</v>
      </c>
      <c r="F2266" s="240" t="s">
        <v>1348</v>
      </c>
      <c r="G2266" s="237"/>
      <c r="H2266" s="239" t="s">
        <v>19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6" t="s">
        <v>383</v>
      </c>
      <c r="AU2266" s="246" t="s">
        <v>91</v>
      </c>
      <c r="AV2266" s="13" t="s">
        <v>85</v>
      </c>
      <c r="AW2266" s="13" t="s">
        <v>37</v>
      </c>
      <c r="AX2266" s="13" t="s">
        <v>78</v>
      </c>
      <c r="AY2266" s="246" t="s">
        <v>373</v>
      </c>
    </row>
    <row r="2267" s="13" customFormat="1">
      <c r="A2267" s="13"/>
      <c r="B2267" s="236"/>
      <c r="C2267" s="237"/>
      <c r="D2267" s="238" t="s">
        <v>383</v>
      </c>
      <c r="E2267" s="239" t="s">
        <v>19</v>
      </c>
      <c r="F2267" s="240" t="s">
        <v>668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383</v>
      </c>
      <c r="AU2267" s="246" t="s">
        <v>91</v>
      </c>
      <c r="AV2267" s="13" t="s">
        <v>85</v>
      </c>
      <c r="AW2267" s="13" t="s">
        <v>37</v>
      </c>
      <c r="AX2267" s="13" t="s">
        <v>78</v>
      </c>
      <c r="AY2267" s="246" t="s">
        <v>373</v>
      </c>
    </row>
    <row r="2268" s="13" customFormat="1">
      <c r="A2268" s="13"/>
      <c r="B2268" s="236"/>
      <c r="C2268" s="237"/>
      <c r="D2268" s="238" t="s">
        <v>383</v>
      </c>
      <c r="E2268" s="239" t="s">
        <v>19</v>
      </c>
      <c r="F2268" s="240" t="s">
        <v>2068</v>
      </c>
      <c r="G2268" s="237"/>
      <c r="H2268" s="239" t="s">
        <v>19</v>
      </c>
      <c r="I2268" s="241"/>
      <c r="J2268" s="237"/>
      <c r="K2268" s="237"/>
      <c r="L2268" s="242"/>
      <c r="M2268" s="243"/>
      <c r="N2268" s="244"/>
      <c r="O2268" s="244"/>
      <c r="P2268" s="244"/>
      <c r="Q2268" s="244"/>
      <c r="R2268" s="244"/>
      <c r="S2268" s="244"/>
      <c r="T2268" s="24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6" t="s">
        <v>383</v>
      </c>
      <c r="AU2268" s="246" t="s">
        <v>91</v>
      </c>
      <c r="AV2268" s="13" t="s">
        <v>85</v>
      </c>
      <c r="AW2268" s="13" t="s">
        <v>37</v>
      </c>
      <c r="AX2268" s="13" t="s">
        <v>78</v>
      </c>
      <c r="AY2268" s="246" t="s">
        <v>373</v>
      </c>
    </row>
    <row r="2269" s="13" customFormat="1">
      <c r="A2269" s="13"/>
      <c r="B2269" s="236"/>
      <c r="C2269" s="237"/>
      <c r="D2269" s="238" t="s">
        <v>383</v>
      </c>
      <c r="E2269" s="239" t="s">
        <v>19</v>
      </c>
      <c r="F2269" s="240" t="s">
        <v>2069</v>
      </c>
      <c r="G2269" s="237"/>
      <c r="H2269" s="239" t="s">
        <v>19</v>
      </c>
      <c r="I2269" s="241"/>
      <c r="J2269" s="237"/>
      <c r="K2269" s="237"/>
      <c r="L2269" s="242"/>
      <c r="M2269" s="243"/>
      <c r="N2269" s="244"/>
      <c r="O2269" s="244"/>
      <c r="P2269" s="244"/>
      <c r="Q2269" s="244"/>
      <c r="R2269" s="244"/>
      <c r="S2269" s="244"/>
      <c r="T2269" s="245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6" t="s">
        <v>383</v>
      </c>
      <c r="AU2269" s="246" t="s">
        <v>91</v>
      </c>
      <c r="AV2269" s="13" t="s">
        <v>85</v>
      </c>
      <c r="AW2269" s="13" t="s">
        <v>37</v>
      </c>
      <c r="AX2269" s="13" t="s">
        <v>78</v>
      </c>
      <c r="AY2269" s="246" t="s">
        <v>373</v>
      </c>
    </row>
    <row r="2270" s="14" customFormat="1">
      <c r="A2270" s="14"/>
      <c r="B2270" s="247"/>
      <c r="C2270" s="248"/>
      <c r="D2270" s="238" t="s">
        <v>383</v>
      </c>
      <c r="E2270" s="249" t="s">
        <v>19</v>
      </c>
      <c r="F2270" s="250" t="s">
        <v>2070</v>
      </c>
      <c r="G2270" s="248"/>
      <c r="H2270" s="251">
        <v>781.82100000000003</v>
      </c>
      <c r="I2270" s="252"/>
      <c r="J2270" s="248"/>
      <c r="K2270" s="248"/>
      <c r="L2270" s="253"/>
      <c r="M2270" s="254"/>
      <c r="N2270" s="255"/>
      <c r="O2270" s="255"/>
      <c r="P2270" s="255"/>
      <c r="Q2270" s="255"/>
      <c r="R2270" s="255"/>
      <c r="S2270" s="255"/>
      <c r="T2270" s="256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7" t="s">
        <v>383</v>
      </c>
      <c r="AU2270" s="257" t="s">
        <v>91</v>
      </c>
      <c r="AV2270" s="14" t="s">
        <v>91</v>
      </c>
      <c r="AW2270" s="14" t="s">
        <v>37</v>
      </c>
      <c r="AX2270" s="14" t="s">
        <v>78</v>
      </c>
      <c r="AY2270" s="257" t="s">
        <v>373</v>
      </c>
    </row>
    <row r="2271" s="13" customFormat="1">
      <c r="A2271" s="13"/>
      <c r="B2271" s="236"/>
      <c r="C2271" s="237"/>
      <c r="D2271" s="238" t="s">
        <v>383</v>
      </c>
      <c r="E2271" s="239" t="s">
        <v>19</v>
      </c>
      <c r="F2271" s="240" t="s">
        <v>2071</v>
      </c>
      <c r="G2271" s="237"/>
      <c r="H2271" s="239" t="s">
        <v>19</v>
      </c>
      <c r="I2271" s="241"/>
      <c r="J2271" s="237"/>
      <c r="K2271" s="237"/>
      <c r="L2271" s="242"/>
      <c r="M2271" s="243"/>
      <c r="N2271" s="244"/>
      <c r="O2271" s="244"/>
      <c r="P2271" s="244"/>
      <c r="Q2271" s="244"/>
      <c r="R2271" s="244"/>
      <c r="S2271" s="244"/>
      <c r="T2271" s="245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6" t="s">
        <v>383</v>
      </c>
      <c r="AU2271" s="246" t="s">
        <v>91</v>
      </c>
      <c r="AV2271" s="13" t="s">
        <v>85</v>
      </c>
      <c r="AW2271" s="13" t="s">
        <v>37</v>
      </c>
      <c r="AX2271" s="13" t="s">
        <v>78</v>
      </c>
      <c r="AY2271" s="246" t="s">
        <v>373</v>
      </c>
    </row>
    <row r="2272" s="14" customFormat="1">
      <c r="A2272" s="14"/>
      <c r="B2272" s="247"/>
      <c r="C2272" s="248"/>
      <c r="D2272" s="238" t="s">
        <v>383</v>
      </c>
      <c r="E2272" s="249" t="s">
        <v>19</v>
      </c>
      <c r="F2272" s="250" t="s">
        <v>2072</v>
      </c>
      <c r="G2272" s="248"/>
      <c r="H2272" s="251">
        <v>22.678999999999998</v>
      </c>
      <c r="I2272" s="252"/>
      <c r="J2272" s="248"/>
      <c r="K2272" s="248"/>
      <c r="L2272" s="253"/>
      <c r="M2272" s="254"/>
      <c r="N2272" s="255"/>
      <c r="O2272" s="255"/>
      <c r="P2272" s="255"/>
      <c r="Q2272" s="255"/>
      <c r="R2272" s="255"/>
      <c r="S2272" s="255"/>
      <c r="T2272" s="256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7" t="s">
        <v>383</v>
      </c>
      <c r="AU2272" s="257" t="s">
        <v>91</v>
      </c>
      <c r="AV2272" s="14" t="s">
        <v>91</v>
      </c>
      <c r="AW2272" s="14" t="s">
        <v>37</v>
      </c>
      <c r="AX2272" s="14" t="s">
        <v>78</v>
      </c>
      <c r="AY2272" s="257" t="s">
        <v>373</v>
      </c>
    </row>
    <row r="2273" s="13" customFormat="1">
      <c r="A2273" s="13"/>
      <c r="B2273" s="236"/>
      <c r="C2273" s="237"/>
      <c r="D2273" s="238" t="s">
        <v>383</v>
      </c>
      <c r="E2273" s="239" t="s">
        <v>19</v>
      </c>
      <c r="F2273" s="240" t="s">
        <v>1300</v>
      </c>
      <c r="G2273" s="237"/>
      <c r="H2273" s="239" t="s">
        <v>19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6" t="s">
        <v>383</v>
      </c>
      <c r="AU2273" s="246" t="s">
        <v>91</v>
      </c>
      <c r="AV2273" s="13" t="s">
        <v>85</v>
      </c>
      <c r="AW2273" s="13" t="s">
        <v>37</v>
      </c>
      <c r="AX2273" s="13" t="s">
        <v>78</v>
      </c>
      <c r="AY2273" s="246" t="s">
        <v>373</v>
      </c>
    </row>
    <row r="2274" s="14" customFormat="1">
      <c r="A2274" s="14"/>
      <c r="B2274" s="247"/>
      <c r="C2274" s="248"/>
      <c r="D2274" s="238" t="s">
        <v>383</v>
      </c>
      <c r="E2274" s="249" t="s">
        <v>19</v>
      </c>
      <c r="F2274" s="250" t="s">
        <v>2073</v>
      </c>
      <c r="G2274" s="248"/>
      <c r="H2274" s="251">
        <v>34.609999999999999</v>
      </c>
      <c r="I2274" s="252"/>
      <c r="J2274" s="248"/>
      <c r="K2274" s="248"/>
      <c r="L2274" s="253"/>
      <c r="M2274" s="254"/>
      <c r="N2274" s="255"/>
      <c r="O2274" s="255"/>
      <c r="P2274" s="255"/>
      <c r="Q2274" s="255"/>
      <c r="R2274" s="255"/>
      <c r="S2274" s="255"/>
      <c r="T2274" s="256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7" t="s">
        <v>383</v>
      </c>
      <c r="AU2274" s="257" t="s">
        <v>91</v>
      </c>
      <c r="AV2274" s="14" t="s">
        <v>91</v>
      </c>
      <c r="AW2274" s="14" t="s">
        <v>37</v>
      </c>
      <c r="AX2274" s="14" t="s">
        <v>78</v>
      </c>
      <c r="AY2274" s="257" t="s">
        <v>373</v>
      </c>
    </row>
    <row r="2275" s="13" customFormat="1">
      <c r="A2275" s="13"/>
      <c r="B2275" s="236"/>
      <c r="C2275" s="237"/>
      <c r="D2275" s="238" t="s">
        <v>383</v>
      </c>
      <c r="E2275" s="239" t="s">
        <v>19</v>
      </c>
      <c r="F2275" s="240" t="s">
        <v>1302</v>
      </c>
      <c r="G2275" s="237"/>
      <c r="H2275" s="239" t="s">
        <v>19</v>
      </c>
      <c r="I2275" s="241"/>
      <c r="J2275" s="237"/>
      <c r="K2275" s="237"/>
      <c r="L2275" s="242"/>
      <c r="M2275" s="243"/>
      <c r="N2275" s="244"/>
      <c r="O2275" s="244"/>
      <c r="P2275" s="244"/>
      <c r="Q2275" s="244"/>
      <c r="R2275" s="244"/>
      <c r="S2275" s="244"/>
      <c r="T2275" s="245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6" t="s">
        <v>383</v>
      </c>
      <c r="AU2275" s="246" t="s">
        <v>91</v>
      </c>
      <c r="AV2275" s="13" t="s">
        <v>85</v>
      </c>
      <c r="AW2275" s="13" t="s">
        <v>37</v>
      </c>
      <c r="AX2275" s="13" t="s">
        <v>78</v>
      </c>
      <c r="AY2275" s="246" t="s">
        <v>373</v>
      </c>
    </row>
    <row r="2276" s="14" customFormat="1">
      <c r="A2276" s="14"/>
      <c r="B2276" s="247"/>
      <c r="C2276" s="248"/>
      <c r="D2276" s="238" t="s">
        <v>383</v>
      </c>
      <c r="E2276" s="249" t="s">
        <v>19</v>
      </c>
      <c r="F2276" s="250" t="s">
        <v>2074</v>
      </c>
      <c r="G2276" s="248"/>
      <c r="H2276" s="251">
        <v>94.5</v>
      </c>
      <c r="I2276" s="252"/>
      <c r="J2276" s="248"/>
      <c r="K2276" s="248"/>
      <c r="L2276" s="253"/>
      <c r="M2276" s="254"/>
      <c r="N2276" s="255"/>
      <c r="O2276" s="255"/>
      <c r="P2276" s="255"/>
      <c r="Q2276" s="255"/>
      <c r="R2276" s="255"/>
      <c r="S2276" s="255"/>
      <c r="T2276" s="256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7" t="s">
        <v>383</v>
      </c>
      <c r="AU2276" s="257" t="s">
        <v>91</v>
      </c>
      <c r="AV2276" s="14" t="s">
        <v>91</v>
      </c>
      <c r="AW2276" s="14" t="s">
        <v>37</v>
      </c>
      <c r="AX2276" s="14" t="s">
        <v>78</v>
      </c>
      <c r="AY2276" s="257" t="s">
        <v>373</v>
      </c>
    </row>
    <row r="2277" s="13" customFormat="1">
      <c r="A2277" s="13"/>
      <c r="B2277" s="236"/>
      <c r="C2277" s="237"/>
      <c r="D2277" s="238" t="s">
        <v>383</v>
      </c>
      <c r="E2277" s="239" t="s">
        <v>19</v>
      </c>
      <c r="F2277" s="240" t="s">
        <v>1302</v>
      </c>
      <c r="G2277" s="237"/>
      <c r="H2277" s="239" t="s">
        <v>19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6" t="s">
        <v>383</v>
      </c>
      <c r="AU2277" s="246" t="s">
        <v>91</v>
      </c>
      <c r="AV2277" s="13" t="s">
        <v>85</v>
      </c>
      <c r="AW2277" s="13" t="s">
        <v>37</v>
      </c>
      <c r="AX2277" s="13" t="s">
        <v>78</v>
      </c>
      <c r="AY2277" s="246" t="s">
        <v>373</v>
      </c>
    </row>
    <row r="2278" s="14" customFormat="1">
      <c r="A2278" s="14"/>
      <c r="B2278" s="247"/>
      <c r="C2278" s="248"/>
      <c r="D2278" s="238" t="s">
        <v>383</v>
      </c>
      <c r="E2278" s="249" t="s">
        <v>19</v>
      </c>
      <c r="F2278" s="250" t="s">
        <v>570</v>
      </c>
      <c r="G2278" s="248"/>
      <c r="H2278" s="251">
        <v>26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7" t="s">
        <v>383</v>
      </c>
      <c r="AU2278" s="257" t="s">
        <v>91</v>
      </c>
      <c r="AV2278" s="14" t="s">
        <v>91</v>
      </c>
      <c r="AW2278" s="14" t="s">
        <v>37</v>
      </c>
      <c r="AX2278" s="14" t="s">
        <v>78</v>
      </c>
      <c r="AY2278" s="257" t="s">
        <v>373</v>
      </c>
    </row>
    <row r="2279" s="15" customFormat="1">
      <c r="A2279" s="15"/>
      <c r="B2279" s="258"/>
      <c r="C2279" s="259"/>
      <c r="D2279" s="238" t="s">
        <v>383</v>
      </c>
      <c r="E2279" s="260" t="s">
        <v>19</v>
      </c>
      <c r="F2279" s="261" t="s">
        <v>386</v>
      </c>
      <c r="G2279" s="259"/>
      <c r="H2279" s="262">
        <v>959.61000000000001</v>
      </c>
      <c r="I2279" s="263"/>
      <c r="J2279" s="259"/>
      <c r="K2279" s="259"/>
      <c r="L2279" s="264"/>
      <c r="M2279" s="265"/>
      <c r="N2279" s="266"/>
      <c r="O2279" s="266"/>
      <c r="P2279" s="266"/>
      <c r="Q2279" s="266"/>
      <c r="R2279" s="266"/>
      <c r="S2279" s="266"/>
      <c r="T2279" s="267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8" t="s">
        <v>383</v>
      </c>
      <c r="AU2279" s="268" t="s">
        <v>91</v>
      </c>
      <c r="AV2279" s="15" t="s">
        <v>379</v>
      </c>
      <c r="AW2279" s="15" t="s">
        <v>37</v>
      </c>
      <c r="AX2279" s="15" t="s">
        <v>85</v>
      </c>
      <c r="AY2279" s="268" t="s">
        <v>373</v>
      </c>
    </row>
    <row r="2280" s="14" customFormat="1">
      <c r="A2280" s="14"/>
      <c r="B2280" s="247"/>
      <c r="C2280" s="248"/>
      <c r="D2280" s="238" t="s">
        <v>383</v>
      </c>
      <c r="E2280" s="248"/>
      <c r="F2280" s="250" t="s">
        <v>2081</v>
      </c>
      <c r="G2280" s="248"/>
      <c r="H2280" s="251">
        <v>335.86399999999998</v>
      </c>
      <c r="I2280" s="252"/>
      <c r="J2280" s="248"/>
      <c r="K2280" s="248"/>
      <c r="L2280" s="253"/>
      <c r="M2280" s="254"/>
      <c r="N2280" s="255"/>
      <c r="O2280" s="255"/>
      <c r="P2280" s="255"/>
      <c r="Q2280" s="255"/>
      <c r="R2280" s="255"/>
      <c r="S2280" s="255"/>
      <c r="T2280" s="256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7" t="s">
        <v>383</v>
      </c>
      <c r="AU2280" s="257" t="s">
        <v>91</v>
      </c>
      <c r="AV2280" s="14" t="s">
        <v>91</v>
      </c>
      <c r="AW2280" s="14" t="s">
        <v>4</v>
      </c>
      <c r="AX2280" s="14" t="s">
        <v>85</v>
      </c>
      <c r="AY2280" s="257" t="s">
        <v>373</v>
      </c>
    </row>
    <row r="2281" s="2" customFormat="1" ht="24.15" customHeight="1">
      <c r="A2281" s="41"/>
      <c r="B2281" s="42"/>
      <c r="C2281" s="218" t="s">
        <v>2082</v>
      </c>
      <c r="D2281" s="218" t="s">
        <v>375</v>
      </c>
      <c r="E2281" s="219" t="s">
        <v>2083</v>
      </c>
      <c r="F2281" s="220" t="s">
        <v>2084</v>
      </c>
      <c r="G2281" s="221" t="s">
        <v>153</v>
      </c>
      <c r="H2281" s="222">
        <v>959.61000000000001</v>
      </c>
      <c r="I2281" s="223"/>
      <c r="J2281" s="224">
        <f>ROUND(I2281*H2281,2)</f>
        <v>0</v>
      </c>
      <c r="K2281" s="220" t="s">
        <v>378</v>
      </c>
      <c r="L2281" s="47"/>
      <c r="M2281" s="225" t="s">
        <v>19</v>
      </c>
      <c r="N2281" s="226" t="s">
        <v>50</v>
      </c>
      <c r="O2281" s="87"/>
      <c r="P2281" s="227">
        <f>O2281*H2281</f>
        <v>0</v>
      </c>
      <c r="Q2281" s="227">
        <v>0.00088000000000000003</v>
      </c>
      <c r="R2281" s="227">
        <f>Q2281*H2281</f>
        <v>0.84445680000000001</v>
      </c>
      <c r="S2281" s="227">
        <v>0</v>
      </c>
      <c r="T2281" s="228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9" t="s">
        <v>482</v>
      </c>
      <c r="AT2281" s="229" t="s">
        <v>375</v>
      </c>
      <c r="AU2281" s="229" t="s">
        <v>91</v>
      </c>
      <c r="AY2281" s="20" t="s">
        <v>373</v>
      </c>
      <c r="BE2281" s="230">
        <f>IF(N2281="základní",J2281,0)</f>
        <v>0</v>
      </c>
      <c r="BF2281" s="230">
        <f>IF(N2281="snížená",J2281,0)</f>
        <v>0</v>
      </c>
      <c r="BG2281" s="230">
        <f>IF(N2281="zákl. přenesená",J2281,0)</f>
        <v>0</v>
      </c>
      <c r="BH2281" s="230">
        <f>IF(N2281="sníž. přenesená",J2281,0)</f>
        <v>0</v>
      </c>
      <c r="BI2281" s="230">
        <f>IF(N2281="nulová",J2281,0)</f>
        <v>0</v>
      </c>
      <c r="BJ2281" s="20" t="s">
        <v>91</v>
      </c>
      <c r="BK2281" s="230">
        <f>ROUND(I2281*H2281,2)</f>
        <v>0</v>
      </c>
      <c r="BL2281" s="20" t="s">
        <v>482</v>
      </c>
      <c r="BM2281" s="229" t="s">
        <v>2085</v>
      </c>
    </row>
    <row r="2282" s="2" customFormat="1">
      <c r="A2282" s="41"/>
      <c r="B2282" s="42"/>
      <c r="C2282" s="43"/>
      <c r="D2282" s="231" t="s">
        <v>381</v>
      </c>
      <c r="E2282" s="43"/>
      <c r="F2282" s="232" t="s">
        <v>2086</v>
      </c>
      <c r="G2282" s="43"/>
      <c r="H2282" s="43"/>
      <c r="I2282" s="233"/>
      <c r="J2282" s="43"/>
      <c r="K2282" s="43"/>
      <c r="L2282" s="47"/>
      <c r="M2282" s="234"/>
      <c r="N2282" s="235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381</v>
      </c>
      <c r="AU2282" s="20" t="s">
        <v>91</v>
      </c>
    </row>
    <row r="2283" s="13" customFormat="1">
      <c r="A2283" s="13"/>
      <c r="B2283" s="236"/>
      <c r="C2283" s="237"/>
      <c r="D2283" s="238" t="s">
        <v>383</v>
      </c>
      <c r="E2283" s="239" t="s">
        <v>19</v>
      </c>
      <c r="F2283" s="240" t="s">
        <v>1348</v>
      </c>
      <c r="G2283" s="237"/>
      <c r="H2283" s="239" t="s">
        <v>19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6" t="s">
        <v>383</v>
      </c>
      <c r="AU2283" s="246" t="s">
        <v>91</v>
      </c>
      <c r="AV2283" s="13" t="s">
        <v>85</v>
      </c>
      <c r="AW2283" s="13" t="s">
        <v>37</v>
      </c>
      <c r="AX2283" s="13" t="s">
        <v>78</v>
      </c>
      <c r="AY2283" s="246" t="s">
        <v>373</v>
      </c>
    </row>
    <row r="2284" s="13" customFormat="1">
      <c r="A2284" s="13"/>
      <c r="B2284" s="236"/>
      <c r="C2284" s="237"/>
      <c r="D2284" s="238" t="s">
        <v>383</v>
      </c>
      <c r="E2284" s="239" t="s">
        <v>19</v>
      </c>
      <c r="F2284" s="240" t="s">
        <v>668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383</v>
      </c>
      <c r="AU2284" s="246" t="s">
        <v>91</v>
      </c>
      <c r="AV2284" s="13" t="s">
        <v>85</v>
      </c>
      <c r="AW2284" s="13" t="s">
        <v>37</v>
      </c>
      <c r="AX2284" s="13" t="s">
        <v>78</v>
      </c>
      <c r="AY2284" s="246" t="s">
        <v>373</v>
      </c>
    </row>
    <row r="2285" s="13" customFormat="1">
      <c r="A2285" s="13"/>
      <c r="B2285" s="236"/>
      <c r="C2285" s="237"/>
      <c r="D2285" s="238" t="s">
        <v>383</v>
      </c>
      <c r="E2285" s="239" t="s">
        <v>19</v>
      </c>
      <c r="F2285" s="240" t="s">
        <v>2068</v>
      </c>
      <c r="G2285" s="237"/>
      <c r="H2285" s="239" t="s">
        <v>19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6" t="s">
        <v>383</v>
      </c>
      <c r="AU2285" s="246" t="s">
        <v>91</v>
      </c>
      <c r="AV2285" s="13" t="s">
        <v>85</v>
      </c>
      <c r="AW2285" s="13" t="s">
        <v>37</v>
      </c>
      <c r="AX2285" s="13" t="s">
        <v>78</v>
      </c>
      <c r="AY2285" s="246" t="s">
        <v>373</v>
      </c>
    </row>
    <row r="2286" s="13" customFormat="1">
      <c r="A2286" s="13"/>
      <c r="B2286" s="236"/>
      <c r="C2286" s="237"/>
      <c r="D2286" s="238" t="s">
        <v>383</v>
      </c>
      <c r="E2286" s="239" t="s">
        <v>19</v>
      </c>
      <c r="F2286" s="240" t="s">
        <v>2069</v>
      </c>
      <c r="G2286" s="237"/>
      <c r="H2286" s="239" t="s">
        <v>19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6" t="s">
        <v>383</v>
      </c>
      <c r="AU2286" s="246" t="s">
        <v>91</v>
      </c>
      <c r="AV2286" s="13" t="s">
        <v>85</v>
      </c>
      <c r="AW2286" s="13" t="s">
        <v>37</v>
      </c>
      <c r="AX2286" s="13" t="s">
        <v>78</v>
      </c>
      <c r="AY2286" s="246" t="s">
        <v>373</v>
      </c>
    </row>
    <row r="2287" s="14" customFormat="1">
      <c r="A2287" s="14"/>
      <c r="B2287" s="247"/>
      <c r="C2287" s="248"/>
      <c r="D2287" s="238" t="s">
        <v>383</v>
      </c>
      <c r="E2287" s="249" t="s">
        <v>19</v>
      </c>
      <c r="F2287" s="250" t="s">
        <v>2070</v>
      </c>
      <c r="G2287" s="248"/>
      <c r="H2287" s="251">
        <v>781.82100000000003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7" t="s">
        <v>383</v>
      </c>
      <c r="AU2287" s="257" t="s">
        <v>91</v>
      </c>
      <c r="AV2287" s="14" t="s">
        <v>91</v>
      </c>
      <c r="AW2287" s="14" t="s">
        <v>37</v>
      </c>
      <c r="AX2287" s="14" t="s">
        <v>78</v>
      </c>
      <c r="AY2287" s="257" t="s">
        <v>373</v>
      </c>
    </row>
    <row r="2288" s="13" customFormat="1">
      <c r="A2288" s="13"/>
      <c r="B2288" s="236"/>
      <c r="C2288" s="237"/>
      <c r="D2288" s="238" t="s">
        <v>383</v>
      </c>
      <c r="E2288" s="239" t="s">
        <v>19</v>
      </c>
      <c r="F2288" s="240" t="s">
        <v>2071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383</v>
      </c>
      <c r="AU2288" s="246" t="s">
        <v>91</v>
      </c>
      <c r="AV2288" s="13" t="s">
        <v>85</v>
      </c>
      <c r="AW2288" s="13" t="s">
        <v>37</v>
      </c>
      <c r="AX2288" s="13" t="s">
        <v>78</v>
      </c>
      <c r="AY2288" s="246" t="s">
        <v>373</v>
      </c>
    </row>
    <row r="2289" s="14" customFormat="1">
      <c r="A2289" s="14"/>
      <c r="B2289" s="247"/>
      <c r="C2289" s="248"/>
      <c r="D2289" s="238" t="s">
        <v>383</v>
      </c>
      <c r="E2289" s="249" t="s">
        <v>19</v>
      </c>
      <c r="F2289" s="250" t="s">
        <v>2072</v>
      </c>
      <c r="G2289" s="248"/>
      <c r="H2289" s="251">
        <v>22.678999999999998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7" t="s">
        <v>383</v>
      </c>
      <c r="AU2289" s="257" t="s">
        <v>91</v>
      </c>
      <c r="AV2289" s="14" t="s">
        <v>91</v>
      </c>
      <c r="AW2289" s="14" t="s">
        <v>37</v>
      </c>
      <c r="AX2289" s="14" t="s">
        <v>78</v>
      </c>
      <c r="AY2289" s="257" t="s">
        <v>373</v>
      </c>
    </row>
    <row r="2290" s="13" customFormat="1">
      <c r="A2290" s="13"/>
      <c r="B2290" s="236"/>
      <c r="C2290" s="237"/>
      <c r="D2290" s="238" t="s">
        <v>383</v>
      </c>
      <c r="E2290" s="239" t="s">
        <v>19</v>
      </c>
      <c r="F2290" s="240" t="s">
        <v>1300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383</v>
      </c>
      <c r="AU2290" s="246" t="s">
        <v>91</v>
      </c>
      <c r="AV2290" s="13" t="s">
        <v>85</v>
      </c>
      <c r="AW2290" s="13" t="s">
        <v>37</v>
      </c>
      <c r="AX2290" s="13" t="s">
        <v>78</v>
      </c>
      <c r="AY2290" s="246" t="s">
        <v>373</v>
      </c>
    </row>
    <row r="2291" s="14" customFormat="1">
      <c r="A2291" s="14"/>
      <c r="B2291" s="247"/>
      <c r="C2291" s="248"/>
      <c r="D2291" s="238" t="s">
        <v>383</v>
      </c>
      <c r="E2291" s="249" t="s">
        <v>19</v>
      </c>
      <c r="F2291" s="250" t="s">
        <v>2073</v>
      </c>
      <c r="G2291" s="248"/>
      <c r="H2291" s="251">
        <v>34.609999999999999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7" t="s">
        <v>383</v>
      </c>
      <c r="AU2291" s="257" t="s">
        <v>91</v>
      </c>
      <c r="AV2291" s="14" t="s">
        <v>91</v>
      </c>
      <c r="AW2291" s="14" t="s">
        <v>37</v>
      </c>
      <c r="AX2291" s="14" t="s">
        <v>78</v>
      </c>
      <c r="AY2291" s="257" t="s">
        <v>373</v>
      </c>
    </row>
    <row r="2292" s="13" customFormat="1">
      <c r="A2292" s="13"/>
      <c r="B2292" s="236"/>
      <c r="C2292" s="237"/>
      <c r="D2292" s="238" t="s">
        <v>383</v>
      </c>
      <c r="E2292" s="239" t="s">
        <v>19</v>
      </c>
      <c r="F2292" s="240" t="s">
        <v>1302</v>
      </c>
      <c r="G2292" s="237"/>
      <c r="H2292" s="239" t="s">
        <v>19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6" t="s">
        <v>383</v>
      </c>
      <c r="AU2292" s="246" t="s">
        <v>91</v>
      </c>
      <c r="AV2292" s="13" t="s">
        <v>85</v>
      </c>
      <c r="AW2292" s="13" t="s">
        <v>37</v>
      </c>
      <c r="AX2292" s="13" t="s">
        <v>78</v>
      </c>
      <c r="AY2292" s="246" t="s">
        <v>373</v>
      </c>
    </row>
    <row r="2293" s="14" customFormat="1">
      <c r="A2293" s="14"/>
      <c r="B2293" s="247"/>
      <c r="C2293" s="248"/>
      <c r="D2293" s="238" t="s">
        <v>383</v>
      </c>
      <c r="E2293" s="249" t="s">
        <v>19</v>
      </c>
      <c r="F2293" s="250" t="s">
        <v>2074</v>
      </c>
      <c r="G2293" s="248"/>
      <c r="H2293" s="251">
        <v>94.5</v>
      </c>
      <c r="I2293" s="252"/>
      <c r="J2293" s="248"/>
      <c r="K2293" s="248"/>
      <c r="L2293" s="253"/>
      <c r="M2293" s="254"/>
      <c r="N2293" s="255"/>
      <c r="O2293" s="255"/>
      <c r="P2293" s="255"/>
      <c r="Q2293" s="255"/>
      <c r="R2293" s="255"/>
      <c r="S2293" s="255"/>
      <c r="T2293" s="256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7" t="s">
        <v>383</v>
      </c>
      <c r="AU2293" s="257" t="s">
        <v>91</v>
      </c>
      <c r="AV2293" s="14" t="s">
        <v>91</v>
      </c>
      <c r="AW2293" s="14" t="s">
        <v>37</v>
      </c>
      <c r="AX2293" s="14" t="s">
        <v>78</v>
      </c>
      <c r="AY2293" s="257" t="s">
        <v>373</v>
      </c>
    </row>
    <row r="2294" s="13" customFormat="1">
      <c r="A2294" s="13"/>
      <c r="B2294" s="236"/>
      <c r="C2294" s="237"/>
      <c r="D2294" s="238" t="s">
        <v>383</v>
      </c>
      <c r="E2294" s="239" t="s">
        <v>19</v>
      </c>
      <c r="F2294" s="240" t="s">
        <v>2075</v>
      </c>
      <c r="G2294" s="237"/>
      <c r="H2294" s="239" t="s">
        <v>19</v>
      </c>
      <c r="I2294" s="241"/>
      <c r="J2294" s="237"/>
      <c r="K2294" s="237"/>
      <c r="L2294" s="242"/>
      <c r="M2294" s="243"/>
      <c r="N2294" s="244"/>
      <c r="O2294" s="244"/>
      <c r="P2294" s="244"/>
      <c r="Q2294" s="244"/>
      <c r="R2294" s="244"/>
      <c r="S2294" s="244"/>
      <c r="T2294" s="245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6" t="s">
        <v>383</v>
      </c>
      <c r="AU2294" s="246" t="s">
        <v>91</v>
      </c>
      <c r="AV2294" s="13" t="s">
        <v>85</v>
      </c>
      <c r="AW2294" s="13" t="s">
        <v>37</v>
      </c>
      <c r="AX2294" s="13" t="s">
        <v>78</v>
      </c>
      <c r="AY2294" s="246" t="s">
        <v>373</v>
      </c>
    </row>
    <row r="2295" s="14" customFormat="1">
      <c r="A2295" s="14"/>
      <c r="B2295" s="247"/>
      <c r="C2295" s="248"/>
      <c r="D2295" s="238" t="s">
        <v>383</v>
      </c>
      <c r="E2295" s="249" t="s">
        <v>19</v>
      </c>
      <c r="F2295" s="250" t="s">
        <v>570</v>
      </c>
      <c r="G2295" s="248"/>
      <c r="H2295" s="251">
        <v>26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7" t="s">
        <v>383</v>
      </c>
      <c r="AU2295" s="257" t="s">
        <v>91</v>
      </c>
      <c r="AV2295" s="14" t="s">
        <v>91</v>
      </c>
      <c r="AW2295" s="14" t="s">
        <v>37</v>
      </c>
      <c r="AX2295" s="14" t="s">
        <v>78</v>
      </c>
      <c r="AY2295" s="257" t="s">
        <v>373</v>
      </c>
    </row>
    <row r="2296" s="15" customFormat="1">
      <c r="A2296" s="15"/>
      <c r="B2296" s="258"/>
      <c r="C2296" s="259"/>
      <c r="D2296" s="238" t="s">
        <v>383</v>
      </c>
      <c r="E2296" s="260" t="s">
        <v>19</v>
      </c>
      <c r="F2296" s="261" t="s">
        <v>386</v>
      </c>
      <c r="G2296" s="259"/>
      <c r="H2296" s="262">
        <v>959.61000000000001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383</v>
      </c>
      <c r="AU2296" s="268" t="s">
        <v>91</v>
      </c>
      <c r="AV2296" s="15" t="s">
        <v>379</v>
      </c>
      <c r="AW2296" s="15" t="s">
        <v>37</v>
      </c>
      <c r="AX2296" s="15" t="s">
        <v>85</v>
      </c>
      <c r="AY2296" s="268" t="s">
        <v>373</v>
      </c>
    </row>
    <row r="2297" s="2" customFormat="1" ht="49.05" customHeight="1">
      <c r="A2297" s="41"/>
      <c r="B2297" s="42"/>
      <c r="C2297" s="280" t="s">
        <v>2087</v>
      </c>
      <c r="D2297" s="280" t="s">
        <v>489</v>
      </c>
      <c r="E2297" s="281" t="s">
        <v>1976</v>
      </c>
      <c r="F2297" s="282" t="s">
        <v>1977</v>
      </c>
      <c r="G2297" s="283" t="s">
        <v>153</v>
      </c>
      <c r="H2297" s="284">
        <v>1118.425</v>
      </c>
      <c r="I2297" s="285"/>
      <c r="J2297" s="286">
        <f>ROUND(I2297*H2297,2)</f>
        <v>0</v>
      </c>
      <c r="K2297" s="282" t="s">
        <v>378</v>
      </c>
      <c r="L2297" s="287"/>
      <c r="M2297" s="288" t="s">
        <v>19</v>
      </c>
      <c r="N2297" s="289" t="s">
        <v>50</v>
      </c>
      <c r="O2297" s="87"/>
      <c r="P2297" s="227">
        <f>O2297*H2297</f>
        <v>0</v>
      </c>
      <c r="Q2297" s="227">
        <v>0.0054000000000000003</v>
      </c>
      <c r="R2297" s="227">
        <f>Q2297*H2297</f>
        <v>6.0394950000000005</v>
      </c>
      <c r="S2297" s="227">
        <v>0</v>
      </c>
      <c r="T2297" s="228">
        <f>S2297*H2297</f>
        <v>0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29" t="s">
        <v>616</v>
      </c>
      <c r="AT2297" s="229" t="s">
        <v>489</v>
      </c>
      <c r="AU2297" s="229" t="s">
        <v>91</v>
      </c>
      <c r="AY2297" s="20" t="s">
        <v>373</v>
      </c>
      <c r="BE2297" s="230">
        <f>IF(N2297="základní",J2297,0)</f>
        <v>0</v>
      </c>
      <c r="BF2297" s="230">
        <f>IF(N2297="snížená",J2297,0)</f>
        <v>0</v>
      </c>
      <c r="BG2297" s="230">
        <f>IF(N2297="zákl. přenesená",J2297,0)</f>
        <v>0</v>
      </c>
      <c r="BH2297" s="230">
        <f>IF(N2297="sníž. přenesená",J2297,0)</f>
        <v>0</v>
      </c>
      <c r="BI2297" s="230">
        <f>IF(N2297="nulová",J2297,0)</f>
        <v>0</v>
      </c>
      <c r="BJ2297" s="20" t="s">
        <v>91</v>
      </c>
      <c r="BK2297" s="230">
        <f>ROUND(I2297*H2297,2)</f>
        <v>0</v>
      </c>
      <c r="BL2297" s="20" t="s">
        <v>482</v>
      </c>
      <c r="BM2297" s="229" t="s">
        <v>2088</v>
      </c>
    </row>
    <row r="2298" s="13" customFormat="1">
      <c r="A2298" s="13"/>
      <c r="B2298" s="236"/>
      <c r="C2298" s="237"/>
      <c r="D2298" s="238" t="s">
        <v>383</v>
      </c>
      <c r="E2298" s="239" t="s">
        <v>19</v>
      </c>
      <c r="F2298" s="240" t="s">
        <v>1348</v>
      </c>
      <c r="G2298" s="237"/>
      <c r="H2298" s="239" t="s">
        <v>19</v>
      </c>
      <c r="I2298" s="241"/>
      <c r="J2298" s="237"/>
      <c r="K2298" s="237"/>
      <c r="L2298" s="242"/>
      <c r="M2298" s="243"/>
      <c r="N2298" s="244"/>
      <c r="O2298" s="244"/>
      <c r="P2298" s="244"/>
      <c r="Q2298" s="244"/>
      <c r="R2298" s="244"/>
      <c r="S2298" s="244"/>
      <c r="T2298" s="245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6" t="s">
        <v>383</v>
      </c>
      <c r="AU2298" s="246" t="s">
        <v>91</v>
      </c>
      <c r="AV2298" s="13" t="s">
        <v>85</v>
      </c>
      <c r="AW2298" s="13" t="s">
        <v>37</v>
      </c>
      <c r="AX2298" s="13" t="s">
        <v>78</v>
      </c>
      <c r="AY2298" s="246" t="s">
        <v>373</v>
      </c>
    </row>
    <row r="2299" s="13" customFormat="1">
      <c r="A2299" s="13"/>
      <c r="B2299" s="236"/>
      <c r="C2299" s="237"/>
      <c r="D2299" s="238" t="s">
        <v>383</v>
      </c>
      <c r="E2299" s="239" t="s">
        <v>19</v>
      </c>
      <c r="F2299" s="240" t="s">
        <v>668</v>
      </c>
      <c r="G2299" s="237"/>
      <c r="H2299" s="239" t="s">
        <v>19</v>
      </c>
      <c r="I2299" s="241"/>
      <c r="J2299" s="237"/>
      <c r="K2299" s="237"/>
      <c r="L2299" s="242"/>
      <c r="M2299" s="243"/>
      <c r="N2299" s="244"/>
      <c r="O2299" s="244"/>
      <c r="P2299" s="244"/>
      <c r="Q2299" s="244"/>
      <c r="R2299" s="244"/>
      <c r="S2299" s="244"/>
      <c r="T2299" s="245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6" t="s">
        <v>383</v>
      </c>
      <c r="AU2299" s="246" t="s">
        <v>91</v>
      </c>
      <c r="AV2299" s="13" t="s">
        <v>85</v>
      </c>
      <c r="AW2299" s="13" t="s">
        <v>37</v>
      </c>
      <c r="AX2299" s="13" t="s">
        <v>78</v>
      </c>
      <c r="AY2299" s="246" t="s">
        <v>373</v>
      </c>
    </row>
    <row r="2300" s="13" customFormat="1">
      <c r="A2300" s="13"/>
      <c r="B2300" s="236"/>
      <c r="C2300" s="237"/>
      <c r="D2300" s="238" t="s">
        <v>383</v>
      </c>
      <c r="E2300" s="239" t="s">
        <v>19</v>
      </c>
      <c r="F2300" s="240" t="s">
        <v>2068</v>
      </c>
      <c r="G2300" s="237"/>
      <c r="H2300" s="239" t="s">
        <v>19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6" t="s">
        <v>383</v>
      </c>
      <c r="AU2300" s="246" t="s">
        <v>91</v>
      </c>
      <c r="AV2300" s="13" t="s">
        <v>85</v>
      </c>
      <c r="AW2300" s="13" t="s">
        <v>37</v>
      </c>
      <c r="AX2300" s="13" t="s">
        <v>78</v>
      </c>
      <c r="AY2300" s="246" t="s">
        <v>373</v>
      </c>
    </row>
    <row r="2301" s="13" customFormat="1">
      <c r="A2301" s="13"/>
      <c r="B2301" s="236"/>
      <c r="C2301" s="237"/>
      <c r="D2301" s="238" t="s">
        <v>383</v>
      </c>
      <c r="E2301" s="239" t="s">
        <v>19</v>
      </c>
      <c r="F2301" s="240" t="s">
        <v>2069</v>
      </c>
      <c r="G2301" s="237"/>
      <c r="H2301" s="239" t="s">
        <v>19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6" t="s">
        <v>383</v>
      </c>
      <c r="AU2301" s="246" t="s">
        <v>91</v>
      </c>
      <c r="AV2301" s="13" t="s">
        <v>85</v>
      </c>
      <c r="AW2301" s="13" t="s">
        <v>37</v>
      </c>
      <c r="AX2301" s="13" t="s">
        <v>78</v>
      </c>
      <c r="AY2301" s="246" t="s">
        <v>373</v>
      </c>
    </row>
    <row r="2302" s="14" customFormat="1">
      <c r="A2302" s="14"/>
      <c r="B2302" s="247"/>
      <c r="C2302" s="248"/>
      <c r="D2302" s="238" t="s">
        <v>383</v>
      </c>
      <c r="E2302" s="249" t="s">
        <v>19</v>
      </c>
      <c r="F2302" s="250" t="s">
        <v>2070</v>
      </c>
      <c r="G2302" s="248"/>
      <c r="H2302" s="251">
        <v>781.82100000000003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383</v>
      </c>
      <c r="AU2302" s="257" t="s">
        <v>91</v>
      </c>
      <c r="AV2302" s="14" t="s">
        <v>91</v>
      </c>
      <c r="AW2302" s="14" t="s">
        <v>37</v>
      </c>
      <c r="AX2302" s="14" t="s">
        <v>78</v>
      </c>
      <c r="AY2302" s="257" t="s">
        <v>373</v>
      </c>
    </row>
    <row r="2303" s="13" customFormat="1">
      <c r="A2303" s="13"/>
      <c r="B2303" s="236"/>
      <c r="C2303" s="237"/>
      <c r="D2303" s="238" t="s">
        <v>383</v>
      </c>
      <c r="E2303" s="239" t="s">
        <v>19</v>
      </c>
      <c r="F2303" s="240" t="s">
        <v>2071</v>
      </c>
      <c r="G2303" s="237"/>
      <c r="H2303" s="239" t="s">
        <v>19</v>
      </c>
      <c r="I2303" s="241"/>
      <c r="J2303" s="237"/>
      <c r="K2303" s="237"/>
      <c r="L2303" s="242"/>
      <c r="M2303" s="243"/>
      <c r="N2303" s="244"/>
      <c r="O2303" s="244"/>
      <c r="P2303" s="244"/>
      <c r="Q2303" s="244"/>
      <c r="R2303" s="244"/>
      <c r="S2303" s="244"/>
      <c r="T2303" s="245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6" t="s">
        <v>383</v>
      </c>
      <c r="AU2303" s="246" t="s">
        <v>91</v>
      </c>
      <c r="AV2303" s="13" t="s">
        <v>85</v>
      </c>
      <c r="AW2303" s="13" t="s">
        <v>37</v>
      </c>
      <c r="AX2303" s="13" t="s">
        <v>78</v>
      </c>
      <c r="AY2303" s="246" t="s">
        <v>373</v>
      </c>
    </row>
    <row r="2304" s="14" customFormat="1">
      <c r="A2304" s="14"/>
      <c r="B2304" s="247"/>
      <c r="C2304" s="248"/>
      <c r="D2304" s="238" t="s">
        <v>383</v>
      </c>
      <c r="E2304" s="249" t="s">
        <v>19</v>
      </c>
      <c r="F2304" s="250" t="s">
        <v>2072</v>
      </c>
      <c r="G2304" s="248"/>
      <c r="H2304" s="251">
        <v>22.678999999999998</v>
      </c>
      <c r="I2304" s="252"/>
      <c r="J2304" s="248"/>
      <c r="K2304" s="248"/>
      <c r="L2304" s="253"/>
      <c r="M2304" s="254"/>
      <c r="N2304" s="255"/>
      <c r="O2304" s="255"/>
      <c r="P2304" s="255"/>
      <c r="Q2304" s="255"/>
      <c r="R2304" s="255"/>
      <c r="S2304" s="255"/>
      <c r="T2304" s="256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7" t="s">
        <v>383</v>
      </c>
      <c r="AU2304" s="257" t="s">
        <v>91</v>
      </c>
      <c r="AV2304" s="14" t="s">
        <v>91</v>
      </c>
      <c r="AW2304" s="14" t="s">
        <v>37</v>
      </c>
      <c r="AX2304" s="14" t="s">
        <v>78</v>
      </c>
      <c r="AY2304" s="257" t="s">
        <v>373</v>
      </c>
    </row>
    <row r="2305" s="13" customFormat="1">
      <c r="A2305" s="13"/>
      <c r="B2305" s="236"/>
      <c r="C2305" s="237"/>
      <c r="D2305" s="238" t="s">
        <v>383</v>
      </c>
      <c r="E2305" s="239" t="s">
        <v>19</v>
      </c>
      <c r="F2305" s="240" t="s">
        <v>1300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383</v>
      </c>
      <c r="AU2305" s="246" t="s">
        <v>91</v>
      </c>
      <c r="AV2305" s="13" t="s">
        <v>85</v>
      </c>
      <c r="AW2305" s="13" t="s">
        <v>37</v>
      </c>
      <c r="AX2305" s="13" t="s">
        <v>78</v>
      </c>
      <c r="AY2305" s="246" t="s">
        <v>373</v>
      </c>
    </row>
    <row r="2306" s="14" customFormat="1">
      <c r="A2306" s="14"/>
      <c r="B2306" s="247"/>
      <c r="C2306" s="248"/>
      <c r="D2306" s="238" t="s">
        <v>383</v>
      </c>
      <c r="E2306" s="249" t="s">
        <v>19</v>
      </c>
      <c r="F2306" s="250" t="s">
        <v>2073</v>
      </c>
      <c r="G2306" s="248"/>
      <c r="H2306" s="251">
        <v>34.609999999999999</v>
      </c>
      <c r="I2306" s="252"/>
      <c r="J2306" s="248"/>
      <c r="K2306" s="248"/>
      <c r="L2306" s="253"/>
      <c r="M2306" s="254"/>
      <c r="N2306" s="255"/>
      <c r="O2306" s="255"/>
      <c r="P2306" s="255"/>
      <c r="Q2306" s="255"/>
      <c r="R2306" s="255"/>
      <c r="S2306" s="255"/>
      <c r="T2306" s="256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7" t="s">
        <v>383</v>
      </c>
      <c r="AU2306" s="257" t="s">
        <v>91</v>
      </c>
      <c r="AV2306" s="14" t="s">
        <v>91</v>
      </c>
      <c r="AW2306" s="14" t="s">
        <v>37</v>
      </c>
      <c r="AX2306" s="14" t="s">
        <v>78</v>
      </c>
      <c r="AY2306" s="257" t="s">
        <v>373</v>
      </c>
    </row>
    <row r="2307" s="13" customFormat="1">
      <c r="A2307" s="13"/>
      <c r="B2307" s="236"/>
      <c r="C2307" s="237"/>
      <c r="D2307" s="238" t="s">
        <v>383</v>
      </c>
      <c r="E2307" s="239" t="s">
        <v>19</v>
      </c>
      <c r="F2307" s="240" t="s">
        <v>1302</v>
      </c>
      <c r="G2307" s="237"/>
      <c r="H2307" s="239" t="s">
        <v>19</v>
      </c>
      <c r="I2307" s="241"/>
      <c r="J2307" s="237"/>
      <c r="K2307" s="237"/>
      <c r="L2307" s="242"/>
      <c r="M2307" s="243"/>
      <c r="N2307" s="244"/>
      <c r="O2307" s="244"/>
      <c r="P2307" s="244"/>
      <c r="Q2307" s="244"/>
      <c r="R2307" s="244"/>
      <c r="S2307" s="244"/>
      <c r="T2307" s="245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6" t="s">
        <v>383</v>
      </c>
      <c r="AU2307" s="246" t="s">
        <v>91</v>
      </c>
      <c r="AV2307" s="13" t="s">
        <v>85</v>
      </c>
      <c r="AW2307" s="13" t="s">
        <v>37</v>
      </c>
      <c r="AX2307" s="13" t="s">
        <v>78</v>
      </c>
      <c r="AY2307" s="246" t="s">
        <v>373</v>
      </c>
    </row>
    <row r="2308" s="14" customFormat="1">
      <c r="A2308" s="14"/>
      <c r="B2308" s="247"/>
      <c r="C2308" s="248"/>
      <c r="D2308" s="238" t="s">
        <v>383</v>
      </c>
      <c r="E2308" s="249" t="s">
        <v>19</v>
      </c>
      <c r="F2308" s="250" t="s">
        <v>2074</v>
      </c>
      <c r="G2308" s="248"/>
      <c r="H2308" s="251">
        <v>94.5</v>
      </c>
      <c r="I2308" s="252"/>
      <c r="J2308" s="248"/>
      <c r="K2308" s="248"/>
      <c r="L2308" s="253"/>
      <c r="M2308" s="254"/>
      <c r="N2308" s="255"/>
      <c r="O2308" s="255"/>
      <c r="P2308" s="255"/>
      <c r="Q2308" s="255"/>
      <c r="R2308" s="255"/>
      <c r="S2308" s="255"/>
      <c r="T2308" s="256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7" t="s">
        <v>383</v>
      </c>
      <c r="AU2308" s="257" t="s">
        <v>91</v>
      </c>
      <c r="AV2308" s="14" t="s">
        <v>91</v>
      </c>
      <c r="AW2308" s="14" t="s">
        <v>37</v>
      </c>
      <c r="AX2308" s="14" t="s">
        <v>78</v>
      </c>
      <c r="AY2308" s="257" t="s">
        <v>373</v>
      </c>
    </row>
    <row r="2309" s="13" customFormat="1">
      <c r="A2309" s="13"/>
      <c r="B2309" s="236"/>
      <c r="C2309" s="237"/>
      <c r="D2309" s="238" t="s">
        <v>383</v>
      </c>
      <c r="E2309" s="239" t="s">
        <v>19</v>
      </c>
      <c r="F2309" s="240" t="s">
        <v>2075</v>
      </c>
      <c r="G2309" s="237"/>
      <c r="H2309" s="239" t="s">
        <v>19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6" t="s">
        <v>383</v>
      </c>
      <c r="AU2309" s="246" t="s">
        <v>91</v>
      </c>
      <c r="AV2309" s="13" t="s">
        <v>85</v>
      </c>
      <c r="AW2309" s="13" t="s">
        <v>37</v>
      </c>
      <c r="AX2309" s="13" t="s">
        <v>78</v>
      </c>
      <c r="AY2309" s="246" t="s">
        <v>373</v>
      </c>
    </row>
    <row r="2310" s="14" customFormat="1">
      <c r="A2310" s="14"/>
      <c r="B2310" s="247"/>
      <c r="C2310" s="248"/>
      <c r="D2310" s="238" t="s">
        <v>383</v>
      </c>
      <c r="E2310" s="249" t="s">
        <v>19</v>
      </c>
      <c r="F2310" s="250" t="s">
        <v>570</v>
      </c>
      <c r="G2310" s="248"/>
      <c r="H2310" s="251">
        <v>26</v>
      </c>
      <c r="I2310" s="252"/>
      <c r="J2310" s="248"/>
      <c r="K2310" s="248"/>
      <c r="L2310" s="253"/>
      <c r="M2310" s="254"/>
      <c r="N2310" s="255"/>
      <c r="O2310" s="255"/>
      <c r="P2310" s="255"/>
      <c r="Q2310" s="255"/>
      <c r="R2310" s="255"/>
      <c r="S2310" s="255"/>
      <c r="T2310" s="256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7" t="s">
        <v>383</v>
      </c>
      <c r="AU2310" s="257" t="s">
        <v>91</v>
      </c>
      <c r="AV2310" s="14" t="s">
        <v>91</v>
      </c>
      <c r="AW2310" s="14" t="s">
        <v>37</v>
      </c>
      <c r="AX2310" s="14" t="s">
        <v>78</v>
      </c>
      <c r="AY2310" s="257" t="s">
        <v>373</v>
      </c>
    </row>
    <row r="2311" s="15" customFormat="1">
      <c r="A2311" s="15"/>
      <c r="B2311" s="258"/>
      <c r="C2311" s="259"/>
      <c r="D2311" s="238" t="s">
        <v>383</v>
      </c>
      <c r="E2311" s="260" t="s">
        <v>19</v>
      </c>
      <c r="F2311" s="261" t="s">
        <v>386</v>
      </c>
      <c r="G2311" s="259"/>
      <c r="H2311" s="262">
        <v>959.61000000000001</v>
      </c>
      <c r="I2311" s="263"/>
      <c r="J2311" s="259"/>
      <c r="K2311" s="259"/>
      <c r="L2311" s="264"/>
      <c r="M2311" s="265"/>
      <c r="N2311" s="266"/>
      <c r="O2311" s="266"/>
      <c r="P2311" s="266"/>
      <c r="Q2311" s="266"/>
      <c r="R2311" s="266"/>
      <c r="S2311" s="266"/>
      <c r="T2311" s="267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68" t="s">
        <v>383</v>
      </c>
      <c r="AU2311" s="268" t="s">
        <v>91</v>
      </c>
      <c r="AV2311" s="15" t="s">
        <v>379</v>
      </c>
      <c r="AW2311" s="15" t="s">
        <v>37</v>
      </c>
      <c r="AX2311" s="15" t="s">
        <v>85</v>
      </c>
      <c r="AY2311" s="268" t="s">
        <v>373</v>
      </c>
    </row>
    <row r="2312" s="14" customFormat="1">
      <c r="A2312" s="14"/>
      <c r="B2312" s="247"/>
      <c r="C2312" s="248"/>
      <c r="D2312" s="238" t="s">
        <v>383</v>
      </c>
      <c r="E2312" s="248"/>
      <c r="F2312" s="250" t="s">
        <v>2089</v>
      </c>
      <c r="G2312" s="248"/>
      <c r="H2312" s="251">
        <v>1118.425</v>
      </c>
      <c r="I2312" s="252"/>
      <c r="J2312" s="248"/>
      <c r="K2312" s="248"/>
      <c r="L2312" s="253"/>
      <c r="M2312" s="254"/>
      <c r="N2312" s="255"/>
      <c r="O2312" s="255"/>
      <c r="P2312" s="255"/>
      <c r="Q2312" s="255"/>
      <c r="R2312" s="255"/>
      <c r="S2312" s="255"/>
      <c r="T2312" s="256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7" t="s">
        <v>383</v>
      </c>
      <c r="AU2312" s="257" t="s">
        <v>91</v>
      </c>
      <c r="AV2312" s="14" t="s">
        <v>91</v>
      </c>
      <c r="AW2312" s="14" t="s">
        <v>4</v>
      </c>
      <c r="AX2312" s="14" t="s">
        <v>85</v>
      </c>
      <c r="AY2312" s="257" t="s">
        <v>373</v>
      </c>
    </row>
    <row r="2313" s="2" customFormat="1" ht="55.5" customHeight="1">
      <c r="A2313" s="41"/>
      <c r="B2313" s="42"/>
      <c r="C2313" s="218" t="s">
        <v>2090</v>
      </c>
      <c r="D2313" s="218" t="s">
        <v>375</v>
      </c>
      <c r="E2313" s="219" t="s">
        <v>2091</v>
      </c>
      <c r="F2313" s="220" t="s">
        <v>2092</v>
      </c>
      <c r="G2313" s="221" t="s">
        <v>595</v>
      </c>
      <c r="H2313" s="222">
        <v>24</v>
      </c>
      <c r="I2313" s="223"/>
      <c r="J2313" s="224">
        <f>ROUND(I2313*H2313,2)</f>
        <v>0</v>
      </c>
      <c r="K2313" s="220" t="s">
        <v>378</v>
      </c>
      <c r="L2313" s="47"/>
      <c r="M2313" s="225" t="s">
        <v>19</v>
      </c>
      <c r="N2313" s="226" t="s">
        <v>50</v>
      </c>
      <c r="O2313" s="87"/>
      <c r="P2313" s="227">
        <f>O2313*H2313</f>
        <v>0</v>
      </c>
      <c r="Q2313" s="227">
        <v>0.00108</v>
      </c>
      <c r="R2313" s="227">
        <f>Q2313*H2313</f>
        <v>0.025919999999999999</v>
      </c>
      <c r="S2313" s="227">
        <v>0</v>
      </c>
      <c r="T2313" s="228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9" t="s">
        <v>482</v>
      </c>
      <c r="AT2313" s="229" t="s">
        <v>375</v>
      </c>
      <c r="AU2313" s="229" t="s">
        <v>91</v>
      </c>
      <c r="AY2313" s="20" t="s">
        <v>373</v>
      </c>
      <c r="BE2313" s="230">
        <f>IF(N2313="základní",J2313,0)</f>
        <v>0</v>
      </c>
      <c r="BF2313" s="230">
        <f>IF(N2313="snížená",J2313,0)</f>
        <v>0</v>
      </c>
      <c r="BG2313" s="230">
        <f>IF(N2313="zákl. přenesená",J2313,0)</f>
        <v>0</v>
      </c>
      <c r="BH2313" s="230">
        <f>IF(N2313="sníž. přenesená",J2313,0)</f>
        <v>0</v>
      </c>
      <c r="BI2313" s="230">
        <f>IF(N2313="nulová",J2313,0)</f>
        <v>0</v>
      </c>
      <c r="BJ2313" s="20" t="s">
        <v>91</v>
      </c>
      <c r="BK2313" s="230">
        <f>ROUND(I2313*H2313,2)</f>
        <v>0</v>
      </c>
      <c r="BL2313" s="20" t="s">
        <v>482</v>
      </c>
      <c r="BM2313" s="229" t="s">
        <v>2093</v>
      </c>
    </row>
    <row r="2314" s="2" customFormat="1">
      <c r="A2314" s="41"/>
      <c r="B2314" s="42"/>
      <c r="C2314" s="43"/>
      <c r="D2314" s="231" t="s">
        <v>381</v>
      </c>
      <c r="E2314" s="43"/>
      <c r="F2314" s="232" t="s">
        <v>2094</v>
      </c>
      <c r="G2314" s="43"/>
      <c r="H2314" s="43"/>
      <c r="I2314" s="233"/>
      <c r="J2314" s="43"/>
      <c r="K2314" s="43"/>
      <c r="L2314" s="47"/>
      <c r="M2314" s="234"/>
      <c r="N2314" s="235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381</v>
      </c>
      <c r="AU2314" s="20" t="s">
        <v>91</v>
      </c>
    </row>
    <row r="2315" s="13" customFormat="1">
      <c r="A2315" s="13"/>
      <c r="B2315" s="236"/>
      <c r="C2315" s="237"/>
      <c r="D2315" s="238" t="s">
        <v>383</v>
      </c>
      <c r="E2315" s="239" t="s">
        <v>19</v>
      </c>
      <c r="F2315" s="240" t="s">
        <v>384</v>
      </c>
      <c r="G2315" s="237"/>
      <c r="H2315" s="239" t="s">
        <v>19</v>
      </c>
      <c r="I2315" s="241"/>
      <c r="J2315" s="237"/>
      <c r="K2315" s="237"/>
      <c r="L2315" s="242"/>
      <c r="M2315" s="243"/>
      <c r="N2315" s="244"/>
      <c r="O2315" s="244"/>
      <c r="P2315" s="244"/>
      <c r="Q2315" s="244"/>
      <c r="R2315" s="244"/>
      <c r="S2315" s="244"/>
      <c r="T2315" s="245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6" t="s">
        <v>383</v>
      </c>
      <c r="AU2315" s="246" t="s">
        <v>91</v>
      </c>
      <c r="AV2315" s="13" t="s">
        <v>85</v>
      </c>
      <c r="AW2315" s="13" t="s">
        <v>37</v>
      </c>
      <c r="AX2315" s="13" t="s">
        <v>78</v>
      </c>
      <c r="AY2315" s="246" t="s">
        <v>373</v>
      </c>
    </row>
    <row r="2316" s="13" customFormat="1">
      <c r="A2316" s="13"/>
      <c r="B2316" s="236"/>
      <c r="C2316" s="237"/>
      <c r="D2316" s="238" t="s">
        <v>383</v>
      </c>
      <c r="E2316" s="239" t="s">
        <v>19</v>
      </c>
      <c r="F2316" s="240" t="s">
        <v>1441</v>
      </c>
      <c r="G2316" s="237"/>
      <c r="H2316" s="239" t="s">
        <v>19</v>
      </c>
      <c r="I2316" s="241"/>
      <c r="J2316" s="237"/>
      <c r="K2316" s="237"/>
      <c r="L2316" s="242"/>
      <c r="M2316" s="243"/>
      <c r="N2316" s="244"/>
      <c r="O2316" s="244"/>
      <c r="P2316" s="244"/>
      <c r="Q2316" s="244"/>
      <c r="R2316" s="244"/>
      <c r="S2316" s="244"/>
      <c r="T2316" s="245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6" t="s">
        <v>383</v>
      </c>
      <c r="AU2316" s="246" t="s">
        <v>91</v>
      </c>
      <c r="AV2316" s="13" t="s">
        <v>85</v>
      </c>
      <c r="AW2316" s="13" t="s">
        <v>37</v>
      </c>
      <c r="AX2316" s="13" t="s">
        <v>78</v>
      </c>
      <c r="AY2316" s="246" t="s">
        <v>373</v>
      </c>
    </row>
    <row r="2317" s="14" customFormat="1">
      <c r="A2317" s="14"/>
      <c r="B2317" s="247"/>
      <c r="C2317" s="248"/>
      <c r="D2317" s="238" t="s">
        <v>383</v>
      </c>
      <c r="E2317" s="249" t="s">
        <v>19</v>
      </c>
      <c r="F2317" s="250" t="s">
        <v>2095</v>
      </c>
      <c r="G2317" s="248"/>
      <c r="H2317" s="251">
        <v>1</v>
      </c>
      <c r="I2317" s="252"/>
      <c r="J2317" s="248"/>
      <c r="K2317" s="248"/>
      <c r="L2317" s="253"/>
      <c r="M2317" s="254"/>
      <c r="N2317" s="255"/>
      <c r="O2317" s="255"/>
      <c r="P2317" s="255"/>
      <c r="Q2317" s="255"/>
      <c r="R2317" s="255"/>
      <c r="S2317" s="255"/>
      <c r="T2317" s="256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7" t="s">
        <v>383</v>
      </c>
      <c r="AU2317" s="257" t="s">
        <v>91</v>
      </c>
      <c r="AV2317" s="14" t="s">
        <v>91</v>
      </c>
      <c r="AW2317" s="14" t="s">
        <v>37</v>
      </c>
      <c r="AX2317" s="14" t="s">
        <v>78</v>
      </c>
      <c r="AY2317" s="257" t="s">
        <v>373</v>
      </c>
    </row>
    <row r="2318" s="14" customFormat="1">
      <c r="A2318" s="14"/>
      <c r="B2318" s="247"/>
      <c r="C2318" s="248"/>
      <c r="D2318" s="238" t="s">
        <v>383</v>
      </c>
      <c r="E2318" s="249" t="s">
        <v>19</v>
      </c>
      <c r="F2318" s="250" t="s">
        <v>2096</v>
      </c>
      <c r="G2318" s="248"/>
      <c r="H2318" s="251">
        <v>5</v>
      </c>
      <c r="I2318" s="252"/>
      <c r="J2318" s="248"/>
      <c r="K2318" s="248"/>
      <c r="L2318" s="253"/>
      <c r="M2318" s="254"/>
      <c r="N2318" s="255"/>
      <c r="O2318" s="255"/>
      <c r="P2318" s="255"/>
      <c r="Q2318" s="255"/>
      <c r="R2318" s="255"/>
      <c r="S2318" s="255"/>
      <c r="T2318" s="256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7" t="s">
        <v>383</v>
      </c>
      <c r="AU2318" s="257" t="s">
        <v>91</v>
      </c>
      <c r="AV2318" s="14" t="s">
        <v>91</v>
      </c>
      <c r="AW2318" s="14" t="s">
        <v>37</v>
      </c>
      <c r="AX2318" s="14" t="s">
        <v>78</v>
      </c>
      <c r="AY2318" s="257" t="s">
        <v>373</v>
      </c>
    </row>
    <row r="2319" s="14" customFormat="1">
      <c r="A2319" s="14"/>
      <c r="B2319" s="247"/>
      <c r="C2319" s="248"/>
      <c r="D2319" s="238" t="s">
        <v>383</v>
      </c>
      <c r="E2319" s="249" t="s">
        <v>19</v>
      </c>
      <c r="F2319" s="250" t="s">
        <v>2097</v>
      </c>
      <c r="G2319" s="248"/>
      <c r="H2319" s="251">
        <v>13</v>
      </c>
      <c r="I2319" s="252"/>
      <c r="J2319" s="248"/>
      <c r="K2319" s="248"/>
      <c r="L2319" s="253"/>
      <c r="M2319" s="254"/>
      <c r="N2319" s="255"/>
      <c r="O2319" s="255"/>
      <c r="P2319" s="255"/>
      <c r="Q2319" s="255"/>
      <c r="R2319" s="255"/>
      <c r="S2319" s="255"/>
      <c r="T2319" s="256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7" t="s">
        <v>383</v>
      </c>
      <c r="AU2319" s="257" t="s">
        <v>91</v>
      </c>
      <c r="AV2319" s="14" t="s">
        <v>91</v>
      </c>
      <c r="AW2319" s="14" t="s">
        <v>37</v>
      </c>
      <c r="AX2319" s="14" t="s">
        <v>78</v>
      </c>
      <c r="AY2319" s="257" t="s">
        <v>373</v>
      </c>
    </row>
    <row r="2320" s="14" customFormat="1">
      <c r="A2320" s="14"/>
      <c r="B2320" s="247"/>
      <c r="C2320" s="248"/>
      <c r="D2320" s="238" t="s">
        <v>383</v>
      </c>
      <c r="E2320" s="249" t="s">
        <v>19</v>
      </c>
      <c r="F2320" s="250" t="s">
        <v>2098</v>
      </c>
      <c r="G2320" s="248"/>
      <c r="H2320" s="251">
        <v>1</v>
      </c>
      <c r="I2320" s="252"/>
      <c r="J2320" s="248"/>
      <c r="K2320" s="248"/>
      <c r="L2320" s="253"/>
      <c r="M2320" s="254"/>
      <c r="N2320" s="255"/>
      <c r="O2320" s="255"/>
      <c r="P2320" s="255"/>
      <c r="Q2320" s="255"/>
      <c r="R2320" s="255"/>
      <c r="S2320" s="255"/>
      <c r="T2320" s="256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7" t="s">
        <v>383</v>
      </c>
      <c r="AU2320" s="257" t="s">
        <v>91</v>
      </c>
      <c r="AV2320" s="14" t="s">
        <v>91</v>
      </c>
      <c r="AW2320" s="14" t="s">
        <v>37</v>
      </c>
      <c r="AX2320" s="14" t="s">
        <v>78</v>
      </c>
      <c r="AY2320" s="257" t="s">
        <v>373</v>
      </c>
    </row>
    <row r="2321" s="14" customFormat="1">
      <c r="A2321" s="14"/>
      <c r="B2321" s="247"/>
      <c r="C2321" s="248"/>
      <c r="D2321" s="238" t="s">
        <v>383</v>
      </c>
      <c r="E2321" s="249" t="s">
        <v>19</v>
      </c>
      <c r="F2321" s="250" t="s">
        <v>2099</v>
      </c>
      <c r="G2321" s="248"/>
      <c r="H2321" s="251">
        <v>4</v>
      </c>
      <c r="I2321" s="252"/>
      <c r="J2321" s="248"/>
      <c r="K2321" s="248"/>
      <c r="L2321" s="253"/>
      <c r="M2321" s="254"/>
      <c r="N2321" s="255"/>
      <c r="O2321" s="255"/>
      <c r="P2321" s="255"/>
      <c r="Q2321" s="255"/>
      <c r="R2321" s="255"/>
      <c r="S2321" s="255"/>
      <c r="T2321" s="256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7" t="s">
        <v>383</v>
      </c>
      <c r="AU2321" s="257" t="s">
        <v>91</v>
      </c>
      <c r="AV2321" s="14" t="s">
        <v>91</v>
      </c>
      <c r="AW2321" s="14" t="s">
        <v>37</v>
      </c>
      <c r="AX2321" s="14" t="s">
        <v>78</v>
      </c>
      <c r="AY2321" s="257" t="s">
        <v>373</v>
      </c>
    </row>
    <row r="2322" s="15" customFormat="1">
      <c r="A2322" s="15"/>
      <c r="B2322" s="258"/>
      <c r="C2322" s="259"/>
      <c r="D2322" s="238" t="s">
        <v>383</v>
      </c>
      <c r="E2322" s="260" t="s">
        <v>19</v>
      </c>
      <c r="F2322" s="261" t="s">
        <v>386</v>
      </c>
      <c r="G2322" s="259"/>
      <c r="H2322" s="262">
        <v>24</v>
      </c>
      <c r="I2322" s="263"/>
      <c r="J2322" s="259"/>
      <c r="K2322" s="259"/>
      <c r="L2322" s="264"/>
      <c r="M2322" s="265"/>
      <c r="N2322" s="266"/>
      <c r="O2322" s="266"/>
      <c r="P2322" s="266"/>
      <c r="Q2322" s="266"/>
      <c r="R2322" s="266"/>
      <c r="S2322" s="266"/>
      <c r="T2322" s="267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68" t="s">
        <v>383</v>
      </c>
      <c r="AU2322" s="268" t="s">
        <v>91</v>
      </c>
      <c r="AV2322" s="15" t="s">
        <v>379</v>
      </c>
      <c r="AW2322" s="15" t="s">
        <v>37</v>
      </c>
      <c r="AX2322" s="15" t="s">
        <v>85</v>
      </c>
      <c r="AY2322" s="268" t="s">
        <v>373</v>
      </c>
    </row>
    <row r="2323" s="2" customFormat="1" ht="24.15" customHeight="1">
      <c r="A2323" s="41"/>
      <c r="B2323" s="42"/>
      <c r="C2323" s="280" t="s">
        <v>2100</v>
      </c>
      <c r="D2323" s="280" t="s">
        <v>489</v>
      </c>
      <c r="E2323" s="281" t="s">
        <v>2101</v>
      </c>
      <c r="F2323" s="282" t="s">
        <v>2102</v>
      </c>
      <c r="G2323" s="283" t="s">
        <v>595</v>
      </c>
      <c r="H2323" s="284">
        <v>1</v>
      </c>
      <c r="I2323" s="285"/>
      <c r="J2323" s="286">
        <f>ROUND(I2323*H2323,2)</f>
        <v>0</v>
      </c>
      <c r="K2323" s="282" t="s">
        <v>378</v>
      </c>
      <c r="L2323" s="287"/>
      <c r="M2323" s="288" t="s">
        <v>19</v>
      </c>
      <c r="N2323" s="289" t="s">
        <v>50</v>
      </c>
      <c r="O2323" s="87"/>
      <c r="P2323" s="227">
        <f>O2323*H2323</f>
        <v>0</v>
      </c>
      <c r="Q2323" s="227">
        <v>0.0031700000000000001</v>
      </c>
      <c r="R2323" s="227">
        <f>Q2323*H2323</f>
        <v>0.0031700000000000001</v>
      </c>
      <c r="S2323" s="227">
        <v>0</v>
      </c>
      <c r="T2323" s="228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9" t="s">
        <v>616</v>
      </c>
      <c r="AT2323" s="229" t="s">
        <v>489</v>
      </c>
      <c r="AU2323" s="229" t="s">
        <v>91</v>
      </c>
      <c r="AY2323" s="20" t="s">
        <v>373</v>
      </c>
      <c r="BE2323" s="230">
        <f>IF(N2323="základní",J2323,0)</f>
        <v>0</v>
      </c>
      <c r="BF2323" s="230">
        <f>IF(N2323="snížená",J2323,0)</f>
        <v>0</v>
      </c>
      <c r="BG2323" s="230">
        <f>IF(N2323="zákl. přenesená",J2323,0)</f>
        <v>0</v>
      </c>
      <c r="BH2323" s="230">
        <f>IF(N2323="sníž. přenesená",J2323,0)</f>
        <v>0</v>
      </c>
      <c r="BI2323" s="230">
        <f>IF(N2323="nulová",J2323,0)</f>
        <v>0</v>
      </c>
      <c r="BJ2323" s="20" t="s">
        <v>91</v>
      </c>
      <c r="BK2323" s="230">
        <f>ROUND(I2323*H2323,2)</f>
        <v>0</v>
      </c>
      <c r="BL2323" s="20" t="s">
        <v>482</v>
      </c>
      <c r="BM2323" s="229" t="s">
        <v>2103</v>
      </c>
    </row>
    <row r="2324" s="13" customFormat="1">
      <c r="A2324" s="13"/>
      <c r="B2324" s="236"/>
      <c r="C2324" s="237"/>
      <c r="D2324" s="238" t="s">
        <v>383</v>
      </c>
      <c r="E2324" s="239" t="s">
        <v>19</v>
      </c>
      <c r="F2324" s="240" t="s">
        <v>384</v>
      </c>
      <c r="G2324" s="237"/>
      <c r="H2324" s="239" t="s">
        <v>19</v>
      </c>
      <c r="I2324" s="241"/>
      <c r="J2324" s="237"/>
      <c r="K2324" s="237"/>
      <c r="L2324" s="242"/>
      <c r="M2324" s="243"/>
      <c r="N2324" s="244"/>
      <c r="O2324" s="244"/>
      <c r="P2324" s="244"/>
      <c r="Q2324" s="244"/>
      <c r="R2324" s="244"/>
      <c r="S2324" s="244"/>
      <c r="T2324" s="24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6" t="s">
        <v>383</v>
      </c>
      <c r="AU2324" s="246" t="s">
        <v>91</v>
      </c>
      <c r="AV2324" s="13" t="s">
        <v>85</v>
      </c>
      <c r="AW2324" s="13" t="s">
        <v>37</v>
      </c>
      <c r="AX2324" s="13" t="s">
        <v>78</v>
      </c>
      <c r="AY2324" s="246" t="s">
        <v>373</v>
      </c>
    </row>
    <row r="2325" s="13" customFormat="1">
      <c r="A2325" s="13"/>
      <c r="B2325" s="236"/>
      <c r="C2325" s="237"/>
      <c r="D2325" s="238" t="s">
        <v>383</v>
      </c>
      <c r="E2325" s="239" t="s">
        <v>19</v>
      </c>
      <c r="F2325" s="240" t="s">
        <v>1441</v>
      </c>
      <c r="G2325" s="237"/>
      <c r="H2325" s="239" t="s">
        <v>19</v>
      </c>
      <c r="I2325" s="241"/>
      <c r="J2325" s="237"/>
      <c r="K2325" s="237"/>
      <c r="L2325" s="242"/>
      <c r="M2325" s="243"/>
      <c r="N2325" s="244"/>
      <c r="O2325" s="244"/>
      <c r="P2325" s="244"/>
      <c r="Q2325" s="244"/>
      <c r="R2325" s="244"/>
      <c r="S2325" s="244"/>
      <c r="T2325" s="24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6" t="s">
        <v>383</v>
      </c>
      <c r="AU2325" s="246" t="s">
        <v>91</v>
      </c>
      <c r="AV2325" s="13" t="s">
        <v>85</v>
      </c>
      <c r="AW2325" s="13" t="s">
        <v>37</v>
      </c>
      <c r="AX2325" s="13" t="s">
        <v>78</v>
      </c>
      <c r="AY2325" s="246" t="s">
        <v>373</v>
      </c>
    </row>
    <row r="2326" s="14" customFormat="1">
      <c r="A2326" s="14"/>
      <c r="B2326" s="247"/>
      <c r="C2326" s="248"/>
      <c r="D2326" s="238" t="s">
        <v>383</v>
      </c>
      <c r="E2326" s="249" t="s">
        <v>19</v>
      </c>
      <c r="F2326" s="250" t="s">
        <v>2095</v>
      </c>
      <c r="G2326" s="248"/>
      <c r="H2326" s="251">
        <v>1</v>
      </c>
      <c r="I2326" s="252"/>
      <c r="J2326" s="248"/>
      <c r="K2326" s="248"/>
      <c r="L2326" s="253"/>
      <c r="M2326" s="254"/>
      <c r="N2326" s="255"/>
      <c r="O2326" s="255"/>
      <c r="P2326" s="255"/>
      <c r="Q2326" s="255"/>
      <c r="R2326" s="255"/>
      <c r="S2326" s="255"/>
      <c r="T2326" s="256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7" t="s">
        <v>383</v>
      </c>
      <c r="AU2326" s="257" t="s">
        <v>91</v>
      </c>
      <c r="AV2326" s="14" t="s">
        <v>91</v>
      </c>
      <c r="AW2326" s="14" t="s">
        <v>37</v>
      </c>
      <c r="AX2326" s="14" t="s">
        <v>78</v>
      </c>
      <c r="AY2326" s="257" t="s">
        <v>373</v>
      </c>
    </row>
    <row r="2327" s="15" customFormat="1">
      <c r="A2327" s="15"/>
      <c r="B2327" s="258"/>
      <c r="C2327" s="259"/>
      <c r="D2327" s="238" t="s">
        <v>383</v>
      </c>
      <c r="E2327" s="260" t="s">
        <v>19</v>
      </c>
      <c r="F2327" s="261" t="s">
        <v>386</v>
      </c>
      <c r="G2327" s="259"/>
      <c r="H2327" s="262">
        <v>1</v>
      </c>
      <c r="I2327" s="263"/>
      <c r="J2327" s="259"/>
      <c r="K2327" s="259"/>
      <c r="L2327" s="264"/>
      <c r="M2327" s="265"/>
      <c r="N2327" s="266"/>
      <c r="O2327" s="266"/>
      <c r="P2327" s="266"/>
      <c r="Q2327" s="266"/>
      <c r="R2327" s="266"/>
      <c r="S2327" s="266"/>
      <c r="T2327" s="267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8" t="s">
        <v>383</v>
      </c>
      <c r="AU2327" s="268" t="s">
        <v>91</v>
      </c>
      <c r="AV2327" s="15" t="s">
        <v>379</v>
      </c>
      <c r="AW2327" s="15" t="s">
        <v>37</v>
      </c>
      <c r="AX2327" s="15" t="s">
        <v>85</v>
      </c>
      <c r="AY2327" s="268" t="s">
        <v>373</v>
      </c>
    </row>
    <row r="2328" s="2" customFormat="1" ht="24.15" customHeight="1">
      <c r="A2328" s="41"/>
      <c r="B2328" s="42"/>
      <c r="C2328" s="280" t="s">
        <v>2104</v>
      </c>
      <c r="D2328" s="280" t="s">
        <v>489</v>
      </c>
      <c r="E2328" s="281" t="s">
        <v>2105</v>
      </c>
      <c r="F2328" s="282" t="s">
        <v>2106</v>
      </c>
      <c r="G2328" s="283" t="s">
        <v>595</v>
      </c>
      <c r="H2328" s="284">
        <v>5</v>
      </c>
      <c r="I2328" s="285"/>
      <c r="J2328" s="286">
        <f>ROUND(I2328*H2328,2)</f>
        <v>0</v>
      </c>
      <c r="K2328" s="282" t="s">
        <v>378</v>
      </c>
      <c r="L2328" s="287"/>
      <c r="M2328" s="288" t="s">
        <v>19</v>
      </c>
      <c r="N2328" s="289" t="s">
        <v>50</v>
      </c>
      <c r="O2328" s="87"/>
      <c r="P2328" s="227">
        <f>O2328*H2328</f>
        <v>0</v>
      </c>
      <c r="Q2328" s="227">
        <v>0.0016900000000000001</v>
      </c>
      <c r="R2328" s="227">
        <f>Q2328*H2328</f>
        <v>0.0084500000000000009</v>
      </c>
      <c r="S2328" s="227">
        <v>0</v>
      </c>
      <c r="T2328" s="228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9" t="s">
        <v>616</v>
      </c>
      <c r="AT2328" s="229" t="s">
        <v>489</v>
      </c>
      <c r="AU2328" s="229" t="s">
        <v>91</v>
      </c>
      <c r="AY2328" s="20" t="s">
        <v>373</v>
      </c>
      <c r="BE2328" s="230">
        <f>IF(N2328="základní",J2328,0)</f>
        <v>0</v>
      </c>
      <c r="BF2328" s="230">
        <f>IF(N2328="snížená",J2328,0)</f>
        <v>0</v>
      </c>
      <c r="BG2328" s="230">
        <f>IF(N2328="zákl. přenesená",J2328,0)</f>
        <v>0</v>
      </c>
      <c r="BH2328" s="230">
        <f>IF(N2328="sníž. přenesená",J2328,0)</f>
        <v>0</v>
      </c>
      <c r="BI2328" s="230">
        <f>IF(N2328="nulová",J2328,0)</f>
        <v>0</v>
      </c>
      <c r="BJ2328" s="20" t="s">
        <v>91</v>
      </c>
      <c r="BK2328" s="230">
        <f>ROUND(I2328*H2328,2)</f>
        <v>0</v>
      </c>
      <c r="BL2328" s="20" t="s">
        <v>482</v>
      </c>
      <c r="BM2328" s="229" t="s">
        <v>2107</v>
      </c>
    </row>
    <row r="2329" s="13" customFormat="1">
      <c r="A2329" s="13"/>
      <c r="B2329" s="236"/>
      <c r="C2329" s="237"/>
      <c r="D2329" s="238" t="s">
        <v>383</v>
      </c>
      <c r="E2329" s="239" t="s">
        <v>19</v>
      </c>
      <c r="F2329" s="240" t="s">
        <v>384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383</v>
      </c>
      <c r="AU2329" s="246" t="s">
        <v>91</v>
      </c>
      <c r="AV2329" s="13" t="s">
        <v>85</v>
      </c>
      <c r="AW2329" s="13" t="s">
        <v>37</v>
      </c>
      <c r="AX2329" s="13" t="s">
        <v>78</v>
      </c>
      <c r="AY2329" s="246" t="s">
        <v>373</v>
      </c>
    </row>
    <row r="2330" s="13" customFormat="1">
      <c r="A2330" s="13"/>
      <c r="B2330" s="236"/>
      <c r="C2330" s="237"/>
      <c r="D2330" s="238" t="s">
        <v>383</v>
      </c>
      <c r="E2330" s="239" t="s">
        <v>19</v>
      </c>
      <c r="F2330" s="240" t="s">
        <v>1441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383</v>
      </c>
      <c r="AU2330" s="246" t="s">
        <v>91</v>
      </c>
      <c r="AV2330" s="13" t="s">
        <v>85</v>
      </c>
      <c r="AW2330" s="13" t="s">
        <v>37</v>
      </c>
      <c r="AX2330" s="13" t="s">
        <v>78</v>
      </c>
      <c r="AY2330" s="246" t="s">
        <v>373</v>
      </c>
    </row>
    <row r="2331" s="14" customFormat="1">
      <c r="A2331" s="14"/>
      <c r="B2331" s="247"/>
      <c r="C2331" s="248"/>
      <c r="D2331" s="238" t="s">
        <v>383</v>
      </c>
      <c r="E2331" s="249" t="s">
        <v>19</v>
      </c>
      <c r="F2331" s="250" t="s">
        <v>2096</v>
      </c>
      <c r="G2331" s="248"/>
      <c r="H2331" s="251">
        <v>5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383</v>
      </c>
      <c r="AU2331" s="257" t="s">
        <v>91</v>
      </c>
      <c r="AV2331" s="14" t="s">
        <v>91</v>
      </c>
      <c r="AW2331" s="14" t="s">
        <v>37</v>
      </c>
      <c r="AX2331" s="14" t="s">
        <v>78</v>
      </c>
      <c r="AY2331" s="257" t="s">
        <v>373</v>
      </c>
    </row>
    <row r="2332" s="15" customFormat="1">
      <c r="A2332" s="15"/>
      <c r="B2332" s="258"/>
      <c r="C2332" s="259"/>
      <c r="D2332" s="238" t="s">
        <v>383</v>
      </c>
      <c r="E2332" s="260" t="s">
        <v>19</v>
      </c>
      <c r="F2332" s="261" t="s">
        <v>386</v>
      </c>
      <c r="G2332" s="259"/>
      <c r="H2332" s="262">
        <v>5</v>
      </c>
      <c r="I2332" s="263"/>
      <c r="J2332" s="259"/>
      <c r="K2332" s="259"/>
      <c r="L2332" s="264"/>
      <c r="M2332" s="265"/>
      <c r="N2332" s="266"/>
      <c r="O2332" s="266"/>
      <c r="P2332" s="266"/>
      <c r="Q2332" s="266"/>
      <c r="R2332" s="266"/>
      <c r="S2332" s="266"/>
      <c r="T2332" s="267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8" t="s">
        <v>383</v>
      </c>
      <c r="AU2332" s="268" t="s">
        <v>91</v>
      </c>
      <c r="AV2332" s="15" t="s">
        <v>379</v>
      </c>
      <c r="AW2332" s="15" t="s">
        <v>37</v>
      </c>
      <c r="AX2332" s="15" t="s">
        <v>85</v>
      </c>
      <c r="AY2332" s="268" t="s">
        <v>373</v>
      </c>
    </row>
    <row r="2333" s="2" customFormat="1" ht="24.15" customHeight="1">
      <c r="A2333" s="41"/>
      <c r="B2333" s="42"/>
      <c r="C2333" s="280" t="s">
        <v>2108</v>
      </c>
      <c r="D2333" s="280" t="s">
        <v>489</v>
      </c>
      <c r="E2333" s="281" t="s">
        <v>2109</v>
      </c>
      <c r="F2333" s="282" t="s">
        <v>2110</v>
      </c>
      <c r="G2333" s="283" t="s">
        <v>595</v>
      </c>
      <c r="H2333" s="284">
        <v>13</v>
      </c>
      <c r="I2333" s="285"/>
      <c r="J2333" s="286">
        <f>ROUND(I2333*H2333,2)</f>
        <v>0</v>
      </c>
      <c r="K2333" s="282" t="s">
        <v>378</v>
      </c>
      <c r="L2333" s="287"/>
      <c r="M2333" s="288" t="s">
        <v>19</v>
      </c>
      <c r="N2333" s="289" t="s">
        <v>50</v>
      </c>
      <c r="O2333" s="87"/>
      <c r="P2333" s="227">
        <f>O2333*H2333</f>
        <v>0</v>
      </c>
      <c r="Q2333" s="227">
        <v>0.0020200000000000001</v>
      </c>
      <c r="R2333" s="227">
        <f>Q2333*H2333</f>
        <v>0.026260000000000002</v>
      </c>
      <c r="S2333" s="227">
        <v>0</v>
      </c>
      <c r="T2333" s="228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9" t="s">
        <v>616</v>
      </c>
      <c r="AT2333" s="229" t="s">
        <v>489</v>
      </c>
      <c r="AU2333" s="229" t="s">
        <v>91</v>
      </c>
      <c r="AY2333" s="20" t="s">
        <v>373</v>
      </c>
      <c r="BE2333" s="230">
        <f>IF(N2333="základní",J2333,0)</f>
        <v>0</v>
      </c>
      <c r="BF2333" s="230">
        <f>IF(N2333="snížená",J2333,0)</f>
        <v>0</v>
      </c>
      <c r="BG2333" s="230">
        <f>IF(N2333="zákl. přenesená",J2333,0)</f>
        <v>0</v>
      </c>
      <c r="BH2333" s="230">
        <f>IF(N2333="sníž. přenesená",J2333,0)</f>
        <v>0</v>
      </c>
      <c r="BI2333" s="230">
        <f>IF(N2333="nulová",J2333,0)</f>
        <v>0</v>
      </c>
      <c r="BJ2333" s="20" t="s">
        <v>91</v>
      </c>
      <c r="BK2333" s="230">
        <f>ROUND(I2333*H2333,2)</f>
        <v>0</v>
      </c>
      <c r="BL2333" s="20" t="s">
        <v>482</v>
      </c>
      <c r="BM2333" s="229" t="s">
        <v>2111</v>
      </c>
    </row>
    <row r="2334" s="13" customFormat="1">
      <c r="A2334" s="13"/>
      <c r="B2334" s="236"/>
      <c r="C2334" s="237"/>
      <c r="D2334" s="238" t="s">
        <v>383</v>
      </c>
      <c r="E2334" s="239" t="s">
        <v>19</v>
      </c>
      <c r="F2334" s="240" t="s">
        <v>384</v>
      </c>
      <c r="G2334" s="237"/>
      <c r="H2334" s="239" t="s">
        <v>19</v>
      </c>
      <c r="I2334" s="241"/>
      <c r="J2334" s="237"/>
      <c r="K2334" s="237"/>
      <c r="L2334" s="242"/>
      <c r="M2334" s="243"/>
      <c r="N2334" s="244"/>
      <c r="O2334" s="244"/>
      <c r="P2334" s="244"/>
      <c r="Q2334" s="244"/>
      <c r="R2334" s="244"/>
      <c r="S2334" s="244"/>
      <c r="T2334" s="24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6" t="s">
        <v>383</v>
      </c>
      <c r="AU2334" s="246" t="s">
        <v>91</v>
      </c>
      <c r="AV2334" s="13" t="s">
        <v>85</v>
      </c>
      <c r="AW2334" s="13" t="s">
        <v>37</v>
      </c>
      <c r="AX2334" s="13" t="s">
        <v>78</v>
      </c>
      <c r="AY2334" s="246" t="s">
        <v>373</v>
      </c>
    </row>
    <row r="2335" s="13" customFormat="1">
      <c r="A2335" s="13"/>
      <c r="B2335" s="236"/>
      <c r="C2335" s="237"/>
      <c r="D2335" s="238" t="s">
        <v>383</v>
      </c>
      <c r="E2335" s="239" t="s">
        <v>19</v>
      </c>
      <c r="F2335" s="240" t="s">
        <v>1441</v>
      </c>
      <c r="G2335" s="237"/>
      <c r="H2335" s="239" t="s">
        <v>19</v>
      </c>
      <c r="I2335" s="241"/>
      <c r="J2335" s="237"/>
      <c r="K2335" s="237"/>
      <c r="L2335" s="242"/>
      <c r="M2335" s="243"/>
      <c r="N2335" s="244"/>
      <c r="O2335" s="244"/>
      <c r="P2335" s="244"/>
      <c r="Q2335" s="244"/>
      <c r="R2335" s="244"/>
      <c r="S2335" s="244"/>
      <c r="T2335" s="245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6" t="s">
        <v>383</v>
      </c>
      <c r="AU2335" s="246" t="s">
        <v>91</v>
      </c>
      <c r="AV2335" s="13" t="s">
        <v>85</v>
      </c>
      <c r="AW2335" s="13" t="s">
        <v>37</v>
      </c>
      <c r="AX2335" s="13" t="s">
        <v>78</v>
      </c>
      <c r="AY2335" s="246" t="s">
        <v>373</v>
      </c>
    </row>
    <row r="2336" s="14" customFormat="1">
      <c r="A2336" s="14"/>
      <c r="B2336" s="247"/>
      <c r="C2336" s="248"/>
      <c r="D2336" s="238" t="s">
        <v>383</v>
      </c>
      <c r="E2336" s="249" t="s">
        <v>19</v>
      </c>
      <c r="F2336" s="250" t="s">
        <v>2097</v>
      </c>
      <c r="G2336" s="248"/>
      <c r="H2336" s="251">
        <v>13</v>
      </c>
      <c r="I2336" s="252"/>
      <c r="J2336" s="248"/>
      <c r="K2336" s="248"/>
      <c r="L2336" s="253"/>
      <c r="M2336" s="254"/>
      <c r="N2336" s="255"/>
      <c r="O2336" s="255"/>
      <c r="P2336" s="255"/>
      <c r="Q2336" s="255"/>
      <c r="R2336" s="255"/>
      <c r="S2336" s="255"/>
      <c r="T2336" s="256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7" t="s">
        <v>383</v>
      </c>
      <c r="AU2336" s="257" t="s">
        <v>91</v>
      </c>
      <c r="AV2336" s="14" t="s">
        <v>91</v>
      </c>
      <c r="AW2336" s="14" t="s">
        <v>37</v>
      </c>
      <c r="AX2336" s="14" t="s">
        <v>78</v>
      </c>
      <c r="AY2336" s="257" t="s">
        <v>373</v>
      </c>
    </row>
    <row r="2337" s="15" customFormat="1">
      <c r="A2337" s="15"/>
      <c r="B2337" s="258"/>
      <c r="C2337" s="259"/>
      <c r="D2337" s="238" t="s">
        <v>383</v>
      </c>
      <c r="E2337" s="260" t="s">
        <v>19</v>
      </c>
      <c r="F2337" s="261" t="s">
        <v>386</v>
      </c>
      <c r="G2337" s="259"/>
      <c r="H2337" s="262">
        <v>13</v>
      </c>
      <c r="I2337" s="263"/>
      <c r="J2337" s="259"/>
      <c r="K2337" s="259"/>
      <c r="L2337" s="264"/>
      <c r="M2337" s="265"/>
      <c r="N2337" s="266"/>
      <c r="O2337" s="266"/>
      <c r="P2337" s="266"/>
      <c r="Q2337" s="266"/>
      <c r="R2337" s="266"/>
      <c r="S2337" s="266"/>
      <c r="T2337" s="267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8" t="s">
        <v>383</v>
      </c>
      <c r="AU2337" s="268" t="s">
        <v>91</v>
      </c>
      <c r="AV2337" s="15" t="s">
        <v>379</v>
      </c>
      <c r="AW2337" s="15" t="s">
        <v>37</v>
      </c>
      <c r="AX2337" s="15" t="s">
        <v>85</v>
      </c>
      <c r="AY2337" s="268" t="s">
        <v>373</v>
      </c>
    </row>
    <row r="2338" s="2" customFormat="1" ht="24.15" customHeight="1">
      <c r="A2338" s="41"/>
      <c r="B2338" s="42"/>
      <c r="C2338" s="280" t="s">
        <v>2112</v>
      </c>
      <c r="D2338" s="280" t="s">
        <v>489</v>
      </c>
      <c r="E2338" s="281" t="s">
        <v>2113</v>
      </c>
      <c r="F2338" s="282" t="s">
        <v>2114</v>
      </c>
      <c r="G2338" s="283" t="s">
        <v>595</v>
      </c>
      <c r="H2338" s="284">
        <v>5</v>
      </c>
      <c r="I2338" s="285"/>
      <c r="J2338" s="286">
        <f>ROUND(I2338*H2338,2)</f>
        <v>0</v>
      </c>
      <c r="K2338" s="282" t="s">
        <v>378</v>
      </c>
      <c r="L2338" s="287"/>
      <c r="M2338" s="288" t="s">
        <v>19</v>
      </c>
      <c r="N2338" s="289" t="s">
        <v>50</v>
      </c>
      <c r="O2338" s="87"/>
      <c r="P2338" s="227">
        <f>O2338*H2338</f>
        <v>0</v>
      </c>
      <c r="Q2338" s="227">
        <v>0.0030000000000000001</v>
      </c>
      <c r="R2338" s="227">
        <f>Q2338*H2338</f>
        <v>0.014999999999999999</v>
      </c>
      <c r="S2338" s="227">
        <v>0</v>
      </c>
      <c r="T2338" s="228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9" t="s">
        <v>616</v>
      </c>
      <c r="AT2338" s="229" t="s">
        <v>489</v>
      </c>
      <c r="AU2338" s="229" t="s">
        <v>91</v>
      </c>
      <c r="AY2338" s="20" t="s">
        <v>373</v>
      </c>
      <c r="BE2338" s="230">
        <f>IF(N2338="základní",J2338,0)</f>
        <v>0</v>
      </c>
      <c r="BF2338" s="230">
        <f>IF(N2338="snížená",J2338,0)</f>
        <v>0</v>
      </c>
      <c r="BG2338" s="230">
        <f>IF(N2338="zákl. přenesená",J2338,0)</f>
        <v>0</v>
      </c>
      <c r="BH2338" s="230">
        <f>IF(N2338="sníž. přenesená",J2338,0)</f>
        <v>0</v>
      </c>
      <c r="BI2338" s="230">
        <f>IF(N2338="nulová",J2338,0)</f>
        <v>0</v>
      </c>
      <c r="BJ2338" s="20" t="s">
        <v>91</v>
      </c>
      <c r="BK2338" s="230">
        <f>ROUND(I2338*H2338,2)</f>
        <v>0</v>
      </c>
      <c r="BL2338" s="20" t="s">
        <v>482</v>
      </c>
      <c r="BM2338" s="229" t="s">
        <v>2115</v>
      </c>
    </row>
    <row r="2339" s="13" customFormat="1">
      <c r="A2339" s="13"/>
      <c r="B2339" s="236"/>
      <c r="C2339" s="237"/>
      <c r="D2339" s="238" t="s">
        <v>383</v>
      </c>
      <c r="E2339" s="239" t="s">
        <v>19</v>
      </c>
      <c r="F2339" s="240" t="s">
        <v>384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383</v>
      </c>
      <c r="AU2339" s="246" t="s">
        <v>91</v>
      </c>
      <c r="AV2339" s="13" t="s">
        <v>85</v>
      </c>
      <c r="AW2339" s="13" t="s">
        <v>37</v>
      </c>
      <c r="AX2339" s="13" t="s">
        <v>78</v>
      </c>
      <c r="AY2339" s="246" t="s">
        <v>373</v>
      </c>
    </row>
    <row r="2340" s="13" customFormat="1">
      <c r="A2340" s="13"/>
      <c r="B2340" s="236"/>
      <c r="C2340" s="237"/>
      <c r="D2340" s="238" t="s">
        <v>383</v>
      </c>
      <c r="E2340" s="239" t="s">
        <v>19</v>
      </c>
      <c r="F2340" s="240" t="s">
        <v>1441</v>
      </c>
      <c r="G2340" s="237"/>
      <c r="H2340" s="239" t="s">
        <v>19</v>
      </c>
      <c r="I2340" s="241"/>
      <c r="J2340" s="237"/>
      <c r="K2340" s="237"/>
      <c r="L2340" s="242"/>
      <c r="M2340" s="243"/>
      <c r="N2340" s="244"/>
      <c r="O2340" s="244"/>
      <c r="P2340" s="244"/>
      <c r="Q2340" s="244"/>
      <c r="R2340" s="244"/>
      <c r="S2340" s="244"/>
      <c r="T2340" s="24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6" t="s">
        <v>383</v>
      </c>
      <c r="AU2340" s="246" t="s">
        <v>91</v>
      </c>
      <c r="AV2340" s="13" t="s">
        <v>85</v>
      </c>
      <c r="AW2340" s="13" t="s">
        <v>37</v>
      </c>
      <c r="AX2340" s="13" t="s">
        <v>78</v>
      </c>
      <c r="AY2340" s="246" t="s">
        <v>373</v>
      </c>
    </row>
    <row r="2341" s="14" customFormat="1">
      <c r="A2341" s="14"/>
      <c r="B2341" s="247"/>
      <c r="C2341" s="248"/>
      <c r="D2341" s="238" t="s">
        <v>383</v>
      </c>
      <c r="E2341" s="249" t="s">
        <v>19</v>
      </c>
      <c r="F2341" s="250" t="s">
        <v>2098</v>
      </c>
      <c r="G2341" s="248"/>
      <c r="H2341" s="251">
        <v>1</v>
      </c>
      <c r="I2341" s="252"/>
      <c r="J2341" s="248"/>
      <c r="K2341" s="248"/>
      <c r="L2341" s="253"/>
      <c r="M2341" s="254"/>
      <c r="N2341" s="255"/>
      <c r="O2341" s="255"/>
      <c r="P2341" s="255"/>
      <c r="Q2341" s="255"/>
      <c r="R2341" s="255"/>
      <c r="S2341" s="255"/>
      <c r="T2341" s="256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7" t="s">
        <v>383</v>
      </c>
      <c r="AU2341" s="257" t="s">
        <v>91</v>
      </c>
      <c r="AV2341" s="14" t="s">
        <v>91</v>
      </c>
      <c r="AW2341" s="14" t="s">
        <v>37</v>
      </c>
      <c r="AX2341" s="14" t="s">
        <v>78</v>
      </c>
      <c r="AY2341" s="257" t="s">
        <v>373</v>
      </c>
    </row>
    <row r="2342" s="14" customFormat="1">
      <c r="A2342" s="14"/>
      <c r="B2342" s="247"/>
      <c r="C2342" s="248"/>
      <c r="D2342" s="238" t="s">
        <v>383</v>
      </c>
      <c r="E2342" s="249" t="s">
        <v>19</v>
      </c>
      <c r="F2342" s="250" t="s">
        <v>2099</v>
      </c>
      <c r="G2342" s="248"/>
      <c r="H2342" s="251">
        <v>4</v>
      </c>
      <c r="I2342" s="252"/>
      <c r="J2342" s="248"/>
      <c r="K2342" s="248"/>
      <c r="L2342" s="253"/>
      <c r="M2342" s="254"/>
      <c r="N2342" s="255"/>
      <c r="O2342" s="255"/>
      <c r="P2342" s="255"/>
      <c r="Q2342" s="255"/>
      <c r="R2342" s="255"/>
      <c r="S2342" s="255"/>
      <c r="T2342" s="25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7" t="s">
        <v>383</v>
      </c>
      <c r="AU2342" s="257" t="s">
        <v>91</v>
      </c>
      <c r="AV2342" s="14" t="s">
        <v>91</v>
      </c>
      <c r="AW2342" s="14" t="s">
        <v>37</v>
      </c>
      <c r="AX2342" s="14" t="s">
        <v>78</v>
      </c>
      <c r="AY2342" s="257" t="s">
        <v>373</v>
      </c>
    </row>
    <row r="2343" s="15" customFormat="1">
      <c r="A2343" s="15"/>
      <c r="B2343" s="258"/>
      <c r="C2343" s="259"/>
      <c r="D2343" s="238" t="s">
        <v>383</v>
      </c>
      <c r="E2343" s="260" t="s">
        <v>19</v>
      </c>
      <c r="F2343" s="261" t="s">
        <v>386</v>
      </c>
      <c r="G2343" s="259"/>
      <c r="H2343" s="262">
        <v>5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8" t="s">
        <v>383</v>
      </c>
      <c r="AU2343" s="268" t="s">
        <v>91</v>
      </c>
      <c r="AV2343" s="15" t="s">
        <v>379</v>
      </c>
      <c r="AW2343" s="15" t="s">
        <v>37</v>
      </c>
      <c r="AX2343" s="15" t="s">
        <v>85</v>
      </c>
      <c r="AY2343" s="268" t="s">
        <v>373</v>
      </c>
    </row>
    <row r="2344" s="2" customFormat="1" ht="24.15" customHeight="1">
      <c r="A2344" s="41"/>
      <c r="B2344" s="42"/>
      <c r="C2344" s="218" t="s">
        <v>2116</v>
      </c>
      <c r="D2344" s="218" t="s">
        <v>375</v>
      </c>
      <c r="E2344" s="219" t="s">
        <v>2117</v>
      </c>
      <c r="F2344" s="220" t="s">
        <v>2118</v>
      </c>
      <c r="G2344" s="221" t="s">
        <v>153</v>
      </c>
      <c r="H2344" s="222">
        <v>781.82100000000003</v>
      </c>
      <c r="I2344" s="223"/>
      <c r="J2344" s="224">
        <f>ROUND(I2344*H2344,2)</f>
        <v>0</v>
      </c>
      <c r="K2344" s="220" t="s">
        <v>378</v>
      </c>
      <c r="L2344" s="47"/>
      <c r="M2344" s="225" t="s">
        <v>19</v>
      </c>
      <c r="N2344" s="226" t="s">
        <v>50</v>
      </c>
      <c r="O2344" s="87"/>
      <c r="P2344" s="227">
        <f>O2344*H2344</f>
        <v>0</v>
      </c>
      <c r="Q2344" s="227">
        <v>0.00019000000000000001</v>
      </c>
      <c r="R2344" s="227">
        <f>Q2344*H2344</f>
        <v>0.14854599000000002</v>
      </c>
      <c r="S2344" s="227">
        <v>0</v>
      </c>
      <c r="T2344" s="228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9" t="s">
        <v>482</v>
      </c>
      <c r="AT2344" s="229" t="s">
        <v>375</v>
      </c>
      <c r="AU2344" s="229" t="s">
        <v>91</v>
      </c>
      <c r="AY2344" s="20" t="s">
        <v>373</v>
      </c>
      <c r="BE2344" s="230">
        <f>IF(N2344="základní",J2344,0)</f>
        <v>0</v>
      </c>
      <c r="BF2344" s="230">
        <f>IF(N2344="snížená",J2344,0)</f>
        <v>0</v>
      </c>
      <c r="BG2344" s="230">
        <f>IF(N2344="zákl. přenesená",J2344,0)</f>
        <v>0</v>
      </c>
      <c r="BH2344" s="230">
        <f>IF(N2344="sníž. přenesená",J2344,0)</f>
        <v>0</v>
      </c>
      <c r="BI2344" s="230">
        <f>IF(N2344="nulová",J2344,0)</f>
        <v>0</v>
      </c>
      <c r="BJ2344" s="20" t="s">
        <v>91</v>
      </c>
      <c r="BK2344" s="230">
        <f>ROUND(I2344*H2344,2)</f>
        <v>0</v>
      </c>
      <c r="BL2344" s="20" t="s">
        <v>482</v>
      </c>
      <c r="BM2344" s="229" t="s">
        <v>2119</v>
      </c>
    </row>
    <row r="2345" s="2" customFormat="1">
      <c r="A2345" s="41"/>
      <c r="B2345" s="42"/>
      <c r="C2345" s="43"/>
      <c r="D2345" s="231" t="s">
        <v>381</v>
      </c>
      <c r="E2345" s="43"/>
      <c r="F2345" s="232" t="s">
        <v>2120</v>
      </c>
      <c r="G2345" s="43"/>
      <c r="H2345" s="43"/>
      <c r="I2345" s="233"/>
      <c r="J2345" s="43"/>
      <c r="K2345" s="43"/>
      <c r="L2345" s="47"/>
      <c r="M2345" s="234"/>
      <c r="N2345" s="235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381</v>
      </c>
      <c r="AU2345" s="20" t="s">
        <v>91</v>
      </c>
    </row>
    <row r="2346" s="13" customFormat="1">
      <c r="A2346" s="13"/>
      <c r="B2346" s="236"/>
      <c r="C2346" s="237"/>
      <c r="D2346" s="238" t="s">
        <v>383</v>
      </c>
      <c r="E2346" s="239" t="s">
        <v>19</v>
      </c>
      <c r="F2346" s="240" t="s">
        <v>1348</v>
      </c>
      <c r="G2346" s="237"/>
      <c r="H2346" s="239" t="s">
        <v>19</v>
      </c>
      <c r="I2346" s="241"/>
      <c r="J2346" s="237"/>
      <c r="K2346" s="237"/>
      <c r="L2346" s="242"/>
      <c r="M2346" s="243"/>
      <c r="N2346" s="244"/>
      <c r="O2346" s="244"/>
      <c r="P2346" s="244"/>
      <c r="Q2346" s="244"/>
      <c r="R2346" s="244"/>
      <c r="S2346" s="244"/>
      <c r="T2346" s="24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6" t="s">
        <v>383</v>
      </c>
      <c r="AU2346" s="246" t="s">
        <v>91</v>
      </c>
      <c r="AV2346" s="13" t="s">
        <v>85</v>
      </c>
      <c r="AW2346" s="13" t="s">
        <v>37</v>
      </c>
      <c r="AX2346" s="13" t="s">
        <v>78</v>
      </c>
      <c r="AY2346" s="246" t="s">
        <v>373</v>
      </c>
    </row>
    <row r="2347" s="13" customFormat="1">
      <c r="A2347" s="13"/>
      <c r="B2347" s="236"/>
      <c r="C2347" s="237"/>
      <c r="D2347" s="238" t="s">
        <v>383</v>
      </c>
      <c r="E2347" s="239" t="s">
        <v>19</v>
      </c>
      <c r="F2347" s="240" t="s">
        <v>668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383</v>
      </c>
      <c r="AU2347" s="246" t="s">
        <v>91</v>
      </c>
      <c r="AV2347" s="13" t="s">
        <v>85</v>
      </c>
      <c r="AW2347" s="13" t="s">
        <v>37</v>
      </c>
      <c r="AX2347" s="13" t="s">
        <v>78</v>
      </c>
      <c r="AY2347" s="246" t="s">
        <v>373</v>
      </c>
    </row>
    <row r="2348" s="13" customFormat="1">
      <c r="A2348" s="13"/>
      <c r="B2348" s="236"/>
      <c r="C2348" s="237"/>
      <c r="D2348" s="238" t="s">
        <v>383</v>
      </c>
      <c r="E2348" s="239" t="s">
        <v>19</v>
      </c>
      <c r="F2348" s="240" t="s">
        <v>2068</v>
      </c>
      <c r="G2348" s="237"/>
      <c r="H2348" s="239" t="s">
        <v>19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6" t="s">
        <v>383</v>
      </c>
      <c r="AU2348" s="246" t="s">
        <v>91</v>
      </c>
      <c r="AV2348" s="13" t="s">
        <v>85</v>
      </c>
      <c r="AW2348" s="13" t="s">
        <v>37</v>
      </c>
      <c r="AX2348" s="13" t="s">
        <v>78</v>
      </c>
      <c r="AY2348" s="246" t="s">
        <v>373</v>
      </c>
    </row>
    <row r="2349" s="13" customFormat="1">
      <c r="A2349" s="13"/>
      <c r="B2349" s="236"/>
      <c r="C2349" s="237"/>
      <c r="D2349" s="238" t="s">
        <v>383</v>
      </c>
      <c r="E2349" s="239" t="s">
        <v>19</v>
      </c>
      <c r="F2349" s="240" t="s">
        <v>2069</v>
      </c>
      <c r="G2349" s="237"/>
      <c r="H2349" s="239" t="s">
        <v>19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6" t="s">
        <v>383</v>
      </c>
      <c r="AU2349" s="246" t="s">
        <v>91</v>
      </c>
      <c r="AV2349" s="13" t="s">
        <v>85</v>
      </c>
      <c r="AW2349" s="13" t="s">
        <v>37</v>
      </c>
      <c r="AX2349" s="13" t="s">
        <v>78</v>
      </c>
      <c r="AY2349" s="246" t="s">
        <v>373</v>
      </c>
    </row>
    <row r="2350" s="14" customFormat="1">
      <c r="A2350" s="14"/>
      <c r="B2350" s="247"/>
      <c r="C2350" s="248"/>
      <c r="D2350" s="238" t="s">
        <v>383</v>
      </c>
      <c r="E2350" s="249" t="s">
        <v>19</v>
      </c>
      <c r="F2350" s="250" t="s">
        <v>2070</v>
      </c>
      <c r="G2350" s="248"/>
      <c r="H2350" s="251">
        <v>781.82100000000003</v>
      </c>
      <c r="I2350" s="252"/>
      <c r="J2350" s="248"/>
      <c r="K2350" s="248"/>
      <c r="L2350" s="253"/>
      <c r="M2350" s="254"/>
      <c r="N2350" s="255"/>
      <c r="O2350" s="255"/>
      <c r="P2350" s="255"/>
      <c r="Q2350" s="255"/>
      <c r="R2350" s="255"/>
      <c r="S2350" s="255"/>
      <c r="T2350" s="256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7" t="s">
        <v>383</v>
      </c>
      <c r="AU2350" s="257" t="s">
        <v>91</v>
      </c>
      <c r="AV2350" s="14" t="s">
        <v>91</v>
      </c>
      <c r="AW2350" s="14" t="s">
        <v>37</v>
      </c>
      <c r="AX2350" s="14" t="s">
        <v>78</v>
      </c>
      <c r="AY2350" s="257" t="s">
        <v>373</v>
      </c>
    </row>
    <row r="2351" s="15" customFormat="1">
      <c r="A2351" s="15"/>
      <c r="B2351" s="258"/>
      <c r="C2351" s="259"/>
      <c r="D2351" s="238" t="s">
        <v>383</v>
      </c>
      <c r="E2351" s="260" t="s">
        <v>19</v>
      </c>
      <c r="F2351" s="261" t="s">
        <v>386</v>
      </c>
      <c r="G2351" s="259"/>
      <c r="H2351" s="262">
        <v>781.82100000000003</v>
      </c>
      <c r="I2351" s="263"/>
      <c r="J2351" s="259"/>
      <c r="K2351" s="259"/>
      <c r="L2351" s="264"/>
      <c r="M2351" s="265"/>
      <c r="N2351" s="266"/>
      <c r="O2351" s="266"/>
      <c r="P2351" s="266"/>
      <c r="Q2351" s="266"/>
      <c r="R2351" s="266"/>
      <c r="S2351" s="266"/>
      <c r="T2351" s="267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68" t="s">
        <v>383</v>
      </c>
      <c r="AU2351" s="268" t="s">
        <v>91</v>
      </c>
      <c r="AV2351" s="15" t="s">
        <v>379</v>
      </c>
      <c r="AW2351" s="15" t="s">
        <v>37</v>
      </c>
      <c r="AX2351" s="15" t="s">
        <v>85</v>
      </c>
      <c r="AY2351" s="268" t="s">
        <v>373</v>
      </c>
    </row>
    <row r="2352" s="2" customFormat="1" ht="33" customHeight="1">
      <c r="A2352" s="41"/>
      <c r="B2352" s="42"/>
      <c r="C2352" s="280" t="s">
        <v>2121</v>
      </c>
      <c r="D2352" s="280" t="s">
        <v>489</v>
      </c>
      <c r="E2352" s="281" t="s">
        <v>2122</v>
      </c>
      <c r="F2352" s="282" t="s">
        <v>2123</v>
      </c>
      <c r="G2352" s="283" t="s">
        <v>153</v>
      </c>
      <c r="H2352" s="284">
        <v>911.21199999999999</v>
      </c>
      <c r="I2352" s="285"/>
      <c r="J2352" s="286">
        <f>ROUND(I2352*H2352,2)</f>
        <v>0</v>
      </c>
      <c r="K2352" s="282" t="s">
        <v>378</v>
      </c>
      <c r="L2352" s="287"/>
      <c r="M2352" s="288" t="s">
        <v>19</v>
      </c>
      <c r="N2352" s="289" t="s">
        <v>50</v>
      </c>
      <c r="O2352" s="87"/>
      <c r="P2352" s="227">
        <f>O2352*H2352</f>
        <v>0</v>
      </c>
      <c r="Q2352" s="227">
        <v>0.0022300000000000002</v>
      </c>
      <c r="R2352" s="227">
        <f>Q2352*H2352</f>
        <v>2.0320027600000001</v>
      </c>
      <c r="S2352" s="227">
        <v>0</v>
      </c>
      <c r="T2352" s="228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9" t="s">
        <v>616</v>
      </c>
      <c r="AT2352" s="229" t="s">
        <v>489</v>
      </c>
      <c r="AU2352" s="229" t="s">
        <v>91</v>
      </c>
      <c r="AY2352" s="20" t="s">
        <v>373</v>
      </c>
      <c r="BE2352" s="230">
        <f>IF(N2352="základní",J2352,0)</f>
        <v>0</v>
      </c>
      <c r="BF2352" s="230">
        <f>IF(N2352="snížená",J2352,0)</f>
        <v>0</v>
      </c>
      <c r="BG2352" s="230">
        <f>IF(N2352="zákl. přenesená",J2352,0)</f>
        <v>0</v>
      </c>
      <c r="BH2352" s="230">
        <f>IF(N2352="sníž. přenesená",J2352,0)</f>
        <v>0</v>
      </c>
      <c r="BI2352" s="230">
        <f>IF(N2352="nulová",J2352,0)</f>
        <v>0</v>
      </c>
      <c r="BJ2352" s="20" t="s">
        <v>91</v>
      </c>
      <c r="BK2352" s="230">
        <f>ROUND(I2352*H2352,2)</f>
        <v>0</v>
      </c>
      <c r="BL2352" s="20" t="s">
        <v>482</v>
      </c>
      <c r="BM2352" s="229" t="s">
        <v>2124</v>
      </c>
    </row>
    <row r="2353" s="14" customFormat="1">
      <c r="A2353" s="14"/>
      <c r="B2353" s="247"/>
      <c r="C2353" s="248"/>
      <c r="D2353" s="238" t="s">
        <v>383</v>
      </c>
      <c r="E2353" s="248"/>
      <c r="F2353" s="250" t="s">
        <v>2125</v>
      </c>
      <c r="G2353" s="248"/>
      <c r="H2353" s="251">
        <v>911.21199999999999</v>
      </c>
      <c r="I2353" s="252"/>
      <c r="J2353" s="248"/>
      <c r="K2353" s="248"/>
      <c r="L2353" s="253"/>
      <c r="M2353" s="254"/>
      <c r="N2353" s="255"/>
      <c r="O2353" s="255"/>
      <c r="P2353" s="255"/>
      <c r="Q2353" s="255"/>
      <c r="R2353" s="255"/>
      <c r="S2353" s="255"/>
      <c r="T2353" s="256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7" t="s">
        <v>383</v>
      </c>
      <c r="AU2353" s="257" t="s">
        <v>91</v>
      </c>
      <c r="AV2353" s="14" t="s">
        <v>91</v>
      </c>
      <c r="AW2353" s="14" t="s">
        <v>4</v>
      </c>
      <c r="AX2353" s="14" t="s">
        <v>85</v>
      </c>
      <c r="AY2353" s="257" t="s">
        <v>373</v>
      </c>
    </row>
    <row r="2354" s="2" customFormat="1" ht="55.5" customHeight="1">
      <c r="A2354" s="41"/>
      <c r="B2354" s="42"/>
      <c r="C2354" s="218" t="s">
        <v>2126</v>
      </c>
      <c r="D2354" s="218" t="s">
        <v>375</v>
      </c>
      <c r="E2354" s="219" t="s">
        <v>2127</v>
      </c>
      <c r="F2354" s="220" t="s">
        <v>2128</v>
      </c>
      <c r="G2354" s="221" t="s">
        <v>595</v>
      </c>
      <c r="H2354" s="222">
        <v>23</v>
      </c>
      <c r="I2354" s="223"/>
      <c r="J2354" s="224">
        <f>ROUND(I2354*H2354,2)</f>
        <v>0</v>
      </c>
      <c r="K2354" s="220" t="s">
        <v>378</v>
      </c>
      <c r="L2354" s="47"/>
      <c r="M2354" s="225" t="s">
        <v>19</v>
      </c>
      <c r="N2354" s="226" t="s">
        <v>50</v>
      </c>
      <c r="O2354" s="87"/>
      <c r="P2354" s="227">
        <f>O2354*H2354</f>
        <v>0</v>
      </c>
      <c r="Q2354" s="227">
        <v>0.0074999999999999997</v>
      </c>
      <c r="R2354" s="227">
        <f>Q2354*H2354</f>
        <v>0.17249999999999999</v>
      </c>
      <c r="S2354" s="227">
        <v>0</v>
      </c>
      <c r="T2354" s="228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9" t="s">
        <v>482</v>
      </c>
      <c r="AT2354" s="229" t="s">
        <v>375</v>
      </c>
      <c r="AU2354" s="229" t="s">
        <v>91</v>
      </c>
      <c r="AY2354" s="20" t="s">
        <v>373</v>
      </c>
      <c r="BE2354" s="230">
        <f>IF(N2354="základní",J2354,0)</f>
        <v>0</v>
      </c>
      <c r="BF2354" s="230">
        <f>IF(N2354="snížená",J2354,0)</f>
        <v>0</v>
      </c>
      <c r="BG2354" s="230">
        <f>IF(N2354="zákl. přenesená",J2354,0)</f>
        <v>0</v>
      </c>
      <c r="BH2354" s="230">
        <f>IF(N2354="sníž. přenesená",J2354,0)</f>
        <v>0</v>
      </c>
      <c r="BI2354" s="230">
        <f>IF(N2354="nulová",J2354,0)</f>
        <v>0</v>
      </c>
      <c r="BJ2354" s="20" t="s">
        <v>91</v>
      </c>
      <c r="BK2354" s="230">
        <f>ROUND(I2354*H2354,2)</f>
        <v>0</v>
      </c>
      <c r="BL2354" s="20" t="s">
        <v>482</v>
      </c>
      <c r="BM2354" s="229" t="s">
        <v>2129</v>
      </c>
    </row>
    <row r="2355" s="2" customFormat="1">
      <c r="A2355" s="41"/>
      <c r="B2355" s="42"/>
      <c r="C2355" s="43"/>
      <c r="D2355" s="231" t="s">
        <v>381</v>
      </c>
      <c r="E2355" s="43"/>
      <c r="F2355" s="232" t="s">
        <v>2130</v>
      </c>
      <c r="G2355" s="43"/>
      <c r="H2355" s="43"/>
      <c r="I2355" s="233"/>
      <c r="J2355" s="43"/>
      <c r="K2355" s="43"/>
      <c r="L2355" s="47"/>
      <c r="M2355" s="234"/>
      <c r="N2355" s="235"/>
      <c r="O2355" s="87"/>
      <c r="P2355" s="87"/>
      <c r="Q2355" s="87"/>
      <c r="R2355" s="87"/>
      <c r="S2355" s="87"/>
      <c r="T2355" s="88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T2355" s="20" t="s">
        <v>381</v>
      </c>
      <c r="AU2355" s="20" t="s">
        <v>91</v>
      </c>
    </row>
    <row r="2356" s="13" customFormat="1">
      <c r="A2356" s="13"/>
      <c r="B2356" s="236"/>
      <c r="C2356" s="237"/>
      <c r="D2356" s="238" t="s">
        <v>383</v>
      </c>
      <c r="E2356" s="239" t="s">
        <v>19</v>
      </c>
      <c r="F2356" s="240" t="s">
        <v>384</v>
      </c>
      <c r="G2356" s="237"/>
      <c r="H2356" s="239" t="s">
        <v>19</v>
      </c>
      <c r="I2356" s="241"/>
      <c r="J2356" s="237"/>
      <c r="K2356" s="237"/>
      <c r="L2356" s="242"/>
      <c r="M2356" s="243"/>
      <c r="N2356" s="244"/>
      <c r="O2356" s="244"/>
      <c r="P2356" s="244"/>
      <c r="Q2356" s="244"/>
      <c r="R2356" s="244"/>
      <c r="S2356" s="244"/>
      <c r="T2356" s="24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6" t="s">
        <v>383</v>
      </c>
      <c r="AU2356" s="246" t="s">
        <v>91</v>
      </c>
      <c r="AV2356" s="13" t="s">
        <v>85</v>
      </c>
      <c r="AW2356" s="13" t="s">
        <v>37</v>
      </c>
      <c r="AX2356" s="13" t="s">
        <v>78</v>
      </c>
      <c r="AY2356" s="246" t="s">
        <v>373</v>
      </c>
    </row>
    <row r="2357" s="13" customFormat="1">
      <c r="A2357" s="13"/>
      <c r="B2357" s="236"/>
      <c r="C2357" s="237"/>
      <c r="D2357" s="238" t="s">
        <v>383</v>
      </c>
      <c r="E2357" s="239" t="s">
        <v>19</v>
      </c>
      <c r="F2357" s="240" t="s">
        <v>1441</v>
      </c>
      <c r="G2357" s="237"/>
      <c r="H2357" s="239" t="s">
        <v>19</v>
      </c>
      <c r="I2357" s="241"/>
      <c r="J2357" s="237"/>
      <c r="K2357" s="237"/>
      <c r="L2357" s="242"/>
      <c r="M2357" s="243"/>
      <c r="N2357" s="244"/>
      <c r="O2357" s="244"/>
      <c r="P2357" s="244"/>
      <c r="Q2357" s="244"/>
      <c r="R2357" s="244"/>
      <c r="S2357" s="244"/>
      <c r="T2357" s="24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6" t="s">
        <v>383</v>
      </c>
      <c r="AU2357" s="246" t="s">
        <v>91</v>
      </c>
      <c r="AV2357" s="13" t="s">
        <v>85</v>
      </c>
      <c r="AW2357" s="13" t="s">
        <v>37</v>
      </c>
      <c r="AX2357" s="13" t="s">
        <v>78</v>
      </c>
      <c r="AY2357" s="246" t="s">
        <v>373</v>
      </c>
    </row>
    <row r="2358" s="14" customFormat="1">
      <c r="A2358" s="14"/>
      <c r="B2358" s="247"/>
      <c r="C2358" s="248"/>
      <c r="D2358" s="238" t="s">
        <v>383</v>
      </c>
      <c r="E2358" s="249" t="s">
        <v>19</v>
      </c>
      <c r="F2358" s="250" t="s">
        <v>2131</v>
      </c>
      <c r="G2358" s="248"/>
      <c r="H2358" s="251">
        <v>1</v>
      </c>
      <c r="I2358" s="252"/>
      <c r="J2358" s="248"/>
      <c r="K2358" s="248"/>
      <c r="L2358" s="253"/>
      <c r="M2358" s="254"/>
      <c r="N2358" s="255"/>
      <c r="O2358" s="255"/>
      <c r="P2358" s="255"/>
      <c r="Q2358" s="255"/>
      <c r="R2358" s="255"/>
      <c r="S2358" s="255"/>
      <c r="T2358" s="256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7" t="s">
        <v>383</v>
      </c>
      <c r="AU2358" s="257" t="s">
        <v>91</v>
      </c>
      <c r="AV2358" s="14" t="s">
        <v>91</v>
      </c>
      <c r="AW2358" s="14" t="s">
        <v>37</v>
      </c>
      <c r="AX2358" s="14" t="s">
        <v>78</v>
      </c>
      <c r="AY2358" s="257" t="s">
        <v>373</v>
      </c>
    </row>
    <row r="2359" s="14" customFormat="1">
      <c r="A2359" s="14"/>
      <c r="B2359" s="247"/>
      <c r="C2359" s="248"/>
      <c r="D2359" s="238" t="s">
        <v>383</v>
      </c>
      <c r="E2359" s="249" t="s">
        <v>19</v>
      </c>
      <c r="F2359" s="250" t="s">
        <v>2132</v>
      </c>
      <c r="G2359" s="248"/>
      <c r="H2359" s="251">
        <v>5</v>
      </c>
      <c r="I2359" s="252"/>
      <c r="J2359" s="248"/>
      <c r="K2359" s="248"/>
      <c r="L2359" s="253"/>
      <c r="M2359" s="254"/>
      <c r="N2359" s="255"/>
      <c r="O2359" s="255"/>
      <c r="P2359" s="255"/>
      <c r="Q2359" s="255"/>
      <c r="R2359" s="255"/>
      <c r="S2359" s="255"/>
      <c r="T2359" s="256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7" t="s">
        <v>383</v>
      </c>
      <c r="AU2359" s="257" t="s">
        <v>91</v>
      </c>
      <c r="AV2359" s="14" t="s">
        <v>91</v>
      </c>
      <c r="AW2359" s="14" t="s">
        <v>37</v>
      </c>
      <c r="AX2359" s="14" t="s">
        <v>78</v>
      </c>
      <c r="AY2359" s="257" t="s">
        <v>373</v>
      </c>
    </row>
    <row r="2360" s="14" customFormat="1">
      <c r="A2360" s="14"/>
      <c r="B2360" s="247"/>
      <c r="C2360" s="248"/>
      <c r="D2360" s="238" t="s">
        <v>383</v>
      </c>
      <c r="E2360" s="249" t="s">
        <v>19</v>
      </c>
      <c r="F2360" s="250" t="s">
        <v>2133</v>
      </c>
      <c r="G2360" s="248"/>
      <c r="H2360" s="251">
        <v>13</v>
      </c>
      <c r="I2360" s="252"/>
      <c r="J2360" s="248"/>
      <c r="K2360" s="248"/>
      <c r="L2360" s="253"/>
      <c r="M2360" s="254"/>
      <c r="N2360" s="255"/>
      <c r="O2360" s="255"/>
      <c r="P2360" s="255"/>
      <c r="Q2360" s="255"/>
      <c r="R2360" s="255"/>
      <c r="S2360" s="255"/>
      <c r="T2360" s="256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7" t="s">
        <v>383</v>
      </c>
      <c r="AU2360" s="257" t="s">
        <v>91</v>
      </c>
      <c r="AV2360" s="14" t="s">
        <v>91</v>
      </c>
      <c r="AW2360" s="14" t="s">
        <v>37</v>
      </c>
      <c r="AX2360" s="14" t="s">
        <v>78</v>
      </c>
      <c r="AY2360" s="257" t="s">
        <v>373</v>
      </c>
    </row>
    <row r="2361" s="14" customFormat="1">
      <c r="A2361" s="14"/>
      <c r="B2361" s="247"/>
      <c r="C2361" s="248"/>
      <c r="D2361" s="238" t="s">
        <v>383</v>
      </c>
      <c r="E2361" s="249" t="s">
        <v>19</v>
      </c>
      <c r="F2361" s="250" t="s">
        <v>2134</v>
      </c>
      <c r="G2361" s="248"/>
      <c r="H2361" s="251">
        <v>1</v>
      </c>
      <c r="I2361" s="252"/>
      <c r="J2361" s="248"/>
      <c r="K2361" s="248"/>
      <c r="L2361" s="253"/>
      <c r="M2361" s="254"/>
      <c r="N2361" s="255"/>
      <c r="O2361" s="255"/>
      <c r="P2361" s="255"/>
      <c r="Q2361" s="255"/>
      <c r="R2361" s="255"/>
      <c r="S2361" s="255"/>
      <c r="T2361" s="25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7" t="s">
        <v>383</v>
      </c>
      <c r="AU2361" s="257" t="s">
        <v>91</v>
      </c>
      <c r="AV2361" s="14" t="s">
        <v>91</v>
      </c>
      <c r="AW2361" s="14" t="s">
        <v>37</v>
      </c>
      <c r="AX2361" s="14" t="s">
        <v>78</v>
      </c>
      <c r="AY2361" s="257" t="s">
        <v>373</v>
      </c>
    </row>
    <row r="2362" s="14" customFormat="1">
      <c r="A2362" s="14"/>
      <c r="B2362" s="247"/>
      <c r="C2362" s="248"/>
      <c r="D2362" s="238" t="s">
        <v>383</v>
      </c>
      <c r="E2362" s="249" t="s">
        <v>19</v>
      </c>
      <c r="F2362" s="250" t="s">
        <v>2135</v>
      </c>
      <c r="G2362" s="248"/>
      <c r="H2362" s="251">
        <v>3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383</v>
      </c>
      <c r="AU2362" s="257" t="s">
        <v>91</v>
      </c>
      <c r="AV2362" s="14" t="s">
        <v>91</v>
      </c>
      <c r="AW2362" s="14" t="s">
        <v>37</v>
      </c>
      <c r="AX2362" s="14" t="s">
        <v>78</v>
      </c>
      <c r="AY2362" s="257" t="s">
        <v>373</v>
      </c>
    </row>
    <row r="2363" s="15" customFormat="1">
      <c r="A2363" s="15"/>
      <c r="B2363" s="258"/>
      <c r="C2363" s="259"/>
      <c r="D2363" s="238" t="s">
        <v>383</v>
      </c>
      <c r="E2363" s="260" t="s">
        <v>19</v>
      </c>
      <c r="F2363" s="261" t="s">
        <v>386</v>
      </c>
      <c r="G2363" s="259"/>
      <c r="H2363" s="262">
        <v>23</v>
      </c>
      <c r="I2363" s="263"/>
      <c r="J2363" s="259"/>
      <c r="K2363" s="259"/>
      <c r="L2363" s="264"/>
      <c r="M2363" s="265"/>
      <c r="N2363" s="266"/>
      <c r="O2363" s="266"/>
      <c r="P2363" s="266"/>
      <c r="Q2363" s="266"/>
      <c r="R2363" s="266"/>
      <c r="S2363" s="266"/>
      <c r="T2363" s="267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8" t="s">
        <v>383</v>
      </c>
      <c r="AU2363" s="268" t="s">
        <v>91</v>
      </c>
      <c r="AV2363" s="15" t="s">
        <v>379</v>
      </c>
      <c r="AW2363" s="15" t="s">
        <v>37</v>
      </c>
      <c r="AX2363" s="15" t="s">
        <v>85</v>
      </c>
      <c r="AY2363" s="268" t="s">
        <v>373</v>
      </c>
    </row>
    <row r="2364" s="2" customFormat="1" ht="24.15" customHeight="1">
      <c r="A2364" s="41"/>
      <c r="B2364" s="42"/>
      <c r="C2364" s="280" t="s">
        <v>2136</v>
      </c>
      <c r="D2364" s="280" t="s">
        <v>489</v>
      </c>
      <c r="E2364" s="281" t="s">
        <v>2137</v>
      </c>
      <c r="F2364" s="282" t="s">
        <v>2138</v>
      </c>
      <c r="G2364" s="283" t="s">
        <v>595</v>
      </c>
      <c r="H2364" s="284">
        <v>5</v>
      </c>
      <c r="I2364" s="285"/>
      <c r="J2364" s="286">
        <f>ROUND(I2364*H2364,2)</f>
        <v>0</v>
      </c>
      <c r="K2364" s="282" t="s">
        <v>378</v>
      </c>
      <c r="L2364" s="287"/>
      <c r="M2364" s="288" t="s">
        <v>19</v>
      </c>
      <c r="N2364" s="289" t="s">
        <v>50</v>
      </c>
      <c r="O2364" s="87"/>
      <c r="P2364" s="227">
        <f>O2364*H2364</f>
        <v>0</v>
      </c>
      <c r="Q2364" s="227">
        <v>0.0011000000000000001</v>
      </c>
      <c r="R2364" s="227">
        <f>Q2364*H2364</f>
        <v>0.0055000000000000005</v>
      </c>
      <c r="S2364" s="227">
        <v>0</v>
      </c>
      <c r="T2364" s="228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9" t="s">
        <v>616</v>
      </c>
      <c r="AT2364" s="229" t="s">
        <v>489</v>
      </c>
      <c r="AU2364" s="229" t="s">
        <v>91</v>
      </c>
      <c r="AY2364" s="20" t="s">
        <v>373</v>
      </c>
      <c r="BE2364" s="230">
        <f>IF(N2364="základní",J2364,0)</f>
        <v>0</v>
      </c>
      <c r="BF2364" s="230">
        <f>IF(N2364="snížená",J2364,0)</f>
        <v>0</v>
      </c>
      <c r="BG2364" s="230">
        <f>IF(N2364="zákl. přenesená",J2364,0)</f>
        <v>0</v>
      </c>
      <c r="BH2364" s="230">
        <f>IF(N2364="sníž. přenesená",J2364,0)</f>
        <v>0</v>
      </c>
      <c r="BI2364" s="230">
        <f>IF(N2364="nulová",J2364,0)</f>
        <v>0</v>
      </c>
      <c r="BJ2364" s="20" t="s">
        <v>91</v>
      </c>
      <c r="BK2364" s="230">
        <f>ROUND(I2364*H2364,2)</f>
        <v>0</v>
      </c>
      <c r="BL2364" s="20" t="s">
        <v>482</v>
      </c>
      <c r="BM2364" s="229" t="s">
        <v>2139</v>
      </c>
    </row>
    <row r="2365" s="13" customFormat="1">
      <c r="A2365" s="13"/>
      <c r="B2365" s="236"/>
      <c r="C2365" s="237"/>
      <c r="D2365" s="238" t="s">
        <v>383</v>
      </c>
      <c r="E2365" s="239" t="s">
        <v>19</v>
      </c>
      <c r="F2365" s="240" t="s">
        <v>384</v>
      </c>
      <c r="G2365" s="237"/>
      <c r="H2365" s="239" t="s">
        <v>19</v>
      </c>
      <c r="I2365" s="241"/>
      <c r="J2365" s="237"/>
      <c r="K2365" s="237"/>
      <c r="L2365" s="242"/>
      <c r="M2365" s="243"/>
      <c r="N2365" s="244"/>
      <c r="O2365" s="244"/>
      <c r="P2365" s="244"/>
      <c r="Q2365" s="244"/>
      <c r="R2365" s="244"/>
      <c r="S2365" s="244"/>
      <c r="T2365" s="245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6" t="s">
        <v>383</v>
      </c>
      <c r="AU2365" s="246" t="s">
        <v>91</v>
      </c>
      <c r="AV2365" s="13" t="s">
        <v>85</v>
      </c>
      <c r="AW2365" s="13" t="s">
        <v>37</v>
      </c>
      <c r="AX2365" s="13" t="s">
        <v>78</v>
      </c>
      <c r="AY2365" s="246" t="s">
        <v>373</v>
      </c>
    </row>
    <row r="2366" s="13" customFormat="1">
      <c r="A2366" s="13"/>
      <c r="B2366" s="236"/>
      <c r="C2366" s="237"/>
      <c r="D2366" s="238" t="s">
        <v>383</v>
      </c>
      <c r="E2366" s="239" t="s">
        <v>19</v>
      </c>
      <c r="F2366" s="240" t="s">
        <v>1441</v>
      </c>
      <c r="G2366" s="237"/>
      <c r="H2366" s="239" t="s">
        <v>19</v>
      </c>
      <c r="I2366" s="241"/>
      <c r="J2366" s="237"/>
      <c r="K2366" s="237"/>
      <c r="L2366" s="242"/>
      <c r="M2366" s="243"/>
      <c r="N2366" s="244"/>
      <c r="O2366" s="244"/>
      <c r="P2366" s="244"/>
      <c r="Q2366" s="244"/>
      <c r="R2366" s="244"/>
      <c r="S2366" s="244"/>
      <c r="T2366" s="24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6" t="s">
        <v>383</v>
      </c>
      <c r="AU2366" s="246" t="s">
        <v>91</v>
      </c>
      <c r="AV2366" s="13" t="s">
        <v>85</v>
      </c>
      <c r="AW2366" s="13" t="s">
        <v>37</v>
      </c>
      <c r="AX2366" s="13" t="s">
        <v>78</v>
      </c>
      <c r="AY2366" s="246" t="s">
        <v>373</v>
      </c>
    </row>
    <row r="2367" s="14" customFormat="1">
      <c r="A2367" s="14"/>
      <c r="B2367" s="247"/>
      <c r="C2367" s="248"/>
      <c r="D2367" s="238" t="s">
        <v>383</v>
      </c>
      <c r="E2367" s="249" t="s">
        <v>19</v>
      </c>
      <c r="F2367" s="250" t="s">
        <v>2132</v>
      </c>
      <c r="G2367" s="248"/>
      <c r="H2367" s="251">
        <v>5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383</v>
      </c>
      <c r="AU2367" s="257" t="s">
        <v>91</v>
      </c>
      <c r="AV2367" s="14" t="s">
        <v>91</v>
      </c>
      <c r="AW2367" s="14" t="s">
        <v>37</v>
      </c>
      <c r="AX2367" s="14" t="s">
        <v>78</v>
      </c>
      <c r="AY2367" s="257" t="s">
        <v>373</v>
      </c>
    </row>
    <row r="2368" s="15" customFormat="1">
      <c r="A2368" s="15"/>
      <c r="B2368" s="258"/>
      <c r="C2368" s="259"/>
      <c r="D2368" s="238" t="s">
        <v>383</v>
      </c>
      <c r="E2368" s="260" t="s">
        <v>19</v>
      </c>
      <c r="F2368" s="261" t="s">
        <v>386</v>
      </c>
      <c r="G2368" s="259"/>
      <c r="H2368" s="262">
        <v>5</v>
      </c>
      <c r="I2368" s="263"/>
      <c r="J2368" s="259"/>
      <c r="K2368" s="259"/>
      <c r="L2368" s="264"/>
      <c r="M2368" s="265"/>
      <c r="N2368" s="266"/>
      <c r="O2368" s="266"/>
      <c r="P2368" s="266"/>
      <c r="Q2368" s="266"/>
      <c r="R2368" s="266"/>
      <c r="S2368" s="266"/>
      <c r="T2368" s="267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8" t="s">
        <v>383</v>
      </c>
      <c r="AU2368" s="268" t="s">
        <v>91</v>
      </c>
      <c r="AV2368" s="15" t="s">
        <v>379</v>
      </c>
      <c r="AW2368" s="15" t="s">
        <v>37</v>
      </c>
      <c r="AX2368" s="15" t="s">
        <v>85</v>
      </c>
      <c r="AY2368" s="268" t="s">
        <v>373</v>
      </c>
    </row>
    <row r="2369" s="2" customFormat="1" ht="24.15" customHeight="1">
      <c r="A2369" s="41"/>
      <c r="B2369" s="42"/>
      <c r="C2369" s="280" t="s">
        <v>2140</v>
      </c>
      <c r="D2369" s="280" t="s">
        <v>489</v>
      </c>
      <c r="E2369" s="281" t="s">
        <v>2141</v>
      </c>
      <c r="F2369" s="282" t="s">
        <v>2142</v>
      </c>
      <c r="G2369" s="283" t="s">
        <v>595</v>
      </c>
      <c r="H2369" s="284">
        <v>3</v>
      </c>
      <c r="I2369" s="285"/>
      <c r="J2369" s="286">
        <f>ROUND(I2369*H2369,2)</f>
        <v>0</v>
      </c>
      <c r="K2369" s="282" t="s">
        <v>19</v>
      </c>
      <c r="L2369" s="287"/>
      <c r="M2369" s="288" t="s">
        <v>19</v>
      </c>
      <c r="N2369" s="289" t="s">
        <v>50</v>
      </c>
      <c r="O2369" s="87"/>
      <c r="P2369" s="227">
        <f>O2369*H2369</f>
        <v>0</v>
      </c>
      <c r="Q2369" s="227">
        <v>0.00029999999999999997</v>
      </c>
      <c r="R2369" s="227">
        <f>Q2369*H2369</f>
        <v>0.00089999999999999998</v>
      </c>
      <c r="S2369" s="227">
        <v>0</v>
      </c>
      <c r="T2369" s="228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9" t="s">
        <v>616</v>
      </c>
      <c r="AT2369" s="229" t="s">
        <v>489</v>
      </c>
      <c r="AU2369" s="229" t="s">
        <v>91</v>
      </c>
      <c r="AY2369" s="20" t="s">
        <v>373</v>
      </c>
      <c r="BE2369" s="230">
        <f>IF(N2369="základní",J2369,0)</f>
        <v>0</v>
      </c>
      <c r="BF2369" s="230">
        <f>IF(N2369="snížená",J2369,0)</f>
        <v>0</v>
      </c>
      <c r="BG2369" s="230">
        <f>IF(N2369="zákl. přenesená",J2369,0)</f>
        <v>0</v>
      </c>
      <c r="BH2369" s="230">
        <f>IF(N2369="sníž. přenesená",J2369,0)</f>
        <v>0</v>
      </c>
      <c r="BI2369" s="230">
        <f>IF(N2369="nulová",J2369,0)</f>
        <v>0</v>
      </c>
      <c r="BJ2369" s="20" t="s">
        <v>91</v>
      </c>
      <c r="BK2369" s="230">
        <f>ROUND(I2369*H2369,2)</f>
        <v>0</v>
      </c>
      <c r="BL2369" s="20" t="s">
        <v>482</v>
      </c>
      <c r="BM2369" s="229" t="s">
        <v>2143</v>
      </c>
    </row>
    <row r="2370" s="13" customFormat="1">
      <c r="A2370" s="13"/>
      <c r="B2370" s="236"/>
      <c r="C2370" s="237"/>
      <c r="D2370" s="238" t="s">
        <v>383</v>
      </c>
      <c r="E2370" s="239" t="s">
        <v>19</v>
      </c>
      <c r="F2370" s="240" t="s">
        <v>384</v>
      </c>
      <c r="G2370" s="237"/>
      <c r="H2370" s="239" t="s">
        <v>19</v>
      </c>
      <c r="I2370" s="241"/>
      <c r="J2370" s="237"/>
      <c r="K2370" s="237"/>
      <c r="L2370" s="242"/>
      <c r="M2370" s="243"/>
      <c r="N2370" s="244"/>
      <c r="O2370" s="244"/>
      <c r="P2370" s="244"/>
      <c r="Q2370" s="244"/>
      <c r="R2370" s="244"/>
      <c r="S2370" s="244"/>
      <c r="T2370" s="24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6" t="s">
        <v>383</v>
      </c>
      <c r="AU2370" s="246" t="s">
        <v>91</v>
      </c>
      <c r="AV2370" s="13" t="s">
        <v>85</v>
      </c>
      <c r="AW2370" s="13" t="s">
        <v>37</v>
      </c>
      <c r="AX2370" s="13" t="s">
        <v>78</v>
      </c>
      <c r="AY2370" s="246" t="s">
        <v>373</v>
      </c>
    </row>
    <row r="2371" s="13" customFormat="1">
      <c r="A2371" s="13"/>
      <c r="B2371" s="236"/>
      <c r="C2371" s="237"/>
      <c r="D2371" s="238" t="s">
        <v>383</v>
      </c>
      <c r="E2371" s="239" t="s">
        <v>19</v>
      </c>
      <c r="F2371" s="240" t="s">
        <v>1441</v>
      </c>
      <c r="G2371" s="237"/>
      <c r="H2371" s="239" t="s">
        <v>19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6" t="s">
        <v>383</v>
      </c>
      <c r="AU2371" s="246" t="s">
        <v>91</v>
      </c>
      <c r="AV2371" s="13" t="s">
        <v>85</v>
      </c>
      <c r="AW2371" s="13" t="s">
        <v>37</v>
      </c>
      <c r="AX2371" s="13" t="s">
        <v>78</v>
      </c>
      <c r="AY2371" s="246" t="s">
        <v>373</v>
      </c>
    </row>
    <row r="2372" s="14" customFormat="1">
      <c r="A2372" s="14"/>
      <c r="B2372" s="247"/>
      <c r="C2372" s="248"/>
      <c r="D2372" s="238" t="s">
        <v>383</v>
      </c>
      <c r="E2372" s="249" t="s">
        <v>19</v>
      </c>
      <c r="F2372" s="250" t="s">
        <v>2135</v>
      </c>
      <c r="G2372" s="248"/>
      <c r="H2372" s="251">
        <v>3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383</v>
      </c>
      <c r="AU2372" s="257" t="s">
        <v>91</v>
      </c>
      <c r="AV2372" s="14" t="s">
        <v>91</v>
      </c>
      <c r="AW2372" s="14" t="s">
        <v>37</v>
      </c>
      <c r="AX2372" s="14" t="s">
        <v>78</v>
      </c>
      <c r="AY2372" s="257" t="s">
        <v>373</v>
      </c>
    </row>
    <row r="2373" s="15" customFormat="1">
      <c r="A2373" s="15"/>
      <c r="B2373" s="258"/>
      <c r="C2373" s="259"/>
      <c r="D2373" s="238" t="s">
        <v>383</v>
      </c>
      <c r="E2373" s="260" t="s">
        <v>19</v>
      </c>
      <c r="F2373" s="261" t="s">
        <v>386</v>
      </c>
      <c r="G2373" s="259"/>
      <c r="H2373" s="262">
        <v>3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383</v>
      </c>
      <c r="AU2373" s="268" t="s">
        <v>91</v>
      </c>
      <c r="AV2373" s="15" t="s">
        <v>379</v>
      </c>
      <c r="AW2373" s="15" t="s">
        <v>37</v>
      </c>
      <c r="AX2373" s="15" t="s">
        <v>85</v>
      </c>
      <c r="AY2373" s="268" t="s">
        <v>373</v>
      </c>
    </row>
    <row r="2374" s="2" customFormat="1" ht="24.15" customHeight="1">
      <c r="A2374" s="41"/>
      <c r="B2374" s="42"/>
      <c r="C2374" s="280" t="s">
        <v>2144</v>
      </c>
      <c r="D2374" s="280" t="s">
        <v>489</v>
      </c>
      <c r="E2374" s="281" t="s">
        <v>2145</v>
      </c>
      <c r="F2374" s="282" t="s">
        <v>2146</v>
      </c>
      <c r="G2374" s="283" t="s">
        <v>595</v>
      </c>
      <c r="H2374" s="284">
        <v>13</v>
      </c>
      <c r="I2374" s="285"/>
      <c r="J2374" s="286">
        <f>ROUND(I2374*H2374,2)</f>
        <v>0</v>
      </c>
      <c r="K2374" s="282" t="s">
        <v>378</v>
      </c>
      <c r="L2374" s="287"/>
      <c r="M2374" s="288" t="s">
        <v>19</v>
      </c>
      <c r="N2374" s="289" t="s">
        <v>50</v>
      </c>
      <c r="O2374" s="87"/>
      <c r="P2374" s="227">
        <f>O2374*H2374</f>
        <v>0</v>
      </c>
      <c r="Q2374" s="227">
        <v>0.0013600000000000001</v>
      </c>
      <c r="R2374" s="227">
        <f>Q2374*H2374</f>
        <v>0.017680000000000001</v>
      </c>
      <c r="S2374" s="227">
        <v>0</v>
      </c>
      <c r="T2374" s="228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9" t="s">
        <v>616</v>
      </c>
      <c r="AT2374" s="229" t="s">
        <v>489</v>
      </c>
      <c r="AU2374" s="229" t="s">
        <v>91</v>
      </c>
      <c r="AY2374" s="20" t="s">
        <v>373</v>
      </c>
      <c r="BE2374" s="230">
        <f>IF(N2374="základní",J2374,0)</f>
        <v>0</v>
      </c>
      <c r="BF2374" s="230">
        <f>IF(N2374="snížená",J2374,0)</f>
        <v>0</v>
      </c>
      <c r="BG2374" s="230">
        <f>IF(N2374="zákl. přenesená",J2374,0)</f>
        <v>0</v>
      </c>
      <c r="BH2374" s="230">
        <f>IF(N2374="sníž. přenesená",J2374,0)</f>
        <v>0</v>
      </c>
      <c r="BI2374" s="230">
        <f>IF(N2374="nulová",J2374,0)</f>
        <v>0</v>
      </c>
      <c r="BJ2374" s="20" t="s">
        <v>91</v>
      </c>
      <c r="BK2374" s="230">
        <f>ROUND(I2374*H2374,2)</f>
        <v>0</v>
      </c>
      <c r="BL2374" s="20" t="s">
        <v>482</v>
      </c>
      <c r="BM2374" s="229" t="s">
        <v>2147</v>
      </c>
    </row>
    <row r="2375" s="13" customFormat="1">
      <c r="A2375" s="13"/>
      <c r="B2375" s="236"/>
      <c r="C2375" s="237"/>
      <c r="D2375" s="238" t="s">
        <v>383</v>
      </c>
      <c r="E2375" s="239" t="s">
        <v>19</v>
      </c>
      <c r="F2375" s="240" t="s">
        <v>384</v>
      </c>
      <c r="G2375" s="237"/>
      <c r="H2375" s="239" t="s">
        <v>19</v>
      </c>
      <c r="I2375" s="241"/>
      <c r="J2375" s="237"/>
      <c r="K2375" s="237"/>
      <c r="L2375" s="242"/>
      <c r="M2375" s="243"/>
      <c r="N2375" s="244"/>
      <c r="O2375" s="244"/>
      <c r="P2375" s="244"/>
      <c r="Q2375" s="244"/>
      <c r="R2375" s="244"/>
      <c r="S2375" s="244"/>
      <c r="T2375" s="24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6" t="s">
        <v>383</v>
      </c>
      <c r="AU2375" s="246" t="s">
        <v>91</v>
      </c>
      <c r="AV2375" s="13" t="s">
        <v>85</v>
      </c>
      <c r="AW2375" s="13" t="s">
        <v>37</v>
      </c>
      <c r="AX2375" s="13" t="s">
        <v>78</v>
      </c>
      <c r="AY2375" s="246" t="s">
        <v>373</v>
      </c>
    </row>
    <row r="2376" s="13" customFormat="1">
      <c r="A2376" s="13"/>
      <c r="B2376" s="236"/>
      <c r="C2376" s="237"/>
      <c r="D2376" s="238" t="s">
        <v>383</v>
      </c>
      <c r="E2376" s="239" t="s">
        <v>19</v>
      </c>
      <c r="F2376" s="240" t="s">
        <v>1441</v>
      </c>
      <c r="G2376" s="237"/>
      <c r="H2376" s="239" t="s">
        <v>19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6" t="s">
        <v>383</v>
      </c>
      <c r="AU2376" s="246" t="s">
        <v>91</v>
      </c>
      <c r="AV2376" s="13" t="s">
        <v>85</v>
      </c>
      <c r="AW2376" s="13" t="s">
        <v>37</v>
      </c>
      <c r="AX2376" s="13" t="s">
        <v>78</v>
      </c>
      <c r="AY2376" s="246" t="s">
        <v>373</v>
      </c>
    </row>
    <row r="2377" s="14" customFormat="1">
      <c r="A2377" s="14"/>
      <c r="B2377" s="247"/>
      <c r="C2377" s="248"/>
      <c r="D2377" s="238" t="s">
        <v>383</v>
      </c>
      <c r="E2377" s="249" t="s">
        <v>19</v>
      </c>
      <c r="F2377" s="250" t="s">
        <v>2133</v>
      </c>
      <c r="G2377" s="248"/>
      <c r="H2377" s="251">
        <v>13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383</v>
      </c>
      <c r="AU2377" s="257" t="s">
        <v>91</v>
      </c>
      <c r="AV2377" s="14" t="s">
        <v>91</v>
      </c>
      <c r="AW2377" s="14" t="s">
        <v>37</v>
      </c>
      <c r="AX2377" s="14" t="s">
        <v>78</v>
      </c>
      <c r="AY2377" s="257" t="s">
        <v>373</v>
      </c>
    </row>
    <row r="2378" s="15" customFormat="1">
      <c r="A2378" s="15"/>
      <c r="B2378" s="258"/>
      <c r="C2378" s="259"/>
      <c r="D2378" s="238" t="s">
        <v>383</v>
      </c>
      <c r="E2378" s="260" t="s">
        <v>19</v>
      </c>
      <c r="F2378" s="261" t="s">
        <v>386</v>
      </c>
      <c r="G2378" s="259"/>
      <c r="H2378" s="262">
        <v>13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383</v>
      </c>
      <c r="AU2378" s="268" t="s">
        <v>91</v>
      </c>
      <c r="AV2378" s="15" t="s">
        <v>379</v>
      </c>
      <c r="AW2378" s="15" t="s">
        <v>37</v>
      </c>
      <c r="AX2378" s="15" t="s">
        <v>85</v>
      </c>
      <c r="AY2378" s="268" t="s">
        <v>373</v>
      </c>
    </row>
    <row r="2379" s="2" customFormat="1" ht="24.15" customHeight="1">
      <c r="A2379" s="41"/>
      <c r="B2379" s="42"/>
      <c r="C2379" s="280" t="s">
        <v>2148</v>
      </c>
      <c r="D2379" s="280" t="s">
        <v>489</v>
      </c>
      <c r="E2379" s="281" t="s">
        <v>2149</v>
      </c>
      <c r="F2379" s="282" t="s">
        <v>2150</v>
      </c>
      <c r="G2379" s="283" t="s">
        <v>595</v>
      </c>
      <c r="H2379" s="284">
        <v>1</v>
      </c>
      <c r="I2379" s="285"/>
      <c r="J2379" s="286">
        <f>ROUND(I2379*H2379,2)</f>
        <v>0</v>
      </c>
      <c r="K2379" s="282" t="s">
        <v>378</v>
      </c>
      <c r="L2379" s="287"/>
      <c r="M2379" s="288" t="s">
        <v>19</v>
      </c>
      <c r="N2379" s="289" t="s">
        <v>50</v>
      </c>
      <c r="O2379" s="87"/>
      <c r="P2379" s="227">
        <f>O2379*H2379</f>
        <v>0</v>
      </c>
      <c r="Q2379" s="227">
        <v>0.00139</v>
      </c>
      <c r="R2379" s="227">
        <f>Q2379*H2379</f>
        <v>0.00139</v>
      </c>
      <c r="S2379" s="227">
        <v>0</v>
      </c>
      <c r="T2379" s="228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9" t="s">
        <v>616</v>
      </c>
      <c r="AT2379" s="229" t="s">
        <v>489</v>
      </c>
      <c r="AU2379" s="229" t="s">
        <v>91</v>
      </c>
      <c r="AY2379" s="20" t="s">
        <v>373</v>
      </c>
      <c r="BE2379" s="230">
        <f>IF(N2379="základní",J2379,0)</f>
        <v>0</v>
      </c>
      <c r="BF2379" s="230">
        <f>IF(N2379="snížená",J2379,0)</f>
        <v>0</v>
      </c>
      <c r="BG2379" s="230">
        <f>IF(N2379="zákl. přenesená",J2379,0)</f>
        <v>0</v>
      </c>
      <c r="BH2379" s="230">
        <f>IF(N2379="sníž. přenesená",J2379,0)</f>
        <v>0</v>
      </c>
      <c r="BI2379" s="230">
        <f>IF(N2379="nulová",J2379,0)</f>
        <v>0</v>
      </c>
      <c r="BJ2379" s="20" t="s">
        <v>91</v>
      </c>
      <c r="BK2379" s="230">
        <f>ROUND(I2379*H2379,2)</f>
        <v>0</v>
      </c>
      <c r="BL2379" s="20" t="s">
        <v>482</v>
      </c>
      <c r="BM2379" s="229" t="s">
        <v>2151</v>
      </c>
    </row>
    <row r="2380" s="13" customFormat="1">
      <c r="A2380" s="13"/>
      <c r="B2380" s="236"/>
      <c r="C2380" s="237"/>
      <c r="D2380" s="238" t="s">
        <v>383</v>
      </c>
      <c r="E2380" s="239" t="s">
        <v>19</v>
      </c>
      <c r="F2380" s="240" t="s">
        <v>384</v>
      </c>
      <c r="G2380" s="237"/>
      <c r="H2380" s="239" t="s">
        <v>19</v>
      </c>
      <c r="I2380" s="241"/>
      <c r="J2380" s="237"/>
      <c r="K2380" s="237"/>
      <c r="L2380" s="242"/>
      <c r="M2380" s="243"/>
      <c r="N2380" s="244"/>
      <c r="O2380" s="244"/>
      <c r="P2380" s="244"/>
      <c r="Q2380" s="244"/>
      <c r="R2380" s="244"/>
      <c r="S2380" s="244"/>
      <c r="T2380" s="24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6" t="s">
        <v>383</v>
      </c>
      <c r="AU2380" s="246" t="s">
        <v>91</v>
      </c>
      <c r="AV2380" s="13" t="s">
        <v>85</v>
      </c>
      <c r="AW2380" s="13" t="s">
        <v>37</v>
      </c>
      <c r="AX2380" s="13" t="s">
        <v>78</v>
      </c>
      <c r="AY2380" s="246" t="s">
        <v>373</v>
      </c>
    </row>
    <row r="2381" s="13" customFormat="1">
      <c r="A2381" s="13"/>
      <c r="B2381" s="236"/>
      <c r="C2381" s="237"/>
      <c r="D2381" s="238" t="s">
        <v>383</v>
      </c>
      <c r="E2381" s="239" t="s">
        <v>19</v>
      </c>
      <c r="F2381" s="240" t="s">
        <v>1441</v>
      </c>
      <c r="G2381" s="237"/>
      <c r="H2381" s="239" t="s">
        <v>19</v>
      </c>
      <c r="I2381" s="241"/>
      <c r="J2381" s="237"/>
      <c r="K2381" s="237"/>
      <c r="L2381" s="242"/>
      <c r="M2381" s="243"/>
      <c r="N2381" s="244"/>
      <c r="O2381" s="244"/>
      <c r="P2381" s="244"/>
      <c r="Q2381" s="244"/>
      <c r="R2381" s="244"/>
      <c r="S2381" s="244"/>
      <c r="T2381" s="24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6" t="s">
        <v>383</v>
      </c>
      <c r="AU2381" s="246" t="s">
        <v>91</v>
      </c>
      <c r="AV2381" s="13" t="s">
        <v>85</v>
      </c>
      <c r="AW2381" s="13" t="s">
        <v>37</v>
      </c>
      <c r="AX2381" s="13" t="s">
        <v>78</v>
      </c>
      <c r="AY2381" s="246" t="s">
        <v>373</v>
      </c>
    </row>
    <row r="2382" s="14" customFormat="1">
      <c r="A2382" s="14"/>
      <c r="B2382" s="247"/>
      <c r="C2382" s="248"/>
      <c r="D2382" s="238" t="s">
        <v>383</v>
      </c>
      <c r="E2382" s="249" t="s">
        <v>19</v>
      </c>
      <c r="F2382" s="250" t="s">
        <v>2134</v>
      </c>
      <c r="G2382" s="248"/>
      <c r="H2382" s="251">
        <v>1</v>
      </c>
      <c r="I2382" s="252"/>
      <c r="J2382" s="248"/>
      <c r="K2382" s="248"/>
      <c r="L2382" s="253"/>
      <c r="M2382" s="254"/>
      <c r="N2382" s="255"/>
      <c r="O2382" s="255"/>
      <c r="P2382" s="255"/>
      <c r="Q2382" s="255"/>
      <c r="R2382" s="255"/>
      <c r="S2382" s="255"/>
      <c r="T2382" s="25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7" t="s">
        <v>383</v>
      </c>
      <c r="AU2382" s="257" t="s">
        <v>91</v>
      </c>
      <c r="AV2382" s="14" t="s">
        <v>91</v>
      </c>
      <c r="AW2382" s="14" t="s">
        <v>37</v>
      </c>
      <c r="AX2382" s="14" t="s">
        <v>78</v>
      </c>
      <c r="AY2382" s="257" t="s">
        <v>373</v>
      </c>
    </row>
    <row r="2383" s="15" customFormat="1">
      <c r="A2383" s="15"/>
      <c r="B2383" s="258"/>
      <c r="C2383" s="259"/>
      <c r="D2383" s="238" t="s">
        <v>383</v>
      </c>
      <c r="E2383" s="260" t="s">
        <v>19</v>
      </c>
      <c r="F2383" s="261" t="s">
        <v>386</v>
      </c>
      <c r="G2383" s="259"/>
      <c r="H2383" s="262">
        <v>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8" t="s">
        <v>383</v>
      </c>
      <c r="AU2383" s="268" t="s">
        <v>91</v>
      </c>
      <c r="AV2383" s="15" t="s">
        <v>379</v>
      </c>
      <c r="AW2383" s="15" t="s">
        <v>37</v>
      </c>
      <c r="AX2383" s="15" t="s">
        <v>85</v>
      </c>
      <c r="AY2383" s="268" t="s">
        <v>373</v>
      </c>
    </row>
    <row r="2384" s="2" customFormat="1" ht="24.15" customHeight="1">
      <c r="A2384" s="41"/>
      <c r="B2384" s="42"/>
      <c r="C2384" s="280" t="s">
        <v>2152</v>
      </c>
      <c r="D2384" s="280" t="s">
        <v>489</v>
      </c>
      <c r="E2384" s="281" t="s">
        <v>2153</v>
      </c>
      <c r="F2384" s="282" t="s">
        <v>2154</v>
      </c>
      <c r="G2384" s="283" t="s">
        <v>595</v>
      </c>
      <c r="H2384" s="284">
        <v>1</v>
      </c>
      <c r="I2384" s="285"/>
      <c r="J2384" s="286">
        <f>ROUND(I2384*H2384,2)</f>
        <v>0</v>
      </c>
      <c r="K2384" s="282" t="s">
        <v>378</v>
      </c>
      <c r="L2384" s="287"/>
      <c r="M2384" s="288" t="s">
        <v>19</v>
      </c>
      <c r="N2384" s="289" t="s">
        <v>50</v>
      </c>
      <c r="O2384" s="87"/>
      <c r="P2384" s="227">
        <f>O2384*H2384</f>
        <v>0</v>
      </c>
      <c r="Q2384" s="227">
        <v>0.0022100000000000002</v>
      </c>
      <c r="R2384" s="227">
        <f>Q2384*H2384</f>
        <v>0.0022100000000000002</v>
      </c>
      <c r="S2384" s="227">
        <v>0</v>
      </c>
      <c r="T2384" s="228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9" t="s">
        <v>616</v>
      </c>
      <c r="AT2384" s="229" t="s">
        <v>489</v>
      </c>
      <c r="AU2384" s="229" t="s">
        <v>91</v>
      </c>
      <c r="AY2384" s="20" t="s">
        <v>373</v>
      </c>
      <c r="BE2384" s="230">
        <f>IF(N2384="základní",J2384,0)</f>
        <v>0</v>
      </c>
      <c r="BF2384" s="230">
        <f>IF(N2384="snížená",J2384,0)</f>
        <v>0</v>
      </c>
      <c r="BG2384" s="230">
        <f>IF(N2384="zákl. přenesená",J2384,0)</f>
        <v>0</v>
      </c>
      <c r="BH2384" s="230">
        <f>IF(N2384="sníž. přenesená",J2384,0)</f>
        <v>0</v>
      </c>
      <c r="BI2384" s="230">
        <f>IF(N2384="nulová",J2384,0)</f>
        <v>0</v>
      </c>
      <c r="BJ2384" s="20" t="s">
        <v>91</v>
      </c>
      <c r="BK2384" s="230">
        <f>ROUND(I2384*H2384,2)</f>
        <v>0</v>
      </c>
      <c r="BL2384" s="20" t="s">
        <v>482</v>
      </c>
      <c r="BM2384" s="229" t="s">
        <v>2155</v>
      </c>
    </row>
    <row r="2385" s="13" customFormat="1">
      <c r="A2385" s="13"/>
      <c r="B2385" s="236"/>
      <c r="C2385" s="237"/>
      <c r="D2385" s="238" t="s">
        <v>383</v>
      </c>
      <c r="E2385" s="239" t="s">
        <v>19</v>
      </c>
      <c r="F2385" s="240" t="s">
        <v>384</v>
      </c>
      <c r="G2385" s="237"/>
      <c r="H2385" s="239" t="s">
        <v>19</v>
      </c>
      <c r="I2385" s="241"/>
      <c r="J2385" s="237"/>
      <c r="K2385" s="237"/>
      <c r="L2385" s="242"/>
      <c r="M2385" s="243"/>
      <c r="N2385" s="244"/>
      <c r="O2385" s="244"/>
      <c r="P2385" s="244"/>
      <c r="Q2385" s="244"/>
      <c r="R2385" s="244"/>
      <c r="S2385" s="244"/>
      <c r="T2385" s="24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6" t="s">
        <v>383</v>
      </c>
      <c r="AU2385" s="246" t="s">
        <v>91</v>
      </c>
      <c r="AV2385" s="13" t="s">
        <v>85</v>
      </c>
      <c r="AW2385" s="13" t="s">
        <v>37</v>
      </c>
      <c r="AX2385" s="13" t="s">
        <v>78</v>
      </c>
      <c r="AY2385" s="246" t="s">
        <v>373</v>
      </c>
    </row>
    <row r="2386" s="13" customFormat="1">
      <c r="A2386" s="13"/>
      <c r="B2386" s="236"/>
      <c r="C2386" s="237"/>
      <c r="D2386" s="238" t="s">
        <v>383</v>
      </c>
      <c r="E2386" s="239" t="s">
        <v>19</v>
      </c>
      <c r="F2386" s="240" t="s">
        <v>1441</v>
      </c>
      <c r="G2386" s="237"/>
      <c r="H2386" s="239" t="s">
        <v>19</v>
      </c>
      <c r="I2386" s="241"/>
      <c r="J2386" s="237"/>
      <c r="K2386" s="237"/>
      <c r="L2386" s="242"/>
      <c r="M2386" s="243"/>
      <c r="N2386" s="244"/>
      <c r="O2386" s="244"/>
      <c r="P2386" s="244"/>
      <c r="Q2386" s="244"/>
      <c r="R2386" s="244"/>
      <c r="S2386" s="244"/>
      <c r="T2386" s="24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6" t="s">
        <v>383</v>
      </c>
      <c r="AU2386" s="246" t="s">
        <v>91</v>
      </c>
      <c r="AV2386" s="13" t="s">
        <v>85</v>
      </c>
      <c r="AW2386" s="13" t="s">
        <v>37</v>
      </c>
      <c r="AX2386" s="13" t="s">
        <v>78</v>
      </c>
      <c r="AY2386" s="246" t="s">
        <v>373</v>
      </c>
    </row>
    <row r="2387" s="14" customFormat="1">
      <c r="A2387" s="14"/>
      <c r="B2387" s="247"/>
      <c r="C2387" s="248"/>
      <c r="D2387" s="238" t="s">
        <v>383</v>
      </c>
      <c r="E2387" s="249" t="s">
        <v>19</v>
      </c>
      <c r="F2387" s="250" t="s">
        <v>2131</v>
      </c>
      <c r="G2387" s="248"/>
      <c r="H2387" s="251">
        <v>1</v>
      </c>
      <c r="I2387" s="252"/>
      <c r="J2387" s="248"/>
      <c r="K2387" s="248"/>
      <c r="L2387" s="253"/>
      <c r="M2387" s="254"/>
      <c r="N2387" s="255"/>
      <c r="O2387" s="255"/>
      <c r="P2387" s="255"/>
      <c r="Q2387" s="255"/>
      <c r="R2387" s="255"/>
      <c r="S2387" s="255"/>
      <c r="T2387" s="25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7" t="s">
        <v>383</v>
      </c>
      <c r="AU2387" s="257" t="s">
        <v>91</v>
      </c>
      <c r="AV2387" s="14" t="s">
        <v>91</v>
      </c>
      <c r="AW2387" s="14" t="s">
        <v>37</v>
      </c>
      <c r="AX2387" s="14" t="s">
        <v>78</v>
      </c>
      <c r="AY2387" s="257" t="s">
        <v>373</v>
      </c>
    </row>
    <row r="2388" s="15" customFormat="1">
      <c r="A2388" s="15"/>
      <c r="B2388" s="258"/>
      <c r="C2388" s="259"/>
      <c r="D2388" s="238" t="s">
        <v>383</v>
      </c>
      <c r="E2388" s="260" t="s">
        <v>19</v>
      </c>
      <c r="F2388" s="261" t="s">
        <v>386</v>
      </c>
      <c r="G2388" s="259"/>
      <c r="H2388" s="262">
        <v>1</v>
      </c>
      <c r="I2388" s="263"/>
      <c r="J2388" s="259"/>
      <c r="K2388" s="259"/>
      <c r="L2388" s="264"/>
      <c r="M2388" s="265"/>
      <c r="N2388" s="266"/>
      <c r="O2388" s="266"/>
      <c r="P2388" s="266"/>
      <c r="Q2388" s="266"/>
      <c r="R2388" s="266"/>
      <c r="S2388" s="266"/>
      <c r="T2388" s="267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T2388" s="268" t="s">
        <v>383</v>
      </c>
      <c r="AU2388" s="268" t="s">
        <v>91</v>
      </c>
      <c r="AV2388" s="15" t="s">
        <v>379</v>
      </c>
      <c r="AW2388" s="15" t="s">
        <v>37</v>
      </c>
      <c r="AX2388" s="15" t="s">
        <v>85</v>
      </c>
      <c r="AY2388" s="268" t="s">
        <v>373</v>
      </c>
    </row>
    <row r="2389" s="2" customFormat="1" ht="37.8" customHeight="1">
      <c r="A2389" s="41"/>
      <c r="B2389" s="42"/>
      <c r="C2389" s="218" t="s">
        <v>2156</v>
      </c>
      <c r="D2389" s="218" t="s">
        <v>375</v>
      </c>
      <c r="E2389" s="219" t="s">
        <v>2157</v>
      </c>
      <c r="F2389" s="220" t="s">
        <v>2158</v>
      </c>
      <c r="G2389" s="221" t="s">
        <v>230</v>
      </c>
      <c r="H2389" s="222">
        <v>242</v>
      </c>
      <c r="I2389" s="223"/>
      <c r="J2389" s="224">
        <f>ROUND(I2389*H2389,2)</f>
        <v>0</v>
      </c>
      <c r="K2389" s="220" t="s">
        <v>378</v>
      </c>
      <c r="L2389" s="47"/>
      <c r="M2389" s="225" t="s">
        <v>19</v>
      </c>
      <c r="N2389" s="226" t="s">
        <v>50</v>
      </c>
      <c r="O2389" s="87"/>
      <c r="P2389" s="227">
        <f>O2389*H2389</f>
        <v>0</v>
      </c>
      <c r="Q2389" s="227">
        <v>0.00115</v>
      </c>
      <c r="R2389" s="227">
        <f>Q2389*H2389</f>
        <v>0.27829999999999999</v>
      </c>
      <c r="S2389" s="227">
        <v>0</v>
      </c>
      <c r="T2389" s="228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9" t="s">
        <v>482</v>
      </c>
      <c r="AT2389" s="229" t="s">
        <v>375</v>
      </c>
      <c r="AU2389" s="229" t="s">
        <v>91</v>
      </c>
      <c r="AY2389" s="20" t="s">
        <v>373</v>
      </c>
      <c r="BE2389" s="230">
        <f>IF(N2389="základní",J2389,0)</f>
        <v>0</v>
      </c>
      <c r="BF2389" s="230">
        <f>IF(N2389="snížená",J2389,0)</f>
        <v>0</v>
      </c>
      <c r="BG2389" s="230">
        <f>IF(N2389="zákl. přenesená",J2389,0)</f>
        <v>0</v>
      </c>
      <c r="BH2389" s="230">
        <f>IF(N2389="sníž. přenesená",J2389,0)</f>
        <v>0</v>
      </c>
      <c r="BI2389" s="230">
        <f>IF(N2389="nulová",J2389,0)</f>
        <v>0</v>
      </c>
      <c r="BJ2389" s="20" t="s">
        <v>91</v>
      </c>
      <c r="BK2389" s="230">
        <f>ROUND(I2389*H2389,2)</f>
        <v>0</v>
      </c>
      <c r="BL2389" s="20" t="s">
        <v>482</v>
      </c>
      <c r="BM2389" s="229" t="s">
        <v>2159</v>
      </c>
    </row>
    <row r="2390" s="2" customFormat="1">
      <c r="A2390" s="41"/>
      <c r="B2390" s="42"/>
      <c r="C2390" s="43"/>
      <c r="D2390" s="231" t="s">
        <v>381</v>
      </c>
      <c r="E2390" s="43"/>
      <c r="F2390" s="232" t="s">
        <v>2160</v>
      </c>
      <c r="G2390" s="43"/>
      <c r="H2390" s="43"/>
      <c r="I2390" s="233"/>
      <c r="J2390" s="43"/>
      <c r="K2390" s="43"/>
      <c r="L2390" s="47"/>
      <c r="M2390" s="234"/>
      <c r="N2390" s="235"/>
      <c r="O2390" s="87"/>
      <c r="P2390" s="87"/>
      <c r="Q2390" s="87"/>
      <c r="R2390" s="87"/>
      <c r="S2390" s="87"/>
      <c r="T2390" s="88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T2390" s="20" t="s">
        <v>381</v>
      </c>
      <c r="AU2390" s="20" t="s">
        <v>91</v>
      </c>
    </row>
    <row r="2391" s="13" customFormat="1">
      <c r="A2391" s="13"/>
      <c r="B2391" s="236"/>
      <c r="C2391" s="237"/>
      <c r="D2391" s="238" t="s">
        <v>383</v>
      </c>
      <c r="E2391" s="239" t="s">
        <v>19</v>
      </c>
      <c r="F2391" s="240" t="s">
        <v>384</v>
      </c>
      <c r="G2391" s="237"/>
      <c r="H2391" s="239" t="s">
        <v>19</v>
      </c>
      <c r="I2391" s="241"/>
      <c r="J2391" s="237"/>
      <c r="K2391" s="237"/>
      <c r="L2391" s="242"/>
      <c r="M2391" s="243"/>
      <c r="N2391" s="244"/>
      <c r="O2391" s="244"/>
      <c r="P2391" s="244"/>
      <c r="Q2391" s="244"/>
      <c r="R2391" s="244"/>
      <c r="S2391" s="244"/>
      <c r="T2391" s="24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6" t="s">
        <v>383</v>
      </c>
      <c r="AU2391" s="246" t="s">
        <v>91</v>
      </c>
      <c r="AV2391" s="13" t="s">
        <v>85</v>
      </c>
      <c r="AW2391" s="13" t="s">
        <v>37</v>
      </c>
      <c r="AX2391" s="13" t="s">
        <v>78</v>
      </c>
      <c r="AY2391" s="246" t="s">
        <v>373</v>
      </c>
    </row>
    <row r="2392" s="13" customFormat="1">
      <c r="A2392" s="13"/>
      <c r="B2392" s="236"/>
      <c r="C2392" s="237"/>
      <c r="D2392" s="238" t="s">
        <v>383</v>
      </c>
      <c r="E2392" s="239" t="s">
        <v>19</v>
      </c>
      <c r="F2392" s="240" t="s">
        <v>2161</v>
      </c>
      <c r="G2392" s="237"/>
      <c r="H2392" s="239" t="s">
        <v>19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6" t="s">
        <v>383</v>
      </c>
      <c r="AU2392" s="246" t="s">
        <v>91</v>
      </c>
      <c r="AV2392" s="13" t="s">
        <v>85</v>
      </c>
      <c r="AW2392" s="13" t="s">
        <v>37</v>
      </c>
      <c r="AX2392" s="13" t="s">
        <v>78</v>
      </c>
      <c r="AY2392" s="246" t="s">
        <v>373</v>
      </c>
    </row>
    <row r="2393" s="14" customFormat="1">
      <c r="A2393" s="14"/>
      <c r="B2393" s="247"/>
      <c r="C2393" s="248"/>
      <c r="D2393" s="238" t="s">
        <v>383</v>
      </c>
      <c r="E2393" s="249" t="s">
        <v>19</v>
      </c>
      <c r="F2393" s="250" t="s">
        <v>2162</v>
      </c>
      <c r="G2393" s="248"/>
      <c r="H2393" s="251">
        <v>242</v>
      </c>
      <c r="I2393" s="252"/>
      <c r="J2393" s="248"/>
      <c r="K2393" s="248"/>
      <c r="L2393" s="253"/>
      <c r="M2393" s="254"/>
      <c r="N2393" s="255"/>
      <c r="O2393" s="255"/>
      <c r="P2393" s="255"/>
      <c r="Q2393" s="255"/>
      <c r="R2393" s="255"/>
      <c r="S2393" s="255"/>
      <c r="T2393" s="256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7" t="s">
        <v>383</v>
      </c>
      <c r="AU2393" s="257" t="s">
        <v>91</v>
      </c>
      <c r="AV2393" s="14" t="s">
        <v>91</v>
      </c>
      <c r="AW2393" s="14" t="s">
        <v>37</v>
      </c>
      <c r="AX2393" s="14" t="s">
        <v>78</v>
      </c>
      <c r="AY2393" s="257" t="s">
        <v>373</v>
      </c>
    </row>
    <row r="2394" s="15" customFormat="1">
      <c r="A2394" s="15"/>
      <c r="B2394" s="258"/>
      <c r="C2394" s="259"/>
      <c r="D2394" s="238" t="s">
        <v>383</v>
      </c>
      <c r="E2394" s="260" t="s">
        <v>19</v>
      </c>
      <c r="F2394" s="261" t="s">
        <v>386</v>
      </c>
      <c r="G2394" s="259"/>
      <c r="H2394" s="262">
        <v>242</v>
      </c>
      <c r="I2394" s="263"/>
      <c r="J2394" s="259"/>
      <c r="K2394" s="259"/>
      <c r="L2394" s="264"/>
      <c r="M2394" s="265"/>
      <c r="N2394" s="266"/>
      <c r="O2394" s="266"/>
      <c r="P2394" s="266"/>
      <c r="Q2394" s="266"/>
      <c r="R2394" s="266"/>
      <c r="S2394" s="266"/>
      <c r="T2394" s="267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8" t="s">
        <v>383</v>
      </c>
      <c r="AU2394" s="268" t="s">
        <v>91</v>
      </c>
      <c r="AV2394" s="15" t="s">
        <v>379</v>
      </c>
      <c r="AW2394" s="15" t="s">
        <v>37</v>
      </c>
      <c r="AX2394" s="15" t="s">
        <v>85</v>
      </c>
      <c r="AY2394" s="268" t="s">
        <v>373</v>
      </c>
    </row>
    <row r="2395" s="2" customFormat="1" ht="37.8" customHeight="1">
      <c r="A2395" s="41"/>
      <c r="B2395" s="42"/>
      <c r="C2395" s="218" t="s">
        <v>2163</v>
      </c>
      <c r="D2395" s="218" t="s">
        <v>375</v>
      </c>
      <c r="E2395" s="219" t="s">
        <v>2164</v>
      </c>
      <c r="F2395" s="220" t="s">
        <v>2165</v>
      </c>
      <c r="G2395" s="221" t="s">
        <v>230</v>
      </c>
      <c r="H2395" s="222">
        <v>156</v>
      </c>
      <c r="I2395" s="223"/>
      <c r="J2395" s="224">
        <f>ROUND(I2395*H2395,2)</f>
        <v>0</v>
      </c>
      <c r="K2395" s="220" t="s">
        <v>378</v>
      </c>
      <c r="L2395" s="47"/>
      <c r="M2395" s="225" t="s">
        <v>19</v>
      </c>
      <c r="N2395" s="226" t="s">
        <v>50</v>
      </c>
      <c r="O2395" s="87"/>
      <c r="P2395" s="227">
        <f>O2395*H2395</f>
        <v>0</v>
      </c>
      <c r="Q2395" s="227">
        <v>0.00063000000000000003</v>
      </c>
      <c r="R2395" s="227">
        <f>Q2395*H2395</f>
        <v>0.098280000000000006</v>
      </c>
      <c r="S2395" s="227">
        <v>0</v>
      </c>
      <c r="T2395" s="228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9" t="s">
        <v>482</v>
      </c>
      <c r="AT2395" s="229" t="s">
        <v>375</v>
      </c>
      <c r="AU2395" s="229" t="s">
        <v>91</v>
      </c>
      <c r="AY2395" s="20" t="s">
        <v>373</v>
      </c>
      <c r="BE2395" s="230">
        <f>IF(N2395="základní",J2395,0)</f>
        <v>0</v>
      </c>
      <c r="BF2395" s="230">
        <f>IF(N2395="snížená",J2395,0)</f>
        <v>0</v>
      </c>
      <c r="BG2395" s="230">
        <f>IF(N2395="zákl. přenesená",J2395,0)</f>
        <v>0</v>
      </c>
      <c r="BH2395" s="230">
        <f>IF(N2395="sníž. přenesená",J2395,0)</f>
        <v>0</v>
      </c>
      <c r="BI2395" s="230">
        <f>IF(N2395="nulová",J2395,0)</f>
        <v>0</v>
      </c>
      <c r="BJ2395" s="20" t="s">
        <v>91</v>
      </c>
      <c r="BK2395" s="230">
        <f>ROUND(I2395*H2395,2)</f>
        <v>0</v>
      </c>
      <c r="BL2395" s="20" t="s">
        <v>482</v>
      </c>
      <c r="BM2395" s="229" t="s">
        <v>2166</v>
      </c>
    </row>
    <row r="2396" s="2" customFormat="1">
      <c r="A2396" s="41"/>
      <c r="B2396" s="42"/>
      <c r="C2396" s="43"/>
      <c r="D2396" s="231" t="s">
        <v>381</v>
      </c>
      <c r="E2396" s="43"/>
      <c r="F2396" s="232" t="s">
        <v>2167</v>
      </c>
      <c r="G2396" s="43"/>
      <c r="H2396" s="43"/>
      <c r="I2396" s="233"/>
      <c r="J2396" s="43"/>
      <c r="K2396" s="43"/>
      <c r="L2396" s="47"/>
      <c r="M2396" s="234"/>
      <c r="N2396" s="235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381</v>
      </c>
      <c r="AU2396" s="20" t="s">
        <v>91</v>
      </c>
    </row>
    <row r="2397" s="13" customFormat="1">
      <c r="A2397" s="13"/>
      <c r="B2397" s="236"/>
      <c r="C2397" s="237"/>
      <c r="D2397" s="238" t="s">
        <v>383</v>
      </c>
      <c r="E2397" s="239" t="s">
        <v>19</v>
      </c>
      <c r="F2397" s="240" t="s">
        <v>384</v>
      </c>
      <c r="G2397" s="237"/>
      <c r="H2397" s="239" t="s">
        <v>19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6" t="s">
        <v>383</v>
      </c>
      <c r="AU2397" s="246" t="s">
        <v>91</v>
      </c>
      <c r="AV2397" s="13" t="s">
        <v>85</v>
      </c>
      <c r="AW2397" s="13" t="s">
        <v>37</v>
      </c>
      <c r="AX2397" s="13" t="s">
        <v>78</v>
      </c>
      <c r="AY2397" s="246" t="s">
        <v>373</v>
      </c>
    </row>
    <row r="2398" s="13" customFormat="1">
      <c r="A2398" s="13"/>
      <c r="B2398" s="236"/>
      <c r="C2398" s="237"/>
      <c r="D2398" s="238" t="s">
        <v>383</v>
      </c>
      <c r="E2398" s="239" t="s">
        <v>19</v>
      </c>
      <c r="F2398" s="240" t="s">
        <v>2161</v>
      </c>
      <c r="G2398" s="237"/>
      <c r="H2398" s="239" t="s">
        <v>19</v>
      </c>
      <c r="I2398" s="241"/>
      <c r="J2398" s="237"/>
      <c r="K2398" s="237"/>
      <c r="L2398" s="242"/>
      <c r="M2398" s="243"/>
      <c r="N2398" s="244"/>
      <c r="O2398" s="244"/>
      <c r="P2398" s="244"/>
      <c r="Q2398" s="244"/>
      <c r="R2398" s="244"/>
      <c r="S2398" s="244"/>
      <c r="T2398" s="24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6" t="s">
        <v>383</v>
      </c>
      <c r="AU2398" s="246" t="s">
        <v>91</v>
      </c>
      <c r="AV2398" s="13" t="s">
        <v>85</v>
      </c>
      <c r="AW2398" s="13" t="s">
        <v>37</v>
      </c>
      <c r="AX2398" s="13" t="s">
        <v>78</v>
      </c>
      <c r="AY2398" s="246" t="s">
        <v>373</v>
      </c>
    </row>
    <row r="2399" s="14" customFormat="1">
      <c r="A2399" s="14"/>
      <c r="B2399" s="247"/>
      <c r="C2399" s="248"/>
      <c r="D2399" s="238" t="s">
        <v>383</v>
      </c>
      <c r="E2399" s="249" t="s">
        <v>19</v>
      </c>
      <c r="F2399" s="250" t="s">
        <v>2168</v>
      </c>
      <c r="G2399" s="248"/>
      <c r="H2399" s="251">
        <v>156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7" t="s">
        <v>383</v>
      </c>
      <c r="AU2399" s="257" t="s">
        <v>91</v>
      </c>
      <c r="AV2399" s="14" t="s">
        <v>91</v>
      </c>
      <c r="AW2399" s="14" t="s">
        <v>37</v>
      </c>
      <c r="AX2399" s="14" t="s">
        <v>78</v>
      </c>
      <c r="AY2399" s="257" t="s">
        <v>373</v>
      </c>
    </row>
    <row r="2400" s="15" customFormat="1">
      <c r="A2400" s="15"/>
      <c r="B2400" s="258"/>
      <c r="C2400" s="259"/>
      <c r="D2400" s="238" t="s">
        <v>383</v>
      </c>
      <c r="E2400" s="260" t="s">
        <v>19</v>
      </c>
      <c r="F2400" s="261" t="s">
        <v>386</v>
      </c>
      <c r="G2400" s="259"/>
      <c r="H2400" s="262">
        <v>156</v>
      </c>
      <c r="I2400" s="263"/>
      <c r="J2400" s="259"/>
      <c r="K2400" s="259"/>
      <c r="L2400" s="264"/>
      <c r="M2400" s="265"/>
      <c r="N2400" s="266"/>
      <c r="O2400" s="266"/>
      <c r="P2400" s="266"/>
      <c r="Q2400" s="266"/>
      <c r="R2400" s="266"/>
      <c r="S2400" s="266"/>
      <c r="T2400" s="267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68" t="s">
        <v>383</v>
      </c>
      <c r="AU2400" s="268" t="s">
        <v>91</v>
      </c>
      <c r="AV2400" s="15" t="s">
        <v>379</v>
      </c>
      <c r="AW2400" s="15" t="s">
        <v>37</v>
      </c>
      <c r="AX2400" s="15" t="s">
        <v>85</v>
      </c>
      <c r="AY2400" s="268" t="s">
        <v>373</v>
      </c>
    </row>
    <row r="2401" s="2" customFormat="1" ht="37.8" customHeight="1">
      <c r="A2401" s="41"/>
      <c r="B2401" s="42"/>
      <c r="C2401" s="218" t="s">
        <v>2169</v>
      </c>
      <c r="D2401" s="218" t="s">
        <v>375</v>
      </c>
      <c r="E2401" s="219" t="s">
        <v>2170</v>
      </c>
      <c r="F2401" s="220" t="s">
        <v>2171</v>
      </c>
      <c r="G2401" s="221" t="s">
        <v>230</v>
      </c>
      <c r="H2401" s="222">
        <v>72</v>
      </c>
      <c r="I2401" s="223"/>
      <c r="J2401" s="224">
        <f>ROUND(I2401*H2401,2)</f>
        <v>0</v>
      </c>
      <c r="K2401" s="220" t="s">
        <v>378</v>
      </c>
      <c r="L2401" s="47"/>
      <c r="M2401" s="225" t="s">
        <v>19</v>
      </c>
      <c r="N2401" s="226" t="s">
        <v>50</v>
      </c>
      <c r="O2401" s="87"/>
      <c r="P2401" s="227">
        <f>O2401*H2401</f>
        <v>0</v>
      </c>
      <c r="Q2401" s="227">
        <v>0.00044999999999999999</v>
      </c>
      <c r="R2401" s="227">
        <f>Q2401*H2401</f>
        <v>0.032399999999999998</v>
      </c>
      <c r="S2401" s="227">
        <v>0</v>
      </c>
      <c r="T2401" s="228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9" t="s">
        <v>482</v>
      </c>
      <c r="AT2401" s="229" t="s">
        <v>375</v>
      </c>
      <c r="AU2401" s="229" t="s">
        <v>91</v>
      </c>
      <c r="AY2401" s="20" t="s">
        <v>373</v>
      </c>
      <c r="BE2401" s="230">
        <f>IF(N2401="základní",J2401,0)</f>
        <v>0</v>
      </c>
      <c r="BF2401" s="230">
        <f>IF(N2401="snížená",J2401,0)</f>
        <v>0</v>
      </c>
      <c r="BG2401" s="230">
        <f>IF(N2401="zákl. přenesená",J2401,0)</f>
        <v>0</v>
      </c>
      <c r="BH2401" s="230">
        <f>IF(N2401="sníž. přenesená",J2401,0)</f>
        <v>0</v>
      </c>
      <c r="BI2401" s="230">
        <f>IF(N2401="nulová",J2401,0)</f>
        <v>0</v>
      </c>
      <c r="BJ2401" s="20" t="s">
        <v>91</v>
      </c>
      <c r="BK2401" s="230">
        <f>ROUND(I2401*H2401,2)</f>
        <v>0</v>
      </c>
      <c r="BL2401" s="20" t="s">
        <v>482</v>
      </c>
      <c r="BM2401" s="229" t="s">
        <v>2172</v>
      </c>
    </row>
    <row r="2402" s="2" customFormat="1">
      <c r="A2402" s="41"/>
      <c r="B2402" s="42"/>
      <c r="C2402" s="43"/>
      <c r="D2402" s="231" t="s">
        <v>381</v>
      </c>
      <c r="E2402" s="43"/>
      <c r="F2402" s="232" t="s">
        <v>2173</v>
      </c>
      <c r="G2402" s="43"/>
      <c r="H2402" s="43"/>
      <c r="I2402" s="233"/>
      <c r="J2402" s="43"/>
      <c r="K2402" s="43"/>
      <c r="L2402" s="47"/>
      <c r="M2402" s="234"/>
      <c r="N2402" s="235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381</v>
      </c>
      <c r="AU2402" s="20" t="s">
        <v>91</v>
      </c>
    </row>
    <row r="2403" s="13" customFormat="1">
      <c r="A2403" s="13"/>
      <c r="B2403" s="236"/>
      <c r="C2403" s="237"/>
      <c r="D2403" s="238" t="s">
        <v>383</v>
      </c>
      <c r="E2403" s="239" t="s">
        <v>19</v>
      </c>
      <c r="F2403" s="240" t="s">
        <v>384</v>
      </c>
      <c r="G2403" s="237"/>
      <c r="H2403" s="239" t="s">
        <v>19</v>
      </c>
      <c r="I2403" s="241"/>
      <c r="J2403" s="237"/>
      <c r="K2403" s="237"/>
      <c r="L2403" s="242"/>
      <c r="M2403" s="243"/>
      <c r="N2403" s="244"/>
      <c r="O2403" s="244"/>
      <c r="P2403" s="244"/>
      <c r="Q2403" s="244"/>
      <c r="R2403" s="244"/>
      <c r="S2403" s="244"/>
      <c r="T2403" s="24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6" t="s">
        <v>383</v>
      </c>
      <c r="AU2403" s="246" t="s">
        <v>91</v>
      </c>
      <c r="AV2403" s="13" t="s">
        <v>85</v>
      </c>
      <c r="AW2403" s="13" t="s">
        <v>37</v>
      </c>
      <c r="AX2403" s="13" t="s">
        <v>78</v>
      </c>
      <c r="AY2403" s="246" t="s">
        <v>373</v>
      </c>
    </row>
    <row r="2404" s="13" customFormat="1">
      <c r="A2404" s="13"/>
      <c r="B2404" s="236"/>
      <c r="C2404" s="237"/>
      <c r="D2404" s="238" t="s">
        <v>383</v>
      </c>
      <c r="E2404" s="239" t="s">
        <v>19</v>
      </c>
      <c r="F2404" s="240" t="s">
        <v>2161</v>
      </c>
      <c r="G2404" s="237"/>
      <c r="H2404" s="239" t="s">
        <v>19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6" t="s">
        <v>383</v>
      </c>
      <c r="AU2404" s="246" t="s">
        <v>91</v>
      </c>
      <c r="AV2404" s="13" t="s">
        <v>85</v>
      </c>
      <c r="AW2404" s="13" t="s">
        <v>37</v>
      </c>
      <c r="AX2404" s="13" t="s">
        <v>78</v>
      </c>
      <c r="AY2404" s="246" t="s">
        <v>373</v>
      </c>
    </row>
    <row r="2405" s="14" customFormat="1">
      <c r="A2405" s="14"/>
      <c r="B2405" s="247"/>
      <c r="C2405" s="248"/>
      <c r="D2405" s="238" t="s">
        <v>383</v>
      </c>
      <c r="E2405" s="249" t="s">
        <v>19</v>
      </c>
      <c r="F2405" s="250" t="s">
        <v>2174</v>
      </c>
      <c r="G2405" s="248"/>
      <c r="H2405" s="251">
        <v>72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7" t="s">
        <v>383</v>
      </c>
      <c r="AU2405" s="257" t="s">
        <v>91</v>
      </c>
      <c r="AV2405" s="14" t="s">
        <v>91</v>
      </c>
      <c r="AW2405" s="14" t="s">
        <v>37</v>
      </c>
      <c r="AX2405" s="14" t="s">
        <v>78</v>
      </c>
      <c r="AY2405" s="257" t="s">
        <v>373</v>
      </c>
    </row>
    <row r="2406" s="15" customFormat="1">
      <c r="A2406" s="15"/>
      <c r="B2406" s="258"/>
      <c r="C2406" s="259"/>
      <c r="D2406" s="238" t="s">
        <v>383</v>
      </c>
      <c r="E2406" s="260" t="s">
        <v>19</v>
      </c>
      <c r="F2406" s="261" t="s">
        <v>386</v>
      </c>
      <c r="G2406" s="259"/>
      <c r="H2406" s="262">
        <v>72</v>
      </c>
      <c r="I2406" s="263"/>
      <c r="J2406" s="259"/>
      <c r="K2406" s="259"/>
      <c r="L2406" s="264"/>
      <c r="M2406" s="265"/>
      <c r="N2406" s="266"/>
      <c r="O2406" s="266"/>
      <c r="P2406" s="266"/>
      <c r="Q2406" s="266"/>
      <c r="R2406" s="266"/>
      <c r="S2406" s="266"/>
      <c r="T2406" s="267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68" t="s">
        <v>383</v>
      </c>
      <c r="AU2406" s="268" t="s">
        <v>91</v>
      </c>
      <c r="AV2406" s="15" t="s">
        <v>379</v>
      </c>
      <c r="AW2406" s="15" t="s">
        <v>37</v>
      </c>
      <c r="AX2406" s="15" t="s">
        <v>85</v>
      </c>
      <c r="AY2406" s="268" t="s">
        <v>373</v>
      </c>
    </row>
    <row r="2407" s="2" customFormat="1" ht="33" customHeight="1">
      <c r="A2407" s="41"/>
      <c r="B2407" s="42"/>
      <c r="C2407" s="218" t="s">
        <v>2175</v>
      </c>
      <c r="D2407" s="218" t="s">
        <v>375</v>
      </c>
      <c r="E2407" s="219" t="s">
        <v>2176</v>
      </c>
      <c r="F2407" s="220" t="s">
        <v>2177</v>
      </c>
      <c r="G2407" s="221" t="s">
        <v>230</v>
      </c>
      <c r="H2407" s="222">
        <v>82</v>
      </c>
      <c r="I2407" s="223"/>
      <c r="J2407" s="224">
        <f>ROUND(I2407*H2407,2)</f>
        <v>0</v>
      </c>
      <c r="K2407" s="220" t="s">
        <v>378</v>
      </c>
      <c r="L2407" s="47"/>
      <c r="M2407" s="225" t="s">
        <v>19</v>
      </c>
      <c r="N2407" s="226" t="s">
        <v>50</v>
      </c>
      <c r="O2407" s="87"/>
      <c r="P2407" s="227">
        <f>O2407*H2407</f>
        <v>0</v>
      </c>
      <c r="Q2407" s="227">
        <v>0.00172</v>
      </c>
      <c r="R2407" s="227">
        <f>Q2407*H2407</f>
        <v>0.14104</v>
      </c>
      <c r="S2407" s="227">
        <v>0</v>
      </c>
      <c r="T2407" s="228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9" t="s">
        <v>482</v>
      </c>
      <c r="AT2407" s="229" t="s">
        <v>375</v>
      </c>
      <c r="AU2407" s="229" t="s">
        <v>91</v>
      </c>
      <c r="AY2407" s="20" t="s">
        <v>373</v>
      </c>
      <c r="BE2407" s="230">
        <f>IF(N2407="základní",J2407,0)</f>
        <v>0</v>
      </c>
      <c r="BF2407" s="230">
        <f>IF(N2407="snížená",J2407,0)</f>
        <v>0</v>
      </c>
      <c r="BG2407" s="230">
        <f>IF(N2407="zákl. přenesená",J2407,0)</f>
        <v>0</v>
      </c>
      <c r="BH2407" s="230">
        <f>IF(N2407="sníž. přenesená",J2407,0)</f>
        <v>0</v>
      </c>
      <c r="BI2407" s="230">
        <f>IF(N2407="nulová",J2407,0)</f>
        <v>0</v>
      </c>
      <c r="BJ2407" s="20" t="s">
        <v>91</v>
      </c>
      <c r="BK2407" s="230">
        <f>ROUND(I2407*H2407,2)</f>
        <v>0</v>
      </c>
      <c r="BL2407" s="20" t="s">
        <v>482</v>
      </c>
      <c r="BM2407" s="229" t="s">
        <v>2178</v>
      </c>
    </row>
    <row r="2408" s="2" customFormat="1">
      <c r="A2408" s="41"/>
      <c r="B2408" s="42"/>
      <c r="C2408" s="43"/>
      <c r="D2408" s="231" t="s">
        <v>381</v>
      </c>
      <c r="E2408" s="43"/>
      <c r="F2408" s="232" t="s">
        <v>2179</v>
      </c>
      <c r="G2408" s="43"/>
      <c r="H2408" s="43"/>
      <c r="I2408" s="233"/>
      <c r="J2408" s="43"/>
      <c r="K2408" s="43"/>
      <c r="L2408" s="47"/>
      <c r="M2408" s="234"/>
      <c r="N2408" s="235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381</v>
      </c>
      <c r="AU2408" s="20" t="s">
        <v>91</v>
      </c>
    </row>
    <row r="2409" s="13" customFormat="1">
      <c r="A2409" s="13"/>
      <c r="B2409" s="236"/>
      <c r="C2409" s="237"/>
      <c r="D2409" s="238" t="s">
        <v>383</v>
      </c>
      <c r="E2409" s="239" t="s">
        <v>19</v>
      </c>
      <c r="F2409" s="240" t="s">
        <v>384</v>
      </c>
      <c r="G2409" s="237"/>
      <c r="H2409" s="239" t="s">
        <v>19</v>
      </c>
      <c r="I2409" s="241"/>
      <c r="J2409" s="237"/>
      <c r="K2409" s="237"/>
      <c r="L2409" s="242"/>
      <c r="M2409" s="243"/>
      <c r="N2409" s="244"/>
      <c r="O2409" s="244"/>
      <c r="P2409" s="244"/>
      <c r="Q2409" s="244"/>
      <c r="R2409" s="244"/>
      <c r="S2409" s="244"/>
      <c r="T2409" s="24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6" t="s">
        <v>383</v>
      </c>
      <c r="AU2409" s="246" t="s">
        <v>91</v>
      </c>
      <c r="AV2409" s="13" t="s">
        <v>85</v>
      </c>
      <c r="AW2409" s="13" t="s">
        <v>37</v>
      </c>
      <c r="AX2409" s="13" t="s">
        <v>78</v>
      </c>
      <c r="AY2409" s="246" t="s">
        <v>373</v>
      </c>
    </row>
    <row r="2410" s="13" customFormat="1">
      <c r="A2410" s="13"/>
      <c r="B2410" s="236"/>
      <c r="C2410" s="237"/>
      <c r="D2410" s="238" t="s">
        <v>383</v>
      </c>
      <c r="E2410" s="239" t="s">
        <v>19</v>
      </c>
      <c r="F2410" s="240" t="s">
        <v>2161</v>
      </c>
      <c r="G2410" s="237"/>
      <c r="H2410" s="239" t="s">
        <v>19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6" t="s">
        <v>383</v>
      </c>
      <c r="AU2410" s="246" t="s">
        <v>91</v>
      </c>
      <c r="AV2410" s="13" t="s">
        <v>85</v>
      </c>
      <c r="AW2410" s="13" t="s">
        <v>37</v>
      </c>
      <c r="AX2410" s="13" t="s">
        <v>78</v>
      </c>
      <c r="AY2410" s="246" t="s">
        <v>373</v>
      </c>
    </row>
    <row r="2411" s="14" customFormat="1">
      <c r="A2411" s="14"/>
      <c r="B2411" s="247"/>
      <c r="C2411" s="248"/>
      <c r="D2411" s="238" t="s">
        <v>383</v>
      </c>
      <c r="E2411" s="249" t="s">
        <v>19</v>
      </c>
      <c r="F2411" s="250" t="s">
        <v>2180</v>
      </c>
      <c r="G2411" s="248"/>
      <c r="H2411" s="251">
        <v>82</v>
      </c>
      <c r="I2411" s="252"/>
      <c r="J2411" s="248"/>
      <c r="K2411" s="248"/>
      <c r="L2411" s="253"/>
      <c r="M2411" s="254"/>
      <c r="N2411" s="255"/>
      <c r="O2411" s="255"/>
      <c r="P2411" s="255"/>
      <c r="Q2411" s="255"/>
      <c r="R2411" s="255"/>
      <c r="S2411" s="255"/>
      <c r="T2411" s="256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7" t="s">
        <v>383</v>
      </c>
      <c r="AU2411" s="257" t="s">
        <v>91</v>
      </c>
      <c r="AV2411" s="14" t="s">
        <v>91</v>
      </c>
      <c r="AW2411" s="14" t="s">
        <v>37</v>
      </c>
      <c r="AX2411" s="14" t="s">
        <v>78</v>
      </c>
      <c r="AY2411" s="257" t="s">
        <v>373</v>
      </c>
    </row>
    <row r="2412" s="15" customFormat="1">
      <c r="A2412" s="15"/>
      <c r="B2412" s="258"/>
      <c r="C2412" s="259"/>
      <c r="D2412" s="238" t="s">
        <v>383</v>
      </c>
      <c r="E2412" s="260" t="s">
        <v>19</v>
      </c>
      <c r="F2412" s="261" t="s">
        <v>386</v>
      </c>
      <c r="G2412" s="259"/>
      <c r="H2412" s="262">
        <v>82</v>
      </c>
      <c r="I2412" s="263"/>
      <c r="J2412" s="259"/>
      <c r="K2412" s="259"/>
      <c r="L2412" s="264"/>
      <c r="M2412" s="265"/>
      <c r="N2412" s="266"/>
      <c r="O2412" s="266"/>
      <c r="P2412" s="266"/>
      <c r="Q2412" s="266"/>
      <c r="R2412" s="266"/>
      <c r="S2412" s="266"/>
      <c r="T2412" s="267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68" t="s">
        <v>383</v>
      </c>
      <c r="AU2412" s="268" t="s">
        <v>91</v>
      </c>
      <c r="AV2412" s="15" t="s">
        <v>379</v>
      </c>
      <c r="AW2412" s="15" t="s">
        <v>37</v>
      </c>
      <c r="AX2412" s="15" t="s">
        <v>85</v>
      </c>
      <c r="AY2412" s="268" t="s">
        <v>373</v>
      </c>
    </row>
    <row r="2413" s="2" customFormat="1" ht="33" customHeight="1">
      <c r="A2413" s="41"/>
      <c r="B2413" s="42"/>
      <c r="C2413" s="218" t="s">
        <v>2181</v>
      </c>
      <c r="D2413" s="218" t="s">
        <v>375</v>
      </c>
      <c r="E2413" s="219" t="s">
        <v>2182</v>
      </c>
      <c r="F2413" s="220" t="s">
        <v>2183</v>
      </c>
      <c r="G2413" s="221" t="s">
        <v>230</v>
      </c>
      <c r="H2413" s="222">
        <v>146</v>
      </c>
      <c r="I2413" s="223"/>
      <c r="J2413" s="224">
        <f>ROUND(I2413*H2413,2)</f>
        <v>0</v>
      </c>
      <c r="K2413" s="220" t="s">
        <v>378</v>
      </c>
      <c r="L2413" s="47"/>
      <c r="M2413" s="225" t="s">
        <v>19</v>
      </c>
      <c r="N2413" s="226" t="s">
        <v>50</v>
      </c>
      <c r="O2413" s="87"/>
      <c r="P2413" s="227">
        <f>O2413*H2413</f>
        <v>0</v>
      </c>
      <c r="Q2413" s="227">
        <v>0.0028600000000000001</v>
      </c>
      <c r="R2413" s="227">
        <f>Q2413*H2413</f>
        <v>0.41756000000000004</v>
      </c>
      <c r="S2413" s="227">
        <v>0</v>
      </c>
      <c r="T2413" s="228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9" t="s">
        <v>482</v>
      </c>
      <c r="AT2413" s="229" t="s">
        <v>375</v>
      </c>
      <c r="AU2413" s="229" t="s">
        <v>91</v>
      </c>
      <c r="AY2413" s="20" t="s">
        <v>373</v>
      </c>
      <c r="BE2413" s="230">
        <f>IF(N2413="základní",J2413,0)</f>
        <v>0</v>
      </c>
      <c r="BF2413" s="230">
        <f>IF(N2413="snížená",J2413,0)</f>
        <v>0</v>
      </c>
      <c r="BG2413" s="230">
        <f>IF(N2413="zákl. přenesená",J2413,0)</f>
        <v>0</v>
      </c>
      <c r="BH2413" s="230">
        <f>IF(N2413="sníž. přenesená",J2413,0)</f>
        <v>0</v>
      </c>
      <c r="BI2413" s="230">
        <f>IF(N2413="nulová",J2413,0)</f>
        <v>0</v>
      </c>
      <c r="BJ2413" s="20" t="s">
        <v>91</v>
      </c>
      <c r="BK2413" s="230">
        <f>ROUND(I2413*H2413,2)</f>
        <v>0</v>
      </c>
      <c r="BL2413" s="20" t="s">
        <v>482</v>
      </c>
      <c r="BM2413" s="229" t="s">
        <v>2184</v>
      </c>
    </row>
    <row r="2414" s="2" customFormat="1">
      <c r="A2414" s="41"/>
      <c r="B2414" s="42"/>
      <c r="C2414" s="43"/>
      <c r="D2414" s="231" t="s">
        <v>381</v>
      </c>
      <c r="E2414" s="43"/>
      <c r="F2414" s="232" t="s">
        <v>2185</v>
      </c>
      <c r="G2414" s="43"/>
      <c r="H2414" s="43"/>
      <c r="I2414" s="233"/>
      <c r="J2414" s="43"/>
      <c r="K2414" s="43"/>
      <c r="L2414" s="47"/>
      <c r="M2414" s="234"/>
      <c r="N2414" s="235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381</v>
      </c>
      <c r="AU2414" s="20" t="s">
        <v>91</v>
      </c>
    </row>
    <row r="2415" s="13" customFormat="1">
      <c r="A2415" s="13"/>
      <c r="B2415" s="236"/>
      <c r="C2415" s="237"/>
      <c r="D2415" s="238" t="s">
        <v>383</v>
      </c>
      <c r="E2415" s="239" t="s">
        <v>19</v>
      </c>
      <c r="F2415" s="240" t="s">
        <v>384</v>
      </c>
      <c r="G2415" s="237"/>
      <c r="H2415" s="239" t="s">
        <v>19</v>
      </c>
      <c r="I2415" s="241"/>
      <c r="J2415" s="237"/>
      <c r="K2415" s="237"/>
      <c r="L2415" s="242"/>
      <c r="M2415" s="243"/>
      <c r="N2415" s="244"/>
      <c r="O2415" s="244"/>
      <c r="P2415" s="244"/>
      <c r="Q2415" s="244"/>
      <c r="R2415" s="244"/>
      <c r="S2415" s="244"/>
      <c r="T2415" s="245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6" t="s">
        <v>383</v>
      </c>
      <c r="AU2415" s="246" t="s">
        <v>91</v>
      </c>
      <c r="AV2415" s="13" t="s">
        <v>85</v>
      </c>
      <c r="AW2415" s="13" t="s">
        <v>37</v>
      </c>
      <c r="AX2415" s="13" t="s">
        <v>78</v>
      </c>
      <c r="AY2415" s="246" t="s">
        <v>373</v>
      </c>
    </row>
    <row r="2416" s="13" customFormat="1">
      <c r="A2416" s="13"/>
      <c r="B2416" s="236"/>
      <c r="C2416" s="237"/>
      <c r="D2416" s="238" t="s">
        <v>383</v>
      </c>
      <c r="E2416" s="239" t="s">
        <v>19</v>
      </c>
      <c r="F2416" s="240" t="s">
        <v>2161</v>
      </c>
      <c r="G2416" s="237"/>
      <c r="H2416" s="239" t="s">
        <v>19</v>
      </c>
      <c r="I2416" s="241"/>
      <c r="J2416" s="237"/>
      <c r="K2416" s="237"/>
      <c r="L2416" s="242"/>
      <c r="M2416" s="243"/>
      <c r="N2416" s="244"/>
      <c r="O2416" s="244"/>
      <c r="P2416" s="244"/>
      <c r="Q2416" s="244"/>
      <c r="R2416" s="244"/>
      <c r="S2416" s="244"/>
      <c r="T2416" s="245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6" t="s">
        <v>383</v>
      </c>
      <c r="AU2416" s="246" t="s">
        <v>91</v>
      </c>
      <c r="AV2416" s="13" t="s">
        <v>85</v>
      </c>
      <c r="AW2416" s="13" t="s">
        <v>37</v>
      </c>
      <c r="AX2416" s="13" t="s">
        <v>78</v>
      </c>
      <c r="AY2416" s="246" t="s">
        <v>373</v>
      </c>
    </row>
    <row r="2417" s="14" customFormat="1">
      <c r="A2417" s="14"/>
      <c r="B2417" s="247"/>
      <c r="C2417" s="248"/>
      <c r="D2417" s="238" t="s">
        <v>383</v>
      </c>
      <c r="E2417" s="249" t="s">
        <v>19</v>
      </c>
      <c r="F2417" s="250" t="s">
        <v>2186</v>
      </c>
      <c r="G2417" s="248"/>
      <c r="H2417" s="251">
        <v>146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7" t="s">
        <v>383</v>
      </c>
      <c r="AU2417" s="257" t="s">
        <v>91</v>
      </c>
      <c r="AV2417" s="14" t="s">
        <v>91</v>
      </c>
      <c r="AW2417" s="14" t="s">
        <v>37</v>
      </c>
      <c r="AX2417" s="14" t="s">
        <v>78</v>
      </c>
      <c r="AY2417" s="257" t="s">
        <v>373</v>
      </c>
    </row>
    <row r="2418" s="15" customFormat="1">
      <c r="A2418" s="15"/>
      <c r="B2418" s="258"/>
      <c r="C2418" s="259"/>
      <c r="D2418" s="238" t="s">
        <v>383</v>
      </c>
      <c r="E2418" s="260" t="s">
        <v>19</v>
      </c>
      <c r="F2418" s="261" t="s">
        <v>386</v>
      </c>
      <c r="G2418" s="259"/>
      <c r="H2418" s="262">
        <v>146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68" t="s">
        <v>383</v>
      </c>
      <c r="AU2418" s="268" t="s">
        <v>91</v>
      </c>
      <c r="AV2418" s="15" t="s">
        <v>379</v>
      </c>
      <c r="AW2418" s="15" t="s">
        <v>37</v>
      </c>
      <c r="AX2418" s="15" t="s">
        <v>85</v>
      </c>
      <c r="AY2418" s="268" t="s">
        <v>373</v>
      </c>
    </row>
    <row r="2419" s="2" customFormat="1" ht="62.7" customHeight="1">
      <c r="A2419" s="41"/>
      <c r="B2419" s="42"/>
      <c r="C2419" s="218" t="s">
        <v>2187</v>
      </c>
      <c r="D2419" s="218" t="s">
        <v>375</v>
      </c>
      <c r="E2419" s="219" t="s">
        <v>2188</v>
      </c>
      <c r="F2419" s="220" t="s">
        <v>2189</v>
      </c>
      <c r="G2419" s="221" t="s">
        <v>153</v>
      </c>
      <c r="H2419" s="222">
        <v>155.11000000000001</v>
      </c>
      <c r="I2419" s="223"/>
      <c r="J2419" s="224">
        <f>ROUND(I2419*H2419,2)</f>
        <v>0</v>
      </c>
      <c r="K2419" s="220" t="s">
        <v>378</v>
      </c>
      <c r="L2419" s="47"/>
      <c r="M2419" s="225" t="s">
        <v>19</v>
      </c>
      <c r="N2419" s="226" t="s">
        <v>50</v>
      </c>
      <c r="O2419" s="87"/>
      <c r="P2419" s="227">
        <f>O2419*H2419</f>
        <v>0</v>
      </c>
      <c r="Q2419" s="227">
        <v>0.00014999999999999999</v>
      </c>
      <c r="R2419" s="227">
        <f>Q2419*H2419</f>
        <v>0.023266499999999999</v>
      </c>
      <c r="S2419" s="227">
        <v>0</v>
      </c>
      <c r="T2419" s="228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29" t="s">
        <v>482</v>
      </c>
      <c r="AT2419" s="229" t="s">
        <v>375</v>
      </c>
      <c r="AU2419" s="229" t="s">
        <v>91</v>
      </c>
      <c r="AY2419" s="20" t="s">
        <v>373</v>
      </c>
      <c r="BE2419" s="230">
        <f>IF(N2419="základní",J2419,0)</f>
        <v>0</v>
      </c>
      <c r="BF2419" s="230">
        <f>IF(N2419="snížená",J2419,0)</f>
        <v>0</v>
      </c>
      <c r="BG2419" s="230">
        <f>IF(N2419="zákl. přenesená",J2419,0)</f>
        <v>0</v>
      </c>
      <c r="BH2419" s="230">
        <f>IF(N2419="sníž. přenesená",J2419,0)</f>
        <v>0</v>
      </c>
      <c r="BI2419" s="230">
        <f>IF(N2419="nulová",J2419,0)</f>
        <v>0</v>
      </c>
      <c r="BJ2419" s="20" t="s">
        <v>91</v>
      </c>
      <c r="BK2419" s="230">
        <f>ROUND(I2419*H2419,2)</f>
        <v>0</v>
      </c>
      <c r="BL2419" s="20" t="s">
        <v>482</v>
      </c>
      <c r="BM2419" s="229" t="s">
        <v>2190</v>
      </c>
    </row>
    <row r="2420" s="2" customFormat="1">
      <c r="A2420" s="41"/>
      <c r="B2420" s="42"/>
      <c r="C2420" s="43"/>
      <c r="D2420" s="231" t="s">
        <v>381</v>
      </c>
      <c r="E2420" s="43"/>
      <c r="F2420" s="232" t="s">
        <v>2191</v>
      </c>
      <c r="G2420" s="43"/>
      <c r="H2420" s="43"/>
      <c r="I2420" s="233"/>
      <c r="J2420" s="43"/>
      <c r="K2420" s="43"/>
      <c r="L2420" s="47"/>
      <c r="M2420" s="234"/>
      <c r="N2420" s="235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381</v>
      </c>
      <c r="AU2420" s="20" t="s">
        <v>91</v>
      </c>
    </row>
    <row r="2421" s="13" customFormat="1">
      <c r="A2421" s="13"/>
      <c r="B2421" s="236"/>
      <c r="C2421" s="237"/>
      <c r="D2421" s="238" t="s">
        <v>383</v>
      </c>
      <c r="E2421" s="239" t="s">
        <v>19</v>
      </c>
      <c r="F2421" s="240" t="s">
        <v>1300</v>
      </c>
      <c r="G2421" s="237"/>
      <c r="H2421" s="239" t="s">
        <v>19</v>
      </c>
      <c r="I2421" s="241"/>
      <c r="J2421" s="237"/>
      <c r="K2421" s="237"/>
      <c r="L2421" s="242"/>
      <c r="M2421" s="243"/>
      <c r="N2421" s="244"/>
      <c r="O2421" s="244"/>
      <c r="P2421" s="244"/>
      <c r="Q2421" s="244"/>
      <c r="R2421" s="244"/>
      <c r="S2421" s="244"/>
      <c r="T2421" s="245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6" t="s">
        <v>383</v>
      </c>
      <c r="AU2421" s="246" t="s">
        <v>91</v>
      </c>
      <c r="AV2421" s="13" t="s">
        <v>85</v>
      </c>
      <c r="AW2421" s="13" t="s">
        <v>37</v>
      </c>
      <c r="AX2421" s="13" t="s">
        <v>78</v>
      </c>
      <c r="AY2421" s="246" t="s">
        <v>373</v>
      </c>
    </row>
    <row r="2422" s="14" customFormat="1">
      <c r="A2422" s="14"/>
      <c r="B2422" s="247"/>
      <c r="C2422" s="248"/>
      <c r="D2422" s="238" t="s">
        <v>383</v>
      </c>
      <c r="E2422" s="249" t="s">
        <v>19</v>
      </c>
      <c r="F2422" s="250" t="s">
        <v>2073</v>
      </c>
      <c r="G2422" s="248"/>
      <c r="H2422" s="251">
        <v>34.609999999999999</v>
      </c>
      <c r="I2422" s="252"/>
      <c r="J2422" s="248"/>
      <c r="K2422" s="248"/>
      <c r="L2422" s="253"/>
      <c r="M2422" s="254"/>
      <c r="N2422" s="255"/>
      <c r="O2422" s="255"/>
      <c r="P2422" s="255"/>
      <c r="Q2422" s="255"/>
      <c r="R2422" s="255"/>
      <c r="S2422" s="255"/>
      <c r="T2422" s="256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7" t="s">
        <v>383</v>
      </c>
      <c r="AU2422" s="257" t="s">
        <v>91</v>
      </c>
      <c r="AV2422" s="14" t="s">
        <v>91</v>
      </c>
      <c r="AW2422" s="14" t="s">
        <v>37</v>
      </c>
      <c r="AX2422" s="14" t="s">
        <v>78</v>
      </c>
      <c r="AY2422" s="257" t="s">
        <v>373</v>
      </c>
    </row>
    <row r="2423" s="13" customFormat="1">
      <c r="A2423" s="13"/>
      <c r="B2423" s="236"/>
      <c r="C2423" s="237"/>
      <c r="D2423" s="238" t="s">
        <v>383</v>
      </c>
      <c r="E2423" s="239" t="s">
        <v>19</v>
      </c>
      <c r="F2423" s="240" t="s">
        <v>1302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383</v>
      </c>
      <c r="AU2423" s="246" t="s">
        <v>91</v>
      </c>
      <c r="AV2423" s="13" t="s">
        <v>85</v>
      </c>
      <c r="AW2423" s="13" t="s">
        <v>37</v>
      </c>
      <c r="AX2423" s="13" t="s">
        <v>78</v>
      </c>
      <c r="AY2423" s="246" t="s">
        <v>373</v>
      </c>
    </row>
    <row r="2424" s="14" customFormat="1">
      <c r="A2424" s="14"/>
      <c r="B2424" s="247"/>
      <c r="C2424" s="248"/>
      <c r="D2424" s="238" t="s">
        <v>383</v>
      </c>
      <c r="E2424" s="249" t="s">
        <v>19</v>
      </c>
      <c r="F2424" s="250" t="s">
        <v>2074</v>
      </c>
      <c r="G2424" s="248"/>
      <c r="H2424" s="251">
        <v>94.5</v>
      </c>
      <c r="I2424" s="252"/>
      <c r="J2424" s="248"/>
      <c r="K2424" s="248"/>
      <c r="L2424" s="253"/>
      <c r="M2424" s="254"/>
      <c r="N2424" s="255"/>
      <c r="O2424" s="255"/>
      <c r="P2424" s="255"/>
      <c r="Q2424" s="255"/>
      <c r="R2424" s="255"/>
      <c r="S2424" s="255"/>
      <c r="T2424" s="256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7" t="s">
        <v>383</v>
      </c>
      <c r="AU2424" s="257" t="s">
        <v>91</v>
      </c>
      <c r="AV2424" s="14" t="s">
        <v>91</v>
      </c>
      <c r="AW2424" s="14" t="s">
        <v>37</v>
      </c>
      <c r="AX2424" s="14" t="s">
        <v>78</v>
      </c>
      <c r="AY2424" s="257" t="s">
        <v>373</v>
      </c>
    </row>
    <row r="2425" s="13" customFormat="1">
      <c r="A2425" s="13"/>
      <c r="B2425" s="236"/>
      <c r="C2425" s="237"/>
      <c r="D2425" s="238" t="s">
        <v>383</v>
      </c>
      <c r="E2425" s="239" t="s">
        <v>19</v>
      </c>
      <c r="F2425" s="240" t="s">
        <v>2075</v>
      </c>
      <c r="G2425" s="237"/>
      <c r="H2425" s="239" t="s">
        <v>19</v>
      </c>
      <c r="I2425" s="241"/>
      <c r="J2425" s="237"/>
      <c r="K2425" s="237"/>
      <c r="L2425" s="242"/>
      <c r="M2425" s="243"/>
      <c r="N2425" s="244"/>
      <c r="O2425" s="244"/>
      <c r="P2425" s="244"/>
      <c r="Q2425" s="244"/>
      <c r="R2425" s="244"/>
      <c r="S2425" s="244"/>
      <c r="T2425" s="24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6" t="s">
        <v>383</v>
      </c>
      <c r="AU2425" s="246" t="s">
        <v>91</v>
      </c>
      <c r="AV2425" s="13" t="s">
        <v>85</v>
      </c>
      <c r="AW2425" s="13" t="s">
        <v>37</v>
      </c>
      <c r="AX2425" s="13" t="s">
        <v>78</v>
      </c>
      <c r="AY2425" s="246" t="s">
        <v>373</v>
      </c>
    </row>
    <row r="2426" s="14" customFormat="1">
      <c r="A2426" s="14"/>
      <c r="B2426" s="247"/>
      <c r="C2426" s="248"/>
      <c r="D2426" s="238" t="s">
        <v>383</v>
      </c>
      <c r="E2426" s="249" t="s">
        <v>19</v>
      </c>
      <c r="F2426" s="250" t="s">
        <v>570</v>
      </c>
      <c r="G2426" s="248"/>
      <c r="H2426" s="251">
        <v>26</v>
      </c>
      <c r="I2426" s="252"/>
      <c r="J2426" s="248"/>
      <c r="K2426" s="248"/>
      <c r="L2426" s="253"/>
      <c r="M2426" s="254"/>
      <c r="N2426" s="255"/>
      <c r="O2426" s="255"/>
      <c r="P2426" s="255"/>
      <c r="Q2426" s="255"/>
      <c r="R2426" s="255"/>
      <c r="S2426" s="255"/>
      <c r="T2426" s="25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7" t="s">
        <v>383</v>
      </c>
      <c r="AU2426" s="257" t="s">
        <v>91</v>
      </c>
      <c r="AV2426" s="14" t="s">
        <v>91</v>
      </c>
      <c r="AW2426" s="14" t="s">
        <v>37</v>
      </c>
      <c r="AX2426" s="14" t="s">
        <v>78</v>
      </c>
      <c r="AY2426" s="257" t="s">
        <v>373</v>
      </c>
    </row>
    <row r="2427" s="15" customFormat="1">
      <c r="A2427" s="15"/>
      <c r="B2427" s="258"/>
      <c r="C2427" s="259"/>
      <c r="D2427" s="238" t="s">
        <v>383</v>
      </c>
      <c r="E2427" s="260" t="s">
        <v>19</v>
      </c>
      <c r="F2427" s="261" t="s">
        <v>386</v>
      </c>
      <c r="G2427" s="259"/>
      <c r="H2427" s="262">
        <v>155.11000000000001</v>
      </c>
      <c r="I2427" s="263"/>
      <c r="J2427" s="259"/>
      <c r="K2427" s="259"/>
      <c r="L2427" s="264"/>
      <c r="M2427" s="265"/>
      <c r="N2427" s="266"/>
      <c r="O2427" s="266"/>
      <c r="P2427" s="266"/>
      <c r="Q2427" s="266"/>
      <c r="R2427" s="266"/>
      <c r="S2427" s="266"/>
      <c r="T2427" s="267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8" t="s">
        <v>383</v>
      </c>
      <c r="AU2427" s="268" t="s">
        <v>91</v>
      </c>
      <c r="AV2427" s="15" t="s">
        <v>379</v>
      </c>
      <c r="AW2427" s="15" t="s">
        <v>37</v>
      </c>
      <c r="AX2427" s="15" t="s">
        <v>85</v>
      </c>
      <c r="AY2427" s="268" t="s">
        <v>373</v>
      </c>
    </row>
    <row r="2428" s="2" customFormat="1" ht="66.75" customHeight="1">
      <c r="A2428" s="41"/>
      <c r="B2428" s="42"/>
      <c r="C2428" s="218" t="s">
        <v>2192</v>
      </c>
      <c r="D2428" s="218" t="s">
        <v>375</v>
      </c>
      <c r="E2428" s="219" t="s">
        <v>2193</v>
      </c>
      <c r="F2428" s="220" t="s">
        <v>2194</v>
      </c>
      <c r="G2428" s="221" t="s">
        <v>153</v>
      </c>
      <c r="H2428" s="222">
        <v>22.678999999999998</v>
      </c>
      <c r="I2428" s="223"/>
      <c r="J2428" s="224">
        <f>ROUND(I2428*H2428,2)</f>
        <v>0</v>
      </c>
      <c r="K2428" s="220" t="s">
        <v>378</v>
      </c>
      <c r="L2428" s="47"/>
      <c r="M2428" s="225" t="s">
        <v>19</v>
      </c>
      <c r="N2428" s="226" t="s">
        <v>50</v>
      </c>
      <c r="O2428" s="87"/>
      <c r="P2428" s="227">
        <f>O2428*H2428</f>
        <v>0</v>
      </c>
      <c r="Q2428" s="227">
        <v>0.00033</v>
      </c>
      <c r="R2428" s="227">
        <f>Q2428*H2428</f>
        <v>0.0074840699999999998</v>
      </c>
      <c r="S2428" s="227">
        <v>0</v>
      </c>
      <c r="T2428" s="228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9" t="s">
        <v>482</v>
      </c>
      <c r="AT2428" s="229" t="s">
        <v>375</v>
      </c>
      <c r="AU2428" s="229" t="s">
        <v>91</v>
      </c>
      <c r="AY2428" s="20" t="s">
        <v>373</v>
      </c>
      <c r="BE2428" s="230">
        <f>IF(N2428="základní",J2428,0)</f>
        <v>0</v>
      </c>
      <c r="BF2428" s="230">
        <f>IF(N2428="snížená",J2428,0)</f>
        <v>0</v>
      </c>
      <c r="BG2428" s="230">
        <f>IF(N2428="zákl. přenesená",J2428,0)</f>
        <v>0</v>
      </c>
      <c r="BH2428" s="230">
        <f>IF(N2428="sníž. přenesená",J2428,0)</f>
        <v>0</v>
      </c>
      <c r="BI2428" s="230">
        <f>IF(N2428="nulová",J2428,0)</f>
        <v>0</v>
      </c>
      <c r="BJ2428" s="20" t="s">
        <v>91</v>
      </c>
      <c r="BK2428" s="230">
        <f>ROUND(I2428*H2428,2)</f>
        <v>0</v>
      </c>
      <c r="BL2428" s="20" t="s">
        <v>482</v>
      </c>
      <c r="BM2428" s="229" t="s">
        <v>2195</v>
      </c>
    </row>
    <row r="2429" s="2" customFormat="1">
      <c r="A2429" s="41"/>
      <c r="B2429" s="42"/>
      <c r="C2429" s="43"/>
      <c r="D2429" s="231" t="s">
        <v>381</v>
      </c>
      <c r="E2429" s="43"/>
      <c r="F2429" s="232" t="s">
        <v>2196</v>
      </c>
      <c r="G2429" s="43"/>
      <c r="H2429" s="43"/>
      <c r="I2429" s="233"/>
      <c r="J2429" s="43"/>
      <c r="K2429" s="43"/>
      <c r="L2429" s="47"/>
      <c r="M2429" s="234"/>
      <c r="N2429" s="235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381</v>
      </c>
      <c r="AU2429" s="20" t="s">
        <v>91</v>
      </c>
    </row>
    <row r="2430" s="13" customFormat="1">
      <c r="A2430" s="13"/>
      <c r="B2430" s="236"/>
      <c r="C2430" s="237"/>
      <c r="D2430" s="238" t="s">
        <v>383</v>
      </c>
      <c r="E2430" s="239" t="s">
        <v>19</v>
      </c>
      <c r="F2430" s="240" t="s">
        <v>1348</v>
      </c>
      <c r="G2430" s="237"/>
      <c r="H2430" s="239" t="s">
        <v>19</v>
      </c>
      <c r="I2430" s="241"/>
      <c r="J2430" s="237"/>
      <c r="K2430" s="237"/>
      <c r="L2430" s="242"/>
      <c r="M2430" s="243"/>
      <c r="N2430" s="244"/>
      <c r="O2430" s="244"/>
      <c r="P2430" s="244"/>
      <c r="Q2430" s="244"/>
      <c r="R2430" s="244"/>
      <c r="S2430" s="244"/>
      <c r="T2430" s="245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6" t="s">
        <v>383</v>
      </c>
      <c r="AU2430" s="246" t="s">
        <v>91</v>
      </c>
      <c r="AV2430" s="13" t="s">
        <v>85</v>
      </c>
      <c r="AW2430" s="13" t="s">
        <v>37</v>
      </c>
      <c r="AX2430" s="13" t="s">
        <v>78</v>
      </c>
      <c r="AY2430" s="246" t="s">
        <v>373</v>
      </c>
    </row>
    <row r="2431" s="13" customFormat="1">
      <c r="A2431" s="13"/>
      <c r="B2431" s="236"/>
      <c r="C2431" s="237"/>
      <c r="D2431" s="238" t="s">
        <v>383</v>
      </c>
      <c r="E2431" s="239" t="s">
        <v>19</v>
      </c>
      <c r="F2431" s="240" t="s">
        <v>668</v>
      </c>
      <c r="G2431" s="237"/>
      <c r="H2431" s="239" t="s">
        <v>19</v>
      </c>
      <c r="I2431" s="241"/>
      <c r="J2431" s="237"/>
      <c r="K2431" s="237"/>
      <c r="L2431" s="242"/>
      <c r="M2431" s="243"/>
      <c r="N2431" s="244"/>
      <c r="O2431" s="244"/>
      <c r="P2431" s="244"/>
      <c r="Q2431" s="244"/>
      <c r="R2431" s="244"/>
      <c r="S2431" s="244"/>
      <c r="T2431" s="245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6" t="s">
        <v>383</v>
      </c>
      <c r="AU2431" s="246" t="s">
        <v>91</v>
      </c>
      <c r="AV2431" s="13" t="s">
        <v>85</v>
      </c>
      <c r="AW2431" s="13" t="s">
        <v>37</v>
      </c>
      <c r="AX2431" s="13" t="s">
        <v>78</v>
      </c>
      <c r="AY2431" s="246" t="s">
        <v>373</v>
      </c>
    </row>
    <row r="2432" s="13" customFormat="1">
      <c r="A2432" s="13"/>
      <c r="B2432" s="236"/>
      <c r="C2432" s="237"/>
      <c r="D2432" s="238" t="s">
        <v>383</v>
      </c>
      <c r="E2432" s="239" t="s">
        <v>19</v>
      </c>
      <c r="F2432" s="240" t="s">
        <v>2068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383</v>
      </c>
      <c r="AU2432" s="246" t="s">
        <v>91</v>
      </c>
      <c r="AV2432" s="13" t="s">
        <v>85</v>
      </c>
      <c r="AW2432" s="13" t="s">
        <v>37</v>
      </c>
      <c r="AX2432" s="13" t="s">
        <v>78</v>
      </c>
      <c r="AY2432" s="246" t="s">
        <v>373</v>
      </c>
    </row>
    <row r="2433" s="13" customFormat="1">
      <c r="A2433" s="13"/>
      <c r="B2433" s="236"/>
      <c r="C2433" s="237"/>
      <c r="D2433" s="238" t="s">
        <v>383</v>
      </c>
      <c r="E2433" s="239" t="s">
        <v>19</v>
      </c>
      <c r="F2433" s="240" t="s">
        <v>2071</v>
      </c>
      <c r="G2433" s="237"/>
      <c r="H2433" s="239" t="s">
        <v>19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6" t="s">
        <v>383</v>
      </c>
      <c r="AU2433" s="246" t="s">
        <v>91</v>
      </c>
      <c r="AV2433" s="13" t="s">
        <v>85</v>
      </c>
      <c r="AW2433" s="13" t="s">
        <v>37</v>
      </c>
      <c r="AX2433" s="13" t="s">
        <v>78</v>
      </c>
      <c r="AY2433" s="246" t="s">
        <v>373</v>
      </c>
    </row>
    <row r="2434" s="14" customFormat="1">
      <c r="A2434" s="14"/>
      <c r="B2434" s="247"/>
      <c r="C2434" s="248"/>
      <c r="D2434" s="238" t="s">
        <v>383</v>
      </c>
      <c r="E2434" s="249" t="s">
        <v>19</v>
      </c>
      <c r="F2434" s="250" t="s">
        <v>2072</v>
      </c>
      <c r="G2434" s="248"/>
      <c r="H2434" s="251">
        <v>22.678999999999998</v>
      </c>
      <c r="I2434" s="252"/>
      <c r="J2434" s="248"/>
      <c r="K2434" s="248"/>
      <c r="L2434" s="253"/>
      <c r="M2434" s="254"/>
      <c r="N2434" s="255"/>
      <c r="O2434" s="255"/>
      <c r="P2434" s="255"/>
      <c r="Q2434" s="255"/>
      <c r="R2434" s="255"/>
      <c r="S2434" s="255"/>
      <c r="T2434" s="256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7" t="s">
        <v>383</v>
      </c>
      <c r="AU2434" s="257" t="s">
        <v>91</v>
      </c>
      <c r="AV2434" s="14" t="s">
        <v>91</v>
      </c>
      <c r="AW2434" s="14" t="s">
        <v>37</v>
      </c>
      <c r="AX2434" s="14" t="s">
        <v>78</v>
      </c>
      <c r="AY2434" s="257" t="s">
        <v>373</v>
      </c>
    </row>
    <row r="2435" s="15" customFormat="1">
      <c r="A2435" s="15"/>
      <c r="B2435" s="258"/>
      <c r="C2435" s="259"/>
      <c r="D2435" s="238" t="s">
        <v>383</v>
      </c>
      <c r="E2435" s="260" t="s">
        <v>19</v>
      </c>
      <c r="F2435" s="261" t="s">
        <v>386</v>
      </c>
      <c r="G2435" s="259"/>
      <c r="H2435" s="262">
        <v>22.678999999999998</v>
      </c>
      <c r="I2435" s="263"/>
      <c r="J2435" s="259"/>
      <c r="K2435" s="259"/>
      <c r="L2435" s="264"/>
      <c r="M2435" s="265"/>
      <c r="N2435" s="266"/>
      <c r="O2435" s="266"/>
      <c r="P2435" s="266"/>
      <c r="Q2435" s="266"/>
      <c r="R2435" s="266"/>
      <c r="S2435" s="266"/>
      <c r="T2435" s="267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68" t="s">
        <v>383</v>
      </c>
      <c r="AU2435" s="268" t="s">
        <v>91</v>
      </c>
      <c r="AV2435" s="15" t="s">
        <v>379</v>
      </c>
      <c r="AW2435" s="15" t="s">
        <v>37</v>
      </c>
      <c r="AX2435" s="15" t="s">
        <v>85</v>
      </c>
      <c r="AY2435" s="268" t="s">
        <v>373</v>
      </c>
    </row>
    <row r="2436" s="2" customFormat="1" ht="24.15" customHeight="1">
      <c r="A2436" s="41"/>
      <c r="B2436" s="42"/>
      <c r="C2436" s="280" t="s">
        <v>2197</v>
      </c>
      <c r="D2436" s="280" t="s">
        <v>489</v>
      </c>
      <c r="E2436" s="281" t="s">
        <v>2198</v>
      </c>
      <c r="F2436" s="282" t="s">
        <v>2199</v>
      </c>
      <c r="G2436" s="283" t="s">
        <v>153</v>
      </c>
      <c r="H2436" s="284">
        <v>207.21299999999999</v>
      </c>
      <c r="I2436" s="285"/>
      <c r="J2436" s="286">
        <f>ROUND(I2436*H2436,2)</f>
        <v>0</v>
      </c>
      <c r="K2436" s="282" t="s">
        <v>378</v>
      </c>
      <c r="L2436" s="287"/>
      <c r="M2436" s="288" t="s">
        <v>19</v>
      </c>
      <c r="N2436" s="289" t="s">
        <v>50</v>
      </c>
      <c r="O2436" s="87"/>
      <c r="P2436" s="227">
        <f>O2436*H2436</f>
        <v>0</v>
      </c>
      <c r="Q2436" s="227">
        <v>0.0019</v>
      </c>
      <c r="R2436" s="227">
        <f>Q2436*H2436</f>
        <v>0.39370469999999996</v>
      </c>
      <c r="S2436" s="227">
        <v>0</v>
      </c>
      <c r="T2436" s="228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9" t="s">
        <v>616</v>
      </c>
      <c r="AT2436" s="229" t="s">
        <v>489</v>
      </c>
      <c r="AU2436" s="229" t="s">
        <v>91</v>
      </c>
      <c r="AY2436" s="20" t="s">
        <v>373</v>
      </c>
      <c r="BE2436" s="230">
        <f>IF(N2436="základní",J2436,0)</f>
        <v>0</v>
      </c>
      <c r="BF2436" s="230">
        <f>IF(N2436="snížená",J2436,0)</f>
        <v>0</v>
      </c>
      <c r="BG2436" s="230">
        <f>IF(N2436="zákl. přenesená",J2436,0)</f>
        <v>0</v>
      </c>
      <c r="BH2436" s="230">
        <f>IF(N2436="sníž. přenesená",J2436,0)</f>
        <v>0</v>
      </c>
      <c r="BI2436" s="230">
        <f>IF(N2436="nulová",J2436,0)</f>
        <v>0</v>
      </c>
      <c r="BJ2436" s="20" t="s">
        <v>91</v>
      </c>
      <c r="BK2436" s="230">
        <f>ROUND(I2436*H2436,2)</f>
        <v>0</v>
      </c>
      <c r="BL2436" s="20" t="s">
        <v>482</v>
      </c>
      <c r="BM2436" s="229" t="s">
        <v>2200</v>
      </c>
    </row>
    <row r="2437" s="13" customFormat="1">
      <c r="A2437" s="13"/>
      <c r="B2437" s="236"/>
      <c r="C2437" s="237"/>
      <c r="D2437" s="238" t="s">
        <v>383</v>
      </c>
      <c r="E2437" s="239" t="s">
        <v>19</v>
      </c>
      <c r="F2437" s="240" t="s">
        <v>1348</v>
      </c>
      <c r="G2437" s="237"/>
      <c r="H2437" s="239" t="s">
        <v>19</v>
      </c>
      <c r="I2437" s="241"/>
      <c r="J2437" s="237"/>
      <c r="K2437" s="237"/>
      <c r="L2437" s="242"/>
      <c r="M2437" s="243"/>
      <c r="N2437" s="244"/>
      <c r="O2437" s="244"/>
      <c r="P2437" s="244"/>
      <c r="Q2437" s="244"/>
      <c r="R2437" s="244"/>
      <c r="S2437" s="244"/>
      <c r="T2437" s="24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6" t="s">
        <v>383</v>
      </c>
      <c r="AU2437" s="246" t="s">
        <v>91</v>
      </c>
      <c r="AV2437" s="13" t="s">
        <v>85</v>
      </c>
      <c r="AW2437" s="13" t="s">
        <v>37</v>
      </c>
      <c r="AX2437" s="13" t="s">
        <v>78</v>
      </c>
      <c r="AY2437" s="246" t="s">
        <v>373</v>
      </c>
    </row>
    <row r="2438" s="13" customFormat="1">
      <c r="A2438" s="13"/>
      <c r="B2438" s="236"/>
      <c r="C2438" s="237"/>
      <c r="D2438" s="238" t="s">
        <v>383</v>
      </c>
      <c r="E2438" s="239" t="s">
        <v>19</v>
      </c>
      <c r="F2438" s="240" t="s">
        <v>668</v>
      </c>
      <c r="G2438" s="237"/>
      <c r="H2438" s="239" t="s">
        <v>19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6" t="s">
        <v>383</v>
      </c>
      <c r="AU2438" s="246" t="s">
        <v>91</v>
      </c>
      <c r="AV2438" s="13" t="s">
        <v>85</v>
      </c>
      <c r="AW2438" s="13" t="s">
        <v>37</v>
      </c>
      <c r="AX2438" s="13" t="s">
        <v>78</v>
      </c>
      <c r="AY2438" s="246" t="s">
        <v>373</v>
      </c>
    </row>
    <row r="2439" s="13" customFormat="1">
      <c r="A2439" s="13"/>
      <c r="B2439" s="236"/>
      <c r="C2439" s="237"/>
      <c r="D2439" s="238" t="s">
        <v>383</v>
      </c>
      <c r="E2439" s="239" t="s">
        <v>19</v>
      </c>
      <c r="F2439" s="240" t="s">
        <v>2068</v>
      </c>
      <c r="G2439" s="237"/>
      <c r="H2439" s="239" t="s">
        <v>19</v>
      </c>
      <c r="I2439" s="241"/>
      <c r="J2439" s="237"/>
      <c r="K2439" s="237"/>
      <c r="L2439" s="242"/>
      <c r="M2439" s="243"/>
      <c r="N2439" s="244"/>
      <c r="O2439" s="244"/>
      <c r="P2439" s="244"/>
      <c r="Q2439" s="244"/>
      <c r="R2439" s="244"/>
      <c r="S2439" s="244"/>
      <c r="T2439" s="24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6" t="s">
        <v>383</v>
      </c>
      <c r="AU2439" s="246" t="s">
        <v>91</v>
      </c>
      <c r="AV2439" s="13" t="s">
        <v>85</v>
      </c>
      <c r="AW2439" s="13" t="s">
        <v>37</v>
      </c>
      <c r="AX2439" s="13" t="s">
        <v>78</v>
      </c>
      <c r="AY2439" s="246" t="s">
        <v>373</v>
      </c>
    </row>
    <row r="2440" s="13" customFormat="1">
      <c r="A2440" s="13"/>
      <c r="B2440" s="236"/>
      <c r="C2440" s="237"/>
      <c r="D2440" s="238" t="s">
        <v>383</v>
      </c>
      <c r="E2440" s="239" t="s">
        <v>19</v>
      </c>
      <c r="F2440" s="240" t="s">
        <v>2071</v>
      </c>
      <c r="G2440" s="237"/>
      <c r="H2440" s="239" t="s">
        <v>19</v>
      </c>
      <c r="I2440" s="241"/>
      <c r="J2440" s="237"/>
      <c r="K2440" s="237"/>
      <c r="L2440" s="242"/>
      <c r="M2440" s="243"/>
      <c r="N2440" s="244"/>
      <c r="O2440" s="244"/>
      <c r="P2440" s="244"/>
      <c r="Q2440" s="244"/>
      <c r="R2440" s="244"/>
      <c r="S2440" s="244"/>
      <c r="T2440" s="245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6" t="s">
        <v>383</v>
      </c>
      <c r="AU2440" s="246" t="s">
        <v>91</v>
      </c>
      <c r="AV2440" s="13" t="s">
        <v>85</v>
      </c>
      <c r="AW2440" s="13" t="s">
        <v>37</v>
      </c>
      <c r="AX2440" s="13" t="s">
        <v>78</v>
      </c>
      <c r="AY2440" s="246" t="s">
        <v>373</v>
      </c>
    </row>
    <row r="2441" s="14" customFormat="1">
      <c r="A2441" s="14"/>
      <c r="B2441" s="247"/>
      <c r="C2441" s="248"/>
      <c r="D2441" s="238" t="s">
        <v>383</v>
      </c>
      <c r="E2441" s="249" t="s">
        <v>19</v>
      </c>
      <c r="F2441" s="250" t="s">
        <v>2072</v>
      </c>
      <c r="G2441" s="248"/>
      <c r="H2441" s="251">
        <v>22.678999999999998</v>
      </c>
      <c r="I2441" s="252"/>
      <c r="J2441" s="248"/>
      <c r="K2441" s="248"/>
      <c r="L2441" s="253"/>
      <c r="M2441" s="254"/>
      <c r="N2441" s="255"/>
      <c r="O2441" s="255"/>
      <c r="P2441" s="255"/>
      <c r="Q2441" s="255"/>
      <c r="R2441" s="255"/>
      <c r="S2441" s="255"/>
      <c r="T2441" s="25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7" t="s">
        <v>383</v>
      </c>
      <c r="AU2441" s="257" t="s">
        <v>91</v>
      </c>
      <c r="AV2441" s="14" t="s">
        <v>91</v>
      </c>
      <c r="AW2441" s="14" t="s">
        <v>37</v>
      </c>
      <c r="AX2441" s="14" t="s">
        <v>78</v>
      </c>
      <c r="AY2441" s="257" t="s">
        <v>373</v>
      </c>
    </row>
    <row r="2442" s="13" customFormat="1">
      <c r="A2442" s="13"/>
      <c r="B2442" s="236"/>
      <c r="C2442" s="237"/>
      <c r="D2442" s="238" t="s">
        <v>383</v>
      </c>
      <c r="E2442" s="239" t="s">
        <v>19</v>
      </c>
      <c r="F2442" s="240" t="s">
        <v>1300</v>
      </c>
      <c r="G2442" s="237"/>
      <c r="H2442" s="239" t="s">
        <v>19</v>
      </c>
      <c r="I2442" s="241"/>
      <c r="J2442" s="237"/>
      <c r="K2442" s="237"/>
      <c r="L2442" s="242"/>
      <c r="M2442" s="243"/>
      <c r="N2442" s="244"/>
      <c r="O2442" s="244"/>
      <c r="P2442" s="244"/>
      <c r="Q2442" s="244"/>
      <c r="R2442" s="244"/>
      <c r="S2442" s="244"/>
      <c r="T2442" s="24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6" t="s">
        <v>383</v>
      </c>
      <c r="AU2442" s="246" t="s">
        <v>91</v>
      </c>
      <c r="AV2442" s="13" t="s">
        <v>85</v>
      </c>
      <c r="AW2442" s="13" t="s">
        <v>37</v>
      </c>
      <c r="AX2442" s="13" t="s">
        <v>78</v>
      </c>
      <c r="AY2442" s="246" t="s">
        <v>373</v>
      </c>
    </row>
    <row r="2443" s="14" customFormat="1">
      <c r="A2443" s="14"/>
      <c r="B2443" s="247"/>
      <c r="C2443" s="248"/>
      <c r="D2443" s="238" t="s">
        <v>383</v>
      </c>
      <c r="E2443" s="249" t="s">
        <v>19</v>
      </c>
      <c r="F2443" s="250" t="s">
        <v>2073</v>
      </c>
      <c r="G2443" s="248"/>
      <c r="H2443" s="251">
        <v>34.609999999999999</v>
      </c>
      <c r="I2443" s="252"/>
      <c r="J2443" s="248"/>
      <c r="K2443" s="248"/>
      <c r="L2443" s="253"/>
      <c r="M2443" s="254"/>
      <c r="N2443" s="255"/>
      <c r="O2443" s="255"/>
      <c r="P2443" s="255"/>
      <c r="Q2443" s="255"/>
      <c r="R2443" s="255"/>
      <c r="S2443" s="255"/>
      <c r="T2443" s="256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7" t="s">
        <v>383</v>
      </c>
      <c r="AU2443" s="257" t="s">
        <v>91</v>
      </c>
      <c r="AV2443" s="14" t="s">
        <v>91</v>
      </c>
      <c r="AW2443" s="14" t="s">
        <v>37</v>
      </c>
      <c r="AX2443" s="14" t="s">
        <v>78</v>
      </c>
      <c r="AY2443" s="257" t="s">
        <v>373</v>
      </c>
    </row>
    <row r="2444" s="13" customFormat="1">
      <c r="A2444" s="13"/>
      <c r="B2444" s="236"/>
      <c r="C2444" s="237"/>
      <c r="D2444" s="238" t="s">
        <v>383</v>
      </c>
      <c r="E2444" s="239" t="s">
        <v>19</v>
      </c>
      <c r="F2444" s="240" t="s">
        <v>1302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383</v>
      </c>
      <c r="AU2444" s="246" t="s">
        <v>91</v>
      </c>
      <c r="AV2444" s="13" t="s">
        <v>85</v>
      </c>
      <c r="AW2444" s="13" t="s">
        <v>37</v>
      </c>
      <c r="AX2444" s="13" t="s">
        <v>78</v>
      </c>
      <c r="AY2444" s="246" t="s">
        <v>373</v>
      </c>
    </row>
    <row r="2445" s="14" customFormat="1">
      <c r="A2445" s="14"/>
      <c r="B2445" s="247"/>
      <c r="C2445" s="248"/>
      <c r="D2445" s="238" t="s">
        <v>383</v>
      </c>
      <c r="E2445" s="249" t="s">
        <v>19</v>
      </c>
      <c r="F2445" s="250" t="s">
        <v>2074</v>
      </c>
      <c r="G2445" s="248"/>
      <c r="H2445" s="251">
        <v>94.5</v>
      </c>
      <c r="I2445" s="252"/>
      <c r="J2445" s="248"/>
      <c r="K2445" s="248"/>
      <c r="L2445" s="253"/>
      <c r="M2445" s="254"/>
      <c r="N2445" s="255"/>
      <c r="O2445" s="255"/>
      <c r="P2445" s="255"/>
      <c r="Q2445" s="255"/>
      <c r="R2445" s="255"/>
      <c r="S2445" s="255"/>
      <c r="T2445" s="256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7" t="s">
        <v>383</v>
      </c>
      <c r="AU2445" s="257" t="s">
        <v>91</v>
      </c>
      <c r="AV2445" s="14" t="s">
        <v>91</v>
      </c>
      <c r="AW2445" s="14" t="s">
        <v>37</v>
      </c>
      <c r="AX2445" s="14" t="s">
        <v>78</v>
      </c>
      <c r="AY2445" s="257" t="s">
        <v>373</v>
      </c>
    </row>
    <row r="2446" s="13" customFormat="1">
      <c r="A2446" s="13"/>
      <c r="B2446" s="236"/>
      <c r="C2446" s="237"/>
      <c r="D2446" s="238" t="s">
        <v>383</v>
      </c>
      <c r="E2446" s="239" t="s">
        <v>19</v>
      </c>
      <c r="F2446" s="240" t="s">
        <v>2075</v>
      </c>
      <c r="G2446" s="237"/>
      <c r="H2446" s="239" t="s">
        <v>19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6" t="s">
        <v>383</v>
      </c>
      <c r="AU2446" s="246" t="s">
        <v>91</v>
      </c>
      <c r="AV2446" s="13" t="s">
        <v>85</v>
      </c>
      <c r="AW2446" s="13" t="s">
        <v>37</v>
      </c>
      <c r="AX2446" s="13" t="s">
        <v>78</v>
      </c>
      <c r="AY2446" s="246" t="s">
        <v>373</v>
      </c>
    </row>
    <row r="2447" s="14" customFormat="1">
      <c r="A2447" s="14"/>
      <c r="B2447" s="247"/>
      <c r="C2447" s="248"/>
      <c r="D2447" s="238" t="s">
        <v>383</v>
      </c>
      <c r="E2447" s="249" t="s">
        <v>19</v>
      </c>
      <c r="F2447" s="250" t="s">
        <v>570</v>
      </c>
      <c r="G2447" s="248"/>
      <c r="H2447" s="251">
        <v>26</v>
      </c>
      <c r="I2447" s="252"/>
      <c r="J2447" s="248"/>
      <c r="K2447" s="248"/>
      <c r="L2447" s="253"/>
      <c r="M2447" s="254"/>
      <c r="N2447" s="255"/>
      <c r="O2447" s="255"/>
      <c r="P2447" s="255"/>
      <c r="Q2447" s="255"/>
      <c r="R2447" s="255"/>
      <c r="S2447" s="255"/>
      <c r="T2447" s="256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7" t="s">
        <v>383</v>
      </c>
      <c r="AU2447" s="257" t="s">
        <v>91</v>
      </c>
      <c r="AV2447" s="14" t="s">
        <v>91</v>
      </c>
      <c r="AW2447" s="14" t="s">
        <v>37</v>
      </c>
      <c r="AX2447" s="14" t="s">
        <v>78</v>
      </c>
      <c r="AY2447" s="257" t="s">
        <v>373</v>
      </c>
    </row>
    <row r="2448" s="15" customFormat="1">
      <c r="A2448" s="15"/>
      <c r="B2448" s="258"/>
      <c r="C2448" s="259"/>
      <c r="D2448" s="238" t="s">
        <v>383</v>
      </c>
      <c r="E2448" s="260" t="s">
        <v>19</v>
      </c>
      <c r="F2448" s="261" t="s">
        <v>386</v>
      </c>
      <c r="G2448" s="259"/>
      <c r="H2448" s="262">
        <v>177.78899999999999</v>
      </c>
      <c r="I2448" s="263"/>
      <c r="J2448" s="259"/>
      <c r="K2448" s="259"/>
      <c r="L2448" s="264"/>
      <c r="M2448" s="265"/>
      <c r="N2448" s="266"/>
      <c r="O2448" s="266"/>
      <c r="P2448" s="266"/>
      <c r="Q2448" s="266"/>
      <c r="R2448" s="266"/>
      <c r="S2448" s="266"/>
      <c r="T2448" s="267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T2448" s="268" t="s">
        <v>383</v>
      </c>
      <c r="AU2448" s="268" t="s">
        <v>91</v>
      </c>
      <c r="AV2448" s="15" t="s">
        <v>379</v>
      </c>
      <c r="AW2448" s="15" t="s">
        <v>37</v>
      </c>
      <c r="AX2448" s="15" t="s">
        <v>85</v>
      </c>
      <c r="AY2448" s="268" t="s">
        <v>373</v>
      </c>
    </row>
    <row r="2449" s="14" customFormat="1">
      <c r="A2449" s="14"/>
      <c r="B2449" s="247"/>
      <c r="C2449" s="248"/>
      <c r="D2449" s="238" t="s">
        <v>383</v>
      </c>
      <c r="E2449" s="248"/>
      <c r="F2449" s="250" t="s">
        <v>2201</v>
      </c>
      <c r="G2449" s="248"/>
      <c r="H2449" s="251">
        <v>207.21299999999999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7" t="s">
        <v>383</v>
      </c>
      <c r="AU2449" s="257" t="s">
        <v>91</v>
      </c>
      <c r="AV2449" s="14" t="s">
        <v>91</v>
      </c>
      <c r="AW2449" s="14" t="s">
        <v>4</v>
      </c>
      <c r="AX2449" s="14" t="s">
        <v>85</v>
      </c>
      <c r="AY2449" s="257" t="s">
        <v>373</v>
      </c>
    </row>
    <row r="2450" s="2" customFormat="1" ht="33" customHeight="1">
      <c r="A2450" s="41"/>
      <c r="B2450" s="42"/>
      <c r="C2450" s="218" t="s">
        <v>2202</v>
      </c>
      <c r="D2450" s="218" t="s">
        <v>375</v>
      </c>
      <c r="E2450" s="219" t="s">
        <v>2203</v>
      </c>
      <c r="F2450" s="220" t="s">
        <v>2204</v>
      </c>
      <c r="G2450" s="221" t="s">
        <v>153</v>
      </c>
      <c r="H2450" s="222">
        <v>959.61000000000001</v>
      </c>
      <c r="I2450" s="223"/>
      <c r="J2450" s="224">
        <f>ROUND(I2450*H2450,2)</f>
        <v>0</v>
      </c>
      <c r="K2450" s="220" t="s">
        <v>378</v>
      </c>
      <c r="L2450" s="47"/>
      <c r="M2450" s="225" t="s">
        <v>19</v>
      </c>
      <c r="N2450" s="226" t="s">
        <v>50</v>
      </c>
      <c r="O2450" s="87"/>
      <c r="P2450" s="227">
        <f>O2450*H2450</f>
        <v>0</v>
      </c>
      <c r="Q2450" s="227">
        <v>0</v>
      </c>
      <c r="R2450" s="227">
        <f>Q2450*H2450</f>
        <v>0</v>
      </c>
      <c r="S2450" s="227">
        <v>0</v>
      </c>
      <c r="T2450" s="228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9" t="s">
        <v>482</v>
      </c>
      <c r="AT2450" s="229" t="s">
        <v>375</v>
      </c>
      <c r="AU2450" s="229" t="s">
        <v>91</v>
      </c>
      <c r="AY2450" s="20" t="s">
        <v>373</v>
      </c>
      <c r="BE2450" s="230">
        <f>IF(N2450="základní",J2450,0)</f>
        <v>0</v>
      </c>
      <c r="BF2450" s="230">
        <f>IF(N2450="snížená",J2450,0)</f>
        <v>0</v>
      </c>
      <c r="BG2450" s="230">
        <f>IF(N2450="zákl. přenesená",J2450,0)</f>
        <v>0</v>
      </c>
      <c r="BH2450" s="230">
        <f>IF(N2450="sníž. přenesená",J2450,0)</f>
        <v>0</v>
      </c>
      <c r="BI2450" s="230">
        <f>IF(N2450="nulová",J2450,0)</f>
        <v>0</v>
      </c>
      <c r="BJ2450" s="20" t="s">
        <v>91</v>
      </c>
      <c r="BK2450" s="230">
        <f>ROUND(I2450*H2450,2)</f>
        <v>0</v>
      </c>
      <c r="BL2450" s="20" t="s">
        <v>482</v>
      </c>
      <c r="BM2450" s="229" t="s">
        <v>2205</v>
      </c>
    </row>
    <row r="2451" s="2" customFormat="1">
      <c r="A2451" s="41"/>
      <c r="B2451" s="42"/>
      <c r="C2451" s="43"/>
      <c r="D2451" s="231" t="s">
        <v>381</v>
      </c>
      <c r="E2451" s="43"/>
      <c r="F2451" s="232" t="s">
        <v>2206</v>
      </c>
      <c r="G2451" s="43"/>
      <c r="H2451" s="43"/>
      <c r="I2451" s="233"/>
      <c r="J2451" s="43"/>
      <c r="K2451" s="43"/>
      <c r="L2451" s="47"/>
      <c r="M2451" s="234"/>
      <c r="N2451" s="235"/>
      <c r="O2451" s="87"/>
      <c r="P2451" s="87"/>
      <c r="Q2451" s="87"/>
      <c r="R2451" s="87"/>
      <c r="S2451" s="87"/>
      <c r="T2451" s="88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T2451" s="20" t="s">
        <v>381</v>
      </c>
      <c r="AU2451" s="20" t="s">
        <v>91</v>
      </c>
    </row>
    <row r="2452" s="13" customFormat="1">
      <c r="A2452" s="13"/>
      <c r="B2452" s="236"/>
      <c r="C2452" s="237"/>
      <c r="D2452" s="238" t="s">
        <v>383</v>
      </c>
      <c r="E2452" s="239" t="s">
        <v>19</v>
      </c>
      <c r="F2452" s="240" t="s">
        <v>1348</v>
      </c>
      <c r="G2452" s="237"/>
      <c r="H2452" s="239" t="s">
        <v>19</v>
      </c>
      <c r="I2452" s="241"/>
      <c r="J2452" s="237"/>
      <c r="K2452" s="237"/>
      <c r="L2452" s="242"/>
      <c r="M2452" s="243"/>
      <c r="N2452" s="244"/>
      <c r="O2452" s="244"/>
      <c r="P2452" s="244"/>
      <c r="Q2452" s="244"/>
      <c r="R2452" s="244"/>
      <c r="S2452" s="244"/>
      <c r="T2452" s="245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6" t="s">
        <v>383</v>
      </c>
      <c r="AU2452" s="246" t="s">
        <v>91</v>
      </c>
      <c r="AV2452" s="13" t="s">
        <v>85</v>
      </c>
      <c r="AW2452" s="13" t="s">
        <v>37</v>
      </c>
      <c r="AX2452" s="13" t="s">
        <v>78</v>
      </c>
      <c r="AY2452" s="246" t="s">
        <v>373</v>
      </c>
    </row>
    <row r="2453" s="13" customFormat="1">
      <c r="A2453" s="13"/>
      <c r="B2453" s="236"/>
      <c r="C2453" s="237"/>
      <c r="D2453" s="238" t="s">
        <v>383</v>
      </c>
      <c r="E2453" s="239" t="s">
        <v>19</v>
      </c>
      <c r="F2453" s="240" t="s">
        <v>668</v>
      </c>
      <c r="G2453" s="237"/>
      <c r="H2453" s="239" t="s">
        <v>19</v>
      </c>
      <c r="I2453" s="241"/>
      <c r="J2453" s="237"/>
      <c r="K2453" s="237"/>
      <c r="L2453" s="242"/>
      <c r="M2453" s="243"/>
      <c r="N2453" s="244"/>
      <c r="O2453" s="244"/>
      <c r="P2453" s="244"/>
      <c r="Q2453" s="244"/>
      <c r="R2453" s="244"/>
      <c r="S2453" s="244"/>
      <c r="T2453" s="24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6" t="s">
        <v>383</v>
      </c>
      <c r="AU2453" s="246" t="s">
        <v>91</v>
      </c>
      <c r="AV2453" s="13" t="s">
        <v>85</v>
      </c>
      <c r="AW2453" s="13" t="s">
        <v>37</v>
      </c>
      <c r="AX2453" s="13" t="s">
        <v>78</v>
      </c>
      <c r="AY2453" s="246" t="s">
        <v>373</v>
      </c>
    </row>
    <row r="2454" s="13" customFormat="1">
      <c r="A2454" s="13"/>
      <c r="B2454" s="236"/>
      <c r="C2454" s="237"/>
      <c r="D2454" s="238" t="s">
        <v>383</v>
      </c>
      <c r="E2454" s="239" t="s">
        <v>19</v>
      </c>
      <c r="F2454" s="240" t="s">
        <v>2068</v>
      </c>
      <c r="G2454" s="237"/>
      <c r="H2454" s="239" t="s">
        <v>19</v>
      </c>
      <c r="I2454" s="241"/>
      <c r="J2454" s="237"/>
      <c r="K2454" s="237"/>
      <c r="L2454" s="242"/>
      <c r="M2454" s="243"/>
      <c r="N2454" s="244"/>
      <c r="O2454" s="244"/>
      <c r="P2454" s="244"/>
      <c r="Q2454" s="244"/>
      <c r="R2454" s="244"/>
      <c r="S2454" s="244"/>
      <c r="T2454" s="245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6" t="s">
        <v>383</v>
      </c>
      <c r="AU2454" s="246" t="s">
        <v>91</v>
      </c>
      <c r="AV2454" s="13" t="s">
        <v>85</v>
      </c>
      <c r="AW2454" s="13" t="s">
        <v>37</v>
      </c>
      <c r="AX2454" s="13" t="s">
        <v>78</v>
      </c>
      <c r="AY2454" s="246" t="s">
        <v>373</v>
      </c>
    </row>
    <row r="2455" s="13" customFormat="1">
      <c r="A2455" s="13"/>
      <c r="B2455" s="236"/>
      <c r="C2455" s="237"/>
      <c r="D2455" s="238" t="s">
        <v>383</v>
      </c>
      <c r="E2455" s="239" t="s">
        <v>19</v>
      </c>
      <c r="F2455" s="240" t="s">
        <v>2069</v>
      </c>
      <c r="G2455" s="237"/>
      <c r="H2455" s="239" t="s">
        <v>19</v>
      </c>
      <c r="I2455" s="241"/>
      <c r="J2455" s="237"/>
      <c r="K2455" s="237"/>
      <c r="L2455" s="242"/>
      <c r="M2455" s="243"/>
      <c r="N2455" s="244"/>
      <c r="O2455" s="244"/>
      <c r="P2455" s="244"/>
      <c r="Q2455" s="244"/>
      <c r="R2455" s="244"/>
      <c r="S2455" s="244"/>
      <c r="T2455" s="245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6" t="s">
        <v>383</v>
      </c>
      <c r="AU2455" s="246" t="s">
        <v>91</v>
      </c>
      <c r="AV2455" s="13" t="s">
        <v>85</v>
      </c>
      <c r="AW2455" s="13" t="s">
        <v>37</v>
      </c>
      <c r="AX2455" s="13" t="s">
        <v>78</v>
      </c>
      <c r="AY2455" s="246" t="s">
        <v>373</v>
      </c>
    </row>
    <row r="2456" s="14" customFormat="1">
      <c r="A2456" s="14"/>
      <c r="B2456" s="247"/>
      <c r="C2456" s="248"/>
      <c r="D2456" s="238" t="s">
        <v>383</v>
      </c>
      <c r="E2456" s="249" t="s">
        <v>19</v>
      </c>
      <c r="F2456" s="250" t="s">
        <v>2070</v>
      </c>
      <c r="G2456" s="248"/>
      <c r="H2456" s="251">
        <v>781.82100000000003</v>
      </c>
      <c r="I2456" s="252"/>
      <c r="J2456" s="248"/>
      <c r="K2456" s="248"/>
      <c r="L2456" s="253"/>
      <c r="M2456" s="254"/>
      <c r="N2456" s="255"/>
      <c r="O2456" s="255"/>
      <c r="P2456" s="255"/>
      <c r="Q2456" s="255"/>
      <c r="R2456" s="255"/>
      <c r="S2456" s="255"/>
      <c r="T2456" s="256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7" t="s">
        <v>383</v>
      </c>
      <c r="AU2456" s="257" t="s">
        <v>91</v>
      </c>
      <c r="AV2456" s="14" t="s">
        <v>91</v>
      </c>
      <c r="AW2456" s="14" t="s">
        <v>37</v>
      </c>
      <c r="AX2456" s="14" t="s">
        <v>78</v>
      </c>
      <c r="AY2456" s="257" t="s">
        <v>373</v>
      </c>
    </row>
    <row r="2457" s="13" customFormat="1">
      <c r="A2457" s="13"/>
      <c r="B2457" s="236"/>
      <c r="C2457" s="237"/>
      <c r="D2457" s="238" t="s">
        <v>383</v>
      </c>
      <c r="E2457" s="239" t="s">
        <v>19</v>
      </c>
      <c r="F2457" s="240" t="s">
        <v>2071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383</v>
      </c>
      <c r="AU2457" s="246" t="s">
        <v>91</v>
      </c>
      <c r="AV2457" s="13" t="s">
        <v>85</v>
      </c>
      <c r="AW2457" s="13" t="s">
        <v>37</v>
      </c>
      <c r="AX2457" s="13" t="s">
        <v>78</v>
      </c>
      <c r="AY2457" s="246" t="s">
        <v>373</v>
      </c>
    </row>
    <row r="2458" s="14" customFormat="1">
      <c r="A2458" s="14"/>
      <c r="B2458" s="247"/>
      <c r="C2458" s="248"/>
      <c r="D2458" s="238" t="s">
        <v>383</v>
      </c>
      <c r="E2458" s="249" t="s">
        <v>19</v>
      </c>
      <c r="F2458" s="250" t="s">
        <v>2072</v>
      </c>
      <c r="G2458" s="248"/>
      <c r="H2458" s="251">
        <v>22.678999999999998</v>
      </c>
      <c r="I2458" s="252"/>
      <c r="J2458" s="248"/>
      <c r="K2458" s="248"/>
      <c r="L2458" s="253"/>
      <c r="M2458" s="254"/>
      <c r="N2458" s="255"/>
      <c r="O2458" s="255"/>
      <c r="P2458" s="255"/>
      <c r="Q2458" s="255"/>
      <c r="R2458" s="255"/>
      <c r="S2458" s="255"/>
      <c r="T2458" s="256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7" t="s">
        <v>383</v>
      </c>
      <c r="AU2458" s="257" t="s">
        <v>91</v>
      </c>
      <c r="AV2458" s="14" t="s">
        <v>91</v>
      </c>
      <c r="AW2458" s="14" t="s">
        <v>37</v>
      </c>
      <c r="AX2458" s="14" t="s">
        <v>78</v>
      </c>
      <c r="AY2458" s="257" t="s">
        <v>373</v>
      </c>
    </row>
    <row r="2459" s="13" customFormat="1">
      <c r="A2459" s="13"/>
      <c r="B2459" s="236"/>
      <c r="C2459" s="237"/>
      <c r="D2459" s="238" t="s">
        <v>383</v>
      </c>
      <c r="E2459" s="239" t="s">
        <v>19</v>
      </c>
      <c r="F2459" s="240" t="s">
        <v>1300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383</v>
      </c>
      <c r="AU2459" s="246" t="s">
        <v>91</v>
      </c>
      <c r="AV2459" s="13" t="s">
        <v>85</v>
      </c>
      <c r="AW2459" s="13" t="s">
        <v>37</v>
      </c>
      <c r="AX2459" s="13" t="s">
        <v>78</v>
      </c>
      <c r="AY2459" s="246" t="s">
        <v>373</v>
      </c>
    </row>
    <row r="2460" s="14" customFormat="1">
      <c r="A2460" s="14"/>
      <c r="B2460" s="247"/>
      <c r="C2460" s="248"/>
      <c r="D2460" s="238" t="s">
        <v>383</v>
      </c>
      <c r="E2460" s="249" t="s">
        <v>19</v>
      </c>
      <c r="F2460" s="250" t="s">
        <v>2073</v>
      </c>
      <c r="G2460" s="248"/>
      <c r="H2460" s="251">
        <v>34.609999999999999</v>
      </c>
      <c r="I2460" s="252"/>
      <c r="J2460" s="248"/>
      <c r="K2460" s="248"/>
      <c r="L2460" s="253"/>
      <c r="M2460" s="254"/>
      <c r="N2460" s="255"/>
      <c r="O2460" s="255"/>
      <c r="P2460" s="255"/>
      <c r="Q2460" s="255"/>
      <c r="R2460" s="255"/>
      <c r="S2460" s="255"/>
      <c r="T2460" s="256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7" t="s">
        <v>383</v>
      </c>
      <c r="AU2460" s="257" t="s">
        <v>91</v>
      </c>
      <c r="AV2460" s="14" t="s">
        <v>91</v>
      </c>
      <c r="AW2460" s="14" t="s">
        <v>37</v>
      </c>
      <c r="AX2460" s="14" t="s">
        <v>78</v>
      </c>
      <c r="AY2460" s="257" t="s">
        <v>373</v>
      </c>
    </row>
    <row r="2461" s="13" customFormat="1">
      <c r="A2461" s="13"/>
      <c r="B2461" s="236"/>
      <c r="C2461" s="237"/>
      <c r="D2461" s="238" t="s">
        <v>383</v>
      </c>
      <c r="E2461" s="239" t="s">
        <v>19</v>
      </c>
      <c r="F2461" s="240" t="s">
        <v>1302</v>
      </c>
      <c r="G2461" s="237"/>
      <c r="H2461" s="239" t="s">
        <v>19</v>
      </c>
      <c r="I2461" s="241"/>
      <c r="J2461" s="237"/>
      <c r="K2461" s="237"/>
      <c r="L2461" s="242"/>
      <c r="M2461" s="243"/>
      <c r="N2461" s="244"/>
      <c r="O2461" s="244"/>
      <c r="P2461" s="244"/>
      <c r="Q2461" s="244"/>
      <c r="R2461" s="244"/>
      <c r="S2461" s="244"/>
      <c r="T2461" s="245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6" t="s">
        <v>383</v>
      </c>
      <c r="AU2461" s="246" t="s">
        <v>91</v>
      </c>
      <c r="AV2461" s="13" t="s">
        <v>85</v>
      </c>
      <c r="AW2461" s="13" t="s">
        <v>37</v>
      </c>
      <c r="AX2461" s="13" t="s">
        <v>78</v>
      </c>
      <c r="AY2461" s="246" t="s">
        <v>373</v>
      </c>
    </row>
    <row r="2462" s="14" customFormat="1">
      <c r="A2462" s="14"/>
      <c r="B2462" s="247"/>
      <c r="C2462" s="248"/>
      <c r="D2462" s="238" t="s">
        <v>383</v>
      </c>
      <c r="E2462" s="249" t="s">
        <v>19</v>
      </c>
      <c r="F2462" s="250" t="s">
        <v>2074</v>
      </c>
      <c r="G2462" s="248"/>
      <c r="H2462" s="251">
        <v>94.5</v>
      </c>
      <c r="I2462" s="252"/>
      <c r="J2462" s="248"/>
      <c r="K2462" s="248"/>
      <c r="L2462" s="253"/>
      <c r="M2462" s="254"/>
      <c r="N2462" s="255"/>
      <c r="O2462" s="255"/>
      <c r="P2462" s="255"/>
      <c r="Q2462" s="255"/>
      <c r="R2462" s="255"/>
      <c r="S2462" s="255"/>
      <c r="T2462" s="256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7" t="s">
        <v>383</v>
      </c>
      <c r="AU2462" s="257" t="s">
        <v>91</v>
      </c>
      <c r="AV2462" s="14" t="s">
        <v>91</v>
      </c>
      <c r="AW2462" s="14" t="s">
        <v>37</v>
      </c>
      <c r="AX2462" s="14" t="s">
        <v>78</v>
      </c>
      <c r="AY2462" s="257" t="s">
        <v>373</v>
      </c>
    </row>
    <row r="2463" s="13" customFormat="1">
      <c r="A2463" s="13"/>
      <c r="B2463" s="236"/>
      <c r="C2463" s="237"/>
      <c r="D2463" s="238" t="s">
        <v>383</v>
      </c>
      <c r="E2463" s="239" t="s">
        <v>19</v>
      </c>
      <c r="F2463" s="240" t="s">
        <v>2075</v>
      </c>
      <c r="G2463" s="237"/>
      <c r="H2463" s="239" t="s">
        <v>19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6" t="s">
        <v>383</v>
      </c>
      <c r="AU2463" s="246" t="s">
        <v>91</v>
      </c>
      <c r="AV2463" s="13" t="s">
        <v>85</v>
      </c>
      <c r="AW2463" s="13" t="s">
        <v>37</v>
      </c>
      <c r="AX2463" s="13" t="s">
        <v>78</v>
      </c>
      <c r="AY2463" s="246" t="s">
        <v>373</v>
      </c>
    </row>
    <row r="2464" s="14" customFormat="1">
      <c r="A2464" s="14"/>
      <c r="B2464" s="247"/>
      <c r="C2464" s="248"/>
      <c r="D2464" s="238" t="s">
        <v>383</v>
      </c>
      <c r="E2464" s="249" t="s">
        <v>19</v>
      </c>
      <c r="F2464" s="250" t="s">
        <v>570</v>
      </c>
      <c r="G2464" s="248"/>
      <c r="H2464" s="251">
        <v>26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7" t="s">
        <v>383</v>
      </c>
      <c r="AU2464" s="257" t="s">
        <v>91</v>
      </c>
      <c r="AV2464" s="14" t="s">
        <v>91</v>
      </c>
      <c r="AW2464" s="14" t="s">
        <v>37</v>
      </c>
      <c r="AX2464" s="14" t="s">
        <v>78</v>
      </c>
      <c r="AY2464" s="257" t="s">
        <v>373</v>
      </c>
    </row>
    <row r="2465" s="15" customFormat="1">
      <c r="A2465" s="15"/>
      <c r="B2465" s="258"/>
      <c r="C2465" s="259"/>
      <c r="D2465" s="238" t="s">
        <v>383</v>
      </c>
      <c r="E2465" s="260" t="s">
        <v>19</v>
      </c>
      <c r="F2465" s="261" t="s">
        <v>386</v>
      </c>
      <c r="G2465" s="259"/>
      <c r="H2465" s="262">
        <v>959.61000000000001</v>
      </c>
      <c r="I2465" s="263"/>
      <c r="J2465" s="259"/>
      <c r="K2465" s="259"/>
      <c r="L2465" s="264"/>
      <c r="M2465" s="265"/>
      <c r="N2465" s="266"/>
      <c r="O2465" s="266"/>
      <c r="P2465" s="266"/>
      <c r="Q2465" s="266"/>
      <c r="R2465" s="266"/>
      <c r="S2465" s="266"/>
      <c r="T2465" s="267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8" t="s">
        <v>383</v>
      </c>
      <c r="AU2465" s="268" t="s">
        <v>91</v>
      </c>
      <c r="AV2465" s="15" t="s">
        <v>379</v>
      </c>
      <c r="AW2465" s="15" t="s">
        <v>37</v>
      </c>
      <c r="AX2465" s="15" t="s">
        <v>85</v>
      </c>
      <c r="AY2465" s="268" t="s">
        <v>373</v>
      </c>
    </row>
    <row r="2466" s="2" customFormat="1" ht="16.5" customHeight="1">
      <c r="A2466" s="41"/>
      <c r="B2466" s="42"/>
      <c r="C2466" s="280" t="s">
        <v>2207</v>
      </c>
      <c r="D2466" s="280" t="s">
        <v>489</v>
      </c>
      <c r="E2466" s="281" t="s">
        <v>2208</v>
      </c>
      <c r="F2466" s="282" t="s">
        <v>2209</v>
      </c>
      <c r="G2466" s="283" t="s">
        <v>153</v>
      </c>
      <c r="H2466" s="284">
        <v>1108.3499999999999</v>
      </c>
      <c r="I2466" s="285"/>
      <c r="J2466" s="286">
        <f>ROUND(I2466*H2466,2)</f>
        <v>0</v>
      </c>
      <c r="K2466" s="282" t="s">
        <v>378</v>
      </c>
      <c r="L2466" s="287"/>
      <c r="M2466" s="288" t="s">
        <v>19</v>
      </c>
      <c r="N2466" s="289" t="s">
        <v>50</v>
      </c>
      <c r="O2466" s="87"/>
      <c r="P2466" s="227">
        <f>O2466*H2466</f>
        <v>0</v>
      </c>
      <c r="Q2466" s="227">
        <v>0.00029999999999999997</v>
      </c>
      <c r="R2466" s="227">
        <f>Q2466*H2466</f>
        <v>0.33250499999999994</v>
      </c>
      <c r="S2466" s="227">
        <v>0</v>
      </c>
      <c r="T2466" s="228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9" t="s">
        <v>616</v>
      </c>
      <c r="AT2466" s="229" t="s">
        <v>489</v>
      </c>
      <c r="AU2466" s="229" t="s">
        <v>91</v>
      </c>
      <c r="AY2466" s="20" t="s">
        <v>373</v>
      </c>
      <c r="BE2466" s="230">
        <f>IF(N2466="základní",J2466,0)</f>
        <v>0</v>
      </c>
      <c r="BF2466" s="230">
        <f>IF(N2466="snížená",J2466,0)</f>
        <v>0</v>
      </c>
      <c r="BG2466" s="230">
        <f>IF(N2466="zákl. přenesená",J2466,0)</f>
        <v>0</v>
      </c>
      <c r="BH2466" s="230">
        <f>IF(N2466="sníž. přenesená",J2466,0)</f>
        <v>0</v>
      </c>
      <c r="BI2466" s="230">
        <f>IF(N2466="nulová",J2466,0)</f>
        <v>0</v>
      </c>
      <c r="BJ2466" s="20" t="s">
        <v>91</v>
      </c>
      <c r="BK2466" s="230">
        <f>ROUND(I2466*H2466,2)</f>
        <v>0</v>
      </c>
      <c r="BL2466" s="20" t="s">
        <v>482</v>
      </c>
      <c r="BM2466" s="229" t="s">
        <v>2210</v>
      </c>
    </row>
    <row r="2467" s="13" customFormat="1">
      <c r="A2467" s="13"/>
      <c r="B2467" s="236"/>
      <c r="C2467" s="237"/>
      <c r="D2467" s="238" t="s">
        <v>383</v>
      </c>
      <c r="E2467" s="239" t="s">
        <v>19</v>
      </c>
      <c r="F2467" s="240" t="s">
        <v>1348</v>
      </c>
      <c r="G2467" s="237"/>
      <c r="H2467" s="239" t="s">
        <v>19</v>
      </c>
      <c r="I2467" s="241"/>
      <c r="J2467" s="237"/>
      <c r="K2467" s="237"/>
      <c r="L2467" s="242"/>
      <c r="M2467" s="243"/>
      <c r="N2467" s="244"/>
      <c r="O2467" s="244"/>
      <c r="P2467" s="244"/>
      <c r="Q2467" s="244"/>
      <c r="R2467" s="244"/>
      <c r="S2467" s="244"/>
      <c r="T2467" s="245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6" t="s">
        <v>383</v>
      </c>
      <c r="AU2467" s="246" t="s">
        <v>91</v>
      </c>
      <c r="AV2467" s="13" t="s">
        <v>85</v>
      </c>
      <c r="AW2467" s="13" t="s">
        <v>37</v>
      </c>
      <c r="AX2467" s="13" t="s">
        <v>78</v>
      </c>
      <c r="AY2467" s="246" t="s">
        <v>373</v>
      </c>
    </row>
    <row r="2468" s="13" customFormat="1">
      <c r="A2468" s="13"/>
      <c r="B2468" s="236"/>
      <c r="C2468" s="237"/>
      <c r="D2468" s="238" t="s">
        <v>383</v>
      </c>
      <c r="E2468" s="239" t="s">
        <v>19</v>
      </c>
      <c r="F2468" s="240" t="s">
        <v>668</v>
      </c>
      <c r="G2468" s="237"/>
      <c r="H2468" s="239" t="s">
        <v>19</v>
      </c>
      <c r="I2468" s="241"/>
      <c r="J2468" s="237"/>
      <c r="K2468" s="237"/>
      <c r="L2468" s="242"/>
      <c r="M2468" s="243"/>
      <c r="N2468" s="244"/>
      <c r="O2468" s="244"/>
      <c r="P2468" s="244"/>
      <c r="Q2468" s="244"/>
      <c r="R2468" s="244"/>
      <c r="S2468" s="244"/>
      <c r="T2468" s="245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6" t="s">
        <v>383</v>
      </c>
      <c r="AU2468" s="246" t="s">
        <v>91</v>
      </c>
      <c r="AV2468" s="13" t="s">
        <v>85</v>
      </c>
      <c r="AW2468" s="13" t="s">
        <v>37</v>
      </c>
      <c r="AX2468" s="13" t="s">
        <v>78</v>
      </c>
      <c r="AY2468" s="246" t="s">
        <v>373</v>
      </c>
    </row>
    <row r="2469" s="13" customFormat="1">
      <c r="A2469" s="13"/>
      <c r="B2469" s="236"/>
      <c r="C2469" s="237"/>
      <c r="D2469" s="238" t="s">
        <v>383</v>
      </c>
      <c r="E2469" s="239" t="s">
        <v>19</v>
      </c>
      <c r="F2469" s="240" t="s">
        <v>2068</v>
      </c>
      <c r="G2469" s="237"/>
      <c r="H2469" s="239" t="s">
        <v>19</v>
      </c>
      <c r="I2469" s="241"/>
      <c r="J2469" s="237"/>
      <c r="K2469" s="237"/>
      <c r="L2469" s="242"/>
      <c r="M2469" s="243"/>
      <c r="N2469" s="244"/>
      <c r="O2469" s="244"/>
      <c r="P2469" s="244"/>
      <c r="Q2469" s="244"/>
      <c r="R2469" s="244"/>
      <c r="S2469" s="244"/>
      <c r="T2469" s="245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6" t="s">
        <v>383</v>
      </c>
      <c r="AU2469" s="246" t="s">
        <v>91</v>
      </c>
      <c r="AV2469" s="13" t="s">
        <v>85</v>
      </c>
      <c r="AW2469" s="13" t="s">
        <v>37</v>
      </c>
      <c r="AX2469" s="13" t="s">
        <v>78</v>
      </c>
      <c r="AY2469" s="246" t="s">
        <v>373</v>
      </c>
    </row>
    <row r="2470" s="13" customFormat="1">
      <c r="A2470" s="13"/>
      <c r="B2470" s="236"/>
      <c r="C2470" s="237"/>
      <c r="D2470" s="238" t="s">
        <v>383</v>
      </c>
      <c r="E2470" s="239" t="s">
        <v>19</v>
      </c>
      <c r="F2470" s="240" t="s">
        <v>2069</v>
      </c>
      <c r="G2470" s="237"/>
      <c r="H2470" s="239" t="s">
        <v>19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6" t="s">
        <v>383</v>
      </c>
      <c r="AU2470" s="246" t="s">
        <v>91</v>
      </c>
      <c r="AV2470" s="13" t="s">
        <v>85</v>
      </c>
      <c r="AW2470" s="13" t="s">
        <v>37</v>
      </c>
      <c r="AX2470" s="13" t="s">
        <v>78</v>
      </c>
      <c r="AY2470" s="246" t="s">
        <v>373</v>
      </c>
    </row>
    <row r="2471" s="14" customFormat="1">
      <c r="A2471" s="14"/>
      <c r="B2471" s="247"/>
      <c r="C2471" s="248"/>
      <c r="D2471" s="238" t="s">
        <v>383</v>
      </c>
      <c r="E2471" s="249" t="s">
        <v>19</v>
      </c>
      <c r="F2471" s="250" t="s">
        <v>2070</v>
      </c>
      <c r="G2471" s="248"/>
      <c r="H2471" s="251">
        <v>781.82100000000003</v>
      </c>
      <c r="I2471" s="252"/>
      <c r="J2471" s="248"/>
      <c r="K2471" s="248"/>
      <c r="L2471" s="253"/>
      <c r="M2471" s="254"/>
      <c r="N2471" s="255"/>
      <c r="O2471" s="255"/>
      <c r="P2471" s="255"/>
      <c r="Q2471" s="255"/>
      <c r="R2471" s="255"/>
      <c r="S2471" s="255"/>
      <c r="T2471" s="256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7" t="s">
        <v>383</v>
      </c>
      <c r="AU2471" s="257" t="s">
        <v>91</v>
      </c>
      <c r="AV2471" s="14" t="s">
        <v>91</v>
      </c>
      <c r="AW2471" s="14" t="s">
        <v>37</v>
      </c>
      <c r="AX2471" s="14" t="s">
        <v>78</v>
      </c>
      <c r="AY2471" s="257" t="s">
        <v>373</v>
      </c>
    </row>
    <row r="2472" s="13" customFormat="1">
      <c r="A2472" s="13"/>
      <c r="B2472" s="236"/>
      <c r="C2472" s="237"/>
      <c r="D2472" s="238" t="s">
        <v>383</v>
      </c>
      <c r="E2472" s="239" t="s">
        <v>19</v>
      </c>
      <c r="F2472" s="240" t="s">
        <v>2071</v>
      </c>
      <c r="G2472" s="237"/>
      <c r="H2472" s="239" t="s">
        <v>19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6" t="s">
        <v>383</v>
      </c>
      <c r="AU2472" s="246" t="s">
        <v>91</v>
      </c>
      <c r="AV2472" s="13" t="s">
        <v>85</v>
      </c>
      <c r="AW2472" s="13" t="s">
        <v>37</v>
      </c>
      <c r="AX2472" s="13" t="s">
        <v>78</v>
      </c>
      <c r="AY2472" s="246" t="s">
        <v>373</v>
      </c>
    </row>
    <row r="2473" s="14" customFormat="1">
      <c r="A2473" s="14"/>
      <c r="B2473" s="247"/>
      <c r="C2473" s="248"/>
      <c r="D2473" s="238" t="s">
        <v>383</v>
      </c>
      <c r="E2473" s="249" t="s">
        <v>19</v>
      </c>
      <c r="F2473" s="250" t="s">
        <v>2072</v>
      </c>
      <c r="G2473" s="248"/>
      <c r="H2473" s="251">
        <v>22.678999999999998</v>
      </c>
      <c r="I2473" s="252"/>
      <c r="J2473" s="248"/>
      <c r="K2473" s="248"/>
      <c r="L2473" s="253"/>
      <c r="M2473" s="254"/>
      <c r="N2473" s="255"/>
      <c r="O2473" s="255"/>
      <c r="P2473" s="255"/>
      <c r="Q2473" s="255"/>
      <c r="R2473" s="255"/>
      <c r="S2473" s="255"/>
      <c r="T2473" s="256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7" t="s">
        <v>383</v>
      </c>
      <c r="AU2473" s="257" t="s">
        <v>91</v>
      </c>
      <c r="AV2473" s="14" t="s">
        <v>91</v>
      </c>
      <c r="AW2473" s="14" t="s">
        <v>37</v>
      </c>
      <c r="AX2473" s="14" t="s">
        <v>78</v>
      </c>
      <c r="AY2473" s="257" t="s">
        <v>373</v>
      </c>
    </row>
    <row r="2474" s="13" customFormat="1">
      <c r="A2474" s="13"/>
      <c r="B2474" s="236"/>
      <c r="C2474" s="237"/>
      <c r="D2474" s="238" t="s">
        <v>383</v>
      </c>
      <c r="E2474" s="239" t="s">
        <v>19</v>
      </c>
      <c r="F2474" s="240" t="s">
        <v>1300</v>
      </c>
      <c r="G2474" s="237"/>
      <c r="H2474" s="239" t="s">
        <v>19</v>
      </c>
      <c r="I2474" s="241"/>
      <c r="J2474" s="237"/>
      <c r="K2474" s="237"/>
      <c r="L2474" s="242"/>
      <c r="M2474" s="243"/>
      <c r="N2474" s="244"/>
      <c r="O2474" s="244"/>
      <c r="P2474" s="244"/>
      <c r="Q2474" s="244"/>
      <c r="R2474" s="244"/>
      <c r="S2474" s="244"/>
      <c r="T2474" s="245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6" t="s">
        <v>383</v>
      </c>
      <c r="AU2474" s="246" t="s">
        <v>91</v>
      </c>
      <c r="AV2474" s="13" t="s">
        <v>85</v>
      </c>
      <c r="AW2474" s="13" t="s">
        <v>37</v>
      </c>
      <c r="AX2474" s="13" t="s">
        <v>78</v>
      </c>
      <c r="AY2474" s="246" t="s">
        <v>373</v>
      </c>
    </row>
    <row r="2475" s="14" customFormat="1">
      <c r="A2475" s="14"/>
      <c r="B2475" s="247"/>
      <c r="C2475" s="248"/>
      <c r="D2475" s="238" t="s">
        <v>383</v>
      </c>
      <c r="E2475" s="249" t="s">
        <v>19</v>
      </c>
      <c r="F2475" s="250" t="s">
        <v>2073</v>
      </c>
      <c r="G2475" s="248"/>
      <c r="H2475" s="251">
        <v>34.609999999999999</v>
      </c>
      <c r="I2475" s="252"/>
      <c r="J2475" s="248"/>
      <c r="K2475" s="248"/>
      <c r="L2475" s="253"/>
      <c r="M2475" s="254"/>
      <c r="N2475" s="255"/>
      <c r="O2475" s="255"/>
      <c r="P2475" s="255"/>
      <c r="Q2475" s="255"/>
      <c r="R2475" s="255"/>
      <c r="S2475" s="255"/>
      <c r="T2475" s="256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7" t="s">
        <v>383</v>
      </c>
      <c r="AU2475" s="257" t="s">
        <v>91</v>
      </c>
      <c r="AV2475" s="14" t="s">
        <v>91</v>
      </c>
      <c r="AW2475" s="14" t="s">
        <v>37</v>
      </c>
      <c r="AX2475" s="14" t="s">
        <v>78</v>
      </c>
      <c r="AY2475" s="257" t="s">
        <v>373</v>
      </c>
    </row>
    <row r="2476" s="13" customFormat="1">
      <c r="A2476" s="13"/>
      <c r="B2476" s="236"/>
      <c r="C2476" s="237"/>
      <c r="D2476" s="238" t="s">
        <v>383</v>
      </c>
      <c r="E2476" s="239" t="s">
        <v>19</v>
      </c>
      <c r="F2476" s="240" t="s">
        <v>1302</v>
      </c>
      <c r="G2476" s="237"/>
      <c r="H2476" s="239" t="s">
        <v>19</v>
      </c>
      <c r="I2476" s="241"/>
      <c r="J2476" s="237"/>
      <c r="K2476" s="237"/>
      <c r="L2476" s="242"/>
      <c r="M2476" s="243"/>
      <c r="N2476" s="244"/>
      <c r="O2476" s="244"/>
      <c r="P2476" s="244"/>
      <c r="Q2476" s="244"/>
      <c r="R2476" s="244"/>
      <c r="S2476" s="244"/>
      <c r="T2476" s="24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6" t="s">
        <v>383</v>
      </c>
      <c r="AU2476" s="246" t="s">
        <v>91</v>
      </c>
      <c r="AV2476" s="13" t="s">
        <v>85</v>
      </c>
      <c r="AW2476" s="13" t="s">
        <v>37</v>
      </c>
      <c r="AX2476" s="13" t="s">
        <v>78</v>
      </c>
      <c r="AY2476" s="246" t="s">
        <v>373</v>
      </c>
    </row>
    <row r="2477" s="14" customFormat="1">
      <c r="A2477" s="14"/>
      <c r="B2477" s="247"/>
      <c r="C2477" s="248"/>
      <c r="D2477" s="238" t="s">
        <v>383</v>
      </c>
      <c r="E2477" s="249" t="s">
        <v>19</v>
      </c>
      <c r="F2477" s="250" t="s">
        <v>2074</v>
      </c>
      <c r="G2477" s="248"/>
      <c r="H2477" s="251">
        <v>94.5</v>
      </c>
      <c r="I2477" s="252"/>
      <c r="J2477" s="248"/>
      <c r="K2477" s="248"/>
      <c r="L2477" s="253"/>
      <c r="M2477" s="254"/>
      <c r="N2477" s="255"/>
      <c r="O2477" s="255"/>
      <c r="P2477" s="255"/>
      <c r="Q2477" s="255"/>
      <c r="R2477" s="255"/>
      <c r="S2477" s="255"/>
      <c r="T2477" s="256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7" t="s">
        <v>383</v>
      </c>
      <c r="AU2477" s="257" t="s">
        <v>91</v>
      </c>
      <c r="AV2477" s="14" t="s">
        <v>91</v>
      </c>
      <c r="AW2477" s="14" t="s">
        <v>37</v>
      </c>
      <c r="AX2477" s="14" t="s">
        <v>78</v>
      </c>
      <c r="AY2477" s="257" t="s">
        <v>373</v>
      </c>
    </row>
    <row r="2478" s="13" customFormat="1">
      <c r="A2478" s="13"/>
      <c r="B2478" s="236"/>
      <c r="C2478" s="237"/>
      <c r="D2478" s="238" t="s">
        <v>383</v>
      </c>
      <c r="E2478" s="239" t="s">
        <v>19</v>
      </c>
      <c r="F2478" s="240" t="s">
        <v>2075</v>
      </c>
      <c r="G2478" s="237"/>
      <c r="H2478" s="239" t="s">
        <v>19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6" t="s">
        <v>383</v>
      </c>
      <c r="AU2478" s="246" t="s">
        <v>91</v>
      </c>
      <c r="AV2478" s="13" t="s">
        <v>85</v>
      </c>
      <c r="AW2478" s="13" t="s">
        <v>37</v>
      </c>
      <c r="AX2478" s="13" t="s">
        <v>78</v>
      </c>
      <c r="AY2478" s="246" t="s">
        <v>373</v>
      </c>
    </row>
    <row r="2479" s="14" customFormat="1">
      <c r="A2479" s="14"/>
      <c r="B2479" s="247"/>
      <c r="C2479" s="248"/>
      <c r="D2479" s="238" t="s">
        <v>383</v>
      </c>
      <c r="E2479" s="249" t="s">
        <v>19</v>
      </c>
      <c r="F2479" s="250" t="s">
        <v>570</v>
      </c>
      <c r="G2479" s="248"/>
      <c r="H2479" s="251">
        <v>26</v>
      </c>
      <c r="I2479" s="252"/>
      <c r="J2479" s="248"/>
      <c r="K2479" s="248"/>
      <c r="L2479" s="253"/>
      <c r="M2479" s="254"/>
      <c r="N2479" s="255"/>
      <c r="O2479" s="255"/>
      <c r="P2479" s="255"/>
      <c r="Q2479" s="255"/>
      <c r="R2479" s="255"/>
      <c r="S2479" s="255"/>
      <c r="T2479" s="256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7" t="s">
        <v>383</v>
      </c>
      <c r="AU2479" s="257" t="s">
        <v>91</v>
      </c>
      <c r="AV2479" s="14" t="s">
        <v>91</v>
      </c>
      <c r="AW2479" s="14" t="s">
        <v>37</v>
      </c>
      <c r="AX2479" s="14" t="s">
        <v>78</v>
      </c>
      <c r="AY2479" s="257" t="s">
        <v>373</v>
      </c>
    </row>
    <row r="2480" s="15" customFormat="1">
      <c r="A2480" s="15"/>
      <c r="B2480" s="258"/>
      <c r="C2480" s="259"/>
      <c r="D2480" s="238" t="s">
        <v>383</v>
      </c>
      <c r="E2480" s="260" t="s">
        <v>19</v>
      </c>
      <c r="F2480" s="261" t="s">
        <v>386</v>
      </c>
      <c r="G2480" s="259"/>
      <c r="H2480" s="262">
        <v>959.61000000000001</v>
      </c>
      <c r="I2480" s="263"/>
      <c r="J2480" s="259"/>
      <c r="K2480" s="259"/>
      <c r="L2480" s="264"/>
      <c r="M2480" s="265"/>
      <c r="N2480" s="266"/>
      <c r="O2480" s="266"/>
      <c r="P2480" s="266"/>
      <c r="Q2480" s="266"/>
      <c r="R2480" s="266"/>
      <c r="S2480" s="266"/>
      <c r="T2480" s="267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8" t="s">
        <v>383</v>
      </c>
      <c r="AU2480" s="268" t="s">
        <v>91</v>
      </c>
      <c r="AV2480" s="15" t="s">
        <v>379</v>
      </c>
      <c r="AW2480" s="15" t="s">
        <v>37</v>
      </c>
      <c r="AX2480" s="15" t="s">
        <v>85</v>
      </c>
      <c r="AY2480" s="268" t="s">
        <v>373</v>
      </c>
    </row>
    <row r="2481" s="14" customFormat="1">
      <c r="A2481" s="14"/>
      <c r="B2481" s="247"/>
      <c r="C2481" s="248"/>
      <c r="D2481" s="238" t="s">
        <v>383</v>
      </c>
      <c r="E2481" s="248"/>
      <c r="F2481" s="250" t="s">
        <v>2211</v>
      </c>
      <c r="G2481" s="248"/>
      <c r="H2481" s="251">
        <v>1108.3499999999999</v>
      </c>
      <c r="I2481" s="252"/>
      <c r="J2481" s="248"/>
      <c r="K2481" s="248"/>
      <c r="L2481" s="253"/>
      <c r="M2481" s="254"/>
      <c r="N2481" s="255"/>
      <c r="O2481" s="255"/>
      <c r="P2481" s="255"/>
      <c r="Q2481" s="255"/>
      <c r="R2481" s="255"/>
      <c r="S2481" s="255"/>
      <c r="T2481" s="256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7" t="s">
        <v>383</v>
      </c>
      <c r="AU2481" s="257" t="s">
        <v>91</v>
      </c>
      <c r="AV2481" s="14" t="s">
        <v>91</v>
      </c>
      <c r="AW2481" s="14" t="s">
        <v>4</v>
      </c>
      <c r="AX2481" s="14" t="s">
        <v>85</v>
      </c>
      <c r="AY2481" s="257" t="s">
        <v>373</v>
      </c>
    </row>
    <row r="2482" s="2" customFormat="1" ht="33" customHeight="1">
      <c r="A2482" s="41"/>
      <c r="B2482" s="42"/>
      <c r="C2482" s="218" t="s">
        <v>2212</v>
      </c>
      <c r="D2482" s="218" t="s">
        <v>375</v>
      </c>
      <c r="E2482" s="219" t="s">
        <v>2213</v>
      </c>
      <c r="F2482" s="220" t="s">
        <v>2214</v>
      </c>
      <c r="G2482" s="221" t="s">
        <v>153</v>
      </c>
      <c r="H2482" s="222">
        <v>718.82100000000003</v>
      </c>
      <c r="I2482" s="223"/>
      <c r="J2482" s="224">
        <f>ROUND(I2482*H2482,2)</f>
        <v>0</v>
      </c>
      <c r="K2482" s="220" t="s">
        <v>378</v>
      </c>
      <c r="L2482" s="47"/>
      <c r="M2482" s="225" t="s">
        <v>19</v>
      </c>
      <c r="N2482" s="226" t="s">
        <v>50</v>
      </c>
      <c r="O2482" s="87"/>
      <c r="P2482" s="227">
        <f>O2482*H2482</f>
        <v>0</v>
      </c>
      <c r="Q2482" s="227">
        <v>0</v>
      </c>
      <c r="R2482" s="227">
        <f>Q2482*H2482</f>
        <v>0</v>
      </c>
      <c r="S2482" s="227">
        <v>0</v>
      </c>
      <c r="T2482" s="228">
        <f>S2482*H2482</f>
        <v>0</v>
      </c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R2482" s="229" t="s">
        <v>482</v>
      </c>
      <c r="AT2482" s="229" t="s">
        <v>375</v>
      </c>
      <c r="AU2482" s="229" t="s">
        <v>91</v>
      </c>
      <c r="AY2482" s="20" t="s">
        <v>373</v>
      </c>
      <c r="BE2482" s="230">
        <f>IF(N2482="základní",J2482,0)</f>
        <v>0</v>
      </c>
      <c r="BF2482" s="230">
        <f>IF(N2482="snížená",J2482,0)</f>
        <v>0</v>
      </c>
      <c r="BG2482" s="230">
        <f>IF(N2482="zákl. přenesená",J2482,0)</f>
        <v>0</v>
      </c>
      <c r="BH2482" s="230">
        <f>IF(N2482="sníž. přenesená",J2482,0)</f>
        <v>0</v>
      </c>
      <c r="BI2482" s="230">
        <f>IF(N2482="nulová",J2482,0)</f>
        <v>0</v>
      </c>
      <c r="BJ2482" s="20" t="s">
        <v>91</v>
      </c>
      <c r="BK2482" s="230">
        <f>ROUND(I2482*H2482,2)</f>
        <v>0</v>
      </c>
      <c r="BL2482" s="20" t="s">
        <v>482</v>
      </c>
      <c r="BM2482" s="229" t="s">
        <v>2215</v>
      </c>
    </row>
    <row r="2483" s="2" customFormat="1">
      <c r="A2483" s="41"/>
      <c r="B2483" s="42"/>
      <c r="C2483" s="43"/>
      <c r="D2483" s="231" t="s">
        <v>381</v>
      </c>
      <c r="E2483" s="43"/>
      <c r="F2483" s="232" t="s">
        <v>2216</v>
      </c>
      <c r="G2483" s="43"/>
      <c r="H2483" s="43"/>
      <c r="I2483" s="233"/>
      <c r="J2483" s="43"/>
      <c r="K2483" s="43"/>
      <c r="L2483" s="47"/>
      <c r="M2483" s="234"/>
      <c r="N2483" s="235"/>
      <c r="O2483" s="87"/>
      <c r="P2483" s="87"/>
      <c r="Q2483" s="87"/>
      <c r="R2483" s="87"/>
      <c r="S2483" s="87"/>
      <c r="T2483" s="88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T2483" s="20" t="s">
        <v>381</v>
      </c>
      <c r="AU2483" s="20" t="s">
        <v>91</v>
      </c>
    </row>
    <row r="2484" s="13" customFormat="1">
      <c r="A2484" s="13"/>
      <c r="B2484" s="236"/>
      <c r="C2484" s="237"/>
      <c r="D2484" s="238" t="s">
        <v>383</v>
      </c>
      <c r="E2484" s="239" t="s">
        <v>19</v>
      </c>
      <c r="F2484" s="240" t="s">
        <v>1348</v>
      </c>
      <c r="G2484" s="237"/>
      <c r="H2484" s="239" t="s">
        <v>19</v>
      </c>
      <c r="I2484" s="241"/>
      <c r="J2484" s="237"/>
      <c r="K2484" s="237"/>
      <c r="L2484" s="242"/>
      <c r="M2484" s="243"/>
      <c r="N2484" s="244"/>
      <c r="O2484" s="244"/>
      <c r="P2484" s="244"/>
      <c r="Q2484" s="244"/>
      <c r="R2484" s="244"/>
      <c r="S2484" s="244"/>
      <c r="T2484" s="245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6" t="s">
        <v>383</v>
      </c>
      <c r="AU2484" s="246" t="s">
        <v>91</v>
      </c>
      <c r="AV2484" s="13" t="s">
        <v>85</v>
      </c>
      <c r="AW2484" s="13" t="s">
        <v>37</v>
      </c>
      <c r="AX2484" s="13" t="s">
        <v>78</v>
      </c>
      <c r="AY2484" s="246" t="s">
        <v>373</v>
      </c>
    </row>
    <row r="2485" s="13" customFormat="1">
      <c r="A2485" s="13"/>
      <c r="B2485" s="236"/>
      <c r="C2485" s="237"/>
      <c r="D2485" s="238" t="s">
        <v>383</v>
      </c>
      <c r="E2485" s="239" t="s">
        <v>19</v>
      </c>
      <c r="F2485" s="240" t="s">
        <v>668</v>
      </c>
      <c r="G2485" s="237"/>
      <c r="H2485" s="239" t="s">
        <v>19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6" t="s">
        <v>383</v>
      </c>
      <c r="AU2485" s="246" t="s">
        <v>91</v>
      </c>
      <c r="AV2485" s="13" t="s">
        <v>85</v>
      </c>
      <c r="AW2485" s="13" t="s">
        <v>37</v>
      </c>
      <c r="AX2485" s="13" t="s">
        <v>78</v>
      </c>
      <c r="AY2485" s="246" t="s">
        <v>373</v>
      </c>
    </row>
    <row r="2486" s="13" customFormat="1">
      <c r="A2486" s="13"/>
      <c r="B2486" s="236"/>
      <c r="C2486" s="237"/>
      <c r="D2486" s="238" t="s">
        <v>383</v>
      </c>
      <c r="E2486" s="239" t="s">
        <v>19</v>
      </c>
      <c r="F2486" s="240" t="s">
        <v>2068</v>
      </c>
      <c r="G2486" s="237"/>
      <c r="H2486" s="239" t="s">
        <v>19</v>
      </c>
      <c r="I2486" s="241"/>
      <c r="J2486" s="237"/>
      <c r="K2486" s="237"/>
      <c r="L2486" s="242"/>
      <c r="M2486" s="243"/>
      <c r="N2486" s="244"/>
      <c r="O2486" s="244"/>
      <c r="P2486" s="244"/>
      <c r="Q2486" s="244"/>
      <c r="R2486" s="244"/>
      <c r="S2486" s="244"/>
      <c r="T2486" s="24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6" t="s">
        <v>383</v>
      </c>
      <c r="AU2486" s="246" t="s">
        <v>91</v>
      </c>
      <c r="AV2486" s="13" t="s">
        <v>85</v>
      </c>
      <c r="AW2486" s="13" t="s">
        <v>37</v>
      </c>
      <c r="AX2486" s="13" t="s">
        <v>78</v>
      </c>
      <c r="AY2486" s="246" t="s">
        <v>373</v>
      </c>
    </row>
    <row r="2487" s="13" customFormat="1">
      <c r="A2487" s="13"/>
      <c r="B2487" s="236"/>
      <c r="C2487" s="237"/>
      <c r="D2487" s="238" t="s">
        <v>383</v>
      </c>
      <c r="E2487" s="239" t="s">
        <v>19</v>
      </c>
      <c r="F2487" s="240" t="s">
        <v>2069</v>
      </c>
      <c r="G2487" s="237"/>
      <c r="H2487" s="239" t="s">
        <v>19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6" t="s">
        <v>383</v>
      </c>
      <c r="AU2487" s="246" t="s">
        <v>91</v>
      </c>
      <c r="AV2487" s="13" t="s">
        <v>85</v>
      </c>
      <c r="AW2487" s="13" t="s">
        <v>37</v>
      </c>
      <c r="AX2487" s="13" t="s">
        <v>78</v>
      </c>
      <c r="AY2487" s="246" t="s">
        <v>373</v>
      </c>
    </row>
    <row r="2488" s="14" customFormat="1">
      <c r="A2488" s="14"/>
      <c r="B2488" s="247"/>
      <c r="C2488" s="248"/>
      <c r="D2488" s="238" t="s">
        <v>383</v>
      </c>
      <c r="E2488" s="249" t="s">
        <v>19</v>
      </c>
      <c r="F2488" s="250" t="s">
        <v>2217</v>
      </c>
      <c r="G2488" s="248"/>
      <c r="H2488" s="251">
        <v>718.82100000000003</v>
      </c>
      <c r="I2488" s="252"/>
      <c r="J2488" s="248"/>
      <c r="K2488" s="248"/>
      <c r="L2488" s="253"/>
      <c r="M2488" s="254"/>
      <c r="N2488" s="255"/>
      <c r="O2488" s="255"/>
      <c r="P2488" s="255"/>
      <c r="Q2488" s="255"/>
      <c r="R2488" s="255"/>
      <c r="S2488" s="255"/>
      <c r="T2488" s="256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7" t="s">
        <v>383</v>
      </c>
      <c r="AU2488" s="257" t="s">
        <v>91</v>
      </c>
      <c r="AV2488" s="14" t="s">
        <v>91</v>
      </c>
      <c r="AW2488" s="14" t="s">
        <v>37</v>
      </c>
      <c r="AX2488" s="14" t="s">
        <v>78</v>
      </c>
      <c r="AY2488" s="257" t="s">
        <v>373</v>
      </c>
    </row>
    <row r="2489" s="15" customFormat="1">
      <c r="A2489" s="15"/>
      <c r="B2489" s="258"/>
      <c r="C2489" s="259"/>
      <c r="D2489" s="238" t="s">
        <v>383</v>
      </c>
      <c r="E2489" s="260" t="s">
        <v>19</v>
      </c>
      <c r="F2489" s="261" t="s">
        <v>386</v>
      </c>
      <c r="G2489" s="259"/>
      <c r="H2489" s="262">
        <v>718.82100000000003</v>
      </c>
      <c r="I2489" s="263"/>
      <c r="J2489" s="259"/>
      <c r="K2489" s="259"/>
      <c r="L2489" s="264"/>
      <c r="M2489" s="265"/>
      <c r="N2489" s="266"/>
      <c r="O2489" s="266"/>
      <c r="P2489" s="266"/>
      <c r="Q2489" s="266"/>
      <c r="R2489" s="266"/>
      <c r="S2489" s="266"/>
      <c r="T2489" s="267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68" t="s">
        <v>383</v>
      </c>
      <c r="AU2489" s="268" t="s">
        <v>91</v>
      </c>
      <c r="AV2489" s="15" t="s">
        <v>379</v>
      </c>
      <c r="AW2489" s="15" t="s">
        <v>37</v>
      </c>
      <c r="AX2489" s="15" t="s">
        <v>85</v>
      </c>
      <c r="AY2489" s="268" t="s">
        <v>373</v>
      </c>
    </row>
    <row r="2490" s="2" customFormat="1" ht="16.5" customHeight="1">
      <c r="A2490" s="41"/>
      <c r="B2490" s="42"/>
      <c r="C2490" s="280" t="s">
        <v>2218</v>
      </c>
      <c r="D2490" s="280" t="s">
        <v>489</v>
      </c>
      <c r="E2490" s="281" t="s">
        <v>2219</v>
      </c>
      <c r="F2490" s="282" t="s">
        <v>2220</v>
      </c>
      <c r="G2490" s="283" t="s">
        <v>153</v>
      </c>
      <c r="H2490" s="284">
        <v>830.23800000000006</v>
      </c>
      <c r="I2490" s="285"/>
      <c r="J2490" s="286">
        <f>ROUND(I2490*H2490,2)</f>
        <v>0</v>
      </c>
      <c r="K2490" s="282" t="s">
        <v>378</v>
      </c>
      <c r="L2490" s="287"/>
      <c r="M2490" s="288" t="s">
        <v>19</v>
      </c>
      <c r="N2490" s="289" t="s">
        <v>50</v>
      </c>
      <c r="O2490" s="87"/>
      <c r="P2490" s="227">
        <f>O2490*H2490</f>
        <v>0</v>
      </c>
      <c r="Q2490" s="227">
        <v>0.00050000000000000001</v>
      </c>
      <c r="R2490" s="227">
        <f>Q2490*H2490</f>
        <v>0.41511900000000002</v>
      </c>
      <c r="S2490" s="227">
        <v>0</v>
      </c>
      <c r="T2490" s="228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9" t="s">
        <v>616</v>
      </c>
      <c r="AT2490" s="229" t="s">
        <v>489</v>
      </c>
      <c r="AU2490" s="229" t="s">
        <v>91</v>
      </c>
      <c r="AY2490" s="20" t="s">
        <v>373</v>
      </c>
      <c r="BE2490" s="230">
        <f>IF(N2490="základní",J2490,0)</f>
        <v>0</v>
      </c>
      <c r="BF2490" s="230">
        <f>IF(N2490="snížená",J2490,0)</f>
        <v>0</v>
      </c>
      <c r="BG2490" s="230">
        <f>IF(N2490="zákl. přenesená",J2490,0)</f>
        <v>0</v>
      </c>
      <c r="BH2490" s="230">
        <f>IF(N2490="sníž. přenesená",J2490,0)</f>
        <v>0</v>
      </c>
      <c r="BI2490" s="230">
        <f>IF(N2490="nulová",J2490,0)</f>
        <v>0</v>
      </c>
      <c r="BJ2490" s="20" t="s">
        <v>91</v>
      </c>
      <c r="BK2490" s="230">
        <f>ROUND(I2490*H2490,2)</f>
        <v>0</v>
      </c>
      <c r="BL2490" s="20" t="s">
        <v>482</v>
      </c>
      <c r="BM2490" s="229" t="s">
        <v>2221</v>
      </c>
    </row>
    <row r="2491" s="13" customFormat="1">
      <c r="A2491" s="13"/>
      <c r="B2491" s="236"/>
      <c r="C2491" s="237"/>
      <c r="D2491" s="238" t="s">
        <v>383</v>
      </c>
      <c r="E2491" s="239" t="s">
        <v>19</v>
      </c>
      <c r="F2491" s="240" t="s">
        <v>1348</v>
      </c>
      <c r="G2491" s="237"/>
      <c r="H2491" s="239" t="s">
        <v>19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6" t="s">
        <v>383</v>
      </c>
      <c r="AU2491" s="246" t="s">
        <v>91</v>
      </c>
      <c r="AV2491" s="13" t="s">
        <v>85</v>
      </c>
      <c r="AW2491" s="13" t="s">
        <v>37</v>
      </c>
      <c r="AX2491" s="13" t="s">
        <v>78</v>
      </c>
      <c r="AY2491" s="246" t="s">
        <v>373</v>
      </c>
    </row>
    <row r="2492" s="13" customFormat="1">
      <c r="A2492" s="13"/>
      <c r="B2492" s="236"/>
      <c r="C2492" s="237"/>
      <c r="D2492" s="238" t="s">
        <v>383</v>
      </c>
      <c r="E2492" s="239" t="s">
        <v>19</v>
      </c>
      <c r="F2492" s="240" t="s">
        <v>668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383</v>
      </c>
      <c r="AU2492" s="246" t="s">
        <v>91</v>
      </c>
      <c r="AV2492" s="13" t="s">
        <v>85</v>
      </c>
      <c r="AW2492" s="13" t="s">
        <v>37</v>
      </c>
      <c r="AX2492" s="13" t="s">
        <v>78</v>
      </c>
      <c r="AY2492" s="246" t="s">
        <v>373</v>
      </c>
    </row>
    <row r="2493" s="13" customFormat="1">
      <c r="A2493" s="13"/>
      <c r="B2493" s="236"/>
      <c r="C2493" s="237"/>
      <c r="D2493" s="238" t="s">
        <v>383</v>
      </c>
      <c r="E2493" s="239" t="s">
        <v>19</v>
      </c>
      <c r="F2493" s="240" t="s">
        <v>2068</v>
      </c>
      <c r="G2493" s="237"/>
      <c r="H2493" s="239" t="s">
        <v>19</v>
      </c>
      <c r="I2493" s="241"/>
      <c r="J2493" s="237"/>
      <c r="K2493" s="237"/>
      <c r="L2493" s="242"/>
      <c r="M2493" s="243"/>
      <c r="N2493" s="244"/>
      <c r="O2493" s="244"/>
      <c r="P2493" s="244"/>
      <c r="Q2493" s="244"/>
      <c r="R2493" s="244"/>
      <c r="S2493" s="244"/>
      <c r="T2493" s="245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6" t="s">
        <v>383</v>
      </c>
      <c r="AU2493" s="246" t="s">
        <v>91</v>
      </c>
      <c r="AV2493" s="13" t="s">
        <v>85</v>
      </c>
      <c r="AW2493" s="13" t="s">
        <v>37</v>
      </c>
      <c r="AX2493" s="13" t="s">
        <v>78</v>
      </c>
      <c r="AY2493" s="246" t="s">
        <v>373</v>
      </c>
    </row>
    <row r="2494" s="13" customFormat="1">
      <c r="A2494" s="13"/>
      <c r="B2494" s="236"/>
      <c r="C2494" s="237"/>
      <c r="D2494" s="238" t="s">
        <v>383</v>
      </c>
      <c r="E2494" s="239" t="s">
        <v>19</v>
      </c>
      <c r="F2494" s="240" t="s">
        <v>2069</v>
      </c>
      <c r="G2494" s="237"/>
      <c r="H2494" s="239" t="s">
        <v>19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6" t="s">
        <v>383</v>
      </c>
      <c r="AU2494" s="246" t="s">
        <v>91</v>
      </c>
      <c r="AV2494" s="13" t="s">
        <v>85</v>
      </c>
      <c r="AW2494" s="13" t="s">
        <v>37</v>
      </c>
      <c r="AX2494" s="13" t="s">
        <v>78</v>
      </c>
      <c r="AY2494" s="246" t="s">
        <v>373</v>
      </c>
    </row>
    <row r="2495" s="14" customFormat="1">
      <c r="A2495" s="14"/>
      <c r="B2495" s="247"/>
      <c r="C2495" s="248"/>
      <c r="D2495" s="238" t="s">
        <v>383</v>
      </c>
      <c r="E2495" s="249" t="s">
        <v>19</v>
      </c>
      <c r="F2495" s="250" t="s">
        <v>2217</v>
      </c>
      <c r="G2495" s="248"/>
      <c r="H2495" s="251">
        <v>718.82100000000003</v>
      </c>
      <c r="I2495" s="252"/>
      <c r="J2495" s="248"/>
      <c r="K2495" s="248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7" t="s">
        <v>383</v>
      </c>
      <c r="AU2495" s="257" t="s">
        <v>91</v>
      </c>
      <c r="AV2495" s="14" t="s">
        <v>91</v>
      </c>
      <c r="AW2495" s="14" t="s">
        <v>37</v>
      </c>
      <c r="AX2495" s="14" t="s">
        <v>78</v>
      </c>
      <c r="AY2495" s="257" t="s">
        <v>373</v>
      </c>
    </row>
    <row r="2496" s="15" customFormat="1">
      <c r="A2496" s="15"/>
      <c r="B2496" s="258"/>
      <c r="C2496" s="259"/>
      <c r="D2496" s="238" t="s">
        <v>383</v>
      </c>
      <c r="E2496" s="260" t="s">
        <v>19</v>
      </c>
      <c r="F2496" s="261" t="s">
        <v>386</v>
      </c>
      <c r="G2496" s="259"/>
      <c r="H2496" s="262">
        <v>718.82100000000003</v>
      </c>
      <c r="I2496" s="263"/>
      <c r="J2496" s="259"/>
      <c r="K2496" s="259"/>
      <c r="L2496" s="264"/>
      <c r="M2496" s="265"/>
      <c r="N2496" s="266"/>
      <c r="O2496" s="266"/>
      <c r="P2496" s="266"/>
      <c r="Q2496" s="266"/>
      <c r="R2496" s="266"/>
      <c r="S2496" s="266"/>
      <c r="T2496" s="267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68" t="s">
        <v>383</v>
      </c>
      <c r="AU2496" s="268" t="s">
        <v>91</v>
      </c>
      <c r="AV2496" s="15" t="s">
        <v>379</v>
      </c>
      <c r="AW2496" s="15" t="s">
        <v>37</v>
      </c>
      <c r="AX2496" s="15" t="s">
        <v>85</v>
      </c>
      <c r="AY2496" s="268" t="s">
        <v>373</v>
      </c>
    </row>
    <row r="2497" s="14" customFormat="1">
      <c r="A2497" s="14"/>
      <c r="B2497" s="247"/>
      <c r="C2497" s="248"/>
      <c r="D2497" s="238" t="s">
        <v>383</v>
      </c>
      <c r="E2497" s="248"/>
      <c r="F2497" s="250" t="s">
        <v>2222</v>
      </c>
      <c r="G2497" s="248"/>
      <c r="H2497" s="251">
        <v>830.23800000000006</v>
      </c>
      <c r="I2497" s="252"/>
      <c r="J2497" s="248"/>
      <c r="K2497" s="248"/>
      <c r="L2497" s="253"/>
      <c r="M2497" s="254"/>
      <c r="N2497" s="255"/>
      <c r="O2497" s="255"/>
      <c r="P2497" s="255"/>
      <c r="Q2497" s="255"/>
      <c r="R2497" s="255"/>
      <c r="S2497" s="255"/>
      <c r="T2497" s="256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7" t="s">
        <v>383</v>
      </c>
      <c r="AU2497" s="257" t="s">
        <v>91</v>
      </c>
      <c r="AV2497" s="14" t="s">
        <v>91</v>
      </c>
      <c r="AW2497" s="14" t="s">
        <v>4</v>
      </c>
      <c r="AX2497" s="14" t="s">
        <v>85</v>
      </c>
      <c r="AY2497" s="257" t="s">
        <v>373</v>
      </c>
    </row>
    <row r="2498" s="2" customFormat="1" ht="37.8" customHeight="1">
      <c r="A2498" s="41"/>
      <c r="B2498" s="42"/>
      <c r="C2498" s="218" t="s">
        <v>2223</v>
      </c>
      <c r="D2498" s="218" t="s">
        <v>375</v>
      </c>
      <c r="E2498" s="219" t="s">
        <v>2224</v>
      </c>
      <c r="F2498" s="220" t="s">
        <v>2225</v>
      </c>
      <c r="G2498" s="221" t="s">
        <v>153</v>
      </c>
      <c r="H2498" s="222">
        <v>718.82100000000003</v>
      </c>
      <c r="I2498" s="223"/>
      <c r="J2498" s="224">
        <f>ROUND(I2498*H2498,2)</f>
        <v>0</v>
      </c>
      <c r="K2498" s="220" t="s">
        <v>378</v>
      </c>
      <c r="L2498" s="47"/>
      <c r="M2498" s="225" t="s">
        <v>19</v>
      </c>
      <c r="N2498" s="226" t="s">
        <v>50</v>
      </c>
      <c r="O2498" s="87"/>
      <c r="P2498" s="227">
        <f>O2498*H2498</f>
        <v>0</v>
      </c>
      <c r="Q2498" s="227">
        <v>0</v>
      </c>
      <c r="R2498" s="227">
        <f>Q2498*H2498</f>
        <v>0</v>
      </c>
      <c r="S2498" s="227">
        <v>0</v>
      </c>
      <c r="T2498" s="228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9" t="s">
        <v>482</v>
      </c>
      <c r="AT2498" s="229" t="s">
        <v>375</v>
      </c>
      <c r="AU2498" s="229" t="s">
        <v>91</v>
      </c>
      <c r="AY2498" s="20" t="s">
        <v>373</v>
      </c>
      <c r="BE2498" s="230">
        <f>IF(N2498="základní",J2498,0)</f>
        <v>0</v>
      </c>
      <c r="BF2498" s="230">
        <f>IF(N2498="snížená",J2498,0)</f>
        <v>0</v>
      </c>
      <c r="BG2498" s="230">
        <f>IF(N2498="zákl. přenesená",J2498,0)</f>
        <v>0</v>
      </c>
      <c r="BH2498" s="230">
        <f>IF(N2498="sníž. přenesená",J2498,0)</f>
        <v>0</v>
      </c>
      <c r="BI2498" s="230">
        <f>IF(N2498="nulová",J2498,0)</f>
        <v>0</v>
      </c>
      <c r="BJ2498" s="20" t="s">
        <v>91</v>
      </c>
      <c r="BK2498" s="230">
        <f>ROUND(I2498*H2498,2)</f>
        <v>0</v>
      </c>
      <c r="BL2498" s="20" t="s">
        <v>482</v>
      </c>
      <c r="BM2498" s="229" t="s">
        <v>2226</v>
      </c>
    </row>
    <row r="2499" s="2" customFormat="1">
      <c r="A2499" s="41"/>
      <c r="B2499" s="42"/>
      <c r="C2499" s="43"/>
      <c r="D2499" s="231" t="s">
        <v>381</v>
      </c>
      <c r="E2499" s="43"/>
      <c r="F2499" s="232" t="s">
        <v>2227</v>
      </c>
      <c r="G2499" s="43"/>
      <c r="H2499" s="43"/>
      <c r="I2499" s="233"/>
      <c r="J2499" s="43"/>
      <c r="K2499" s="43"/>
      <c r="L2499" s="47"/>
      <c r="M2499" s="234"/>
      <c r="N2499" s="235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381</v>
      </c>
      <c r="AU2499" s="20" t="s">
        <v>91</v>
      </c>
    </row>
    <row r="2500" s="13" customFormat="1">
      <c r="A2500" s="13"/>
      <c r="B2500" s="236"/>
      <c r="C2500" s="237"/>
      <c r="D2500" s="238" t="s">
        <v>383</v>
      </c>
      <c r="E2500" s="239" t="s">
        <v>19</v>
      </c>
      <c r="F2500" s="240" t="s">
        <v>1348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383</v>
      </c>
      <c r="AU2500" s="246" t="s">
        <v>91</v>
      </c>
      <c r="AV2500" s="13" t="s">
        <v>85</v>
      </c>
      <c r="AW2500" s="13" t="s">
        <v>37</v>
      </c>
      <c r="AX2500" s="13" t="s">
        <v>78</v>
      </c>
      <c r="AY2500" s="246" t="s">
        <v>373</v>
      </c>
    </row>
    <row r="2501" s="13" customFormat="1">
      <c r="A2501" s="13"/>
      <c r="B2501" s="236"/>
      <c r="C2501" s="237"/>
      <c r="D2501" s="238" t="s">
        <v>383</v>
      </c>
      <c r="E2501" s="239" t="s">
        <v>19</v>
      </c>
      <c r="F2501" s="240" t="s">
        <v>668</v>
      </c>
      <c r="G2501" s="237"/>
      <c r="H2501" s="239" t="s">
        <v>19</v>
      </c>
      <c r="I2501" s="241"/>
      <c r="J2501" s="237"/>
      <c r="K2501" s="237"/>
      <c r="L2501" s="242"/>
      <c r="M2501" s="243"/>
      <c r="N2501" s="244"/>
      <c r="O2501" s="244"/>
      <c r="P2501" s="244"/>
      <c r="Q2501" s="244"/>
      <c r="R2501" s="244"/>
      <c r="S2501" s="244"/>
      <c r="T2501" s="245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6" t="s">
        <v>383</v>
      </c>
      <c r="AU2501" s="246" t="s">
        <v>91</v>
      </c>
      <c r="AV2501" s="13" t="s">
        <v>85</v>
      </c>
      <c r="AW2501" s="13" t="s">
        <v>37</v>
      </c>
      <c r="AX2501" s="13" t="s">
        <v>78</v>
      </c>
      <c r="AY2501" s="246" t="s">
        <v>373</v>
      </c>
    </row>
    <row r="2502" s="13" customFormat="1">
      <c r="A2502" s="13"/>
      <c r="B2502" s="236"/>
      <c r="C2502" s="237"/>
      <c r="D2502" s="238" t="s">
        <v>383</v>
      </c>
      <c r="E2502" s="239" t="s">
        <v>19</v>
      </c>
      <c r="F2502" s="240" t="s">
        <v>2068</v>
      </c>
      <c r="G2502" s="237"/>
      <c r="H2502" s="239" t="s">
        <v>19</v>
      </c>
      <c r="I2502" s="241"/>
      <c r="J2502" s="237"/>
      <c r="K2502" s="237"/>
      <c r="L2502" s="242"/>
      <c r="M2502" s="243"/>
      <c r="N2502" s="244"/>
      <c r="O2502" s="244"/>
      <c r="P2502" s="244"/>
      <c r="Q2502" s="244"/>
      <c r="R2502" s="244"/>
      <c r="S2502" s="244"/>
      <c r="T2502" s="24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6" t="s">
        <v>383</v>
      </c>
      <c r="AU2502" s="246" t="s">
        <v>91</v>
      </c>
      <c r="AV2502" s="13" t="s">
        <v>85</v>
      </c>
      <c r="AW2502" s="13" t="s">
        <v>37</v>
      </c>
      <c r="AX2502" s="13" t="s">
        <v>78</v>
      </c>
      <c r="AY2502" s="246" t="s">
        <v>373</v>
      </c>
    </row>
    <row r="2503" s="13" customFormat="1">
      <c r="A2503" s="13"/>
      <c r="B2503" s="236"/>
      <c r="C2503" s="237"/>
      <c r="D2503" s="238" t="s">
        <v>383</v>
      </c>
      <c r="E2503" s="239" t="s">
        <v>19</v>
      </c>
      <c r="F2503" s="240" t="s">
        <v>2069</v>
      </c>
      <c r="G2503" s="237"/>
      <c r="H2503" s="239" t="s">
        <v>19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6" t="s">
        <v>383</v>
      </c>
      <c r="AU2503" s="246" t="s">
        <v>91</v>
      </c>
      <c r="AV2503" s="13" t="s">
        <v>85</v>
      </c>
      <c r="AW2503" s="13" t="s">
        <v>37</v>
      </c>
      <c r="AX2503" s="13" t="s">
        <v>78</v>
      </c>
      <c r="AY2503" s="246" t="s">
        <v>373</v>
      </c>
    </row>
    <row r="2504" s="14" customFormat="1">
      <c r="A2504" s="14"/>
      <c r="B2504" s="247"/>
      <c r="C2504" s="248"/>
      <c r="D2504" s="238" t="s">
        <v>383</v>
      </c>
      <c r="E2504" s="249" t="s">
        <v>19</v>
      </c>
      <c r="F2504" s="250" t="s">
        <v>2217</v>
      </c>
      <c r="G2504" s="248"/>
      <c r="H2504" s="251">
        <v>718.82100000000003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383</v>
      </c>
      <c r="AU2504" s="257" t="s">
        <v>91</v>
      </c>
      <c r="AV2504" s="14" t="s">
        <v>91</v>
      </c>
      <c r="AW2504" s="14" t="s">
        <v>37</v>
      </c>
      <c r="AX2504" s="14" t="s">
        <v>78</v>
      </c>
      <c r="AY2504" s="257" t="s">
        <v>373</v>
      </c>
    </row>
    <row r="2505" s="15" customFormat="1">
      <c r="A2505" s="15"/>
      <c r="B2505" s="258"/>
      <c r="C2505" s="259"/>
      <c r="D2505" s="238" t="s">
        <v>383</v>
      </c>
      <c r="E2505" s="260" t="s">
        <v>19</v>
      </c>
      <c r="F2505" s="261" t="s">
        <v>386</v>
      </c>
      <c r="G2505" s="259"/>
      <c r="H2505" s="262">
        <v>718.82100000000003</v>
      </c>
      <c r="I2505" s="263"/>
      <c r="J2505" s="259"/>
      <c r="K2505" s="259"/>
      <c r="L2505" s="264"/>
      <c r="M2505" s="265"/>
      <c r="N2505" s="266"/>
      <c r="O2505" s="266"/>
      <c r="P2505" s="266"/>
      <c r="Q2505" s="266"/>
      <c r="R2505" s="266"/>
      <c r="S2505" s="266"/>
      <c r="T2505" s="267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68" t="s">
        <v>383</v>
      </c>
      <c r="AU2505" s="268" t="s">
        <v>91</v>
      </c>
      <c r="AV2505" s="15" t="s">
        <v>379</v>
      </c>
      <c r="AW2505" s="15" t="s">
        <v>37</v>
      </c>
      <c r="AX2505" s="15" t="s">
        <v>85</v>
      </c>
      <c r="AY2505" s="268" t="s">
        <v>373</v>
      </c>
    </row>
    <row r="2506" s="2" customFormat="1" ht="24.15" customHeight="1">
      <c r="A2506" s="41"/>
      <c r="B2506" s="42"/>
      <c r="C2506" s="280" t="s">
        <v>2228</v>
      </c>
      <c r="D2506" s="280" t="s">
        <v>489</v>
      </c>
      <c r="E2506" s="281" t="s">
        <v>2229</v>
      </c>
      <c r="F2506" s="282" t="s">
        <v>2230</v>
      </c>
      <c r="G2506" s="283" t="s">
        <v>463</v>
      </c>
      <c r="H2506" s="284">
        <v>61.136000000000003</v>
      </c>
      <c r="I2506" s="285"/>
      <c r="J2506" s="286">
        <f>ROUND(I2506*H2506,2)</f>
        <v>0</v>
      </c>
      <c r="K2506" s="282" t="s">
        <v>19</v>
      </c>
      <c r="L2506" s="287"/>
      <c r="M2506" s="288" t="s">
        <v>19</v>
      </c>
      <c r="N2506" s="289" t="s">
        <v>50</v>
      </c>
      <c r="O2506" s="87"/>
      <c r="P2506" s="227">
        <f>O2506*H2506</f>
        <v>0</v>
      </c>
      <c r="Q2506" s="227">
        <v>1</v>
      </c>
      <c r="R2506" s="227">
        <f>Q2506*H2506</f>
        <v>61.136000000000003</v>
      </c>
      <c r="S2506" s="227">
        <v>0</v>
      </c>
      <c r="T2506" s="228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9" t="s">
        <v>616</v>
      </c>
      <c r="AT2506" s="229" t="s">
        <v>489</v>
      </c>
      <c r="AU2506" s="229" t="s">
        <v>91</v>
      </c>
      <c r="AY2506" s="20" t="s">
        <v>373</v>
      </c>
      <c r="BE2506" s="230">
        <f>IF(N2506="základní",J2506,0)</f>
        <v>0</v>
      </c>
      <c r="BF2506" s="230">
        <f>IF(N2506="snížená",J2506,0)</f>
        <v>0</v>
      </c>
      <c r="BG2506" s="230">
        <f>IF(N2506="zákl. přenesená",J2506,0)</f>
        <v>0</v>
      </c>
      <c r="BH2506" s="230">
        <f>IF(N2506="sníž. přenesená",J2506,0)</f>
        <v>0</v>
      </c>
      <c r="BI2506" s="230">
        <f>IF(N2506="nulová",J2506,0)</f>
        <v>0</v>
      </c>
      <c r="BJ2506" s="20" t="s">
        <v>91</v>
      </c>
      <c r="BK2506" s="230">
        <f>ROUND(I2506*H2506,2)</f>
        <v>0</v>
      </c>
      <c r="BL2506" s="20" t="s">
        <v>482</v>
      </c>
      <c r="BM2506" s="229" t="s">
        <v>2231</v>
      </c>
    </row>
    <row r="2507" s="13" customFormat="1">
      <c r="A2507" s="13"/>
      <c r="B2507" s="236"/>
      <c r="C2507" s="237"/>
      <c r="D2507" s="238" t="s">
        <v>383</v>
      </c>
      <c r="E2507" s="239" t="s">
        <v>19</v>
      </c>
      <c r="F2507" s="240" t="s">
        <v>1348</v>
      </c>
      <c r="G2507" s="237"/>
      <c r="H2507" s="239" t="s">
        <v>19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6" t="s">
        <v>383</v>
      </c>
      <c r="AU2507" s="246" t="s">
        <v>91</v>
      </c>
      <c r="AV2507" s="13" t="s">
        <v>85</v>
      </c>
      <c r="AW2507" s="13" t="s">
        <v>37</v>
      </c>
      <c r="AX2507" s="13" t="s">
        <v>78</v>
      </c>
      <c r="AY2507" s="246" t="s">
        <v>373</v>
      </c>
    </row>
    <row r="2508" s="13" customFormat="1">
      <c r="A2508" s="13"/>
      <c r="B2508" s="236"/>
      <c r="C2508" s="237"/>
      <c r="D2508" s="238" t="s">
        <v>383</v>
      </c>
      <c r="E2508" s="239" t="s">
        <v>19</v>
      </c>
      <c r="F2508" s="240" t="s">
        <v>668</v>
      </c>
      <c r="G2508" s="237"/>
      <c r="H2508" s="239" t="s">
        <v>19</v>
      </c>
      <c r="I2508" s="241"/>
      <c r="J2508" s="237"/>
      <c r="K2508" s="237"/>
      <c r="L2508" s="242"/>
      <c r="M2508" s="243"/>
      <c r="N2508" s="244"/>
      <c r="O2508" s="244"/>
      <c r="P2508" s="244"/>
      <c r="Q2508" s="244"/>
      <c r="R2508" s="244"/>
      <c r="S2508" s="244"/>
      <c r="T2508" s="24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6" t="s">
        <v>383</v>
      </c>
      <c r="AU2508" s="246" t="s">
        <v>91</v>
      </c>
      <c r="AV2508" s="13" t="s">
        <v>85</v>
      </c>
      <c r="AW2508" s="13" t="s">
        <v>37</v>
      </c>
      <c r="AX2508" s="13" t="s">
        <v>78</v>
      </c>
      <c r="AY2508" s="246" t="s">
        <v>373</v>
      </c>
    </row>
    <row r="2509" s="13" customFormat="1">
      <c r="A2509" s="13"/>
      <c r="B2509" s="236"/>
      <c r="C2509" s="237"/>
      <c r="D2509" s="238" t="s">
        <v>383</v>
      </c>
      <c r="E2509" s="239" t="s">
        <v>19</v>
      </c>
      <c r="F2509" s="240" t="s">
        <v>2068</v>
      </c>
      <c r="G2509" s="237"/>
      <c r="H2509" s="239" t="s">
        <v>19</v>
      </c>
      <c r="I2509" s="241"/>
      <c r="J2509" s="237"/>
      <c r="K2509" s="237"/>
      <c r="L2509" s="242"/>
      <c r="M2509" s="243"/>
      <c r="N2509" s="244"/>
      <c r="O2509" s="244"/>
      <c r="P2509" s="244"/>
      <c r="Q2509" s="244"/>
      <c r="R2509" s="244"/>
      <c r="S2509" s="244"/>
      <c r="T2509" s="24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6" t="s">
        <v>383</v>
      </c>
      <c r="AU2509" s="246" t="s">
        <v>91</v>
      </c>
      <c r="AV2509" s="13" t="s">
        <v>85</v>
      </c>
      <c r="AW2509" s="13" t="s">
        <v>37</v>
      </c>
      <c r="AX2509" s="13" t="s">
        <v>78</v>
      </c>
      <c r="AY2509" s="246" t="s">
        <v>373</v>
      </c>
    </row>
    <row r="2510" s="13" customFormat="1">
      <c r="A2510" s="13"/>
      <c r="B2510" s="236"/>
      <c r="C2510" s="237"/>
      <c r="D2510" s="238" t="s">
        <v>383</v>
      </c>
      <c r="E2510" s="239" t="s">
        <v>19</v>
      </c>
      <c r="F2510" s="240" t="s">
        <v>2069</v>
      </c>
      <c r="G2510" s="237"/>
      <c r="H2510" s="239" t="s">
        <v>19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6" t="s">
        <v>383</v>
      </c>
      <c r="AU2510" s="246" t="s">
        <v>91</v>
      </c>
      <c r="AV2510" s="13" t="s">
        <v>85</v>
      </c>
      <c r="AW2510" s="13" t="s">
        <v>37</v>
      </c>
      <c r="AX2510" s="13" t="s">
        <v>78</v>
      </c>
      <c r="AY2510" s="246" t="s">
        <v>373</v>
      </c>
    </row>
    <row r="2511" s="14" customFormat="1">
      <c r="A2511" s="14"/>
      <c r="B2511" s="247"/>
      <c r="C2511" s="248"/>
      <c r="D2511" s="238" t="s">
        <v>383</v>
      </c>
      <c r="E2511" s="249" t="s">
        <v>19</v>
      </c>
      <c r="F2511" s="250" t="s">
        <v>2232</v>
      </c>
      <c r="G2511" s="248"/>
      <c r="H2511" s="251">
        <v>45.286000000000001</v>
      </c>
      <c r="I2511" s="252"/>
      <c r="J2511" s="248"/>
      <c r="K2511" s="248"/>
      <c r="L2511" s="253"/>
      <c r="M2511" s="254"/>
      <c r="N2511" s="255"/>
      <c r="O2511" s="255"/>
      <c r="P2511" s="255"/>
      <c r="Q2511" s="255"/>
      <c r="R2511" s="255"/>
      <c r="S2511" s="255"/>
      <c r="T2511" s="256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7" t="s">
        <v>383</v>
      </c>
      <c r="AU2511" s="257" t="s">
        <v>91</v>
      </c>
      <c r="AV2511" s="14" t="s">
        <v>91</v>
      </c>
      <c r="AW2511" s="14" t="s">
        <v>37</v>
      </c>
      <c r="AX2511" s="14" t="s">
        <v>78</v>
      </c>
      <c r="AY2511" s="257" t="s">
        <v>373</v>
      </c>
    </row>
    <row r="2512" s="15" customFormat="1">
      <c r="A2512" s="15"/>
      <c r="B2512" s="258"/>
      <c r="C2512" s="259"/>
      <c r="D2512" s="238" t="s">
        <v>383</v>
      </c>
      <c r="E2512" s="260" t="s">
        <v>19</v>
      </c>
      <c r="F2512" s="261" t="s">
        <v>386</v>
      </c>
      <c r="G2512" s="259"/>
      <c r="H2512" s="262">
        <v>45.286000000000001</v>
      </c>
      <c r="I2512" s="263"/>
      <c r="J2512" s="259"/>
      <c r="K2512" s="259"/>
      <c r="L2512" s="264"/>
      <c r="M2512" s="265"/>
      <c r="N2512" s="266"/>
      <c r="O2512" s="266"/>
      <c r="P2512" s="266"/>
      <c r="Q2512" s="266"/>
      <c r="R2512" s="266"/>
      <c r="S2512" s="266"/>
      <c r="T2512" s="267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68" t="s">
        <v>383</v>
      </c>
      <c r="AU2512" s="268" t="s">
        <v>91</v>
      </c>
      <c r="AV2512" s="15" t="s">
        <v>379</v>
      </c>
      <c r="AW2512" s="15" t="s">
        <v>37</v>
      </c>
      <c r="AX2512" s="15" t="s">
        <v>85</v>
      </c>
      <c r="AY2512" s="268" t="s">
        <v>373</v>
      </c>
    </row>
    <row r="2513" s="14" customFormat="1">
      <c r="A2513" s="14"/>
      <c r="B2513" s="247"/>
      <c r="C2513" s="248"/>
      <c r="D2513" s="238" t="s">
        <v>383</v>
      </c>
      <c r="E2513" s="248"/>
      <c r="F2513" s="250" t="s">
        <v>2233</v>
      </c>
      <c r="G2513" s="248"/>
      <c r="H2513" s="251">
        <v>61.136000000000003</v>
      </c>
      <c r="I2513" s="252"/>
      <c r="J2513" s="248"/>
      <c r="K2513" s="248"/>
      <c r="L2513" s="253"/>
      <c r="M2513" s="254"/>
      <c r="N2513" s="255"/>
      <c r="O2513" s="255"/>
      <c r="P2513" s="255"/>
      <c r="Q2513" s="255"/>
      <c r="R2513" s="255"/>
      <c r="S2513" s="255"/>
      <c r="T2513" s="256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7" t="s">
        <v>383</v>
      </c>
      <c r="AU2513" s="257" t="s">
        <v>91</v>
      </c>
      <c r="AV2513" s="14" t="s">
        <v>91</v>
      </c>
      <c r="AW2513" s="14" t="s">
        <v>4</v>
      </c>
      <c r="AX2513" s="14" t="s">
        <v>85</v>
      </c>
      <c r="AY2513" s="257" t="s">
        <v>373</v>
      </c>
    </row>
    <row r="2514" s="2" customFormat="1" ht="44.25" customHeight="1">
      <c r="A2514" s="41"/>
      <c r="B2514" s="42"/>
      <c r="C2514" s="218" t="s">
        <v>2234</v>
      </c>
      <c r="D2514" s="218" t="s">
        <v>375</v>
      </c>
      <c r="E2514" s="219" t="s">
        <v>2235</v>
      </c>
      <c r="F2514" s="220" t="s">
        <v>2236</v>
      </c>
      <c r="G2514" s="221" t="s">
        <v>153</v>
      </c>
      <c r="H2514" s="222">
        <v>718.82100000000003</v>
      </c>
      <c r="I2514" s="223"/>
      <c r="J2514" s="224">
        <f>ROUND(I2514*H2514,2)</f>
        <v>0</v>
      </c>
      <c r="K2514" s="220" t="s">
        <v>378</v>
      </c>
      <c r="L2514" s="47"/>
      <c r="M2514" s="225" t="s">
        <v>19</v>
      </c>
      <c r="N2514" s="226" t="s">
        <v>50</v>
      </c>
      <c r="O2514" s="87"/>
      <c r="P2514" s="227">
        <f>O2514*H2514</f>
        <v>0</v>
      </c>
      <c r="Q2514" s="227">
        <v>0</v>
      </c>
      <c r="R2514" s="227">
        <f>Q2514*H2514</f>
        <v>0</v>
      </c>
      <c r="S2514" s="227">
        <v>0</v>
      </c>
      <c r="T2514" s="228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9" t="s">
        <v>482</v>
      </c>
      <c r="AT2514" s="229" t="s">
        <v>375</v>
      </c>
      <c r="AU2514" s="229" t="s">
        <v>91</v>
      </c>
      <c r="AY2514" s="20" t="s">
        <v>373</v>
      </c>
      <c r="BE2514" s="230">
        <f>IF(N2514="základní",J2514,0)</f>
        <v>0</v>
      </c>
      <c r="BF2514" s="230">
        <f>IF(N2514="snížená",J2514,0)</f>
        <v>0</v>
      </c>
      <c r="BG2514" s="230">
        <f>IF(N2514="zákl. přenesená",J2514,0)</f>
        <v>0</v>
      </c>
      <c r="BH2514" s="230">
        <f>IF(N2514="sníž. přenesená",J2514,0)</f>
        <v>0</v>
      </c>
      <c r="BI2514" s="230">
        <f>IF(N2514="nulová",J2514,0)</f>
        <v>0</v>
      </c>
      <c r="BJ2514" s="20" t="s">
        <v>91</v>
      </c>
      <c r="BK2514" s="230">
        <f>ROUND(I2514*H2514,2)</f>
        <v>0</v>
      </c>
      <c r="BL2514" s="20" t="s">
        <v>482</v>
      </c>
      <c r="BM2514" s="229" t="s">
        <v>2237</v>
      </c>
    </row>
    <row r="2515" s="2" customFormat="1">
      <c r="A2515" s="41"/>
      <c r="B2515" s="42"/>
      <c r="C2515" s="43"/>
      <c r="D2515" s="231" t="s">
        <v>381</v>
      </c>
      <c r="E2515" s="43"/>
      <c r="F2515" s="232" t="s">
        <v>2238</v>
      </c>
      <c r="G2515" s="43"/>
      <c r="H2515" s="43"/>
      <c r="I2515" s="233"/>
      <c r="J2515" s="43"/>
      <c r="K2515" s="43"/>
      <c r="L2515" s="47"/>
      <c r="M2515" s="234"/>
      <c r="N2515" s="235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381</v>
      </c>
      <c r="AU2515" s="20" t="s">
        <v>91</v>
      </c>
    </row>
    <row r="2516" s="13" customFormat="1">
      <c r="A2516" s="13"/>
      <c r="B2516" s="236"/>
      <c r="C2516" s="237"/>
      <c r="D2516" s="238" t="s">
        <v>383</v>
      </c>
      <c r="E2516" s="239" t="s">
        <v>19</v>
      </c>
      <c r="F2516" s="240" t="s">
        <v>1348</v>
      </c>
      <c r="G2516" s="237"/>
      <c r="H2516" s="239" t="s">
        <v>19</v>
      </c>
      <c r="I2516" s="241"/>
      <c r="J2516" s="237"/>
      <c r="K2516" s="237"/>
      <c r="L2516" s="242"/>
      <c r="M2516" s="243"/>
      <c r="N2516" s="244"/>
      <c r="O2516" s="244"/>
      <c r="P2516" s="244"/>
      <c r="Q2516" s="244"/>
      <c r="R2516" s="244"/>
      <c r="S2516" s="244"/>
      <c r="T2516" s="24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6" t="s">
        <v>383</v>
      </c>
      <c r="AU2516" s="246" t="s">
        <v>91</v>
      </c>
      <c r="AV2516" s="13" t="s">
        <v>85</v>
      </c>
      <c r="AW2516" s="13" t="s">
        <v>37</v>
      </c>
      <c r="AX2516" s="13" t="s">
        <v>78</v>
      </c>
      <c r="AY2516" s="246" t="s">
        <v>373</v>
      </c>
    </row>
    <row r="2517" s="13" customFormat="1">
      <c r="A2517" s="13"/>
      <c r="B2517" s="236"/>
      <c r="C2517" s="237"/>
      <c r="D2517" s="238" t="s">
        <v>383</v>
      </c>
      <c r="E2517" s="239" t="s">
        <v>19</v>
      </c>
      <c r="F2517" s="240" t="s">
        <v>668</v>
      </c>
      <c r="G2517" s="237"/>
      <c r="H2517" s="239" t="s">
        <v>19</v>
      </c>
      <c r="I2517" s="241"/>
      <c r="J2517" s="237"/>
      <c r="K2517" s="237"/>
      <c r="L2517" s="242"/>
      <c r="M2517" s="243"/>
      <c r="N2517" s="244"/>
      <c r="O2517" s="244"/>
      <c r="P2517" s="244"/>
      <c r="Q2517" s="244"/>
      <c r="R2517" s="244"/>
      <c r="S2517" s="244"/>
      <c r="T2517" s="24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6" t="s">
        <v>383</v>
      </c>
      <c r="AU2517" s="246" t="s">
        <v>91</v>
      </c>
      <c r="AV2517" s="13" t="s">
        <v>85</v>
      </c>
      <c r="AW2517" s="13" t="s">
        <v>37</v>
      </c>
      <c r="AX2517" s="13" t="s">
        <v>78</v>
      </c>
      <c r="AY2517" s="246" t="s">
        <v>373</v>
      </c>
    </row>
    <row r="2518" s="13" customFormat="1">
      <c r="A2518" s="13"/>
      <c r="B2518" s="236"/>
      <c r="C2518" s="237"/>
      <c r="D2518" s="238" t="s">
        <v>383</v>
      </c>
      <c r="E2518" s="239" t="s">
        <v>19</v>
      </c>
      <c r="F2518" s="240" t="s">
        <v>2068</v>
      </c>
      <c r="G2518" s="237"/>
      <c r="H2518" s="239" t="s">
        <v>19</v>
      </c>
      <c r="I2518" s="241"/>
      <c r="J2518" s="237"/>
      <c r="K2518" s="237"/>
      <c r="L2518" s="242"/>
      <c r="M2518" s="243"/>
      <c r="N2518" s="244"/>
      <c r="O2518" s="244"/>
      <c r="P2518" s="244"/>
      <c r="Q2518" s="244"/>
      <c r="R2518" s="244"/>
      <c r="S2518" s="244"/>
      <c r="T2518" s="24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6" t="s">
        <v>383</v>
      </c>
      <c r="AU2518" s="246" t="s">
        <v>91</v>
      </c>
      <c r="AV2518" s="13" t="s">
        <v>85</v>
      </c>
      <c r="AW2518" s="13" t="s">
        <v>37</v>
      </c>
      <c r="AX2518" s="13" t="s">
        <v>78</v>
      </c>
      <c r="AY2518" s="246" t="s">
        <v>373</v>
      </c>
    </row>
    <row r="2519" s="13" customFormat="1">
      <c r="A2519" s="13"/>
      <c r="B2519" s="236"/>
      <c r="C2519" s="237"/>
      <c r="D2519" s="238" t="s">
        <v>383</v>
      </c>
      <c r="E2519" s="239" t="s">
        <v>19</v>
      </c>
      <c r="F2519" s="240" t="s">
        <v>2069</v>
      </c>
      <c r="G2519" s="237"/>
      <c r="H2519" s="239" t="s">
        <v>19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6" t="s">
        <v>383</v>
      </c>
      <c r="AU2519" s="246" t="s">
        <v>91</v>
      </c>
      <c r="AV2519" s="13" t="s">
        <v>85</v>
      </c>
      <c r="AW2519" s="13" t="s">
        <v>37</v>
      </c>
      <c r="AX2519" s="13" t="s">
        <v>78</v>
      </c>
      <c r="AY2519" s="246" t="s">
        <v>373</v>
      </c>
    </row>
    <row r="2520" s="14" customFormat="1">
      <c r="A2520" s="14"/>
      <c r="B2520" s="247"/>
      <c r="C2520" s="248"/>
      <c r="D2520" s="238" t="s">
        <v>383</v>
      </c>
      <c r="E2520" s="249" t="s">
        <v>19</v>
      </c>
      <c r="F2520" s="250" t="s">
        <v>2217</v>
      </c>
      <c r="G2520" s="248"/>
      <c r="H2520" s="251">
        <v>718.82100000000003</v>
      </c>
      <c r="I2520" s="252"/>
      <c r="J2520" s="248"/>
      <c r="K2520" s="248"/>
      <c r="L2520" s="253"/>
      <c r="M2520" s="254"/>
      <c r="N2520" s="255"/>
      <c r="O2520" s="255"/>
      <c r="P2520" s="255"/>
      <c r="Q2520" s="255"/>
      <c r="R2520" s="255"/>
      <c r="S2520" s="255"/>
      <c r="T2520" s="256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7" t="s">
        <v>383</v>
      </c>
      <c r="AU2520" s="257" t="s">
        <v>91</v>
      </c>
      <c r="AV2520" s="14" t="s">
        <v>91</v>
      </c>
      <c r="AW2520" s="14" t="s">
        <v>37</v>
      </c>
      <c r="AX2520" s="14" t="s">
        <v>78</v>
      </c>
      <c r="AY2520" s="257" t="s">
        <v>373</v>
      </c>
    </row>
    <row r="2521" s="15" customFormat="1">
      <c r="A2521" s="15"/>
      <c r="B2521" s="258"/>
      <c r="C2521" s="259"/>
      <c r="D2521" s="238" t="s">
        <v>383</v>
      </c>
      <c r="E2521" s="260" t="s">
        <v>19</v>
      </c>
      <c r="F2521" s="261" t="s">
        <v>386</v>
      </c>
      <c r="G2521" s="259"/>
      <c r="H2521" s="262">
        <v>718.82100000000003</v>
      </c>
      <c r="I2521" s="263"/>
      <c r="J2521" s="259"/>
      <c r="K2521" s="259"/>
      <c r="L2521" s="264"/>
      <c r="M2521" s="265"/>
      <c r="N2521" s="266"/>
      <c r="O2521" s="266"/>
      <c r="P2521" s="266"/>
      <c r="Q2521" s="266"/>
      <c r="R2521" s="266"/>
      <c r="S2521" s="266"/>
      <c r="T2521" s="267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68" t="s">
        <v>383</v>
      </c>
      <c r="AU2521" s="268" t="s">
        <v>91</v>
      </c>
      <c r="AV2521" s="15" t="s">
        <v>379</v>
      </c>
      <c r="AW2521" s="15" t="s">
        <v>37</v>
      </c>
      <c r="AX2521" s="15" t="s">
        <v>85</v>
      </c>
      <c r="AY2521" s="268" t="s">
        <v>373</v>
      </c>
    </row>
    <row r="2522" s="2" customFormat="1" ht="33" customHeight="1">
      <c r="A2522" s="41"/>
      <c r="B2522" s="42"/>
      <c r="C2522" s="218" t="s">
        <v>2239</v>
      </c>
      <c r="D2522" s="218" t="s">
        <v>375</v>
      </c>
      <c r="E2522" s="219" t="s">
        <v>2240</v>
      </c>
      <c r="F2522" s="220" t="s">
        <v>2241</v>
      </c>
      <c r="G2522" s="221" t="s">
        <v>595</v>
      </c>
      <c r="H2522" s="222">
        <v>4</v>
      </c>
      <c r="I2522" s="223"/>
      <c r="J2522" s="224">
        <f>ROUND(I2522*H2522,2)</f>
        <v>0</v>
      </c>
      <c r="K2522" s="220" t="s">
        <v>378</v>
      </c>
      <c r="L2522" s="47"/>
      <c r="M2522" s="225" t="s">
        <v>19</v>
      </c>
      <c r="N2522" s="226" t="s">
        <v>50</v>
      </c>
      <c r="O2522" s="87"/>
      <c r="P2522" s="227">
        <f>O2522*H2522</f>
        <v>0</v>
      </c>
      <c r="Q2522" s="227">
        <v>0.0028700000000000002</v>
      </c>
      <c r="R2522" s="227">
        <f>Q2522*H2522</f>
        <v>0.011480000000000001</v>
      </c>
      <c r="S2522" s="227">
        <v>0</v>
      </c>
      <c r="T2522" s="228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29" t="s">
        <v>482</v>
      </c>
      <c r="AT2522" s="229" t="s">
        <v>375</v>
      </c>
      <c r="AU2522" s="229" t="s">
        <v>91</v>
      </c>
      <c r="AY2522" s="20" t="s">
        <v>373</v>
      </c>
      <c r="BE2522" s="230">
        <f>IF(N2522="základní",J2522,0)</f>
        <v>0</v>
      </c>
      <c r="BF2522" s="230">
        <f>IF(N2522="snížená",J2522,0)</f>
        <v>0</v>
      </c>
      <c r="BG2522" s="230">
        <f>IF(N2522="zákl. přenesená",J2522,0)</f>
        <v>0</v>
      </c>
      <c r="BH2522" s="230">
        <f>IF(N2522="sníž. přenesená",J2522,0)</f>
        <v>0</v>
      </c>
      <c r="BI2522" s="230">
        <f>IF(N2522="nulová",J2522,0)</f>
        <v>0</v>
      </c>
      <c r="BJ2522" s="20" t="s">
        <v>91</v>
      </c>
      <c r="BK2522" s="230">
        <f>ROUND(I2522*H2522,2)</f>
        <v>0</v>
      </c>
      <c r="BL2522" s="20" t="s">
        <v>482</v>
      </c>
      <c r="BM2522" s="229" t="s">
        <v>2242</v>
      </c>
    </row>
    <row r="2523" s="2" customFormat="1">
      <c r="A2523" s="41"/>
      <c r="B2523" s="42"/>
      <c r="C2523" s="43"/>
      <c r="D2523" s="231" t="s">
        <v>381</v>
      </c>
      <c r="E2523" s="43"/>
      <c r="F2523" s="232" t="s">
        <v>2243</v>
      </c>
      <c r="G2523" s="43"/>
      <c r="H2523" s="43"/>
      <c r="I2523" s="233"/>
      <c r="J2523" s="43"/>
      <c r="K2523" s="43"/>
      <c r="L2523" s="47"/>
      <c r="M2523" s="234"/>
      <c r="N2523" s="235"/>
      <c r="O2523" s="87"/>
      <c r="P2523" s="87"/>
      <c r="Q2523" s="87"/>
      <c r="R2523" s="87"/>
      <c r="S2523" s="87"/>
      <c r="T2523" s="88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T2523" s="20" t="s">
        <v>381</v>
      </c>
      <c r="AU2523" s="20" t="s">
        <v>91</v>
      </c>
    </row>
    <row r="2524" s="13" customFormat="1">
      <c r="A2524" s="13"/>
      <c r="B2524" s="236"/>
      <c r="C2524" s="237"/>
      <c r="D2524" s="238" t="s">
        <v>383</v>
      </c>
      <c r="E2524" s="239" t="s">
        <v>19</v>
      </c>
      <c r="F2524" s="240" t="s">
        <v>384</v>
      </c>
      <c r="G2524" s="237"/>
      <c r="H2524" s="239" t="s">
        <v>19</v>
      </c>
      <c r="I2524" s="241"/>
      <c r="J2524" s="237"/>
      <c r="K2524" s="237"/>
      <c r="L2524" s="242"/>
      <c r="M2524" s="243"/>
      <c r="N2524" s="244"/>
      <c r="O2524" s="244"/>
      <c r="P2524" s="244"/>
      <c r="Q2524" s="244"/>
      <c r="R2524" s="244"/>
      <c r="S2524" s="244"/>
      <c r="T2524" s="245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6" t="s">
        <v>383</v>
      </c>
      <c r="AU2524" s="246" t="s">
        <v>91</v>
      </c>
      <c r="AV2524" s="13" t="s">
        <v>85</v>
      </c>
      <c r="AW2524" s="13" t="s">
        <v>37</v>
      </c>
      <c r="AX2524" s="13" t="s">
        <v>78</v>
      </c>
      <c r="AY2524" s="246" t="s">
        <v>373</v>
      </c>
    </row>
    <row r="2525" s="13" customFormat="1">
      <c r="A2525" s="13"/>
      <c r="B2525" s="236"/>
      <c r="C2525" s="237"/>
      <c r="D2525" s="238" t="s">
        <v>383</v>
      </c>
      <c r="E2525" s="239" t="s">
        <v>19</v>
      </c>
      <c r="F2525" s="240" t="s">
        <v>1441</v>
      </c>
      <c r="G2525" s="237"/>
      <c r="H2525" s="239" t="s">
        <v>19</v>
      </c>
      <c r="I2525" s="241"/>
      <c r="J2525" s="237"/>
      <c r="K2525" s="237"/>
      <c r="L2525" s="242"/>
      <c r="M2525" s="243"/>
      <c r="N2525" s="244"/>
      <c r="O2525" s="244"/>
      <c r="P2525" s="244"/>
      <c r="Q2525" s="244"/>
      <c r="R2525" s="244"/>
      <c r="S2525" s="244"/>
      <c r="T2525" s="245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6" t="s">
        <v>383</v>
      </c>
      <c r="AU2525" s="246" t="s">
        <v>91</v>
      </c>
      <c r="AV2525" s="13" t="s">
        <v>85</v>
      </c>
      <c r="AW2525" s="13" t="s">
        <v>37</v>
      </c>
      <c r="AX2525" s="13" t="s">
        <v>78</v>
      </c>
      <c r="AY2525" s="246" t="s">
        <v>373</v>
      </c>
    </row>
    <row r="2526" s="14" customFormat="1">
      <c r="A2526" s="14"/>
      <c r="B2526" s="247"/>
      <c r="C2526" s="248"/>
      <c r="D2526" s="238" t="s">
        <v>383</v>
      </c>
      <c r="E2526" s="249" t="s">
        <v>19</v>
      </c>
      <c r="F2526" s="250" t="s">
        <v>2244</v>
      </c>
      <c r="G2526" s="248"/>
      <c r="H2526" s="251">
        <v>4</v>
      </c>
      <c r="I2526" s="252"/>
      <c r="J2526" s="248"/>
      <c r="K2526" s="248"/>
      <c r="L2526" s="253"/>
      <c r="M2526" s="254"/>
      <c r="N2526" s="255"/>
      <c r="O2526" s="255"/>
      <c r="P2526" s="255"/>
      <c r="Q2526" s="255"/>
      <c r="R2526" s="255"/>
      <c r="S2526" s="255"/>
      <c r="T2526" s="256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7" t="s">
        <v>383</v>
      </c>
      <c r="AU2526" s="257" t="s">
        <v>91</v>
      </c>
      <c r="AV2526" s="14" t="s">
        <v>91</v>
      </c>
      <c r="AW2526" s="14" t="s">
        <v>37</v>
      </c>
      <c r="AX2526" s="14" t="s">
        <v>78</v>
      </c>
      <c r="AY2526" s="257" t="s">
        <v>373</v>
      </c>
    </row>
    <row r="2527" s="15" customFormat="1">
      <c r="A2527" s="15"/>
      <c r="B2527" s="258"/>
      <c r="C2527" s="259"/>
      <c r="D2527" s="238" t="s">
        <v>383</v>
      </c>
      <c r="E2527" s="260" t="s">
        <v>19</v>
      </c>
      <c r="F2527" s="261" t="s">
        <v>386</v>
      </c>
      <c r="G2527" s="259"/>
      <c r="H2527" s="262">
        <v>4</v>
      </c>
      <c r="I2527" s="263"/>
      <c r="J2527" s="259"/>
      <c r="K2527" s="259"/>
      <c r="L2527" s="264"/>
      <c r="M2527" s="265"/>
      <c r="N2527" s="266"/>
      <c r="O2527" s="266"/>
      <c r="P2527" s="266"/>
      <c r="Q2527" s="266"/>
      <c r="R2527" s="266"/>
      <c r="S2527" s="266"/>
      <c r="T2527" s="267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68" t="s">
        <v>383</v>
      </c>
      <c r="AU2527" s="268" t="s">
        <v>91</v>
      </c>
      <c r="AV2527" s="15" t="s">
        <v>379</v>
      </c>
      <c r="AW2527" s="15" t="s">
        <v>37</v>
      </c>
      <c r="AX2527" s="15" t="s">
        <v>85</v>
      </c>
      <c r="AY2527" s="268" t="s">
        <v>373</v>
      </c>
    </row>
    <row r="2528" s="2" customFormat="1" ht="44.25" customHeight="1">
      <c r="A2528" s="41"/>
      <c r="B2528" s="42"/>
      <c r="C2528" s="218" t="s">
        <v>2245</v>
      </c>
      <c r="D2528" s="218" t="s">
        <v>375</v>
      </c>
      <c r="E2528" s="219" t="s">
        <v>2246</v>
      </c>
      <c r="F2528" s="220" t="s">
        <v>2247</v>
      </c>
      <c r="G2528" s="221" t="s">
        <v>153</v>
      </c>
      <c r="H2528" s="222">
        <v>283.69999999999999</v>
      </c>
      <c r="I2528" s="223"/>
      <c r="J2528" s="224">
        <f>ROUND(I2528*H2528,2)</f>
        <v>0</v>
      </c>
      <c r="K2528" s="220" t="s">
        <v>378</v>
      </c>
      <c r="L2528" s="47"/>
      <c r="M2528" s="225" t="s">
        <v>19</v>
      </c>
      <c r="N2528" s="226" t="s">
        <v>50</v>
      </c>
      <c r="O2528" s="87"/>
      <c r="P2528" s="227">
        <f>O2528*H2528</f>
        <v>0</v>
      </c>
      <c r="Q2528" s="227">
        <v>0</v>
      </c>
      <c r="R2528" s="227">
        <f>Q2528*H2528</f>
        <v>0</v>
      </c>
      <c r="S2528" s="227">
        <v>0</v>
      </c>
      <c r="T2528" s="228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9" t="s">
        <v>482</v>
      </c>
      <c r="AT2528" s="229" t="s">
        <v>375</v>
      </c>
      <c r="AU2528" s="229" t="s">
        <v>91</v>
      </c>
      <c r="AY2528" s="20" t="s">
        <v>373</v>
      </c>
      <c r="BE2528" s="230">
        <f>IF(N2528="základní",J2528,0)</f>
        <v>0</v>
      </c>
      <c r="BF2528" s="230">
        <f>IF(N2528="snížená",J2528,0)</f>
        <v>0</v>
      </c>
      <c r="BG2528" s="230">
        <f>IF(N2528="zákl. přenesená",J2528,0)</f>
        <v>0</v>
      </c>
      <c r="BH2528" s="230">
        <f>IF(N2528="sníž. přenesená",J2528,0)</f>
        <v>0</v>
      </c>
      <c r="BI2528" s="230">
        <f>IF(N2528="nulová",J2528,0)</f>
        <v>0</v>
      </c>
      <c r="BJ2528" s="20" t="s">
        <v>91</v>
      </c>
      <c r="BK2528" s="230">
        <f>ROUND(I2528*H2528,2)</f>
        <v>0</v>
      </c>
      <c r="BL2528" s="20" t="s">
        <v>482</v>
      </c>
      <c r="BM2528" s="229" t="s">
        <v>2248</v>
      </c>
    </row>
    <row r="2529" s="2" customFormat="1">
      <c r="A2529" s="41"/>
      <c r="B2529" s="42"/>
      <c r="C2529" s="43"/>
      <c r="D2529" s="231" t="s">
        <v>381</v>
      </c>
      <c r="E2529" s="43"/>
      <c r="F2529" s="232" t="s">
        <v>2249</v>
      </c>
      <c r="G2529" s="43"/>
      <c r="H2529" s="43"/>
      <c r="I2529" s="233"/>
      <c r="J2529" s="43"/>
      <c r="K2529" s="43"/>
      <c r="L2529" s="47"/>
      <c r="M2529" s="234"/>
      <c r="N2529" s="235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381</v>
      </c>
      <c r="AU2529" s="20" t="s">
        <v>91</v>
      </c>
    </row>
    <row r="2530" s="13" customFormat="1">
      <c r="A2530" s="13"/>
      <c r="B2530" s="236"/>
      <c r="C2530" s="237"/>
      <c r="D2530" s="238" t="s">
        <v>383</v>
      </c>
      <c r="E2530" s="239" t="s">
        <v>19</v>
      </c>
      <c r="F2530" s="240" t="s">
        <v>384</v>
      </c>
      <c r="G2530" s="237"/>
      <c r="H2530" s="239" t="s">
        <v>19</v>
      </c>
      <c r="I2530" s="241"/>
      <c r="J2530" s="237"/>
      <c r="K2530" s="237"/>
      <c r="L2530" s="242"/>
      <c r="M2530" s="243"/>
      <c r="N2530" s="244"/>
      <c r="O2530" s="244"/>
      <c r="P2530" s="244"/>
      <c r="Q2530" s="244"/>
      <c r="R2530" s="244"/>
      <c r="S2530" s="244"/>
      <c r="T2530" s="245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6" t="s">
        <v>383</v>
      </c>
      <c r="AU2530" s="246" t="s">
        <v>91</v>
      </c>
      <c r="AV2530" s="13" t="s">
        <v>85</v>
      </c>
      <c r="AW2530" s="13" t="s">
        <v>37</v>
      </c>
      <c r="AX2530" s="13" t="s">
        <v>78</v>
      </c>
      <c r="AY2530" s="246" t="s">
        <v>373</v>
      </c>
    </row>
    <row r="2531" s="13" customFormat="1">
      <c r="A2531" s="13"/>
      <c r="B2531" s="236"/>
      <c r="C2531" s="237"/>
      <c r="D2531" s="238" t="s">
        <v>383</v>
      </c>
      <c r="E2531" s="239" t="s">
        <v>19</v>
      </c>
      <c r="F2531" s="240" t="s">
        <v>668</v>
      </c>
      <c r="G2531" s="237"/>
      <c r="H2531" s="239" t="s">
        <v>19</v>
      </c>
      <c r="I2531" s="241"/>
      <c r="J2531" s="237"/>
      <c r="K2531" s="237"/>
      <c r="L2531" s="242"/>
      <c r="M2531" s="243"/>
      <c r="N2531" s="244"/>
      <c r="O2531" s="244"/>
      <c r="P2531" s="244"/>
      <c r="Q2531" s="244"/>
      <c r="R2531" s="244"/>
      <c r="S2531" s="244"/>
      <c r="T2531" s="24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6" t="s">
        <v>383</v>
      </c>
      <c r="AU2531" s="246" t="s">
        <v>91</v>
      </c>
      <c r="AV2531" s="13" t="s">
        <v>85</v>
      </c>
      <c r="AW2531" s="13" t="s">
        <v>37</v>
      </c>
      <c r="AX2531" s="13" t="s">
        <v>78</v>
      </c>
      <c r="AY2531" s="246" t="s">
        <v>373</v>
      </c>
    </row>
    <row r="2532" s="13" customFormat="1">
      <c r="A2532" s="13"/>
      <c r="B2532" s="236"/>
      <c r="C2532" s="237"/>
      <c r="D2532" s="238" t="s">
        <v>383</v>
      </c>
      <c r="E2532" s="239" t="s">
        <v>19</v>
      </c>
      <c r="F2532" s="240" t="s">
        <v>670</v>
      </c>
      <c r="G2532" s="237"/>
      <c r="H2532" s="239" t="s">
        <v>19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6" t="s">
        <v>383</v>
      </c>
      <c r="AU2532" s="246" t="s">
        <v>91</v>
      </c>
      <c r="AV2532" s="13" t="s">
        <v>85</v>
      </c>
      <c r="AW2532" s="13" t="s">
        <v>37</v>
      </c>
      <c r="AX2532" s="13" t="s">
        <v>78</v>
      </c>
      <c r="AY2532" s="246" t="s">
        <v>373</v>
      </c>
    </row>
    <row r="2533" s="13" customFormat="1">
      <c r="A2533" s="13"/>
      <c r="B2533" s="236"/>
      <c r="C2533" s="237"/>
      <c r="D2533" s="238" t="s">
        <v>383</v>
      </c>
      <c r="E2533" s="239" t="s">
        <v>19</v>
      </c>
      <c r="F2533" s="240" t="s">
        <v>671</v>
      </c>
      <c r="G2533" s="237"/>
      <c r="H2533" s="239" t="s">
        <v>19</v>
      </c>
      <c r="I2533" s="241"/>
      <c r="J2533" s="237"/>
      <c r="K2533" s="237"/>
      <c r="L2533" s="242"/>
      <c r="M2533" s="243"/>
      <c r="N2533" s="244"/>
      <c r="O2533" s="244"/>
      <c r="P2533" s="244"/>
      <c r="Q2533" s="244"/>
      <c r="R2533" s="244"/>
      <c r="S2533" s="244"/>
      <c r="T2533" s="245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6" t="s">
        <v>383</v>
      </c>
      <c r="AU2533" s="246" t="s">
        <v>91</v>
      </c>
      <c r="AV2533" s="13" t="s">
        <v>85</v>
      </c>
      <c r="AW2533" s="13" t="s">
        <v>37</v>
      </c>
      <c r="AX2533" s="13" t="s">
        <v>78</v>
      </c>
      <c r="AY2533" s="246" t="s">
        <v>373</v>
      </c>
    </row>
    <row r="2534" s="13" customFormat="1">
      <c r="A2534" s="13"/>
      <c r="B2534" s="236"/>
      <c r="C2534" s="237"/>
      <c r="D2534" s="238" t="s">
        <v>383</v>
      </c>
      <c r="E2534" s="239" t="s">
        <v>19</v>
      </c>
      <c r="F2534" s="240" t="s">
        <v>669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383</v>
      </c>
      <c r="AU2534" s="246" t="s">
        <v>91</v>
      </c>
      <c r="AV2534" s="13" t="s">
        <v>85</v>
      </c>
      <c r="AW2534" s="13" t="s">
        <v>37</v>
      </c>
      <c r="AX2534" s="13" t="s">
        <v>78</v>
      </c>
      <c r="AY2534" s="246" t="s">
        <v>373</v>
      </c>
    </row>
    <row r="2535" s="14" customFormat="1">
      <c r="A2535" s="14"/>
      <c r="B2535" s="247"/>
      <c r="C2535" s="248"/>
      <c r="D2535" s="238" t="s">
        <v>383</v>
      </c>
      <c r="E2535" s="249" t="s">
        <v>19</v>
      </c>
      <c r="F2535" s="250" t="s">
        <v>2250</v>
      </c>
      <c r="G2535" s="248"/>
      <c r="H2535" s="251">
        <v>260.69999999999999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7" t="s">
        <v>383</v>
      </c>
      <c r="AU2535" s="257" t="s">
        <v>91</v>
      </c>
      <c r="AV2535" s="14" t="s">
        <v>91</v>
      </c>
      <c r="AW2535" s="14" t="s">
        <v>37</v>
      </c>
      <c r="AX2535" s="14" t="s">
        <v>78</v>
      </c>
      <c r="AY2535" s="257" t="s">
        <v>373</v>
      </c>
    </row>
    <row r="2536" s="13" customFormat="1">
      <c r="A2536" s="13"/>
      <c r="B2536" s="236"/>
      <c r="C2536" s="237"/>
      <c r="D2536" s="238" t="s">
        <v>383</v>
      </c>
      <c r="E2536" s="239" t="s">
        <v>19</v>
      </c>
      <c r="F2536" s="240" t="s">
        <v>2251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383</v>
      </c>
      <c r="AU2536" s="246" t="s">
        <v>91</v>
      </c>
      <c r="AV2536" s="13" t="s">
        <v>85</v>
      </c>
      <c r="AW2536" s="13" t="s">
        <v>37</v>
      </c>
      <c r="AX2536" s="13" t="s">
        <v>78</v>
      </c>
      <c r="AY2536" s="246" t="s">
        <v>373</v>
      </c>
    </row>
    <row r="2537" s="14" customFormat="1">
      <c r="A2537" s="14"/>
      <c r="B2537" s="247"/>
      <c r="C2537" s="248"/>
      <c r="D2537" s="238" t="s">
        <v>383</v>
      </c>
      <c r="E2537" s="249" t="s">
        <v>19</v>
      </c>
      <c r="F2537" s="250" t="s">
        <v>2252</v>
      </c>
      <c r="G2537" s="248"/>
      <c r="H2537" s="251">
        <v>11.560000000000001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7" t="s">
        <v>383</v>
      </c>
      <c r="AU2537" s="257" t="s">
        <v>91</v>
      </c>
      <c r="AV2537" s="14" t="s">
        <v>91</v>
      </c>
      <c r="AW2537" s="14" t="s">
        <v>37</v>
      </c>
      <c r="AX2537" s="14" t="s">
        <v>78</v>
      </c>
      <c r="AY2537" s="257" t="s">
        <v>373</v>
      </c>
    </row>
    <row r="2538" s="14" customFormat="1">
      <c r="A2538" s="14"/>
      <c r="B2538" s="247"/>
      <c r="C2538" s="248"/>
      <c r="D2538" s="238" t="s">
        <v>383</v>
      </c>
      <c r="E2538" s="249" t="s">
        <v>19</v>
      </c>
      <c r="F2538" s="250" t="s">
        <v>2253</v>
      </c>
      <c r="G2538" s="248"/>
      <c r="H2538" s="251">
        <v>11.44</v>
      </c>
      <c r="I2538" s="252"/>
      <c r="J2538" s="248"/>
      <c r="K2538" s="248"/>
      <c r="L2538" s="253"/>
      <c r="M2538" s="254"/>
      <c r="N2538" s="255"/>
      <c r="O2538" s="255"/>
      <c r="P2538" s="255"/>
      <c r="Q2538" s="255"/>
      <c r="R2538" s="255"/>
      <c r="S2538" s="255"/>
      <c r="T2538" s="256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7" t="s">
        <v>383</v>
      </c>
      <c r="AU2538" s="257" t="s">
        <v>91</v>
      </c>
      <c r="AV2538" s="14" t="s">
        <v>91</v>
      </c>
      <c r="AW2538" s="14" t="s">
        <v>37</v>
      </c>
      <c r="AX2538" s="14" t="s">
        <v>78</v>
      </c>
      <c r="AY2538" s="257" t="s">
        <v>373</v>
      </c>
    </row>
    <row r="2539" s="15" customFormat="1">
      <c r="A2539" s="15"/>
      <c r="B2539" s="258"/>
      <c r="C2539" s="259"/>
      <c r="D2539" s="238" t="s">
        <v>383</v>
      </c>
      <c r="E2539" s="260" t="s">
        <v>19</v>
      </c>
      <c r="F2539" s="261" t="s">
        <v>386</v>
      </c>
      <c r="G2539" s="259"/>
      <c r="H2539" s="262">
        <v>283.69999999999999</v>
      </c>
      <c r="I2539" s="263"/>
      <c r="J2539" s="259"/>
      <c r="K2539" s="259"/>
      <c r="L2539" s="264"/>
      <c r="M2539" s="265"/>
      <c r="N2539" s="266"/>
      <c r="O2539" s="266"/>
      <c r="P2539" s="266"/>
      <c r="Q2539" s="266"/>
      <c r="R2539" s="266"/>
      <c r="S2539" s="266"/>
      <c r="T2539" s="267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T2539" s="268" t="s">
        <v>383</v>
      </c>
      <c r="AU2539" s="268" t="s">
        <v>91</v>
      </c>
      <c r="AV2539" s="15" t="s">
        <v>379</v>
      </c>
      <c r="AW2539" s="15" t="s">
        <v>37</v>
      </c>
      <c r="AX2539" s="15" t="s">
        <v>85</v>
      </c>
      <c r="AY2539" s="268" t="s">
        <v>373</v>
      </c>
    </row>
    <row r="2540" s="2" customFormat="1" ht="16.5" customHeight="1">
      <c r="A2540" s="41"/>
      <c r="B2540" s="42"/>
      <c r="C2540" s="280" t="s">
        <v>2254</v>
      </c>
      <c r="D2540" s="280" t="s">
        <v>489</v>
      </c>
      <c r="E2540" s="281" t="s">
        <v>2077</v>
      </c>
      <c r="F2540" s="282" t="s">
        <v>2078</v>
      </c>
      <c r="G2540" s="283" t="s">
        <v>2079</v>
      </c>
      <c r="H2540" s="284">
        <v>113.48</v>
      </c>
      <c r="I2540" s="285"/>
      <c r="J2540" s="286">
        <f>ROUND(I2540*H2540,2)</f>
        <v>0</v>
      </c>
      <c r="K2540" s="282" t="s">
        <v>378</v>
      </c>
      <c r="L2540" s="287"/>
      <c r="M2540" s="288" t="s">
        <v>19</v>
      </c>
      <c r="N2540" s="289" t="s">
        <v>50</v>
      </c>
      <c r="O2540" s="87"/>
      <c r="P2540" s="227">
        <f>O2540*H2540</f>
        <v>0</v>
      </c>
      <c r="Q2540" s="227">
        <v>0.001</v>
      </c>
      <c r="R2540" s="227">
        <f>Q2540*H2540</f>
        <v>0.11348000000000001</v>
      </c>
      <c r="S2540" s="227">
        <v>0</v>
      </c>
      <c r="T2540" s="228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9" t="s">
        <v>616</v>
      </c>
      <c r="AT2540" s="229" t="s">
        <v>489</v>
      </c>
      <c r="AU2540" s="229" t="s">
        <v>91</v>
      </c>
      <c r="AY2540" s="20" t="s">
        <v>373</v>
      </c>
      <c r="BE2540" s="230">
        <f>IF(N2540="základní",J2540,0)</f>
        <v>0</v>
      </c>
      <c r="BF2540" s="230">
        <f>IF(N2540="snížená",J2540,0)</f>
        <v>0</v>
      </c>
      <c r="BG2540" s="230">
        <f>IF(N2540="zákl. přenesená",J2540,0)</f>
        <v>0</v>
      </c>
      <c r="BH2540" s="230">
        <f>IF(N2540="sníž. přenesená",J2540,0)</f>
        <v>0</v>
      </c>
      <c r="BI2540" s="230">
        <f>IF(N2540="nulová",J2540,0)</f>
        <v>0</v>
      </c>
      <c r="BJ2540" s="20" t="s">
        <v>91</v>
      </c>
      <c r="BK2540" s="230">
        <f>ROUND(I2540*H2540,2)</f>
        <v>0</v>
      </c>
      <c r="BL2540" s="20" t="s">
        <v>482</v>
      </c>
      <c r="BM2540" s="229" t="s">
        <v>2255</v>
      </c>
    </row>
    <row r="2541" s="14" customFormat="1">
      <c r="A2541" s="14"/>
      <c r="B2541" s="247"/>
      <c r="C2541" s="248"/>
      <c r="D2541" s="238" t="s">
        <v>383</v>
      </c>
      <c r="E2541" s="248"/>
      <c r="F2541" s="250" t="s">
        <v>2256</v>
      </c>
      <c r="G2541" s="248"/>
      <c r="H2541" s="251">
        <v>113.48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383</v>
      </c>
      <c r="AU2541" s="257" t="s">
        <v>91</v>
      </c>
      <c r="AV2541" s="14" t="s">
        <v>91</v>
      </c>
      <c r="AW2541" s="14" t="s">
        <v>4</v>
      </c>
      <c r="AX2541" s="14" t="s">
        <v>85</v>
      </c>
      <c r="AY2541" s="257" t="s">
        <v>373</v>
      </c>
    </row>
    <row r="2542" s="2" customFormat="1" ht="49.05" customHeight="1">
      <c r="A2542" s="41"/>
      <c r="B2542" s="42"/>
      <c r="C2542" s="218" t="s">
        <v>2257</v>
      </c>
      <c r="D2542" s="218" t="s">
        <v>375</v>
      </c>
      <c r="E2542" s="219" t="s">
        <v>2258</v>
      </c>
      <c r="F2542" s="220" t="s">
        <v>2259</v>
      </c>
      <c r="G2542" s="221" t="s">
        <v>153</v>
      </c>
      <c r="H2542" s="222">
        <v>283.69999999999999</v>
      </c>
      <c r="I2542" s="223"/>
      <c r="J2542" s="224">
        <f>ROUND(I2542*H2542,2)</f>
        <v>0</v>
      </c>
      <c r="K2542" s="220" t="s">
        <v>378</v>
      </c>
      <c r="L2542" s="47"/>
      <c r="M2542" s="225" t="s">
        <v>19</v>
      </c>
      <c r="N2542" s="226" t="s">
        <v>50</v>
      </c>
      <c r="O2542" s="87"/>
      <c r="P2542" s="227">
        <f>O2542*H2542</f>
        <v>0</v>
      </c>
      <c r="Q2542" s="227">
        <v>0</v>
      </c>
      <c r="R2542" s="227">
        <f>Q2542*H2542</f>
        <v>0</v>
      </c>
      <c r="S2542" s="227">
        <v>0</v>
      </c>
      <c r="T2542" s="228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9" t="s">
        <v>482</v>
      </c>
      <c r="AT2542" s="229" t="s">
        <v>375</v>
      </c>
      <c r="AU2542" s="229" t="s">
        <v>91</v>
      </c>
      <c r="AY2542" s="20" t="s">
        <v>373</v>
      </c>
      <c r="BE2542" s="230">
        <f>IF(N2542="základní",J2542,0)</f>
        <v>0</v>
      </c>
      <c r="BF2542" s="230">
        <f>IF(N2542="snížená",J2542,0)</f>
        <v>0</v>
      </c>
      <c r="BG2542" s="230">
        <f>IF(N2542="zákl. přenesená",J2542,0)</f>
        <v>0</v>
      </c>
      <c r="BH2542" s="230">
        <f>IF(N2542="sníž. přenesená",J2542,0)</f>
        <v>0</v>
      </c>
      <c r="BI2542" s="230">
        <f>IF(N2542="nulová",J2542,0)</f>
        <v>0</v>
      </c>
      <c r="BJ2542" s="20" t="s">
        <v>91</v>
      </c>
      <c r="BK2542" s="230">
        <f>ROUND(I2542*H2542,2)</f>
        <v>0</v>
      </c>
      <c r="BL2542" s="20" t="s">
        <v>482</v>
      </c>
      <c r="BM2542" s="229" t="s">
        <v>2260</v>
      </c>
    </row>
    <row r="2543" s="2" customFormat="1">
      <c r="A2543" s="41"/>
      <c r="B2543" s="42"/>
      <c r="C2543" s="43"/>
      <c r="D2543" s="231" t="s">
        <v>381</v>
      </c>
      <c r="E2543" s="43"/>
      <c r="F2543" s="232" t="s">
        <v>2261</v>
      </c>
      <c r="G2543" s="43"/>
      <c r="H2543" s="43"/>
      <c r="I2543" s="233"/>
      <c r="J2543" s="43"/>
      <c r="K2543" s="43"/>
      <c r="L2543" s="47"/>
      <c r="M2543" s="234"/>
      <c r="N2543" s="235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381</v>
      </c>
      <c r="AU2543" s="20" t="s">
        <v>91</v>
      </c>
    </row>
    <row r="2544" s="13" customFormat="1">
      <c r="A2544" s="13"/>
      <c r="B2544" s="236"/>
      <c r="C2544" s="237"/>
      <c r="D2544" s="238" t="s">
        <v>383</v>
      </c>
      <c r="E2544" s="239" t="s">
        <v>19</v>
      </c>
      <c r="F2544" s="240" t="s">
        <v>384</v>
      </c>
      <c r="G2544" s="237"/>
      <c r="H2544" s="239" t="s">
        <v>19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6" t="s">
        <v>383</v>
      </c>
      <c r="AU2544" s="246" t="s">
        <v>91</v>
      </c>
      <c r="AV2544" s="13" t="s">
        <v>85</v>
      </c>
      <c r="AW2544" s="13" t="s">
        <v>37</v>
      </c>
      <c r="AX2544" s="13" t="s">
        <v>78</v>
      </c>
      <c r="AY2544" s="246" t="s">
        <v>373</v>
      </c>
    </row>
    <row r="2545" s="13" customFormat="1">
      <c r="A2545" s="13"/>
      <c r="B2545" s="236"/>
      <c r="C2545" s="237"/>
      <c r="D2545" s="238" t="s">
        <v>383</v>
      </c>
      <c r="E2545" s="239" t="s">
        <v>19</v>
      </c>
      <c r="F2545" s="240" t="s">
        <v>668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383</v>
      </c>
      <c r="AU2545" s="246" t="s">
        <v>91</v>
      </c>
      <c r="AV2545" s="13" t="s">
        <v>85</v>
      </c>
      <c r="AW2545" s="13" t="s">
        <v>37</v>
      </c>
      <c r="AX2545" s="13" t="s">
        <v>78</v>
      </c>
      <c r="AY2545" s="246" t="s">
        <v>373</v>
      </c>
    </row>
    <row r="2546" s="13" customFormat="1">
      <c r="A2546" s="13"/>
      <c r="B2546" s="236"/>
      <c r="C2546" s="237"/>
      <c r="D2546" s="238" t="s">
        <v>383</v>
      </c>
      <c r="E2546" s="239" t="s">
        <v>19</v>
      </c>
      <c r="F2546" s="240" t="s">
        <v>670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383</v>
      </c>
      <c r="AU2546" s="246" t="s">
        <v>91</v>
      </c>
      <c r="AV2546" s="13" t="s">
        <v>85</v>
      </c>
      <c r="AW2546" s="13" t="s">
        <v>37</v>
      </c>
      <c r="AX2546" s="13" t="s">
        <v>78</v>
      </c>
      <c r="AY2546" s="246" t="s">
        <v>373</v>
      </c>
    </row>
    <row r="2547" s="13" customFormat="1">
      <c r="A2547" s="13"/>
      <c r="B2547" s="236"/>
      <c r="C2547" s="237"/>
      <c r="D2547" s="238" t="s">
        <v>383</v>
      </c>
      <c r="E2547" s="239" t="s">
        <v>19</v>
      </c>
      <c r="F2547" s="240" t="s">
        <v>671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383</v>
      </c>
      <c r="AU2547" s="246" t="s">
        <v>91</v>
      </c>
      <c r="AV2547" s="13" t="s">
        <v>85</v>
      </c>
      <c r="AW2547" s="13" t="s">
        <v>37</v>
      </c>
      <c r="AX2547" s="13" t="s">
        <v>78</v>
      </c>
      <c r="AY2547" s="246" t="s">
        <v>373</v>
      </c>
    </row>
    <row r="2548" s="13" customFormat="1">
      <c r="A2548" s="13"/>
      <c r="B2548" s="236"/>
      <c r="C2548" s="237"/>
      <c r="D2548" s="238" t="s">
        <v>383</v>
      </c>
      <c r="E2548" s="239" t="s">
        <v>19</v>
      </c>
      <c r="F2548" s="240" t="s">
        <v>669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383</v>
      </c>
      <c r="AU2548" s="246" t="s">
        <v>91</v>
      </c>
      <c r="AV2548" s="13" t="s">
        <v>85</v>
      </c>
      <c r="AW2548" s="13" t="s">
        <v>37</v>
      </c>
      <c r="AX2548" s="13" t="s">
        <v>78</v>
      </c>
      <c r="AY2548" s="246" t="s">
        <v>373</v>
      </c>
    </row>
    <row r="2549" s="14" customFormat="1">
      <c r="A2549" s="14"/>
      <c r="B2549" s="247"/>
      <c r="C2549" s="248"/>
      <c r="D2549" s="238" t="s">
        <v>383</v>
      </c>
      <c r="E2549" s="249" t="s">
        <v>19</v>
      </c>
      <c r="F2549" s="250" t="s">
        <v>2250</v>
      </c>
      <c r="G2549" s="248"/>
      <c r="H2549" s="251">
        <v>260.69999999999999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383</v>
      </c>
      <c r="AU2549" s="257" t="s">
        <v>91</v>
      </c>
      <c r="AV2549" s="14" t="s">
        <v>91</v>
      </c>
      <c r="AW2549" s="14" t="s">
        <v>37</v>
      </c>
      <c r="AX2549" s="14" t="s">
        <v>78</v>
      </c>
      <c r="AY2549" s="257" t="s">
        <v>373</v>
      </c>
    </row>
    <row r="2550" s="13" customFormat="1">
      <c r="A2550" s="13"/>
      <c r="B2550" s="236"/>
      <c r="C2550" s="237"/>
      <c r="D2550" s="238" t="s">
        <v>383</v>
      </c>
      <c r="E2550" s="239" t="s">
        <v>19</v>
      </c>
      <c r="F2550" s="240" t="s">
        <v>2251</v>
      </c>
      <c r="G2550" s="237"/>
      <c r="H2550" s="239" t="s">
        <v>19</v>
      </c>
      <c r="I2550" s="241"/>
      <c r="J2550" s="237"/>
      <c r="K2550" s="237"/>
      <c r="L2550" s="242"/>
      <c r="M2550" s="243"/>
      <c r="N2550" s="244"/>
      <c r="O2550" s="244"/>
      <c r="P2550" s="244"/>
      <c r="Q2550" s="244"/>
      <c r="R2550" s="244"/>
      <c r="S2550" s="244"/>
      <c r="T2550" s="24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6" t="s">
        <v>383</v>
      </c>
      <c r="AU2550" s="246" t="s">
        <v>91</v>
      </c>
      <c r="AV2550" s="13" t="s">
        <v>85</v>
      </c>
      <c r="AW2550" s="13" t="s">
        <v>37</v>
      </c>
      <c r="AX2550" s="13" t="s">
        <v>78</v>
      </c>
      <c r="AY2550" s="246" t="s">
        <v>373</v>
      </c>
    </row>
    <row r="2551" s="14" customFormat="1">
      <c r="A2551" s="14"/>
      <c r="B2551" s="247"/>
      <c r="C2551" s="248"/>
      <c r="D2551" s="238" t="s">
        <v>383</v>
      </c>
      <c r="E2551" s="249" t="s">
        <v>19</v>
      </c>
      <c r="F2551" s="250" t="s">
        <v>2252</v>
      </c>
      <c r="G2551" s="248"/>
      <c r="H2551" s="251">
        <v>11.560000000000001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383</v>
      </c>
      <c r="AU2551" s="257" t="s">
        <v>91</v>
      </c>
      <c r="AV2551" s="14" t="s">
        <v>91</v>
      </c>
      <c r="AW2551" s="14" t="s">
        <v>37</v>
      </c>
      <c r="AX2551" s="14" t="s">
        <v>78</v>
      </c>
      <c r="AY2551" s="257" t="s">
        <v>373</v>
      </c>
    </row>
    <row r="2552" s="14" customFormat="1">
      <c r="A2552" s="14"/>
      <c r="B2552" s="247"/>
      <c r="C2552" s="248"/>
      <c r="D2552" s="238" t="s">
        <v>383</v>
      </c>
      <c r="E2552" s="249" t="s">
        <v>19</v>
      </c>
      <c r="F2552" s="250" t="s">
        <v>2253</v>
      </c>
      <c r="G2552" s="248"/>
      <c r="H2552" s="251">
        <v>11.44</v>
      </c>
      <c r="I2552" s="252"/>
      <c r="J2552" s="248"/>
      <c r="K2552" s="248"/>
      <c r="L2552" s="253"/>
      <c r="M2552" s="254"/>
      <c r="N2552" s="255"/>
      <c r="O2552" s="255"/>
      <c r="P2552" s="255"/>
      <c r="Q2552" s="255"/>
      <c r="R2552" s="255"/>
      <c r="S2552" s="255"/>
      <c r="T2552" s="25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7" t="s">
        <v>383</v>
      </c>
      <c r="AU2552" s="257" t="s">
        <v>91</v>
      </c>
      <c r="AV2552" s="14" t="s">
        <v>91</v>
      </c>
      <c r="AW2552" s="14" t="s">
        <v>37</v>
      </c>
      <c r="AX2552" s="14" t="s">
        <v>78</v>
      </c>
      <c r="AY2552" s="257" t="s">
        <v>373</v>
      </c>
    </row>
    <row r="2553" s="15" customFormat="1">
      <c r="A2553" s="15"/>
      <c r="B2553" s="258"/>
      <c r="C2553" s="259"/>
      <c r="D2553" s="238" t="s">
        <v>383</v>
      </c>
      <c r="E2553" s="260" t="s">
        <v>19</v>
      </c>
      <c r="F2553" s="261" t="s">
        <v>386</v>
      </c>
      <c r="G2553" s="259"/>
      <c r="H2553" s="262">
        <v>283.69999999999999</v>
      </c>
      <c r="I2553" s="263"/>
      <c r="J2553" s="259"/>
      <c r="K2553" s="259"/>
      <c r="L2553" s="264"/>
      <c r="M2553" s="265"/>
      <c r="N2553" s="266"/>
      <c r="O2553" s="266"/>
      <c r="P2553" s="266"/>
      <c r="Q2553" s="266"/>
      <c r="R2553" s="266"/>
      <c r="S2553" s="266"/>
      <c r="T2553" s="267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68" t="s">
        <v>383</v>
      </c>
      <c r="AU2553" s="268" t="s">
        <v>91</v>
      </c>
      <c r="AV2553" s="15" t="s">
        <v>379</v>
      </c>
      <c r="AW2553" s="15" t="s">
        <v>37</v>
      </c>
      <c r="AX2553" s="15" t="s">
        <v>85</v>
      </c>
      <c r="AY2553" s="268" t="s">
        <v>373</v>
      </c>
    </row>
    <row r="2554" s="2" customFormat="1" ht="24.15" customHeight="1">
      <c r="A2554" s="41"/>
      <c r="B2554" s="42"/>
      <c r="C2554" s="280" t="s">
        <v>2262</v>
      </c>
      <c r="D2554" s="280" t="s">
        <v>489</v>
      </c>
      <c r="E2554" s="281" t="s">
        <v>2263</v>
      </c>
      <c r="F2554" s="282" t="s">
        <v>2264</v>
      </c>
      <c r="G2554" s="283" t="s">
        <v>153</v>
      </c>
      <c r="H2554" s="284">
        <v>340.44</v>
      </c>
      <c r="I2554" s="285"/>
      <c r="J2554" s="286">
        <f>ROUND(I2554*H2554,2)</f>
        <v>0</v>
      </c>
      <c r="K2554" s="282" t="s">
        <v>378</v>
      </c>
      <c r="L2554" s="287"/>
      <c r="M2554" s="288" t="s">
        <v>19</v>
      </c>
      <c r="N2554" s="289" t="s">
        <v>50</v>
      </c>
      <c r="O2554" s="87"/>
      <c r="P2554" s="227">
        <f>O2554*H2554</f>
        <v>0</v>
      </c>
      <c r="Q2554" s="227">
        <v>0.00029999999999999997</v>
      </c>
      <c r="R2554" s="227">
        <f>Q2554*H2554</f>
        <v>0.10213199999999999</v>
      </c>
      <c r="S2554" s="227">
        <v>0</v>
      </c>
      <c r="T2554" s="228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9" t="s">
        <v>616</v>
      </c>
      <c r="AT2554" s="229" t="s">
        <v>489</v>
      </c>
      <c r="AU2554" s="229" t="s">
        <v>91</v>
      </c>
      <c r="AY2554" s="20" t="s">
        <v>373</v>
      </c>
      <c r="BE2554" s="230">
        <f>IF(N2554="základní",J2554,0)</f>
        <v>0</v>
      </c>
      <c r="BF2554" s="230">
        <f>IF(N2554="snížená",J2554,0)</f>
        <v>0</v>
      </c>
      <c r="BG2554" s="230">
        <f>IF(N2554="zákl. přenesená",J2554,0)</f>
        <v>0</v>
      </c>
      <c r="BH2554" s="230">
        <f>IF(N2554="sníž. přenesená",J2554,0)</f>
        <v>0</v>
      </c>
      <c r="BI2554" s="230">
        <f>IF(N2554="nulová",J2554,0)</f>
        <v>0</v>
      </c>
      <c r="BJ2554" s="20" t="s">
        <v>91</v>
      </c>
      <c r="BK2554" s="230">
        <f>ROUND(I2554*H2554,2)</f>
        <v>0</v>
      </c>
      <c r="BL2554" s="20" t="s">
        <v>482</v>
      </c>
      <c r="BM2554" s="229" t="s">
        <v>2265</v>
      </c>
    </row>
    <row r="2555" s="13" customFormat="1">
      <c r="A2555" s="13"/>
      <c r="B2555" s="236"/>
      <c r="C2555" s="237"/>
      <c r="D2555" s="238" t="s">
        <v>383</v>
      </c>
      <c r="E2555" s="239" t="s">
        <v>19</v>
      </c>
      <c r="F2555" s="240" t="s">
        <v>384</v>
      </c>
      <c r="G2555" s="237"/>
      <c r="H2555" s="239" t="s">
        <v>19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6" t="s">
        <v>383</v>
      </c>
      <c r="AU2555" s="246" t="s">
        <v>91</v>
      </c>
      <c r="AV2555" s="13" t="s">
        <v>85</v>
      </c>
      <c r="AW2555" s="13" t="s">
        <v>37</v>
      </c>
      <c r="AX2555" s="13" t="s">
        <v>78</v>
      </c>
      <c r="AY2555" s="246" t="s">
        <v>373</v>
      </c>
    </row>
    <row r="2556" s="13" customFormat="1">
      <c r="A2556" s="13"/>
      <c r="B2556" s="236"/>
      <c r="C2556" s="237"/>
      <c r="D2556" s="238" t="s">
        <v>383</v>
      </c>
      <c r="E2556" s="239" t="s">
        <v>19</v>
      </c>
      <c r="F2556" s="240" t="s">
        <v>668</v>
      </c>
      <c r="G2556" s="237"/>
      <c r="H2556" s="239" t="s">
        <v>19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6" t="s">
        <v>383</v>
      </c>
      <c r="AU2556" s="246" t="s">
        <v>91</v>
      </c>
      <c r="AV2556" s="13" t="s">
        <v>85</v>
      </c>
      <c r="AW2556" s="13" t="s">
        <v>37</v>
      </c>
      <c r="AX2556" s="13" t="s">
        <v>78</v>
      </c>
      <c r="AY2556" s="246" t="s">
        <v>373</v>
      </c>
    </row>
    <row r="2557" s="13" customFormat="1">
      <c r="A2557" s="13"/>
      <c r="B2557" s="236"/>
      <c r="C2557" s="237"/>
      <c r="D2557" s="238" t="s">
        <v>383</v>
      </c>
      <c r="E2557" s="239" t="s">
        <v>19</v>
      </c>
      <c r="F2557" s="240" t="s">
        <v>670</v>
      </c>
      <c r="G2557" s="237"/>
      <c r="H2557" s="239" t="s">
        <v>19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6" t="s">
        <v>383</v>
      </c>
      <c r="AU2557" s="246" t="s">
        <v>91</v>
      </c>
      <c r="AV2557" s="13" t="s">
        <v>85</v>
      </c>
      <c r="AW2557" s="13" t="s">
        <v>37</v>
      </c>
      <c r="AX2557" s="13" t="s">
        <v>78</v>
      </c>
      <c r="AY2557" s="246" t="s">
        <v>373</v>
      </c>
    </row>
    <row r="2558" s="13" customFormat="1">
      <c r="A2558" s="13"/>
      <c r="B2558" s="236"/>
      <c r="C2558" s="237"/>
      <c r="D2558" s="238" t="s">
        <v>383</v>
      </c>
      <c r="E2558" s="239" t="s">
        <v>19</v>
      </c>
      <c r="F2558" s="240" t="s">
        <v>671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383</v>
      </c>
      <c r="AU2558" s="246" t="s">
        <v>91</v>
      </c>
      <c r="AV2558" s="13" t="s">
        <v>85</v>
      </c>
      <c r="AW2558" s="13" t="s">
        <v>37</v>
      </c>
      <c r="AX2558" s="13" t="s">
        <v>78</v>
      </c>
      <c r="AY2558" s="246" t="s">
        <v>373</v>
      </c>
    </row>
    <row r="2559" s="13" customFormat="1">
      <c r="A2559" s="13"/>
      <c r="B2559" s="236"/>
      <c r="C2559" s="237"/>
      <c r="D2559" s="238" t="s">
        <v>383</v>
      </c>
      <c r="E2559" s="239" t="s">
        <v>19</v>
      </c>
      <c r="F2559" s="240" t="s">
        <v>669</v>
      </c>
      <c r="G2559" s="237"/>
      <c r="H2559" s="239" t="s">
        <v>19</v>
      </c>
      <c r="I2559" s="241"/>
      <c r="J2559" s="237"/>
      <c r="K2559" s="237"/>
      <c r="L2559" s="242"/>
      <c r="M2559" s="243"/>
      <c r="N2559" s="244"/>
      <c r="O2559" s="244"/>
      <c r="P2559" s="244"/>
      <c r="Q2559" s="244"/>
      <c r="R2559" s="244"/>
      <c r="S2559" s="244"/>
      <c r="T2559" s="24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6" t="s">
        <v>383</v>
      </c>
      <c r="AU2559" s="246" t="s">
        <v>91</v>
      </c>
      <c r="AV2559" s="13" t="s">
        <v>85</v>
      </c>
      <c r="AW2559" s="13" t="s">
        <v>37</v>
      </c>
      <c r="AX2559" s="13" t="s">
        <v>78</v>
      </c>
      <c r="AY2559" s="246" t="s">
        <v>373</v>
      </c>
    </row>
    <row r="2560" s="14" customFormat="1">
      <c r="A2560" s="14"/>
      <c r="B2560" s="247"/>
      <c r="C2560" s="248"/>
      <c r="D2560" s="238" t="s">
        <v>383</v>
      </c>
      <c r="E2560" s="249" t="s">
        <v>19</v>
      </c>
      <c r="F2560" s="250" t="s">
        <v>2250</v>
      </c>
      <c r="G2560" s="248"/>
      <c r="H2560" s="251">
        <v>260.69999999999999</v>
      </c>
      <c r="I2560" s="252"/>
      <c r="J2560" s="248"/>
      <c r="K2560" s="248"/>
      <c r="L2560" s="253"/>
      <c r="M2560" s="254"/>
      <c r="N2560" s="255"/>
      <c r="O2560" s="255"/>
      <c r="P2560" s="255"/>
      <c r="Q2560" s="255"/>
      <c r="R2560" s="255"/>
      <c r="S2560" s="255"/>
      <c r="T2560" s="256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7" t="s">
        <v>383</v>
      </c>
      <c r="AU2560" s="257" t="s">
        <v>91</v>
      </c>
      <c r="AV2560" s="14" t="s">
        <v>91</v>
      </c>
      <c r="AW2560" s="14" t="s">
        <v>37</v>
      </c>
      <c r="AX2560" s="14" t="s">
        <v>78</v>
      </c>
      <c r="AY2560" s="257" t="s">
        <v>373</v>
      </c>
    </row>
    <row r="2561" s="13" customFormat="1">
      <c r="A2561" s="13"/>
      <c r="B2561" s="236"/>
      <c r="C2561" s="237"/>
      <c r="D2561" s="238" t="s">
        <v>383</v>
      </c>
      <c r="E2561" s="239" t="s">
        <v>19</v>
      </c>
      <c r="F2561" s="240" t="s">
        <v>2251</v>
      </c>
      <c r="G2561" s="237"/>
      <c r="H2561" s="239" t="s">
        <v>19</v>
      </c>
      <c r="I2561" s="241"/>
      <c r="J2561" s="237"/>
      <c r="K2561" s="237"/>
      <c r="L2561" s="242"/>
      <c r="M2561" s="243"/>
      <c r="N2561" s="244"/>
      <c r="O2561" s="244"/>
      <c r="P2561" s="244"/>
      <c r="Q2561" s="244"/>
      <c r="R2561" s="244"/>
      <c r="S2561" s="244"/>
      <c r="T2561" s="24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6" t="s">
        <v>383</v>
      </c>
      <c r="AU2561" s="246" t="s">
        <v>91</v>
      </c>
      <c r="AV2561" s="13" t="s">
        <v>85</v>
      </c>
      <c r="AW2561" s="13" t="s">
        <v>37</v>
      </c>
      <c r="AX2561" s="13" t="s">
        <v>78</v>
      </c>
      <c r="AY2561" s="246" t="s">
        <v>373</v>
      </c>
    </row>
    <row r="2562" s="14" customFormat="1">
      <c r="A2562" s="14"/>
      <c r="B2562" s="247"/>
      <c r="C2562" s="248"/>
      <c r="D2562" s="238" t="s">
        <v>383</v>
      </c>
      <c r="E2562" s="249" t="s">
        <v>19</v>
      </c>
      <c r="F2562" s="250" t="s">
        <v>2252</v>
      </c>
      <c r="G2562" s="248"/>
      <c r="H2562" s="251">
        <v>11.560000000000001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7" t="s">
        <v>383</v>
      </c>
      <c r="AU2562" s="257" t="s">
        <v>91</v>
      </c>
      <c r="AV2562" s="14" t="s">
        <v>91</v>
      </c>
      <c r="AW2562" s="14" t="s">
        <v>37</v>
      </c>
      <c r="AX2562" s="14" t="s">
        <v>78</v>
      </c>
      <c r="AY2562" s="257" t="s">
        <v>373</v>
      </c>
    </row>
    <row r="2563" s="14" customFormat="1">
      <c r="A2563" s="14"/>
      <c r="B2563" s="247"/>
      <c r="C2563" s="248"/>
      <c r="D2563" s="238" t="s">
        <v>383</v>
      </c>
      <c r="E2563" s="249" t="s">
        <v>19</v>
      </c>
      <c r="F2563" s="250" t="s">
        <v>2253</v>
      </c>
      <c r="G2563" s="248"/>
      <c r="H2563" s="251">
        <v>11.44</v>
      </c>
      <c r="I2563" s="252"/>
      <c r="J2563" s="248"/>
      <c r="K2563" s="248"/>
      <c r="L2563" s="253"/>
      <c r="M2563" s="254"/>
      <c r="N2563" s="255"/>
      <c r="O2563" s="255"/>
      <c r="P2563" s="255"/>
      <c r="Q2563" s="255"/>
      <c r="R2563" s="255"/>
      <c r="S2563" s="255"/>
      <c r="T2563" s="256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7" t="s">
        <v>383</v>
      </c>
      <c r="AU2563" s="257" t="s">
        <v>91</v>
      </c>
      <c r="AV2563" s="14" t="s">
        <v>91</v>
      </c>
      <c r="AW2563" s="14" t="s">
        <v>37</v>
      </c>
      <c r="AX2563" s="14" t="s">
        <v>78</v>
      </c>
      <c r="AY2563" s="257" t="s">
        <v>373</v>
      </c>
    </row>
    <row r="2564" s="15" customFormat="1">
      <c r="A2564" s="15"/>
      <c r="B2564" s="258"/>
      <c r="C2564" s="259"/>
      <c r="D2564" s="238" t="s">
        <v>383</v>
      </c>
      <c r="E2564" s="260" t="s">
        <v>19</v>
      </c>
      <c r="F2564" s="261" t="s">
        <v>386</v>
      </c>
      <c r="G2564" s="259"/>
      <c r="H2564" s="262">
        <v>283.69999999999999</v>
      </c>
      <c r="I2564" s="263"/>
      <c r="J2564" s="259"/>
      <c r="K2564" s="259"/>
      <c r="L2564" s="264"/>
      <c r="M2564" s="265"/>
      <c r="N2564" s="266"/>
      <c r="O2564" s="266"/>
      <c r="P2564" s="266"/>
      <c r="Q2564" s="266"/>
      <c r="R2564" s="266"/>
      <c r="S2564" s="266"/>
      <c r="T2564" s="267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8" t="s">
        <v>383</v>
      </c>
      <c r="AU2564" s="268" t="s">
        <v>91</v>
      </c>
      <c r="AV2564" s="15" t="s">
        <v>379</v>
      </c>
      <c r="AW2564" s="15" t="s">
        <v>37</v>
      </c>
      <c r="AX2564" s="15" t="s">
        <v>85</v>
      </c>
      <c r="AY2564" s="268" t="s">
        <v>373</v>
      </c>
    </row>
    <row r="2565" s="14" customFormat="1">
      <c r="A2565" s="14"/>
      <c r="B2565" s="247"/>
      <c r="C2565" s="248"/>
      <c r="D2565" s="238" t="s">
        <v>383</v>
      </c>
      <c r="E2565" s="248"/>
      <c r="F2565" s="250" t="s">
        <v>2266</v>
      </c>
      <c r="G2565" s="248"/>
      <c r="H2565" s="251">
        <v>340.44</v>
      </c>
      <c r="I2565" s="252"/>
      <c r="J2565" s="248"/>
      <c r="K2565" s="248"/>
      <c r="L2565" s="253"/>
      <c r="M2565" s="254"/>
      <c r="N2565" s="255"/>
      <c r="O2565" s="255"/>
      <c r="P2565" s="255"/>
      <c r="Q2565" s="255"/>
      <c r="R2565" s="255"/>
      <c r="S2565" s="255"/>
      <c r="T2565" s="256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7" t="s">
        <v>383</v>
      </c>
      <c r="AU2565" s="257" t="s">
        <v>91</v>
      </c>
      <c r="AV2565" s="14" t="s">
        <v>91</v>
      </c>
      <c r="AW2565" s="14" t="s">
        <v>4</v>
      </c>
      <c r="AX2565" s="14" t="s">
        <v>85</v>
      </c>
      <c r="AY2565" s="257" t="s">
        <v>373</v>
      </c>
    </row>
    <row r="2566" s="2" customFormat="1" ht="37.8" customHeight="1">
      <c r="A2566" s="41"/>
      <c r="B2566" s="42"/>
      <c r="C2566" s="218" t="s">
        <v>302</v>
      </c>
      <c r="D2566" s="218" t="s">
        <v>375</v>
      </c>
      <c r="E2566" s="219" t="s">
        <v>2267</v>
      </c>
      <c r="F2566" s="220" t="s">
        <v>2268</v>
      </c>
      <c r="G2566" s="221" t="s">
        <v>153</v>
      </c>
      <c r="H2566" s="222">
        <v>283.69999999999999</v>
      </c>
      <c r="I2566" s="223"/>
      <c r="J2566" s="224">
        <f>ROUND(I2566*H2566,2)</f>
        <v>0</v>
      </c>
      <c r="K2566" s="220" t="s">
        <v>378</v>
      </c>
      <c r="L2566" s="47"/>
      <c r="M2566" s="225" t="s">
        <v>19</v>
      </c>
      <c r="N2566" s="226" t="s">
        <v>50</v>
      </c>
      <c r="O2566" s="87"/>
      <c r="P2566" s="227">
        <f>O2566*H2566</f>
        <v>0</v>
      </c>
      <c r="Q2566" s="227">
        <v>0.00093999999999999997</v>
      </c>
      <c r="R2566" s="227">
        <f>Q2566*H2566</f>
        <v>0.26667799999999997</v>
      </c>
      <c r="S2566" s="227">
        <v>0</v>
      </c>
      <c r="T2566" s="228">
        <f>S2566*H2566</f>
        <v>0</v>
      </c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R2566" s="229" t="s">
        <v>482</v>
      </c>
      <c r="AT2566" s="229" t="s">
        <v>375</v>
      </c>
      <c r="AU2566" s="229" t="s">
        <v>91</v>
      </c>
      <c r="AY2566" s="20" t="s">
        <v>373</v>
      </c>
      <c r="BE2566" s="230">
        <f>IF(N2566="základní",J2566,0)</f>
        <v>0</v>
      </c>
      <c r="BF2566" s="230">
        <f>IF(N2566="snížená",J2566,0)</f>
        <v>0</v>
      </c>
      <c r="BG2566" s="230">
        <f>IF(N2566="zákl. přenesená",J2566,0)</f>
        <v>0</v>
      </c>
      <c r="BH2566" s="230">
        <f>IF(N2566="sníž. přenesená",J2566,0)</f>
        <v>0</v>
      </c>
      <c r="BI2566" s="230">
        <f>IF(N2566="nulová",J2566,0)</f>
        <v>0</v>
      </c>
      <c r="BJ2566" s="20" t="s">
        <v>91</v>
      </c>
      <c r="BK2566" s="230">
        <f>ROUND(I2566*H2566,2)</f>
        <v>0</v>
      </c>
      <c r="BL2566" s="20" t="s">
        <v>482</v>
      </c>
      <c r="BM2566" s="229" t="s">
        <v>2269</v>
      </c>
    </row>
    <row r="2567" s="2" customFormat="1">
      <c r="A2567" s="41"/>
      <c r="B2567" s="42"/>
      <c r="C2567" s="43"/>
      <c r="D2567" s="231" t="s">
        <v>381</v>
      </c>
      <c r="E2567" s="43"/>
      <c r="F2567" s="232" t="s">
        <v>2270</v>
      </c>
      <c r="G2567" s="43"/>
      <c r="H2567" s="43"/>
      <c r="I2567" s="233"/>
      <c r="J2567" s="43"/>
      <c r="K2567" s="43"/>
      <c r="L2567" s="47"/>
      <c r="M2567" s="234"/>
      <c r="N2567" s="235"/>
      <c r="O2567" s="87"/>
      <c r="P2567" s="87"/>
      <c r="Q2567" s="87"/>
      <c r="R2567" s="87"/>
      <c r="S2567" s="87"/>
      <c r="T2567" s="88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T2567" s="20" t="s">
        <v>381</v>
      </c>
      <c r="AU2567" s="20" t="s">
        <v>91</v>
      </c>
    </row>
    <row r="2568" s="13" customFormat="1">
      <c r="A2568" s="13"/>
      <c r="B2568" s="236"/>
      <c r="C2568" s="237"/>
      <c r="D2568" s="238" t="s">
        <v>383</v>
      </c>
      <c r="E2568" s="239" t="s">
        <v>19</v>
      </c>
      <c r="F2568" s="240" t="s">
        <v>384</v>
      </c>
      <c r="G2568" s="237"/>
      <c r="H2568" s="239" t="s">
        <v>19</v>
      </c>
      <c r="I2568" s="241"/>
      <c r="J2568" s="237"/>
      <c r="K2568" s="237"/>
      <c r="L2568" s="242"/>
      <c r="M2568" s="243"/>
      <c r="N2568" s="244"/>
      <c r="O2568" s="244"/>
      <c r="P2568" s="244"/>
      <c r="Q2568" s="244"/>
      <c r="R2568" s="244"/>
      <c r="S2568" s="244"/>
      <c r="T2568" s="24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6" t="s">
        <v>383</v>
      </c>
      <c r="AU2568" s="246" t="s">
        <v>91</v>
      </c>
      <c r="AV2568" s="13" t="s">
        <v>85</v>
      </c>
      <c r="AW2568" s="13" t="s">
        <v>37</v>
      </c>
      <c r="AX2568" s="13" t="s">
        <v>78</v>
      </c>
      <c r="AY2568" s="246" t="s">
        <v>373</v>
      </c>
    </row>
    <row r="2569" s="13" customFormat="1">
      <c r="A2569" s="13"/>
      <c r="B2569" s="236"/>
      <c r="C2569" s="237"/>
      <c r="D2569" s="238" t="s">
        <v>383</v>
      </c>
      <c r="E2569" s="239" t="s">
        <v>19</v>
      </c>
      <c r="F2569" s="240" t="s">
        <v>668</v>
      </c>
      <c r="G2569" s="237"/>
      <c r="H2569" s="239" t="s">
        <v>19</v>
      </c>
      <c r="I2569" s="241"/>
      <c r="J2569" s="237"/>
      <c r="K2569" s="237"/>
      <c r="L2569" s="242"/>
      <c r="M2569" s="243"/>
      <c r="N2569" s="244"/>
      <c r="O2569" s="244"/>
      <c r="P2569" s="244"/>
      <c r="Q2569" s="244"/>
      <c r="R2569" s="244"/>
      <c r="S2569" s="244"/>
      <c r="T2569" s="24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6" t="s">
        <v>383</v>
      </c>
      <c r="AU2569" s="246" t="s">
        <v>91</v>
      </c>
      <c r="AV2569" s="13" t="s">
        <v>85</v>
      </c>
      <c r="AW2569" s="13" t="s">
        <v>37</v>
      </c>
      <c r="AX2569" s="13" t="s">
        <v>78</v>
      </c>
      <c r="AY2569" s="246" t="s">
        <v>373</v>
      </c>
    </row>
    <row r="2570" s="13" customFormat="1">
      <c r="A2570" s="13"/>
      <c r="B2570" s="236"/>
      <c r="C2570" s="237"/>
      <c r="D2570" s="238" t="s">
        <v>383</v>
      </c>
      <c r="E2570" s="239" t="s">
        <v>19</v>
      </c>
      <c r="F2570" s="240" t="s">
        <v>670</v>
      </c>
      <c r="G2570" s="237"/>
      <c r="H2570" s="239" t="s">
        <v>19</v>
      </c>
      <c r="I2570" s="241"/>
      <c r="J2570" s="237"/>
      <c r="K2570" s="237"/>
      <c r="L2570" s="242"/>
      <c r="M2570" s="243"/>
      <c r="N2570" s="244"/>
      <c r="O2570" s="244"/>
      <c r="P2570" s="244"/>
      <c r="Q2570" s="244"/>
      <c r="R2570" s="244"/>
      <c r="S2570" s="244"/>
      <c r="T2570" s="24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6" t="s">
        <v>383</v>
      </c>
      <c r="AU2570" s="246" t="s">
        <v>91</v>
      </c>
      <c r="AV2570" s="13" t="s">
        <v>85</v>
      </c>
      <c r="AW2570" s="13" t="s">
        <v>37</v>
      </c>
      <c r="AX2570" s="13" t="s">
        <v>78</v>
      </c>
      <c r="AY2570" s="246" t="s">
        <v>373</v>
      </c>
    </row>
    <row r="2571" s="13" customFormat="1">
      <c r="A2571" s="13"/>
      <c r="B2571" s="236"/>
      <c r="C2571" s="237"/>
      <c r="D2571" s="238" t="s">
        <v>383</v>
      </c>
      <c r="E2571" s="239" t="s">
        <v>19</v>
      </c>
      <c r="F2571" s="240" t="s">
        <v>671</v>
      </c>
      <c r="G2571" s="237"/>
      <c r="H2571" s="239" t="s">
        <v>19</v>
      </c>
      <c r="I2571" s="241"/>
      <c r="J2571" s="237"/>
      <c r="K2571" s="237"/>
      <c r="L2571" s="242"/>
      <c r="M2571" s="243"/>
      <c r="N2571" s="244"/>
      <c r="O2571" s="244"/>
      <c r="P2571" s="244"/>
      <c r="Q2571" s="244"/>
      <c r="R2571" s="244"/>
      <c r="S2571" s="244"/>
      <c r="T2571" s="24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6" t="s">
        <v>383</v>
      </c>
      <c r="AU2571" s="246" t="s">
        <v>91</v>
      </c>
      <c r="AV2571" s="13" t="s">
        <v>85</v>
      </c>
      <c r="AW2571" s="13" t="s">
        <v>37</v>
      </c>
      <c r="AX2571" s="13" t="s">
        <v>78</v>
      </c>
      <c r="AY2571" s="246" t="s">
        <v>373</v>
      </c>
    </row>
    <row r="2572" s="13" customFormat="1">
      <c r="A2572" s="13"/>
      <c r="B2572" s="236"/>
      <c r="C2572" s="237"/>
      <c r="D2572" s="238" t="s">
        <v>383</v>
      </c>
      <c r="E2572" s="239" t="s">
        <v>19</v>
      </c>
      <c r="F2572" s="240" t="s">
        <v>669</v>
      </c>
      <c r="G2572" s="237"/>
      <c r="H2572" s="239" t="s">
        <v>19</v>
      </c>
      <c r="I2572" s="241"/>
      <c r="J2572" s="237"/>
      <c r="K2572" s="237"/>
      <c r="L2572" s="242"/>
      <c r="M2572" s="243"/>
      <c r="N2572" s="244"/>
      <c r="O2572" s="244"/>
      <c r="P2572" s="244"/>
      <c r="Q2572" s="244"/>
      <c r="R2572" s="244"/>
      <c r="S2572" s="244"/>
      <c r="T2572" s="24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6" t="s">
        <v>383</v>
      </c>
      <c r="AU2572" s="246" t="s">
        <v>91</v>
      </c>
      <c r="AV2572" s="13" t="s">
        <v>85</v>
      </c>
      <c r="AW2572" s="13" t="s">
        <v>37</v>
      </c>
      <c r="AX2572" s="13" t="s">
        <v>78</v>
      </c>
      <c r="AY2572" s="246" t="s">
        <v>373</v>
      </c>
    </row>
    <row r="2573" s="14" customFormat="1">
      <c r="A2573" s="14"/>
      <c r="B2573" s="247"/>
      <c r="C2573" s="248"/>
      <c r="D2573" s="238" t="s">
        <v>383</v>
      </c>
      <c r="E2573" s="249" t="s">
        <v>19</v>
      </c>
      <c r="F2573" s="250" t="s">
        <v>2250</v>
      </c>
      <c r="G2573" s="248"/>
      <c r="H2573" s="251">
        <v>260.69999999999999</v>
      </c>
      <c r="I2573" s="252"/>
      <c r="J2573" s="248"/>
      <c r="K2573" s="248"/>
      <c r="L2573" s="253"/>
      <c r="M2573" s="254"/>
      <c r="N2573" s="255"/>
      <c r="O2573" s="255"/>
      <c r="P2573" s="255"/>
      <c r="Q2573" s="255"/>
      <c r="R2573" s="255"/>
      <c r="S2573" s="255"/>
      <c r="T2573" s="256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7" t="s">
        <v>383</v>
      </c>
      <c r="AU2573" s="257" t="s">
        <v>91</v>
      </c>
      <c r="AV2573" s="14" t="s">
        <v>91</v>
      </c>
      <c r="AW2573" s="14" t="s">
        <v>37</v>
      </c>
      <c r="AX2573" s="14" t="s">
        <v>78</v>
      </c>
      <c r="AY2573" s="257" t="s">
        <v>373</v>
      </c>
    </row>
    <row r="2574" s="13" customFormat="1">
      <c r="A2574" s="13"/>
      <c r="B2574" s="236"/>
      <c r="C2574" s="237"/>
      <c r="D2574" s="238" t="s">
        <v>383</v>
      </c>
      <c r="E2574" s="239" t="s">
        <v>19</v>
      </c>
      <c r="F2574" s="240" t="s">
        <v>2251</v>
      </c>
      <c r="G2574" s="237"/>
      <c r="H2574" s="239" t="s">
        <v>19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6" t="s">
        <v>383</v>
      </c>
      <c r="AU2574" s="246" t="s">
        <v>91</v>
      </c>
      <c r="AV2574" s="13" t="s">
        <v>85</v>
      </c>
      <c r="AW2574" s="13" t="s">
        <v>37</v>
      </c>
      <c r="AX2574" s="13" t="s">
        <v>78</v>
      </c>
      <c r="AY2574" s="246" t="s">
        <v>373</v>
      </c>
    </row>
    <row r="2575" s="14" customFormat="1">
      <c r="A2575" s="14"/>
      <c r="B2575" s="247"/>
      <c r="C2575" s="248"/>
      <c r="D2575" s="238" t="s">
        <v>383</v>
      </c>
      <c r="E2575" s="249" t="s">
        <v>19</v>
      </c>
      <c r="F2575" s="250" t="s">
        <v>2252</v>
      </c>
      <c r="G2575" s="248"/>
      <c r="H2575" s="251">
        <v>11.560000000000001</v>
      </c>
      <c r="I2575" s="252"/>
      <c r="J2575" s="248"/>
      <c r="K2575" s="248"/>
      <c r="L2575" s="253"/>
      <c r="M2575" s="254"/>
      <c r="N2575" s="255"/>
      <c r="O2575" s="255"/>
      <c r="P2575" s="255"/>
      <c r="Q2575" s="255"/>
      <c r="R2575" s="255"/>
      <c r="S2575" s="255"/>
      <c r="T2575" s="256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7" t="s">
        <v>383</v>
      </c>
      <c r="AU2575" s="257" t="s">
        <v>91</v>
      </c>
      <c r="AV2575" s="14" t="s">
        <v>91</v>
      </c>
      <c r="AW2575" s="14" t="s">
        <v>37</v>
      </c>
      <c r="AX2575" s="14" t="s">
        <v>78</v>
      </c>
      <c r="AY2575" s="257" t="s">
        <v>373</v>
      </c>
    </row>
    <row r="2576" s="14" customFormat="1">
      <c r="A2576" s="14"/>
      <c r="B2576" s="247"/>
      <c r="C2576" s="248"/>
      <c r="D2576" s="238" t="s">
        <v>383</v>
      </c>
      <c r="E2576" s="249" t="s">
        <v>19</v>
      </c>
      <c r="F2576" s="250" t="s">
        <v>2253</v>
      </c>
      <c r="G2576" s="248"/>
      <c r="H2576" s="251">
        <v>11.44</v>
      </c>
      <c r="I2576" s="252"/>
      <c r="J2576" s="248"/>
      <c r="K2576" s="248"/>
      <c r="L2576" s="253"/>
      <c r="M2576" s="254"/>
      <c r="N2576" s="255"/>
      <c r="O2576" s="255"/>
      <c r="P2576" s="255"/>
      <c r="Q2576" s="255"/>
      <c r="R2576" s="255"/>
      <c r="S2576" s="255"/>
      <c r="T2576" s="256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7" t="s">
        <v>383</v>
      </c>
      <c r="AU2576" s="257" t="s">
        <v>91</v>
      </c>
      <c r="AV2576" s="14" t="s">
        <v>91</v>
      </c>
      <c r="AW2576" s="14" t="s">
        <v>37</v>
      </c>
      <c r="AX2576" s="14" t="s">
        <v>78</v>
      </c>
      <c r="AY2576" s="257" t="s">
        <v>373</v>
      </c>
    </row>
    <row r="2577" s="15" customFormat="1">
      <c r="A2577" s="15"/>
      <c r="B2577" s="258"/>
      <c r="C2577" s="259"/>
      <c r="D2577" s="238" t="s">
        <v>383</v>
      </c>
      <c r="E2577" s="260" t="s">
        <v>19</v>
      </c>
      <c r="F2577" s="261" t="s">
        <v>386</v>
      </c>
      <c r="G2577" s="259"/>
      <c r="H2577" s="262">
        <v>283.69999999999999</v>
      </c>
      <c r="I2577" s="263"/>
      <c r="J2577" s="259"/>
      <c r="K2577" s="259"/>
      <c r="L2577" s="264"/>
      <c r="M2577" s="265"/>
      <c r="N2577" s="266"/>
      <c r="O2577" s="266"/>
      <c r="P2577" s="266"/>
      <c r="Q2577" s="266"/>
      <c r="R2577" s="266"/>
      <c r="S2577" s="266"/>
      <c r="T2577" s="267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8" t="s">
        <v>383</v>
      </c>
      <c r="AU2577" s="268" t="s">
        <v>91</v>
      </c>
      <c r="AV2577" s="15" t="s">
        <v>379</v>
      </c>
      <c r="AW2577" s="15" t="s">
        <v>37</v>
      </c>
      <c r="AX2577" s="15" t="s">
        <v>85</v>
      </c>
      <c r="AY2577" s="268" t="s">
        <v>373</v>
      </c>
    </row>
    <row r="2578" s="2" customFormat="1" ht="49.05" customHeight="1">
      <c r="A2578" s="41"/>
      <c r="B2578" s="42"/>
      <c r="C2578" s="280" t="s">
        <v>2271</v>
      </c>
      <c r="D2578" s="280" t="s">
        <v>489</v>
      </c>
      <c r="E2578" s="281" t="s">
        <v>1976</v>
      </c>
      <c r="F2578" s="282" t="s">
        <v>1977</v>
      </c>
      <c r="G2578" s="283" t="s">
        <v>153</v>
      </c>
      <c r="H2578" s="284">
        <v>340.44</v>
      </c>
      <c r="I2578" s="285"/>
      <c r="J2578" s="286">
        <f>ROUND(I2578*H2578,2)</f>
        <v>0</v>
      </c>
      <c r="K2578" s="282" t="s">
        <v>378</v>
      </c>
      <c r="L2578" s="287"/>
      <c r="M2578" s="288" t="s">
        <v>19</v>
      </c>
      <c r="N2578" s="289" t="s">
        <v>50</v>
      </c>
      <c r="O2578" s="87"/>
      <c r="P2578" s="227">
        <f>O2578*H2578</f>
        <v>0</v>
      </c>
      <c r="Q2578" s="227">
        <v>0.0054000000000000003</v>
      </c>
      <c r="R2578" s="227">
        <f>Q2578*H2578</f>
        <v>1.838376</v>
      </c>
      <c r="S2578" s="227">
        <v>0</v>
      </c>
      <c r="T2578" s="228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9" t="s">
        <v>616</v>
      </c>
      <c r="AT2578" s="229" t="s">
        <v>489</v>
      </c>
      <c r="AU2578" s="229" t="s">
        <v>91</v>
      </c>
      <c r="AY2578" s="20" t="s">
        <v>373</v>
      </c>
      <c r="BE2578" s="230">
        <f>IF(N2578="základní",J2578,0)</f>
        <v>0</v>
      </c>
      <c r="BF2578" s="230">
        <f>IF(N2578="snížená",J2578,0)</f>
        <v>0</v>
      </c>
      <c r="BG2578" s="230">
        <f>IF(N2578="zákl. přenesená",J2578,0)</f>
        <v>0</v>
      </c>
      <c r="BH2578" s="230">
        <f>IF(N2578="sníž. přenesená",J2578,0)</f>
        <v>0</v>
      </c>
      <c r="BI2578" s="230">
        <f>IF(N2578="nulová",J2578,0)</f>
        <v>0</v>
      </c>
      <c r="BJ2578" s="20" t="s">
        <v>91</v>
      </c>
      <c r="BK2578" s="230">
        <f>ROUND(I2578*H2578,2)</f>
        <v>0</v>
      </c>
      <c r="BL2578" s="20" t="s">
        <v>482</v>
      </c>
      <c r="BM2578" s="229" t="s">
        <v>2272</v>
      </c>
    </row>
    <row r="2579" s="13" customFormat="1">
      <c r="A2579" s="13"/>
      <c r="B2579" s="236"/>
      <c r="C2579" s="237"/>
      <c r="D2579" s="238" t="s">
        <v>383</v>
      </c>
      <c r="E2579" s="239" t="s">
        <v>19</v>
      </c>
      <c r="F2579" s="240" t="s">
        <v>384</v>
      </c>
      <c r="G2579" s="237"/>
      <c r="H2579" s="239" t="s">
        <v>19</v>
      </c>
      <c r="I2579" s="241"/>
      <c r="J2579" s="237"/>
      <c r="K2579" s="237"/>
      <c r="L2579" s="242"/>
      <c r="M2579" s="243"/>
      <c r="N2579" s="244"/>
      <c r="O2579" s="244"/>
      <c r="P2579" s="244"/>
      <c r="Q2579" s="244"/>
      <c r="R2579" s="244"/>
      <c r="S2579" s="244"/>
      <c r="T2579" s="24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6" t="s">
        <v>383</v>
      </c>
      <c r="AU2579" s="246" t="s">
        <v>91</v>
      </c>
      <c r="AV2579" s="13" t="s">
        <v>85</v>
      </c>
      <c r="AW2579" s="13" t="s">
        <v>37</v>
      </c>
      <c r="AX2579" s="13" t="s">
        <v>78</v>
      </c>
      <c r="AY2579" s="246" t="s">
        <v>373</v>
      </c>
    </row>
    <row r="2580" s="13" customFormat="1">
      <c r="A2580" s="13"/>
      <c r="B2580" s="236"/>
      <c r="C2580" s="237"/>
      <c r="D2580" s="238" t="s">
        <v>383</v>
      </c>
      <c r="E2580" s="239" t="s">
        <v>19</v>
      </c>
      <c r="F2580" s="240" t="s">
        <v>668</v>
      </c>
      <c r="G2580" s="237"/>
      <c r="H2580" s="239" t="s">
        <v>19</v>
      </c>
      <c r="I2580" s="241"/>
      <c r="J2580" s="237"/>
      <c r="K2580" s="237"/>
      <c r="L2580" s="242"/>
      <c r="M2580" s="243"/>
      <c r="N2580" s="244"/>
      <c r="O2580" s="244"/>
      <c r="P2580" s="244"/>
      <c r="Q2580" s="244"/>
      <c r="R2580" s="244"/>
      <c r="S2580" s="244"/>
      <c r="T2580" s="245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6" t="s">
        <v>383</v>
      </c>
      <c r="AU2580" s="246" t="s">
        <v>91</v>
      </c>
      <c r="AV2580" s="13" t="s">
        <v>85</v>
      </c>
      <c r="AW2580" s="13" t="s">
        <v>37</v>
      </c>
      <c r="AX2580" s="13" t="s">
        <v>78</v>
      </c>
      <c r="AY2580" s="246" t="s">
        <v>373</v>
      </c>
    </row>
    <row r="2581" s="13" customFormat="1">
      <c r="A2581" s="13"/>
      <c r="B2581" s="236"/>
      <c r="C2581" s="237"/>
      <c r="D2581" s="238" t="s">
        <v>383</v>
      </c>
      <c r="E2581" s="239" t="s">
        <v>19</v>
      </c>
      <c r="F2581" s="240" t="s">
        <v>670</v>
      </c>
      <c r="G2581" s="237"/>
      <c r="H2581" s="239" t="s">
        <v>19</v>
      </c>
      <c r="I2581" s="241"/>
      <c r="J2581" s="237"/>
      <c r="K2581" s="237"/>
      <c r="L2581" s="242"/>
      <c r="M2581" s="243"/>
      <c r="N2581" s="244"/>
      <c r="O2581" s="244"/>
      <c r="P2581" s="244"/>
      <c r="Q2581" s="244"/>
      <c r="R2581" s="244"/>
      <c r="S2581" s="244"/>
      <c r="T2581" s="245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6" t="s">
        <v>383</v>
      </c>
      <c r="AU2581" s="246" t="s">
        <v>91</v>
      </c>
      <c r="AV2581" s="13" t="s">
        <v>85</v>
      </c>
      <c r="AW2581" s="13" t="s">
        <v>37</v>
      </c>
      <c r="AX2581" s="13" t="s">
        <v>78</v>
      </c>
      <c r="AY2581" s="246" t="s">
        <v>373</v>
      </c>
    </row>
    <row r="2582" s="13" customFormat="1">
      <c r="A2582" s="13"/>
      <c r="B2582" s="236"/>
      <c r="C2582" s="237"/>
      <c r="D2582" s="238" t="s">
        <v>383</v>
      </c>
      <c r="E2582" s="239" t="s">
        <v>19</v>
      </c>
      <c r="F2582" s="240" t="s">
        <v>671</v>
      </c>
      <c r="G2582" s="237"/>
      <c r="H2582" s="239" t="s">
        <v>19</v>
      </c>
      <c r="I2582" s="241"/>
      <c r="J2582" s="237"/>
      <c r="K2582" s="237"/>
      <c r="L2582" s="242"/>
      <c r="M2582" s="243"/>
      <c r="N2582" s="244"/>
      <c r="O2582" s="244"/>
      <c r="P2582" s="244"/>
      <c r="Q2582" s="244"/>
      <c r="R2582" s="244"/>
      <c r="S2582" s="244"/>
      <c r="T2582" s="245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6" t="s">
        <v>383</v>
      </c>
      <c r="AU2582" s="246" t="s">
        <v>91</v>
      </c>
      <c r="AV2582" s="13" t="s">
        <v>85</v>
      </c>
      <c r="AW2582" s="13" t="s">
        <v>37</v>
      </c>
      <c r="AX2582" s="13" t="s">
        <v>78</v>
      </c>
      <c r="AY2582" s="246" t="s">
        <v>373</v>
      </c>
    </row>
    <row r="2583" s="13" customFormat="1">
      <c r="A2583" s="13"/>
      <c r="B2583" s="236"/>
      <c r="C2583" s="237"/>
      <c r="D2583" s="238" t="s">
        <v>383</v>
      </c>
      <c r="E2583" s="239" t="s">
        <v>19</v>
      </c>
      <c r="F2583" s="240" t="s">
        <v>669</v>
      </c>
      <c r="G2583" s="237"/>
      <c r="H2583" s="239" t="s">
        <v>19</v>
      </c>
      <c r="I2583" s="241"/>
      <c r="J2583" s="237"/>
      <c r="K2583" s="237"/>
      <c r="L2583" s="242"/>
      <c r="M2583" s="243"/>
      <c r="N2583" s="244"/>
      <c r="O2583" s="244"/>
      <c r="P2583" s="244"/>
      <c r="Q2583" s="244"/>
      <c r="R2583" s="244"/>
      <c r="S2583" s="244"/>
      <c r="T2583" s="24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6" t="s">
        <v>383</v>
      </c>
      <c r="AU2583" s="246" t="s">
        <v>91</v>
      </c>
      <c r="AV2583" s="13" t="s">
        <v>85</v>
      </c>
      <c r="AW2583" s="13" t="s">
        <v>37</v>
      </c>
      <c r="AX2583" s="13" t="s">
        <v>78</v>
      </c>
      <c r="AY2583" s="246" t="s">
        <v>373</v>
      </c>
    </row>
    <row r="2584" s="14" customFormat="1">
      <c r="A2584" s="14"/>
      <c r="B2584" s="247"/>
      <c r="C2584" s="248"/>
      <c r="D2584" s="238" t="s">
        <v>383</v>
      </c>
      <c r="E2584" s="249" t="s">
        <v>19</v>
      </c>
      <c r="F2584" s="250" t="s">
        <v>2250</v>
      </c>
      <c r="G2584" s="248"/>
      <c r="H2584" s="251">
        <v>260.69999999999999</v>
      </c>
      <c r="I2584" s="252"/>
      <c r="J2584" s="248"/>
      <c r="K2584" s="248"/>
      <c r="L2584" s="253"/>
      <c r="M2584" s="254"/>
      <c r="N2584" s="255"/>
      <c r="O2584" s="255"/>
      <c r="P2584" s="255"/>
      <c r="Q2584" s="255"/>
      <c r="R2584" s="255"/>
      <c r="S2584" s="255"/>
      <c r="T2584" s="256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7" t="s">
        <v>383</v>
      </c>
      <c r="AU2584" s="257" t="s">
        <v>91</v>
      </c>
      <c r="AV2584" s="14" t="s">
        <v>91</v>
      </c>
      <c r="AW2584" s="14" t="s">
        <v>37</v>
      </c>
      <c r="AX2584" s="14" t="s">
        <v>78</v>
      </c>
      <c r="AY2584" s="257" t="s">
        <v>373</v>
      </c>
    </row>
    <row r="2585" s="13" customFormat="1">
      <c r="A2585" s="13"/>
      <c r="B2585" s="236"/>
      <c r="C2585" s="237"/>
      <c r="D2585" s="238" t="s">
        <v>383</v>
      </c>
      <c r="E2585" s="239" t="s">
        <v>19</v>
      </c>
      <c r="F2585" s="240" t="s">
        <v>2251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383</v>
      </c>
      <c r="AU2585" s="246" t="s">
        <v>91</v>
      </c>
      <c r="AV2585" s="13" t="s">
        <v>85</v>
      </c>
      <c r="AW2585" s="13" t="s">
        <v>37</v>
      </c>
      <c r="AX2585" s="13" t="s">
        <v>78</v>
      </c>
      <c r="AY2585" s="246" t="s">
        <v>373</v>
      </c>
    </row>
    <row r="2586" s="14" customFormat="1">
      <c r="A2586" s="14"/>
      <c r="B2586" s="247"/>
      <c r="C2586" s="248"/>
      <c r="D2586" s="238" t="s">
        <v>383</v>
      </c>
      <c r="E2586" s="249" t="s">
        <v>19</v>
      </c>
      <c r="F2586" s="250" t="s">
        <v>2252</v>
      </c>
      <c r="G2586" s="248"/>
      <c r="H2586" s="251">
        <v>11.560000000000001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7" t="s">
        <v>383</v>
      </c>
      <c r="AU2586" s="257" t="s">
        <v>91</v>
      </c>
      <c r="AV2586" s="14" t="s">
        <v>91</v>
      </c>
      <c r="AW2586" s="14" t="s">
        <v>37</v>
      </c>
      <c r="AX2586" s="14" t="s">
        <v>78</v>
      </c>
      <c r="AY2586" s="257" t="s">
        <v>373</v>
      </c>
    </row>
    <row r="2587" s="14" customFormat="1">
      <c r="A2587" s="14"/>
      <c r="B2587" s="247"/>
      <c r="C2587" s="248"/>
      <c r="D2587" s="238" t="s">
        <v>383</v>
      </c>
      <c r="E2587" s="249" t="s">
        <v>19</v>
      </c>
      <c r="F2587" s="250" t="s">
        <v>2253</v>
      </c>
      <c r="G2587" s="248"/>
      <c r="H2587" s="251">
        <v>11.44</v>
      </c>
      <c r="I2587" s="252"/>
      <c r="J2587" s="248"/>
      <c r="K2587" s="248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7" t="s">
        <v>383</v>
      </c>
      <c r="AU2587" s="257" t="s">
        <v>91</v>
      </c>
      <c r="AV2587" s="14" t="s">
        <v>91</v>
      </c>
      <c r="AW2587" s="14" t="s">
        <v>37</v>
      </c>
      <c r="AX2587" s="14" t="s">
        <v>78</v>
      </c>
      <c r="AY2587" s="257" t="s">
        <v>373</v>
      </c>
    </row>
    <row r="2588" s="15" customFormat="1">
      <c r="A2588" s="15"/>
      <c r="B2588" s="258"/>
      <c r="C2588" s="259"/>
      <c r="D2588" s="238" t="s">
        <v>383</v>
      </c>
      <c r="E2588" s="260" t="s">
        <v>19</v>
      </c>
      <c r="F2588" s="261" t="s">
        <v>386</v>
      </c>
      <c r="G2588" s="259"/>
      <c r="H2588" s="262">
        <v>283.69999999999999</v>
      </c>
      <c r="I2588" s="263"/>
      <c r="J2588" s="259"/>
      <c r="K2588" s="259"/>
      <c r="L2588" s="264"/>
      <c r="M2588" s="265"/>
      <c r="N2588" s="266"/>
      <c r="O2588" s="266"/>
      <c r="P2588" s="266"/>
      <c r="Q2588" s="266"/>
      <c r="R2588" s="266"/>
      <c r="S2588" s="266"/>
      <c r="T2588" s="267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68" t="s">
        <v>383</v>
      </c>
      <c r="AU2588" s="268" t="s">
        <v>91</v>
      </c>
      <c r="AV2588" s="15" t="s">
        <v>379</v>
      </c>
      <c r="AW2588" s="15" t="s">
        <v>37</v>
      </c>
      <c r="AX2588" s="15" t="s">
        <v>85</v>
      </c>
      <c r="AY2588" s="268" t="s">
        <v>373</v>
      </c>
    </row>
    <row r="2589" s="14" customFormat="1">
      <c r="A2589" s="14"/>
      <c r="B2589" s="247"/>
      <c r="C2589" s="248"/>
      <c r="D2589" s="238" t="s">
        <v>383</v>
      </c>
      <c r="E2589" s="248"/>
      <c r="F2589" s="250" t="s">
        <v>2266</v>
      </c>
      <c r="G2589" s="248"/>
      <c r="H2589" s="251">
        <v>340.44</v>
      </c>
      <c r="I2589" s="252"/>
      <c r="J2589" s="248"/>
      <c r="K2589" s="248"/>
      <c r="L2589" s="253"/>
      <c r="M2589" s="254"/>
      <c r="N2589" s="255"/>
      <c r="O2589" s="255"/>
      <c r="P2589" s="255"/>
      <c r="Q2589" s="255"/>
      <c r="R2589" s="255"/>
      <c r="S2589" s="255"/>
      <c r="T2589" s="256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7" t="s">
        <v>383</v>
      </c>
      <c r="AU2589" s="257" t="s">
        <v>91</v>
      </c>
      <c r="AV2589" s="14" t="s">
        <v>91</v>
      </c>
      <c r="AW2589" s="14" t="s">
        <v>4</v>
      </c>
      <c r="AX2589" s="14" t="s">
        <v>85</v>
      </c>
      <c r="AY2589" s="257" t="s">
        <v>373</v>
      </c>
    </row>
    <row r="2590" s="2" customFormat="1" ht="37.8" customHeight="1">
      <c r="A2590" s="41"/>
      <c r="B2590" s="42"/>
      <c r="C2590" s="218" t="s">
        <v>2273</v>
      </c>
      <c r="D2590" s="218" t="s">
        <v>375</v>
      </c>
      <c r="E2590" s="219" t="s">
        <v>2274</v>
      </c>
      <c r="F2590" s="220" t="s">
        <v>2275</v>
      </c>
      <c r="G2590" s="221" t="s">
        <v>153</v>
      </c>
      <c r="H2590" s="222">
        <v>283.69999999999999</v>
      </c>
      <c r="I2590" s="223"/>
      <c r="J2590" s="224">
        <f>ROUND(I2590*H2590,2)</f>
        <v>0</v>
      </c>
      <c r="K2590" s="220" t="s">
        <v>378</v>
      </c>
      <c r="L2590" s="47"/>
      <c r="M2590" s="225" t="s">
        <v>19</v>
      </c>
      <c r="N2590" s="226" t="s">
        <v>50</v>
      </c>
      <c r="O2590" s="87"/>
      <c r="P2590" s="227">
        <f>O2590*H2590</f>
        <v>0</v>
      </c>
      <c r="Q2590" s="227">
        <v>0.00050000000000000001</v>
      </c>
      <c r="R2590" s="227">
        <f>Q2590*H2590</f>
        <v>0.14185</v>
      </c>
      <c r="S2590" s="227">
        <v>0</v>
      </c>
      <c r="T2590" s="228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9" t="s">
        <v>482</v>
      </c>
      <c r="AT2590" s="229" t="s">
        <v>375</v>
      </c>
      <c r="AU2590" s="229" t="s">
        <v>91</v>
      </c>
      <c r="AY2590" s="20" t="s">
        <v>373</v>
      </c>
      <c r="BE2590" s="230">
        <f>IF(N2590="základní",J2590,0)</f>
        <v>0</v>
      </c>
      <c r="BF2590" s="230">
        <f>IF(N2590="snížená",J2590,0)</f>
        <v>0</v>
      </c>
      <c r="BG2590" s="230">
        <f>IF(N2590="zákl. přenesená",J2590,0)</f>
        <v>0</v>
      </c>
      <c r="BH2590" s="230">
        <f>IF(N2590="sníž. přenesená",J2590,0)</f>
        <v>0</v>
      </c>
      <c r="BI2590" s="230">
        <f>IF(N2590="nulová",J2590,0)</f>
        <v>0</v>
      </c>
      <c r="BJ2590" s="20" t="s">
        <v>91</v>
      </c>
      <c r="BK2590" s="230">
        <f>ROUND(I2590*H2590,2)</f>
        <v>0</v>
      </c>
      <c r="BL2590" s="20" t="s">
        <v>482</v>
      </c>
      <c r="BM2590" s="229" t="s">
        <v>2276</v>
      </c>
    </row>
    <row r="2591" s="2" customFormat="1">
      <c r="A2591" s="41"/>
      <c r="B2591" s="42"/>
      <c r="C2591" s="43"/>
      <c r="D2591" s="231" t="s">
        <v>381</v>
      </c>
      <c r="E2591" s="43"/>
      <c r="F2591" s="232" t="s">
        <v>2277</v>
      </c>
      <c r="G2591" s="43"/>
      <c r="H2591" s="43"/>
      <c r="I2591" s="233"/>
      <c r="J2591" s="43"/>
      <c r="K2591" s="43"/>
      <c r="L2591" s="47"/>
      <c r="M2591" s="234"/>
      <c r="N2591" s="235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20" t="s">
        <v>381</v>
      </c>
      <c r="AU2591" s="20" t="s">
        <v>91</v>
      </c>
    </row>
    <row r="2592" s="13" customFormat="1">
      <c r="A2592" s="13"/>
      <c r="B2592" s="236"/>
      <c r="C2592" s="237"/>
      <c r="D2592" s="238" t="s">
        <v>383</v>
      </c>
      <c r="E2592" s="239" t="s">
        <v>19</v>
      </c>
      <c r="F2592" s="240" t="s">
        <v>384</v>
      </c>
      <c r="G2592" s="237"/>
      <c r="H2592" s="239" t="s">
        <v>19</v>
      </c>
      <c r="I2592" s="241"/>
      <c r="J2592" s="237"/>
      <c r="K2592" s="237"/>
      <c r="L2592" s="242"/>
      <c r="M2592" s="243"/>
      <c r="N2592" s="244"/>
      <c r="O2592" s="244"/>
      <c r="P2592" s="244"/>
      <c r="Q2592" s="244"/>
      <c r="R2592" s="244"/>
      <c r="S2592" s="244"/>
      <c r="T2592" s="24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6" t="s">
        <v>383</v>
      </c>
      <c r="AU2592" s="246" t="s">
        <v>91</v>
      </c>
      <c r="AV2592" s="13" t="s">
        <v>85</v>
      </c>
      <c r="AW2592" s="13" t="s">
        <v>37</v>
      </c>
      <c r="AX2592" s="13" t="s">
        <v>78</v>
      </c>
      <c r="AY2592" s="246" t="s">
        <v>373</v>
      </c>
    </row>
    <row r="2593" s="13" customFormat="1">
      <c r="A2593" s="13"/>
      <c r="B2593" s="236"/>
      <c r="C2593" s="237"/>
      <c r="D2593" s="238" t="s">
        <v>383</v>
      </c>
      <c r="E2593" s="239" t="s">
        <v>19</v>
      </c>
      <c r="F2593" s="240" t="s">
        <v>668</v>
      </c>
      <c r="G2593" s="237"/>
      <c r="H2593" s="239" t="s">
        <v>19</v>
      </c>
      <c r="I2593" s="241"/>
      <c r="J2593" s="237"/>
      <c r="K2593" s="237"/>
      <c r="L2593" s="242"/>
      <c r="M2593" s="243"/>
      <c r="N2593" s="244"/>
      <c r="O2593" s="244"/>
      <c r="P2593" s="244"/>
      <c r="Q2593" s="244"/>
      <c r="R2593" s="244"/>
      <c r="S2593" s="244"/>
      <c r="T2593" s="24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6" t="s">
        <v>383</v>
      </c>
      <c r="AU2593" s="246" t="s">
        <v>91</v>
      </c>
      <c r="AV2593" s="13" t="s">
        <v>85</v>
      </c>
      <c r="AW2593" s="13" t="s">
        <v>37</v>
      </c>
      <c r="AX2593" s="13" t="s">
        <v>78</v>
      </c>
      <c r="AY2593" s="246" t="s">
        <v>373</v>
      </c>
    </row>
    <row r="2594" s="13" customFormat="1">
      <c r="A2594" s="13"/>
      <c r="B2594" s="236"/>
      <c r="C2594" s="237"/>
      <c r="D2594" s="238" t="s">
        <v>383</v>
      </c>
      <c r="E2594" s="239" t="s">
        <v>19</v>
      </c>
      <c r="F2594" s="240" t="s">
        <v>670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383</v>
      </c>
      <c r="AU2594" s="246" t="s">
        <v>91</v>
      </c>
      <c r="AV2594" s="13" t="s">
        <v>85</v>
      </c>
      <c r="AW2594" s="13" t="s">
        <v>37</v>
      </c>
      <c r="AX2594" s="13" t="s">
        <v>78</v>
      </c>
      <c r="AY2594" s="246" t="s">
        <v>373</v>
      </c>
    </row>
    <row r="2595" s="13" customFormat="1">
      <c r="A2595" s="13"/>
      <c r="B2595" s="236"/>
      <c r="C2595" s="237"/>
      <c r="D2595" s="238" t="s">
        <v>383</v>
      </c>
      <c r="E2595" s="239" t="s">
        <v>19</v>
      </c>
      <c r="F2595" s="240" t="s">
        <v>671</v>
      </c>
      <c r="G2595" s="237"/>
      <c r="H2595" s="239" t="s">
        <v>19</v>
      </c>
      <c r="I2595" s="241"/>
      <c r="J2595" s="237"/>
      <c r="K2595" s="237"/>
      <c r="L2595" s="242"/>
      <c r="M2595" s="243"/>
      <c r="N2595" s="244"/>
      <c r="O2595" s="244"/>
      <c r="P2595" s="244"/>
      <c r="Q2595" s="244"/>
      <c r="R2595" s="244"/>
      <c r="S2595" s="244"/>
      <c r="T2595" s="24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6" t="s">
        <v>383</v>
      </c>
      <c r="AU2595" s="246" t="s">
        <v>91</v>
      </c>
      <c r="AV2595" s="13" t="s">
        <v>85</v>
      </c>
      <c r="AW2595" s="13" t="s">
        <v>37</v>
      </c>
      <c r="AX2595" s="13" t="s">
        <v>78</v>
      </c>
      <c r="AY2595" s="246" t="s">
        <v>373</v>
      </c>
    </row>
    <row r="2596" s="13" customFormat="1">
      <c r="A2596" s="13"/>
      <c r="B2596" s="236"/>
      <c r="C2596" s="237"/>
      <c r="D2596" s="238" t="s">
        <v>383</v>
      </c>
      <c r="E2596" s="239" t="s">
        <v>19</v>
      </c>
      <c r="F2596" s="240" t="s">
        <v>669</v>
      </c>
      <c r="G2596" s="237"/>
      <c r="H2596" s="239" t="s">
        <v>19</v>
      </c>
      <c r="I2596" s="241"/>
      <c r="J2596" s="237"/>
      <c r="K2596" s="237"/>
      <c r="L2596" s="242"/>
      <c r="M2596" s="243"/>
      <c r="N2596" s="244"/>
      <c r="O2596" s="244"/>
      <c r="P2596" s="244"/>
      <c r="Q2596" s="244"/>
      <c r="R2596" s="244"/>
      <c r="S2596" s="244"/>
      <c r="T2596" s="24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6" t="s">
        <v>383</v>
      </c>
      <c r="AU2596" s="246" t="s">
        <v>91</v>
      </c>
      <c r="AV2596" s="13" t="s">
        <v>85</v>
      </c>
      <c r="AW2596" s="13" t="s">
        <v>37</v>
      </c>
      <c r="AX2596" s="13" t="s">
        <v>78</v>
      </c>
      <c r="AY2596" s="246" t="s">
        <v>373</v>
      </c>
    </row>
    <row r="2597" s="14" customFormat="1">
      <c r="A2597" s="14"/>
      <c r="B2597" s="247"/>
      <c r="C2597" s="248"/>
      <c r="D2597" s="238" t="s">
        <v>383</v>
      </c>
      <c r="E2597" s="249" t="s">
        <v>19</v>
      </c>
      <c r="F2597" s="250" t="s">
        <v>2250</v>
      </c>
      <c r="G2597" s="248"/>
      <c r="H2597" s="251">
        <v>260.69999999999999</v>
      </c>
      <c r="I2597" s="252"/>
      <c r="J2597" s="248"/>
      <c r="K2597" s="248"/>
      <c r="L2597" s="253"/>
      <c r="M2597" s="254"/>
      <c r="N2597" s="255"/>
      <c r="O2597" s="255"/>
      <c r="P2597" s="255"/>
      <c r="Q2597" s="255"/>
      <c r="R2597" s="255"/>
      <c r="S2597" s="255"/>
      <c r="T2597" s="256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7" t="s">
        <v>383</v>
      </c>
      <c r="AU2597" s="257" t="s">
        <v>91</v>
      </c>
      <c r="AV2597" s="14" t="s">
        <v>91</v>
      </c>
      <c r="AW2597" s="14" t="s">
        <v>37</v>
      </c>
      <c r="AX2597" s="14" t="s">
        <v>78</v>
      </c>
      <c r="AY2597" s="257" t="s">
        <v>373</v>
      </c>
    </row>
    <row r="2598" s="13" customFormat="1">
      <c r="A2598" s="13"/>
      <c r="B2598" s="236"/>
      <c r="C2598" s="237"/>
      <c r="D2598" s="238" t="s">
        <v>383</v>
      </c>
      <c r="E2598" s="239" t="s">
        <v>19</v>
      </c>
      <c r="F2598" s="240" t="s">
        <v>2251</v>
      </c>
      <c r="G2598" s="237"/>
      <c r="H2598" s="239" t="s">
        <v>19</v>
      </c>
      <c r="I2598" s="241"/>
      <c r="J2598" s="237"/>
      <c r="K2598" s="237"/>
      <c r="L2598" s="242"/>
      <c r="M2598" s="243"/>
      <c r="N2598" s="244"/>
      <c r="O2598" s="244"/>
      <c r="P2598" s="244"/>
      <c r="Q2598" s="244"/>
      <c r="R2598" s="244"/>
      <c r="S2598" s="244"/>
      <c r="T2598" s="245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6" t="s">
        <v>383</v>
      </c>
      <c r="AU2598" s="246" t="s">
        <v>91</v>
      </c>
      <c r="AV2598" s="13" t="s">
        <v>85</v>
      </c>
      <c r="AW2598" s="13" t="s">
        <v>37</v>
      </c>
      <c r="AX2598" s="13" t="s">
        <v>78</v>
      </c>
      <c r="AY2598" s="246" t="s">
        <v>373</v>
      </c>
    </row>
    <row r="2599" s="14" customFormat="1">
      <c r="A2599" s="14"/>
      <c r="B2599" s="247"/>
      <c r="C2599" s="248"/>
      <c r="D2599" s="238" t="s">
        <v>383</v>
      </c>
      <c r="E2599" s="249" t="s">
        <v>19</v>
      </c>
      <c r="F2599" s="250" t="s">
        <v>2252</v>
      </c>
      <c r="G2599" s="248"/>
      <c r="H2599" s="251">
        <v>11.560000000000001</v>
      </c>
      <c r="I2599" s="252"/>
      <c r="J2599" s="248"/>
      <c r="K2599" s="248"/>
      <c r="L2599" s="253"/>
      <c r="M2599" s="254"/>
      <c r="N2599" s="255"/>
      <c r="O2599" s="255"/>
      <c r="P2599" s="255"/>
      <c r="Q2599" s="255"/>
      <c r="R2599" s="255"/>
      <c r="S2599" s="255"/>
      <c r="T2599" s="256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7" t="s">
        <v>383</v>
      </c>
      <c r="AU2599" s="257" t="s">
        <v>91</v>
      </c>
      <c r="AV2599" s="14" t="s">
        <v>91</v>
      </c>
      <c r="AW2599" s="14" t="s">
        <v>37</v>
      </c>
      <c r="AX2599" s="14" t="s">
        <v>78</v>
      </c>
      <c r="AY2599" s="257" t="s">
        <v>373</v>
      </c>
    </row>
    <row r="2600" s="14" customFormat="1">
      <c r="A2600" s="14"/>
      <c r="B2600" s="247"/>
      <c r="C2600" s="248"/>
      <c r="D2600" s="238" t="s">
        <v>383</v>
      </c>
      <c r="E2600" s="249" t="s">
        <v>19</v>
      </c>
      <c r="F2600" s="250" t="s">
        <v>2253</v>
      </c>
      <c r="G2600" s="248"/>
      <c r="H2600" s="251">
        <v>11.44</v>
      </c>
      <c r="I2600" s="252"/>
      <c r="J2600" s="248"/>
      <c r="K2600" s="248"/>
      <c r="L2600" s="253"/>
      <c r="M2600" s="254"/>
      <c r="N2600" s="255"/>
      <c r="O2600" s="255"/>
      <c r="P2600" s="255"/>
      <c r="Q2600" s="255"/>
      <c r="R2600" s="255"/>
      <c r="S2600" s="255"/>
      <c r="T2600" s="256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7" t="s">
        <v>383</v>
      </c>
      <c r="AU2600" s="257" t="s">
        <v>91</v>
      </c>
      <c r="AV2600" s="14" t="s">
        <v>91</v>
      </c>
      <c r="AW2600" s="14" t="s">
        <v>37</v>
      </c>
      <c r="AX2600" s="14" t="s">
        <v>78</v>
      </c>
      <c r="AY2600" s="257" t="s">
        <v>373</v>
      </c>
    </row>
    <row r="2601" s="15" customFormat="1">
      <c r="A2601" s="15"/>
      <c r="B2601" s="258"/>
      <c r="C2601" s="259"/>
      <c r="D2601" s="238" t="s">
        <v>383</v>
      </c>
      <c r="E2601" s="260" t="s">
        <v>19</v>
      </c>
      <c r="F2601" s="261" t="s">
        <v>386</v>
      </c>
      <c r="G2601" s="259"/>
      <c r="H2601" s="262">
        <v>283.69999999999999</v>
      </c>
      <c r="I2601" s="263"/>
      <c r="J2601" s="259"/>
      <c r="K2601" s="259"/>
      <c r="L2601" s="264"/>
      <c r="M2601" s="265"/>
      <c r="N2601" s="266"/>
      <c r="O2601" s="266"/>
      <c r="P2601" s="266"/>
      <c r="Q2601" s="266"/>
      <c r="R2601" s="266"/>
      <c r="S2601" s="266"/>
      <c r="T2601" s="267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8" t="s">
        <v>383</v>
      </c>
      <c r="AU2601" s="268" t="s">
        <v>91</v>
      </c>
      <c r="AV2601" s="15" t="s">
        <v>379</v>
      </c>
      <c r="AW2601" s="15" t="s">
        <v>37</v>
      </c>
      <c r="AX2601" s="15" t="s">
        <v>85</v>
      </c>
      <c r="AY2601" s="268" t="s">
        <v>373</v>
      </c>
    </row>
    <row r="2602" s="2" customFormat="1" ht="37.8" customHeight="1">
      <c r="A2602" s="41"/>
      <c r="B2602" s="42"/>
      <c r="C2602" s="280" t="s">
        <v>2278</v>
      </c>
      <c r="D2602" s="280" t="s">
        <v>489</v>
      </c>
      <c r="E2602" s="281" t="s">
        <v>2279</v>
      </c>
      <c r="F2602" s="282" t="s">
        <v>2280</v>
      </c>
      <c r="G2602" s="283" t="s">
        <v>153</v>
      </c>
      <c r="H2602" s="284">
        <v>340.44</v>
      </c>
      <c r="I2602" s="285"/>
      <c r="J2602" s="286">
        <f>ROUND(I2602*H2602,2)</f>
        <v>0</v>
      </c>
      <c r="K2602" s="282" t="s">
        <v>378</v>
      </c>
      <c r="L2602" s="287"/>
      <c r="M2602" s="288" t="s">
        <v>19</v>
      </c>
      <c r="N2602" s="289" t="s">
        <v>50</v>
      </c>
      <c r="O2602" s="87"/>
      <c r="P2602" s="227">
        <f>O2602*H2602</f>
        <v>0</v>
      </c>
      <c r="Q2602" s="227">
        <v>0.0019</v>
      </c>
      <c r="R2602" s="227">
        <f>Q2602*H2602</f>
        <v>0.64683599999999997</v>
      </c>
      <c r="S2602" s="227">
        <v>0</v>
      </c>
      <c r="T2602" s="228">
        <f>S2602*H2602</f>
        <v>0</v>
      </c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R2602" s="229" t="s">
        <v>616</v>
      </c>
      <c r="AT2602" s="229" t="s">
        <v>489</v>
      </c>
      <c r="AU2602" s="229" t="s">
        <v>91</v>
      </c>
      <c r="AY2602" s="20" t="s">
        <v>373</v>
      </c>
      <c r="BE2602" s="230">
        <f>IF(N2602="základní",J2602,0)</f>
        <v>0</v>
      </c>
      <c r="BF2602" s="230">
        <f>IF(N2602="snížená",J2602,0)</f>
        <v>0</v>
      </c>
      <c r="BG2602" s="230">
        <f>IF(N2602="zákl. přenesená",J2602,0)</f>
        <v>0</v>
      </c>
      <c r="BH2602" s="230">
        <f>IF(N2602="sníž. přenesená",J2602,0)</f>
        <v>0</v>
      </c>
      <c r="BI2602" s="230">
        <f>IF(N2602="nulová",J2602,0)</f>
        <v>0</v>
      </c>
      <c r="BJ2602" s="20" t="s">
        <v>91</v>
      </c>
      <c r="BK2602" s="230">
        <f>ROUND(I2602*H2602,2)</f>
        <v>0</v>
      </c>
      <c r="BL2602" s="20" t="s">
        <v>482</v>
      </c>
      <c r="BM2602" s="229" t="s">
        <v>2281</v>
      </c>
    </row>
    <row r="2603" s="13" customFormat="1">
      <c r="A2603" s="13"/>
      <c r="B2603" s="236"/>
      <c r="C2603" s="237"/>
      <c r="D2603" s="238" t="s">
        <v>383</v>
      </c>
      <c r="E2603" s="239" t="s">
        <v>19</v>
      </c>
      <c r="F2603" s="240" t="s">
        <v>384</v>
      </c>
      <c r="G2603" s="237"/>
      <c r="H2603" s="239" t="s">
        <v>19</v>
      </c>
      <c r="I2603" s="241"/>
      <c r="J2603" s="237"/>
      <c r="K2603" s="237"/>
      <c r="L2603" s="242"/>
      <c r="M2603" s="243"/>
      <c r="N2603" s="244"/>
      <c r="O2603" s="244"/>
      <c r="P2603" s="244"/>
      <c r="Q2603" s="244"/>
      <c r="R2603" s="244"/>
      <c r="S2603" s="244"/>
      <c r="T2603" s="245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6" t="s">
        <v>383</v>
      </c>
      <c r="AU2603" s="246" t="s">
        <v>91</v>
      </c>
      <c r="AV2603" s="13" t="s">
        <v>85</v>
      </c>
      <c r="AW2603" s="13" t="s">
        <v>37</v>
      </c>
      <c r="AX2603" s="13" t="s">
        <v>78</v>
      </c>
      <c r="AY2603" s="246" t="s">
        <v>373</v>
      </c>
    </row>
    <row r="2604" s="13" customFormat="1">
      <c r="A2604" s="13"/>
      <c r="B2604" s="236"/>
      <c r="C2604" s="237"/>
      <c r="D2604" s="238" t="s">
        <v>383</v>
      </c>
      <c r="E2604" s="239" t="s">
        <v>19</v>
      </c>
      <c r="F2604" s="240" t="s">
        <v>668</v>
      </c>
      <c r="G2604" s="237"/>
      <c r="H2604" s="239" t="s">
        <v>19</v>
      </c>
      <c r="I2604" s="241"/>
      <c r="J2604" s="237"/>
      <c r="K2604" s="237"/>
      <c r="L2604" s="242"/>
      <c r="M2604" s="243"/>
      <c r="N2604" s="244"/>
      <c r="O2604" s="244"/>
      <c r="P2604" s="244"/>
      <c r="Q2604" s="244"/>
      <c r="R2604" s="244"/>
      <c r="S2604" s="244"/>
      <c r="T2604" s="24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6" t="s">
        <v>383</v>
      </c>
      <c r="AU2604" s="246" t="s">
        <v>91</v>
      </c>
      <c r="AV2604" s="13" t="s">
        <v>85</v>
      </c>
      <c r="AW2604" s="13" t="s">
        <v>37</v>
      </c>
      <c r="AX2604" s="13" t="s">
        <v>78</v>
      </c>
      <c r="AY2604" s="246" t="s">
        <v>373</v>
      </c>
    </row>
    <row r="2605" s="13" customFormat="1">
      <c r="A2605" s="13"/>
      <c r="B2605" s="236"/>
      <c r="C2605" s="237"/>
      <c r="D2605" s="238" t="s">
        <v>383</v>
      </c>
      <c r="E2605" s="239" t="s">
        <v>19</v>
      </c>
      <c r="F2605" s="240" t="s">
        <v>670</v>
      </c>
      <c r="G2605" s="237"/>
      <c r="H2605" s="239" t="s">
        <v>19</v>
      </c>
      <c r="I2605" s="241"/>
      <c r="J2605" s="237"/>
      <c r="K2605" s="237"/>
      <c r="L2605" s="242"/>
      <c r="M2605" s="243"/>
      <c r="N2605" s="244"/>
      <c r="O2605" s="244"/>
      <c r="P2605" s="244"/>
      <c r="Q2605" s="244"/>
      <c r="R2605" s="244"/>
      <c r="S2605" s="244"/>
      <c r="T2605" s="24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6" t="s">
        <v>383</v>
      </c>
      <c r="AU2605" s="246" t="s">
        <v>91</v>
      </c>
      <c r="AV2605" s="13" t="s">
        <v>85</v>
      </c>
      <c r="AW2605" s="13" t="s">
        <v>37</v>
      </c>
      <c r="AX2605" s="13" t="s">
        <v>78</v>
      </c>
      <c r="AY2605" s="246" t="s">
        <v>373</v>
      </c>
    </row>
    <row r="2606" s="13" customFormat="1">
      <c r="A2606" s="13"/>
      <c r="B2606" s="236"/>
      <c r="C2606" s="237"/>
      <c r="D2606" s="238" t="s">
        <v>383</v>
      </c>
      <c r="E2606" s="239" t="s">
        <v>19</v>
      </c>
      <c r="F2606" s="240" t="s">
        <v>671</v>
      </c>
      <c r="G2606" s="237"/>
      <c r="H2606" s="239" t="s">
        <v>19</v>
      </c>
      <c r="I2606" s="241"/>
      <c r="J2606" s="237"/>
      <c r="K2606" s="237"/>
      <c r="L2606" s="242"/>
      <c r="M2606" s="243"/>
      <c r="N2606" s="244"/>
      <c r="O2606" s="244"/>
      <c r="P2606" s="244"/>
      <c r="Q2606" s="244"/>
      <c r="R2606" s="244"/>
      <c r="S2606" s="244"/>
      <c r="T2606" s="24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6" t="s">
        <v>383</v>
      </c>
      <c r="AU2606" s="246" t="s">
        <v>91</v>
      </c>
      <c r="AV2606" s="13" t="s">
        <v>85</v>
      </c>
      <c r="AW2606" s="13" t="s">
        <v>37</v>
      </c>
      <c r="AX2606" s="13" t="s">
        <v>78</v>
      </c>
      <c r="AY2606" s="246" t="s">
        <v>373</v>
      </c>
    </row>
    <row r="2607" s="13" customFormat="1">
      <c r="A2607" s="13"/>
      <c r="B2607" s="236"/>
      <c r="C2607" s="237"/>
      <c r="D2607" s="238" t="s">
        <v>383</v>
      </c>
      <c r="E2607" s="239" t="s">
        <v>19</v>
      </c>
      <c r="F2607" s="240" t="s">
        <v>669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383</v>
      </c>
      <c r="AU2607" s="246" t="s">
        <v>91</v>
      </c>
      <c r="AV2607" s="13" t="s">
        <v>85</v>
      </c>
      <c r="AW2607" s="13" t="s">
        <v>37</v>
      </c>
      <c r="AX2607" s="13" t="s">
        <v>78</v>
      </c>
      <c r="AY2607" s="246" t="s">
        <v>373</v>
      </c>
    </row>
    <row r="2608" s="14" customFormat="1">
      <c r="A2608" s="14"/>
      <c r="B2608" s="247"/>
      <c r="C2608" s="248"/>
      <c r="D2608" s="238" t="s">
        <v>383</v>
      </c>
      <c r="E2608" s="249" t="s">
        <v>19</v>
      </c>
      <c r="F2608" s="250" t="s">
        <v>2250</v>
      </c>
      <c r="G2608" s="248"/>
      <c r="H2608" s="251">
        <v>260.69999999999999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383</v>
      </c>
      <c r="AU2608" s="257" t="s">
        <v>91</v>
      </c>
      <c r="AV2608" s="14" t="s">
        <v>91</v>
      </c>
      <c r="AW2608" s="14" t="s">
        <v>37</v>
      </c>
      <c r="AX2608" s="14" t="s">
        <v>78</v>
      </c>
      <c r="AY2608" s="257" t="s">
        <v>373</v>
      </c>
    </row>
    <row r="2609" s="13" customFormat="1">
      <c r="A2609" s="13"/>
      <c r="B2609" s="236"/>
      <c r="C2609" s="237"/>
      <c r="D2609" s="238" t="s">
        <v>383</v>
      </c>
      <c r="E2609" s="239" t="s">
        <v>19</v>
      </c>
      <c r="F2609" s="240" t="s">
        <v>2251</v>
      </c>
      <c r="G2609" s="237"/>
      <c r="H2609" s="239" t="s">
        <v>19</v>
      </c>
      <c r="I2609" s="241"/>
      <c r="J2609" s="237"/>
      <c r="K2609" s="237"/>
      <c r="L2609" s="242"/>
      <c r="M2609" s="243"/>
      <c r="N2609" s="244"/>
      <c r="O2609" s="244"/>
      <c r="P2609" s="244"/>
      <c r="Q2609" s="244"/>
      <c r="R2609" s="244"/>
      <c r="S2609" s="244"/>
      <c r="T2609" s="245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6" t="s">
        <v>383</v>
      </c>
      <c r="AU2609" s="246" t="s">
        <v>91</v>
      </c>
      <c r="AV2609" s="13" t="s">
        <v>85</v>
      </c>
      <c r="AW2609" s="13" t="s">
        <v>37</v>
      </c>
      <c r="AX2609" s="13" t="s">
        <v>78</v>
      </c>
      <c r="AY2609" s="246" t="s">
        <v>373</v>
      </c>
    </row>
    <row r="2610" s="14" customFormat="1">
      <c r="A2610" s="14"/>
      <c r="B2610" s="247"/>
      <c r="C2610" s="248"/>
      <c r="D2610" s="238" t="s">
        <v>383</v>
      </c>
      <c r="E2610" s="249" t="s">
        <v>19</v>
      </c>
      <c r="F2610" s="250" t="s">
        <v>2252</v>
      </c>
      <c r="G2610" s="248"/>
      <c r="H2610" s="251">
        <v>11.560000000000001</v>
      </c>
      <c r="I2610" s="252"/>
      <c r="J2610" s="248"/>
      <c r="K2610" s="248"/>
      <c r="L2610" s="253"/>
      <c r="M2610" s="254"/>
      <c r="N2610" s="255"/>
      <c r="O2610" s="255"/>
      <c r="P2610" s="255"/>
      <c r="Q2610" s="255"/>
      <c r="R2610" s="255"/>
      <c r="S2610" s="255"/>
      <c r="T2610" s="256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7" t="s">
        <v>383</v>
      </c>
      <c r="AU2610" s="257" t="s">
        <v>91</v>
      </c>
      <c r="AV2610" s="14" t="s">
        <v>91</v>
      </c>
      <c r="AW2610" s="14" t="s">
        <v>37</v>
      </c>
      <c r="AX2610" s="14" t="s">
        <v>78</v>
      </c>
      <c r="AY2610" s="257" t="s">
        <v>373</v>
      </c>
    </row>
    <row r="2611" s="14" customFormat="1">
      <c r="A2611" s="14"/>
      <c r="B2611" s="247"/>
      <c r="C2611" s="248"/>
      <c r="D2611" s="238" t="s">
        <v>383</v>
      </c>
      <c r="E2611" s="249" t="s">
        <v>19</v>
      </c>
      <c r="F2611" s="250" t="s">
        <v>2253</v>
      </c>
      <c r="G2611" s="248"/>
      <c r="H2611" s="251">
        <v>11.44</v>
      </c>
      <c r="I2611" s="252"/>
      <c r="J2611" s="248"/>
      <c r="K2611" s="248"/>
      <c r="L2611" s="253"/>
      <c r="M2611" s="254"/>
      <c r="N2611" s="255"/>
      <c r="O2611" s="255"/>
      <c r="P2611" s="255"/>
      <c r="Q2611" s="255"/>
      <c r="R2611" s="255"/>
      <c r="S2611" s="255"/>
      <c r="T2611" s="256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7" t="s">
        <v>383</v>
      </c>
      <c r="AU2611" s="257" t="s">
        <v>91</v>
      </c>
      <c r="AV2611" s="14" t="s">
        <v>91</v>
      </c>
      <c r="AW2611" s="14" t="s">
        <v>37</v>
      </c>
      <c r="AX2611" s="14" t="s">
        <v>78</v>
      </c>
      <c r="AY2611" s="257" t="s">
        <v>373</v>
      </c>
    </row>
    <row r="2612" s="15" customFormat="1">
      <c r="A2612" s="15"/>
      <c r="B2612" s="258"/>
      <c r="C2612" s="259"/>
      <c r="D2612" s="238" t="s">
        <v>383</v>
      </c>
      <c r="E2612" s="260" t="s">
        <v>19</v>
      </c>
      <c r="F2612" s="261" t="s">
        <v>386</v>
      </c>
      <c r="G2612" s="259"/>
      <c r="H2612" s="262">
        <v>283.69999999999999</v>
      </c>
      <c r="I2612" s="263"/>
      <c r="J2612" s="259"/>
      <c r="K2612" s="259"/>
      <c r="L2612" s="264"/>
      <c r="M2612" s="265"/>
      <c r="N2612" s="266"/>
      <c r="O2612" s="266"/>
      <c r="P2612" s="266"/>
      <c r="Q2612" s="266"/>
      <c r="R2612" s="266"/>
      <c r="S2612" s="266"/>
      <c r="T2612" s="267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8" t="s">
        <v>383</v>
      </c>
      <c r="AU2612" s="268" t="s">
        <v>91</v>
      </c>
      <c r="AV2612" s="15" t="s">
        <v>379</v>
      </c>
      <c r="AW2612" s="15" t="s">
        <v>37</v>
      </c>
      <c r="AX2612" s="15" t="s">
        <v>85</v>
      </c>
      <c r="AY2612" s="268" t="s">
        <v>373</v>
      </c>
    </row>
    <row r="2613" s="14" customFormat="1">
      <c r="A2613" s="14"/>
      <c r="B2613" s="247"/>
      <c r="C2613" s="248"/>
      <c r="D2613" s="238" t="s">
        <v>383</v>
      </c>
      <c r="E2613" s="248"/>
      <c r="F2613" s="250" t="s">
        <v>2266</v>
      </c>
      <c r="G2613" s="248"/>
      <c r="H2613" s="251">
        <v>340.44</v>
      </c>
      <c r="I2613" s="252"/>
      <c r="J2613" s="248"/>
      <c r="K2613" s="248"/>
      <c r="L2613" s="253"/>
      <c r="M2613" s="254"/>
      <c r="N2613" s="255"/>
      <c r="O2613" s="255"/>
      <c r="P2613" s="255"/>
      <c r="Q2613" s="255"/>
      <c r="R2613" s="255"/>
      <c r="S2613" s="255"/>
      <c r="T2613" s="256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7" t="s">
        <v>383</v>
      </c>
      <c r="AU2613" s="257" t="s">
        <v>91</v>
      </c>
      <c r="AV2613" s="14" t="s">
        <v>91</v>
      </c>
      <c r="AW2613" s="14" t="s">
        <v>4</v>
      </c>
      <c r="AX2613" s="14" t="s">
        <v>85</v>
      </c>
      <c r="AY2613" s="257" t="s">
        <v>373</v>
      </c>
    </row>
    <row r="2614" s="2" customFormat="1" ht="37.8" customHeight="1">
      <c r="A2614" s="41"/>
      <c r="B2614" s="42"/>
      <c r="C2614" s="218" t="s">
        <v>2282</v>
      </c>
      <c r="D2614" s="218" t="s">
        <v>375</v>
      </c>
      <c r="E2614" s="219" t="s">
        <v>2283</v>
      </c>
      <c r="F2614" s="220" t="s">
        <v>2284</v>
      </c>
      <c r="G2614" s="221" t="s">
        <v>595</v>
      </c>
      <c r="H2614" s="222">
        <v>8</v>
      </c>
      <c r="I2614" s="223"/>
      <c r="J2614" s="224">
        <f>ROUND(I2614*H2614,2)</f>
        <v>0</v>
      </c>
      <c r="K2614" s="220" t="s">
        <v>378</v>
      </c>
      <c r="L2614" s="47"/>
      <c r="M2614" s="225" t="s">
        <v>19</v>
      </c>
      <c r="N2614" s="226" t="s">
        <v>50</v>
      </c>
      <c r="O2614" s="87"/>
      <c r="P2614" s="227">
        <f>O2614*H2614</f>
        <v>0</v>
      </c>
      <c r="Q2614" s="227">
        <v>6.9999999999999994E-05</v>
      </c>
      <c r="R2614" s="227">
        <f>Q2614*H2614</f>
        <v>0.00055999999999999995</v>
      </c>
      <c r="S2614" s="227">
        <v>0</v>
      </c>
      <c r="T2614" s="228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9" t="s">
        <v>482</v>
      </c>
      <c r="AT2614" s="229" t="s">
        <v>375</v>
      </c>
      <c r="AU2614" s="229" t="s">
        <v>91</v>
      </c>
      <c r="AY2614" s="20" t="s">
        <v>373</v>
      </c>
      <c r="BE2614" s="230">
        <f>IF(N2614="základní",J2614,0)</f>
        <v>0</v>
      </c>
      <c r="BF2614" s="230">
        <f>IF(N2614="snížená",J2614,0)</f>
        <v>0</v>
      </c>
      <c r="BG2614" s="230">
        <f>IF(N2614="zákl. přenesená",J2614,0)</f>
        <v>0</v>
      </c>
      <c r="BH2614" s="230">
        <f>IF(N2614="sníž. přenesená",J2614,0)</f>
        <v>0</v>
      </c>
      <c r="BI2614" s="230">
        <f>IF(N2614="nulová",J2614,0)</f>
        <v>0</v>
      </c>
      <c r="BJ2614" s="20" t="s">
        <v>91</v>
      </c>
      <c r="BK2614" s="230">
        <f>ROUND(I2614*H2614,2)</f>
        <v>0</v>
      </c>
      <c r="BL2614" s="20" t="s">
        <v>482</v>
      </c>
      <c r="BM2614" s="229" t="s">
        <v>2285</v>
      </c>
    </row>
    <row r="2615" s="2" customFormat="1">
      <c r="A2615" s="41"/>
      <c r="B2615" s="42"/>
      <c r="C2615" s="43"/>
      <c r="D2615" s="231" t="s">
        <v>381</v>
      </c>
      <c r="E2615" s="43"/>
      <c r="F2615" s="232" t="s">
        <v>2286</v>
      </c>
      <c r="G2615" s="43"/>
      <c r="H2615" s="43"/>
      <c r="I2615" s="233"/>
      <c r="J2615" s="43"/>
      <c r="K2615" s="43"/>
      <c r="L2615" s="47"/>
      <c r="M2615" s="234"/>
      <c r="N2615" s="235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381</v>
      </c>
      <c r="AU2615" s="20" t="s">
        <v>91</v>
      </c>
    </row>
    <row r="2616" s="13" customFormat="1">
      <c r="A2616" s="13"/>
      <c r="B2616" s="236"/>
      <c r="C2616" s="237"/>
      <c r="D2616" s="238" t="s">
        <v>383</v>
      </c>
      <c r="E2616" s="239" t="s">
        <v>19</v>
      </c>
      <c r="F2616" s="240" t="s">
        <v>384</v>
      </c>
      <c r="G2616" s="237"/>
      <c r="H2616" s="239" t="s">
        <v>19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6" t="s">
        <v>383</v>
      </c>
      <c r="AU2616" s="246" t="s">
        <v>91</v>
      </c>
      <c r="AV2616" s="13" t="s">
        <v>85</v>
      </c>
      <c r="AW2616" s="13" t="s">
        <v>37</v>
      </c>
      <c r="AX2616" s="13" t="s">
        <v>78</v>
      </c>
      <c r="AY2616" s="246" t="s">
        <v>373</v>
      </c>
    </row>
    <row r="2617" s="13" customFormat="1">
      <c r="A2617" s="13"/>
      <c r="B2617" s="236"/>
      <c r="C2617" s="237"/>
      <c r="D2617" s="238" t="s">
        <v>383</v>
      </c>
      <c r="E2617" s="239" t="s">
        <v>19</v>
      </c>
      <c r="F2617" s="240" t="s">
        <v>1441</v>
      </c>
      <c r="G2617" s="237"/>
      <c r="H2617" s="239" t="s">
        <v>19</v>
      </c>
      <c r="I2617" s="241"/>
      <c r="J2617" s="237"/>
      <c r="K2617" s="237"/>
      <c r="L2617" s="242"/>
      <c r="M2617" s="243"/>
      <c r="N2617" s="244"/>
      <c r="O2617" s="244"/>
      <c r="P2617" s="244"/>
      <c r="Q2617" s="244"/>
      <c r="R2617" s="244"/>
      <c r="S2617" s="244"/>
      <c r="T2617" s="24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6" t="s">
        <v>383</v>
      </c>
      <c r="AU2617" s="246" t="s">
        <v>91</v>
      </c>
      <c r="AV2617" s="13" t="s">
        <v>85</v>
      </c>
      <c r="AW2617" s="13" t="s">
        <v>37</v>
      </c>
      <c r="AX2617" s="13" t="s">
        <v>78</v>
      </c>
      <c r="AY2617" s="246" t="s">
        <v>373</v>
      </c>
    </row>
    <row r="2618" s="14" customFormat="1">
      <c r="A2618" s="14"/>
      <c r="B2618" s="247"/>
      <c r="C2618" s="248"/>
      <c r="D2618" s="238" t="s">
        <v>383</v>
      </c>
      <c r="E2618" s="249" t="s">
        <v>19</v>
      </c>
      <c r="F2618" s="250" t="s">
        <v>2287</v>
      </c>
      <c r="G2618" s="248"/>
      <c r="H2618" s="251">
        <v>4</v>
      </c>
      <c r="I2618" s="252"/>
      <c r="J2618" s="248"/>
      <c r="K2618" s="248"/>
      <c r="L2618" s="253"/>
      <c r="M2618" s="254"/>
      <c r="N2618" s="255"/>
      <c r="O2618" s="255"/>
      <c r="P2618" s="255"/>
      <c r="Q2618" s="255"/>
      <c r="R2618" s="255"/>
      <c r="S2618" s="255"/>
      <c r="T2618" s="256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7" t="s">
        <v>383</v>
      </c>
      <c r="AU2618" s="257" t="s">
        <v>91</v>
      </c>
      <c r="AV2618" s="14" t="s">
        <v>91</v>
      </c>
      <c r="AW2618" s="14" t="s">
        <v>37</v>
      </c>
      <c r="AX2618" s="14" t="s">
        <v>78</v>
      </c>
      <c r="AY2618" s="257" t="s">
        <v>373</v>
      </c>
    </row>
    <row r="2619" s="14" customFormat="1">
      <c r="A2619" s="14"/>
      <c r="B2619" s="247"/>
      <c r="C2619" s="248"/>
      <c r="D2619" s="238" t="s">
        <v>383</v>
      </c>
      <c r="E2619" s="249" t="s">
        <v>19</v>
      </c>
      <c r="F2619" s="250" t="s">
        <v>2288</v>
      </c>
      <c r="G2619" s="248"/>
      <c r="H2619" s="251">
        <v>4</v>
      </c>
      <c r="I2619" s="252"/>
      <c r="J2619" s="248"/>
      <c r="K2619" s="248"/>
      <c r="L2619" s="253"/>
      <c r="M2619" s="254"/>
      <c r="N2619" s="255"/>
      <c r="O2619" s="255"/>
      <c r="P2619" s="255"/>
      <c r="Q2619" s="255"/>
      <c r="R2619" s="255"/>
      <c r="S2619" s="255"/>
      <c r="T2619" s="256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7" t="s">
        <v>383</v>
      </c>
      <c r="AU2619" s="257" t="s">
        <v>91</v>
      </c>
      <c r="AV2619" s="14" t="s">
        <v>91</v>
      </c>
      <c r="AW2619" s="14" t="s">
        <v>37</v>
      </c>
      <c r="AX2619" s="14" t="s">
        <v>78</v>
      </c>
      <c r="AY2619" s="257" t="s">
        <v>373</v>
      </c>
    </row>
    <row r="2620" s="15" customFormat="1">
      <c r="A2620" s="15"/>
      <c r="B2620" s="258"/>
      <c r="C2620" s="259"/>
      <c r="D2620" s="238" t="s">
        <v>383</v>
      </c>
      <c r="E2620" s="260" t="s">
        <v>19</v>
      </c>
      <c r="F2620" s="261" t="s">
        <v>386</v>
      </c>
      <c r="G2620" s="259"/>
      <c r="H2620" s="262">
        <v>8</v>
      </c>
      <c r="I2620" s="263"/>
      <c r="J2620" s="259"/>
      <c r="K2620" s="259"/>
      <c r="L2620" s="264"/>
      <c r="M2620" s="265"/>
      <c r="N2620" s="266"/>
      <c r="O2620" s="266"/>
      <c r="P2620" s="266"/>
      <c r="Q2620" s="266"/>
      <c r="R2620" s="266"/>
      <c r="S2620" s="266"/>
      <c r="T2620" s="267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68" t="s">
        <v>383</v>
      </c>
      <c r="AU2620" s="268" t="s">
        <v>91</v>
      </c>
      <c r="AV2620" s="15" t="s">
        <v>379</v>
      </c>
      <c r="AW2620" s="15" t="s">
        <v>37</v>
      </c>
      <c r="AX2620" s="15" t="s">
        <v>85</v>
      </c>
      <c r="AY2620" s="268" t="s">
        <v>373</v>
      </c>
    </row>
    <row r="2621" s="2" customFormat="1" ht="24.15" customHeight="1">
      <c r="A2621" s="41"/>
      <c r="B2621" s="42"/>
      <c r="C2621" s="280" t="s">
        <v>2289</v>
      </c>
      <c r="D2621" s="280" t="s">
        <v>489</v>
      </c>
      <c r="E2621" s="281" t="s">
        <v>2290</v>
      </c>
      <c r="F2621" s="282" t="s">
        <v>2291</v>
      </c>
      <c r="G2621" s="283" t="s">
        <v>595</v>
      </c>
      <c r="H2621" s="284">
        <v>4</v>
      </c>
      <c r="I2621" s="285"/>
      <c r="J2621" s="286">
        <f>ROUND(I2621*H2621,2)</f>
        <v>0</v>
      </c>
      <c r="K2621" s="282" t="s">
        <v>378</v>
      </c>
      <c r="L2621" s="287"/>
      <c r="M2621" s="288" t="s">
        <v>19</v>
      </c>
      <c r="N2621" s="289" t="s">
        <v>50</v>
      </c>
      <c r="O2621" s="87"/>
      <c r="P2621" s="227">
        <f>O2621*H2621</f>
        <v>0</v>
      </c>
      <c r="Q2621" s="227">
        <v>0.0025000000000000001</v>
      </c>
      <c r="R2621" s="227">
        <f>Q2621*H2621</f>
        <v>0.01</v>
      </c>
      <c r="S2621" s="227">
        <v>0</v>
      </c>
      <c r="T2621" s="228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9" t="s">
        <v>616</v>
      </c>
      <c r="AT2621" s="229" t="s">
        <v>489</v>
      </c>
      <c r="AU2621" s="229" t="s">
        <v>91</v>
      </c>
      <c r="AY2621" s="20" t="s">
        <v>373</v>
      </c>
      <c r="BE2621" s="230">
        <f>IF(N2621="základní",J2621,0)</f>
        <v>0</v>
      </c>
      <c r="BF2621" s="230">
        <f>IF(N2621="snížená",J2621,0)</f>
        <v>0</v>
      </c>
      <c r="BG2621" s="230">
        <f>IF(N2621="zákl. přenesená",J2621,0)</f>
        <v>0</v>
      </c>
      <c r="BH2621" s="230">
        <f>IF(N2621="sníž. přenesená",J2621,0)</f>
        <v>0</v>
      </c>
      <c r="BI2621" s="230">
        <f>IF(N2621="nulová",J2621,0)</f>
        <v>0</v>
      </c>
      <c r="BJ2621" s="20" t="s">
        <v>91</v>
      </c>
      <c r="BK2621" s="230">
        <f>ROUND(I2621*H2621,2)</f>
        <v>0</v>
      </c>
      <c r="BL2621" s="20" t="s">
        <v>482</v>
      </c>
      <c r="BM2621" s="229" t="s">
        <v>2292</v>
      </c>
    </row>
    <row r="2622" s="13" customFormat="1">
      <c r="A2622" s="13"/>
      <c r="B2622" s="236"/>
      <c r="C2622" s="237"/>
      <c r="D2622" s="238" t="s">
        <v>383</v>
      </c>
      <c r="E2622" s="239" t="s">
        <v>19</v>
      </c>
      <c r="F2622" s="240" t="s">
        <v>384</v>
      </c>
      <c r="G2622" s="237"/>
      <c r="H2622" s="239" t="s">
        <v>19</v>
      </c>
      <c r="I2622" s="241"/>
      <c r="J2622" s="237"/>
      <c r="K2622" s="237"/>
      <c r="L2622" s="242"/>
      <c r="M2622" s="243"/>
      <c r="N2622" s="244"/>
      <c r="O2622" s="244"/>
      <c r="P2622" s="244"/>
      <c r="Q2622" s="244"/>
      <c r="R2622" s="244"/>
      <c r="S2622" s="244"/>
      <c r="T2622" s="24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6" t="s">
        <v>383</v>
      </c>
      <c r="AU2622" s="246" t="s">
        <v>91</v>
      </c>
      <c r="AV2622" s="13" t="s">
        <v>85</v>
      </c>
      <c r="AW2622" s="13" t="s">
        <v>37</v>
      </c>
      <c r="AX2622" s="13" t="s">
        <v>78</v>
      </c>
      <c r="AY2622" s="246" t="s">
        <v>373</v>
      </c>
    </row>
    <row r="2623" s="13" customFormat="1">
      <c r="A2623" s="13"/>
      <c r="B2623" s="236"/>
      <c r="C2623" s="237"/>
      <c r="D2623" s="238" t="s">
        <v>383</v>
      </c>
      <c r="E2623" s="239" t="s">
        <v>19</v>
      </c>
      <c r="F2623" s="240" t="s">
        <v>1441</v>
      </c>
      <c r="G2623" s="237"/>
      <c r="H2623" s="239" t="s">
        <v>19</v>
      </c>
      <c r="I2623" s="241"/>
      <c r="J2623" s="237"/>
      <c r="K2623" s="237"/>
      <c r="L2623" s="242"/>
      <c r="M2623" s="243"/>
      <c r="N2623" s="244"/>
      <c r="O2623" s="244"/>
      <c r="P2623" s="244"/>
      <c r="Q2623" s="244"/>
      <c r="R2623" s="244"/>
      <c r="S2623" s="244"/>
      <c r="T2623" s="245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6" t="s">
        <v>383</v>
      </c>
      <c r="AU2623" s="246" t="s">
        <v>91</v>
      </c>
      <c r="AV2623" s="13" t="s">
        <v>85</v>
      </c>
      <c r="AW2623" s="13" t="s">
        <v>37</v>
      </c>
      <c r="AX2623" s="13" t="s">
        <v>78</v>
      </c>
      <c r="AY2623" s="246" t="s">
        <v>373</v>
      </c>
    </row>
    <row r="2624" s="14" customFormat="1">
      <c r="A2624" s="14"/>
      <c r="B2624" s="247"/>
      <c r="C2624" s="248"/>
      <c r="D2624" s="238" t="s">
        <v>383</v>
      </c>
      <c r="E2624" s="249" t="s">
        <v>19</v>
      </c>
      <c r="F2624" s="250" t="s">
        <v>2287</v>
      </c>
      <c r="G2624" s="248"/>
      <c r="H2624" s="251">
        <v>4</v>
      </c>
      <c r="I2624" s="252"/>
      <c r="J2624" s="248"/>
      <c r="K2624" s="248"/>
      <c r="L2624" s="253"/>
      <c r="M2624" s="254"/>
      <c r="N2624" s="255"/>
      <c r="O2624" s="255"/>
      <c r="P2624" s="255"/>
      <c r="Q2624" s="255"/>
      <c r="R2624" s="255"/>
      <c r="S2624" s="255"/>
      <c r="T2624" s="256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7" t="s">
        <v>383</v>
      </c>
      <c r="AU2624" s="257" t="s">
        <v>91</v>
      </c>
      <c r="AV2624" s="14" t="s">
        <v>91</v>
      </c>
      <c r="AW2624" s="14" t="s">
        <v>37</v>
      </c>
      <c r="AX2624" s="14" t="s">
        <v>78</v>
      </c>
      <c r="AY2624" s="257" t="s">
        <v>373</v>
      </c>
    </row>
    <row r="2625" s="15" customFormat="1">
      <c r="A2625" s="15"/>
      <c r="B2625" s="258"/>
      <c r="C2625" s="259"/>
      <c r="D2625" s="238" t="s">
        <v>383</v>
      </c>
      <c r="E2625" s="260" t="s">
        <v>19</v>
      </c>
      <c r="F2625" s="261" t="s">
        <v>386</v>
      </c>
      <c r="G2625" s="259"/>
      <c r="H2625" s="262">
        <v>4</v>
      </c>
      <c r="I2625" s="263"/>
      <c r="J2625" s="259"/>
      <c r="K2625" s="259"/>
      <c r="L2625" s="264"/>
      <c r="M2625" s="265"/>
      <c r="N2625" s="266"/>
      <c r="O2625" s="266"/>
      <c r="P2625" s="266"/>
      <c r="Q2625" s="266"/>
      <c r="R2625" s="266"/>
      <c r="S2625" s="266"/>
      <c r="T2625" s="267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8" t="s">
        <v>383</v>
      </c>
      <c r="AU2625" s="268" t="s">
        <v>91</v>
      </c>
      <c r="AV2625" s="15" t="s">
        <v>379</v>
      </c>
      <c r="AW2625" s="15" t="s">
        <v>37</v>
      </c>
      <c r="AX2625" s="15" t="s">
        <v>85</v>
      </c>
      <c r="AY2625" s="268" t="s">
        <v>373</v>
      </c>
    </row>
    <row r="2626" s="2" customFormat="1" ht="24.15" customHeight="1">
      <c r="A2626" s="41"/>
      <c r="B2626" s="42"/>
      <c r="C2626" s="280" t="s">
        <v>2293</v>
      </c>
      <c r="D2626" s="280" t="s">
        <v>489</v>
      </c>
      <c r="E2626" s="281" t="s">
        <v>2294</v>
      </c>
      <c r="F2626" s="282" t="s">
        <v>2295</v>
      </c>
      <c r="G2626" s="283" t="s">
        <v>595</v>
      </c>
      <c r="H2626" s="284">
        <v>4</v>
      </c>
      <c r="I2626" s="285"/>
      <c r="J2626" s="286">
        <f>ROUND(I2626*H2626,2)</f>
        <v>0</v>
      </c>
      <c r="K2626" s="282" t="s">
        <v>19</v>
      </c>
      <c r="L2626" s="287"/>
      <c r="M2626" s="288" t="s">
        <v>19</v>
      </c>
      <c r="N2626" s="289" t="s">
        <v>50</v>
      </c>
      <c r="O2626" s="87"/>
      <c r="P2626" s="227">
        <f>O2626*H2626</f>
        <v>0</v>
      </c>
      <c r="Q2626" s="227">
        <v>0.00164</v>
      </c>
      <c r="R2626" s="227">
        <f>Q2626*H2626</f>
        <v>0.0065599999999999999</v>
      </c>
      <c r="S2626" s="227">
        <v>0</v>
      </c>
      <c r="T2626" s="228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9" t="s">
        <v>616</v>
      </c>
      <c r="AT2626" s="229" t="s">
        <v>489</v>
      </c>
      <c r="AU2626" s="229" t="s">
        <v>91</v>
      </c>
      <c r="AY2626" s="20" t="s">
        <v>373</v>
      </c>
      <c r="BE2626" s="230">
        <f>IF(N2626="základní",J2626,0)</f>
        <v>0</v>
      </c>
      <c r="BF2626" s="230">
        <f>IF(N2626="snížená",J2626,0)</f>
        <v>0</v>
      </c>
      <c r="BG2626" s="230">
        <f>IF(N2626="zákl. přenesená",J2626,0)</f>
        <v>0</v>
      </c>
      <c r="BH2626" s="230">
        <f>IF(N2626="sníž. přenesená",J2626,0)</f>
        <v>0</v>
      </c>
      <c r="BI2626" s="230">
        <f>IF(N2626="nulová",J2626,0)</f>
        <v>0</v>
      </c>
      <c r="BJ2626" s="20" t="s">
        <v>91</v>
      </c>
      <c r="BK2626" s="230">
        <f>ROUND(I2626*H2626,2)</f>
        <v>0</v>
      </c>
      <c r="BL2626" s="20" t="s">
        <v>482</v>
      </c>
      <c r="BM2626" s="229" t="s">
        <v>2296</v>
      </c>
    </row>
    <row r="2627" s="13" customFormat="1">
      <c r="A2627" s="13"/>
      <c r="B2627" s="236"/>
      <c r="C2627" s="237"/>
      <c r="D2627" s="238" t="s">
        <v>383</v>
      </c>
      <c r="E2627" s="239" t="s">
        <v>19</v>
      </c>
      <c r="F2627" s="240" t="s">
        <v>384</v>
      </c>
      <c r="G2627" s="237"/>
      <c r="H2627" s="239" t="s">
        <v>19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6" t="s">
        <v>383</v>
      </c>
      <c r="AU2627" s="246" t="s">
        <v>91</v>
      </c>
      <c r="AV2627" s="13" t="s">
        <v>85</v>
      </c>
      <c r="AW2627" s="13" t="s">
        <v>37</v>
      </c>
      <c r="AX2627" s="13" t="s">
        <v>78</v>
      </c>
      <c r="AY2627" s="246" t="s">
        <v>373</v>
      </c>
    </row>
    <row r="2628" s="13" customFormat="1">
      <c r="A2628" s="13"/>
      <c r="B2628" s="236"/>
      <c r="C2628" s="237"/>
      <c r="D2628" s="238" t="s">
        <v>383</v>
      </c>
      <c r="E2628" s="239" t="s">
        <v>19</v>
      </c>
      <c r="F2628" s="240" t="s">
        <v>1441</v>
      </c>
      <c r="G2628" s="237"/>
      <c r="H2628" s="239" t="s">
        <v>19</v>
      </c>
      <c r="I2628" s="241"/>
      <c r="J2628" s="237"/>
      <c r="K2628" s="237"/>
      <c r="L2628" s="242"/>
      <c r="M2628" s="243"/>
      <c r="N2628" s="244"/>
      <c r="O2628" s="244"/>
      <c r="P2628" s="244"/>
      <c r="Q2628" s="244"/>
      <c r="R2628" s="244"/>
      <c r="S2628" s="244"/>
      <c r="T2628" s="24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6" t="s">
        <v>383</v>
      </c>
      <c r="AU2628" s="246" t="s">
        <v>91</v>
      </c>
      <c r="AV2628" s="13" t="s">
        <v>85</v>
      </c>
      <c r="AW2628" s="13" t="s">
        <v>37</v>
      </c>
      <c r="AX2628" s="13" t="s">
        <v>78</v>
      </c>
      <c r="AY2628" s="246" t="s">
        <v>373</v>
      </c>
    </row>
    <row r="2629" s="14" customFormat="1">
      <c r="A2629" s="14"/>
      <c r="B2629" s="247"/>
      <c r="C2629" s="248"/>
      <c r="D2629" s="238" t="s">
        <v>383</v>
      </c>
      <c r="E2629" s="249" t="s">
        <v>19</v>
      </c>
      <c r="F2629" s="250" t="s">
        <v>2288</v>
      </c>
      <c r="G2629" s="248"/>
      <c r="H2629" s="251">
        <v>4</v>
      </c>
      <c r="I2629" s="252"/>
      <c r="J2629" s="248"/>
      <c r="K2629" s="248"/>
      <c r="L2629" s="253"/>
      <c r="M2629" s="254"/>
      <c r="N2629" s="255"/>
      <c r="O2629" s="255"/>
      <c r="P2629" s="255"/>
      <c r="Q2629" s="255"/>
      <c r="R2629" s="255"/>
      <c r="S2629" s="255"/>
      <c r="T2629" s="256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7" t="s">
        <v>383</v>
      </c>
      <c r="AU2629" s="257" t="s">
        <v>91</v>
      </c>
      <c r="AV2629" s="14" t="s">
        <v>91</v>
      </c>
      <c r="AW2629" s="14" t="s">
        <v>37</v>
      </c>
      <c r="AX2629" s="14" t="s">
        <v>78</v>
      </c>
      <c r="AY2629" s="257" t="s">
        <v>373</v>
      </c>
    </row>
    <row r="2630" s="15" customFormat="1">
      <c r="A2630" s="15"/>
      <c r="B2630" s="258"/>
      <c r="C2630" s="259"/>
      <c r="D2630" s="238" t="s">
        <v>383</v>
      </c>
      <c r="E2630" s="260" t="s">
        <v>19</v>
      </c>
      <c r="F2630" s="261" t="s">
        <v>386</v>
      </c>
      <c r="G2630" s="259"/>
      <c r="H2630" s="262">
        <v>4</v>
      </c>
      <c r="I2630" s="263"/>
      <c r="J2630" s="259"/>
      <c r="K2630" s="259"/>
      <c r="L2630" s="264"/>
      <c r="M2630" s="265"/>
      <c r="N2630" s="266"/>
      <c r="O2630" s="266"/>
      <c r="P2630" s="266"/>
      <c r="Q2630" s="266"/>
      <c r="R2630" s="266"/>
      <c r="S2630" s="266"/>
      <c r="T2630" s="267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T2630" s="268" t="s">
        <v>383</v>
      </c>
      <c r="AU2630" s="268" t="s">
        <v>91</v>
      </c>
      <c r="AV2630" s="15" t="s">
        <v>379</v>
      </c>
      <c r="AW2630" s="15" t="s">
        <v>37</v>
      </c>
      <c r="AX2630" s="15" t="s">
        <v>85</v>
      </c>
      <c r="AY2630" s="268" t="s">
        <v>373</v>
      </c>
    </row>
    <row r="2631" s="2" customFormat="1" ht="44.25" customHeight="1">
      <c r="A2631" s="41"/>
      <c r="B2631" s="42"/>
      <c r="C2631" s="218" t="s">
        <v>2297</v>
      </c>
      <c r="D2631" s="218" t="s">
        <v>375</v>
      </c>
      <c r="E2631" s="219" t="s">
        <v>2298</v>
      </c>
      <c r="F2631" s="220" t="s">
        <v>2299</v>
      </c>
      <c r="G2631" s="221" t="s">
        <v>2058</v>
      </c>
      <c r="H2631" s="290"/>
      <c r="I2631" s="223"/>
      <c r="J2631" s="224">
        <f>ROUND(I2631*H2631,2)</f>
        <v>0</v>
      </c>
      <c r="K2631" s="220" t="s">
        <v>378</v>
      </c>
      <c r="L2631" s="47"/>
      <c r="M2631" s="225" t="s">
        <v>19</v>
      </c>
      <c r="N2631" s="226" t="s">
        <v>50</v>
      </c>
      <c r="O2631" s="87"/>
      <c r="P2631" s="227">
        <f>O2631*H2631</f>
        <v>0</v>
      </c>
      <c r="Q2631" s="227">
        <v>0</v>
      </c>
      <c r="R2631" s="227">
        <f>Q2631*H2631</f>
        <v>0</v>
      </c>
      <c r="S2631" s="227">
        <v>0</v>
      </c>
      <c r="T2631" s="228">
        <f>S2631*H2631</f>
        <v>0</v>
      </c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R2631" s="229" t="s">
        <v>482</v>
      </c>
      <c r="AT2631" s="229" t="s">
        <v>375</v>
      </c>
      <c r="AU2631" s="229" t="s">
        <v>91</v>
      </c>
      <c r="AY2631" s="20" t="s">
        <v>373</v>
      </c>
      <c r="BE2631" s="230">
        <f>IF(N2631="základní",J2631,0)</f>
        <v>0</v>
      </c>
      <c r="BF2631" s="230">
        <f>IF(N2631="snížená",J2631,0)</f>
        <v>0</v>
      </c>
      <c r="BG2631" s="230">
        <f>IF(N2631="zákl. přenesená",J2631,0)</f>
        <v>0</v>
      </c>
      <c r="BH2631" s="230">
        <f>IF(N2631="sníž. přenesená",J2631,0)</f>
        <v>0</v>
      </c>
      <c r="BI2631" s="230">
        <f>IF(N2631="nulová",J2631,0)</f>
        <v>0</v>
      </c>
      <c r="BJ2631" s="20" t="s">
        <v>91</v>
      </c>
      <c r="BK2631" s="230">
        <f>ROUND(I2631*H2631,2)</f>
        <v>0</v>
      </c>
      <c r="BL2631" s="20" t="s">
        <v>482</v>
      </c>
      <c r="BM2631" s="229" t="s">
        <v>2300</v>
      </c>
    </row>
    <row r="2632" s="2" customFormat="1">
      <c r="A2632" s="41"/>
      <c r="B2632" s="42"/>
      <c r="C2632" s="43"/>
      <c r="D2632" s="231" t="s">
        <v>381</v>
      </c>
      <c r="E2632" s="43"/>
      <c r="F2632" s="232" t="s">
        <v>2301</v>
      </c>
      <c r="G2632" s="43"/>
      <c r="H2632" s="43"/>
      <c r="I2632" s="233"/>
      <c r="J2632" s="43"/>
      <c r="K2632" s="43"/>
      <c r="L2632" s="47"/>
      <c r="M2632" s="234"/>
      <c r="N2632" s="235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T2632" s="20" t="s">
        <v>381</v>
      </c>
      <c r="AU2632" s="20" t="s">
        <v>91</v>
      </c>
    </row>
    <row r="2633" s="12" customFormat="1" ht="22.8" customHeight="1">
      <c r="A2633" s="12"/>
      <c r="B2633" s="202"/>
      <c r="C2633" s="203"/>
      <c r="D2633" s="204" t="s">
        <v>77</v>
      </c>
      <c r="E2633" s="216" t="s">
        <v>2302</v>
      </c>
      <c r="F2633" s="216" t="s">
        <v>2303</v>
      </c>
      <c r="G2633" s="203"/>
      <c r="H2633" s="203"/>
      <c r="I2633" s="206"/>
      <c r="J2633" s="217">
        <f>BK2633</f>
        <v>0</v>
      </c>
      <c r="K2633" s="203"/>
      <c r="L2633" s="208"/>
      <c r="M2633" s="209"/>
      <c r="N2633" s="210"/>
      <c r="O2633" s="210"/>
      <c r="P2633" s="211">
        <f>SUM(P2634:P2923)</f>
        <v>0</v>
      </c>
      <c r="Q2633" s="210"/>
      <c r="R2633" s="211">
        <f>SUM(R2634:R2923)</f>
        <v>64.286846919999988</v>
      </c>
      <c r="S2633" s="210"/>
      <c r="T2633" s="212">
        <f>SUM(T2634:T2923)</f>
        <v>0</v>
      </c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R2633" s="213" t="s">
        <v>91</v>
      </c>
      <c r="AT2633" s="214" t="s">
        <v>77</v>
      </c>
      <c r="AU2633" s="214" t="s">
        <v>85</v>
      </c>
      <c r="AY2633" s="213" t="s">
        <v>373</v>
      </c>
      <c r="BK2633" s="215">
        <f>SUM(BK2634:BK2923)</f>
        <v>0</v>
      </c>
    </row>
    <row r="2634" s="2" customFormat="1" ht="37.8" customHeight="1">
      <c r="A2634" s="41"/>
      <c r="B2634" s="42"/>
      <c r="C2634" s="218" t="s">
        <v>2304</v>
      </c>
      <c r="D2634" s="218" t="s">
        <v>375</v>
      </c>
      <c r="E2634" s="219" t="s">
        <v>2305</v>
      </c>
      <c r="F2634" s="220" t="s">
        <v>2306</v>
      </c>
      <c r="G2634" s="221" t="s">
        <v>153</v>
      </c>
      <c r="H2634" s="222">
        <v>1921.4100000000001</v>
      </c>
      <c r="I2634" s="223"/>
      <c r="J2634" s="224">
        <f>ROUND(I2634*H2634,2)</f>
        <v>0</v>
      </c>
      <c r="K2634" s="220" t="s">
        <v>378</v>
      </c>
      <c r="L2634" s="47"/>
      <c r="M2634" s="225" t="s">
        <v>19</v>
      </c>
      <c r="N2634" s="226" t="s">
        <v>50</v>
      </c>
      <c r="O2634" s="87"/>
      <c r="P2634" s="227">
        <f>O2634*H2634</f>
        <v>0</v>
      </c>
      <c r="Q2634" s="227">
        <v>0</v>
      </c>
      <c r="R2634" s="227">
        <f>Q2634*H2634</f>
        <v>0</v>
      </c>
      <c r="S2634" s="227">
        <v>0</v>
      </c>
      <c r="T2634" s="228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9" t="s">
        <v>482</v>
      </c>
      <c r="AT2634" s="229" t="s">
        <v>375</v>
      </c>
      <c r="AU2634" s="229" t="s">
        <v>91</v>
      </c>
      <c r="AY2634" s="20" t="s">
        <v>373</v>
      </c>
      <c r="BE2634" s="230">
        <f>IF(N2634="základní",J2634,0)</f>
        <v>0</v>
      </c>
      <c r="BF2634" s="230">
        <f>IF(N2634="snížená",J2634,0)</f>
        <v>0</v>
      </c>
      <c r="BG2634" s="230">
        <f>IF(N2634="zákl. přenesená",J2634,0)</f>
        <v>0</v>
      </c>
      <c r="BH2634" s="230">
        <f>IF(N2634="sníž. přenesená",J2634,0)</f>
        <v>0</v>
      </c>
      <c r="BI2634" s="230">
        <f>IF(N2634="nulová",J2634,0)</f>
        <v>0</v>
      </c>
      <c r="BJ2634" s="20" t="s">
        <v>91</v>
      </c>
      <c r="BK2634" s="230">
        <f>ROUND(I2634*H2634,2)</f>
        <v>0</v>
      </c>
      <c r="BL2634" s="20" t="s">
        <v>482</v>
      </c>
      <c r="BM2634" s="229" t="s">
        <v>2307</v>
      </c>
    </row>
    <row r="2635" s="2" customFormat="1">
      <c r="A2635" s="41"/>
      <c r="B2635" s="42"/>
      <c r="C2635" s="43"/>
      <c r="D2635" s="231" t="s">
        <v>381</v>
      </c>
      <c r="E2635" s="43"/>
      <c r="F2635" s="232" t="s">
        <v>2308</v>
      </c>
      <c r="G2635" s="43"/>
      <c r="H2635" s="43"/>
      <c r="I2635" s="233"/>
      <c r="J2635" s="43"/>
      <c r="K2635" s="43"/>
      <c r="L2635" s="47"/>
      <c r="M2635" s="234"/>
      <c r="N2635" s="235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381</v>
      </c>
      <c r="AU2635" s="20" t="s">
        <v>91</v>
      </c>
    </row>
    <row r="2636" s="14" customFormat="1">
      <c r="A2636" s="14"/>
      <c r="B2636" s="247"/>
      <c r="C2636" s="248"/>
      <c r="D2636" s="238" t="s">
        <v>383</v>
      </c>
      <c r="E2636" s="249" t="s">
        <v>19</v>
      </c>
      <c r="F2636" s="250" t="s">
        <v>187</v>
      </c>
      <c r="G2636" s="248"/>
      <c r="H2636" s="251">
        <v>20.23</v>
      </c>
      <c r="I2636" s="252"/>
      <c r="J2636" s="248"/>
      <c r="K2636" s="248"/>
      <c r="L2636" s="253"/>
      <c r="M2636" s="254"/>
      <c r="N2636" s="255"/>
      <c r="O2636" s="255"/>
      <c r="P2636" s="255"/>
      <c r="Q2636" s="255"/>
      <c r="R2636" s="255"/>
      <c r="S2636" s="255"/>
      <c r="T2636" s="256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7" t="s">
        <v>383</v>
      </c>
      <c r="AU2636" s="257" t="s">
        <v>91</v>
      </c>
      <c r="AV2636" s="14" t="s">
        <v>91</v>
      </c>
      <c r="AW2636" s="14" t="s">
        <v>37</v>
      </c>
      <c r="AX2636" s="14" t="s">
        <v>78</v>
      </c>
      <c r="AY2636" s="257" t="s">
        <v>373</v>
      </c>
    </row>
    <row r="2637" s="14" customFormat="1">
      <c r="A2637" s="14"/>
      <c r="B2637" s="247"/>
      <c r="C2637" s="248"/>
      <c r="D2637" s="238" t="s">
        <v>383</v>
      </c>
      <c r="E2637" s="249" t="s">
        <v>19</v>
      </c>
      <c r="F2637" s="250" t="s">
        <v>180</v>
      </c>
      <c r="G2637" s="248"/>
      <c r="H2637" s="251">
        <v>1640.5799999999999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383</v>
      </c>
      <c r="AU2637" s="257" t="s">
        <v>91</v>
      </c>
      <c r="AV2637" s="14" t="s">
        <v>91</v>
      </c>
      <c r="AW2637" s="14" t="s">
        <v>37</v>
      </c>
      <c r="AX2637" s="14" t="s">
        <v>78</v>
      </c>
      <c r="AY2637" s="257" t="s">
        <v>373</v>
      </c>
    </row>
    <row r="2638" s="14" customFormat="1">
      <c r="A2638" s="14"/>
      <c r="B2638" s="247"/>
      <c r="C2638" s="248"/>
      <c r="D2638" s="238" t="s">
        <v>383</v>
      </c>
      <c r="E2638" s="249" t="s">
        <v>19</v>
      </c>
      <c r="F2638" s="250" t="s">
        <v>172</v>
      </c>
      <c r="G2638" s="248"/>
      <c r="H2638" s="251">
        <v>260.60000000000002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383</v>
      </c>
      <c r="AU2638" s="257" t="s">
        <v>91</v>
      </c>
      <c r="AV2638" s="14" t="s">
        <v>91</v>
      </c>
      <c r="AW2638" s="14" t="s">
        <v>37</v>
      </c>
      <c r="AX2638" s="14" t="s">
        <v>78</v>
      </c>
      <c r="AY2638" s="257" t="s">
        <v>373</v>
      </c>
    </row>
    <row r="2639" s="15" customFormat="1">
      <c r="A2639" s="15"/>
      <c r="B2639" s="258"/>
      <c r="C2639" s="259"/>
      <c r="D2639" s="238" t="s">
        <v>383</v>
      </c>
      <c r="E2639" s="260" t="s">
        <v>19</v>
      </c>
      <c r="F2639" s="261" t="s">
        <v>386</v>
      </c>
      <c r="G2639" s="259"/>
      <c r="H2639" s="262">
        <v>1921.4100000000001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8" t="s">
        <v>383</v>
      </c>
      <c r="AU2639" s="268" t="s">
        <v>91</v>
      </c>
      <c r="AV2639" s="15" t="s">
        <v>379</v>
      </c>
      <c r="AW2639" s="15" t="s">
        <v>37</v>
      </c>
      <c r="AX2639" s="15" t="s">
        <v>85</v>
      </c>
      <c r="AY2639" s="268" t="s">
        <v>373</v>
      </c>
    </row>
    <row r="2640" s="2" customFormat="1" ht="24.15" customHeight="1">
      <c r="A2640" s="41"/>
      <c r="B2640" s="42"/>
      <c r="C2640" s="280" t="s">
        <v>2309</v>
      </c>
      <c r="D2640" s="280" t="s">
        <v>489</v>
      </c>
      <c r="E2640" s="281" t="s">
        <v>2310</v>
      </c>
      <c r="F2640" s="282" t="s">
        <v>2311</v>
      </c>
      <c r="G2640" s="283" t="s">
        <v>153</v>
      </c>
      <c r="H2640" s="284">
        <v>21.242000000000001</v>
      </c>
      <c r="I2640" s="285"/>
      <c r="J2640" s="286">
        <f>ROUND(I2640*H2640,2)</f>
        <v>0</v>
      </c>
      <c r="K2640" s="282" t="s">
        <v>378</v>
      </c>
      <c r="L2640" s="287"/>
      <c r="M2640" s="288" t="s">
        <v>19</v>
      </c>
      <c r="N2640" s="289" t="s">
        <v>50</v>
      </c>
      <c r="O2640" s="87"/>
      <c r="P2640" s="227">
        <f>O2640*H2640</f>
        <v>0</v>
      </c>
      <c r="Q2640" s="227">
        <v>0.0015</v>
      </c>
      <c r="R2640" s="227">
        <f>Q2640*H2640</f>
        <v>0.031863000000000002</v>
      </c>
      <c r="S2640" s="227">
        <v>0</v>
      </c>
      <c r="T2640" s="228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9" t="s">
        <v>616</v>
      </c>
      <c r="AT2640" s="229" t="s">
        <v>489</v>
      </c>
      <c r="AU2640" s="229" t="s">
        <v>91</v>
      </c>
      <c r="AY2640" s="20" t="s">
        <v>373</v>
      </c>
      <c r="BE2640" s="230">
        <f>IF(N2640="základní",J2640,0)</f>
        <v>0</v>
      </c>
      <c r="BF2640" s="230">
        <f>IF(N2640="snížená",J2640,0)</f>
        <v>0</v>
      </c>
      <c r="BG2640" s="230">
        <f>IF(N2640="zákl. přenesená",J2640,0)</f>
        <v>0</v>
      </c>
      <c r="BH2640" s="230">
        <f>IF(N2640="sníž. přenesená",J2640,0)</f>
        <v>0</v>
      </c>
      <c r="BI2640" s="230">
        <f>IF(N2640="nulová",J2640,0)</f>
        <v>0</v>
      </c>
      <c r="BJ2640" s="20" t="s">
        <v>91</v>
      </c>
      <c r="BK2640" s="230">
        <f>ROUND(I2640*H2640,2)</f>
        <v>0</v>
      </c>
      <c r="BL2640" s="20" t="s">
        <v>482</v>
      </c>
      <c r="BM2640" s="229" t="s">
        <v>2312</v>
      </c>
    </row>
    <row r="2641" s="14" customFormat="1">
      <c r="A2641" s="14"/>
      <c r="B2641" s="247"/>
      <c r="C2641" s="248"/>
      <c r="D2641" s="238" t="s">
        <v>383</v>
      </c>
      <c r="E2641" s="249" t="s">
        <v>19</v>
      </c>
      <c r="F2641" s="250" t="s">
        <v>187</v>
      </c>
      <c r="G2641" s="248"/>
      <c r="H2641" s="251">
        <v>20.23</v>
      </c>
      <c r="I2641" s="252"/>
      <c r="J2641" s="248"/>
      <c r="K2641" s="248"/>
      <c r="L2641" s="253"/>
      <c r="M2641" s="254"/>
      <c r="N2641" s="255"/>
      <c r="O2641" s="255"/>
      <c r="P2641" s="255"/>
      <c r="Q2641" s="255"/>
      <c r="R2641" s="255"/>
      <c r="S2641" s="255"/>
      <c r="T2641" s="256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7" t="s">
        <v>383</v>
      </c>
      <c r="AU2641" s="257" t="s">
        <v>91</v>
      </c>
      <c r="AV2641" s="14" t="s">
        <v>91</v>
      </c>
      <c r="AW2641" s="14" t="s">
        <v>37</v>
      </c>
      <c r="AX2641" s="14" t="s">
        <v>78</v>
      </c>
      <c r="AY2641" s="257" t="s">
        <v>373</v>
      </c>
    </row>
    <row r="2642" s="15" customFormat="1">
      <c r="A2642" s="15"/>
      <c r="B2642" s="258"/>
      <c r="C2642" s="259"/>
      <c r="D2642" s="238" t="s">
        <v>383</v>
      </c>
      <c r="E2642" s="260" t="s">
        <v>19</v>
      </c>
      <c r="F2642" s="261" t="s">
        <v>386</v>
      </c>
      <c r="G2642" s="259"/>
      <c r="H2642" s="262">
        <v>20.23</v>
      </c>
      <c r="I2642" s="263"/>
      <c r="J2642" s="259"/>
      <c r="K2642" s="259"/>
      <c r="L2642" s="264"/>
      <c r="M2642" s="265"/>
      <c r="N2642" s="266"/>
      <c r="O2642" s="266"/>
      <c r="P2642" s="266"/>
      <c r="Q2642" s="266"/>
      <c r="R2642" s="266"/>
      <c r="S2642" s="266"/>
      <c r="T2642" s="267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8" t="s">
        <v>383</v>
      </c>
      <c r="AU2642" s="268" t="s">
        <v>91</v>
      </c>
      <c r="AV2642" s="15" t="s">
        <v>379</v>
      </c>
      <c r="AW2642" s="15" t="s">
        <v>37</v>
      </c>
      <c r="AX2642" s="15" t="s">
        <v>85</v>
      </c>
      <c r="AY2642" s="268" t="s">
        <v>373</v>
      </c>
    </row>
    <row r="2643" s="14" customFormat="1">
      <c r="A2643" s="14"/>
      <c r="B2643" s="247"/>
      <c r="C2643" s="248"/>
      <c r="D2643" s="238" t="s">
        <v>383</v>
      </c>
      <c r="E2643" s="248"/>
      <c r="F2643" s="250" t="s">
        <v>2313</v>
      </c>
      <c r="G2643" s="248"/>
      <c r="H2643" s="251">
        <v>21.242000000000001</v>
      </c>
      <c r="I2643" s="252"/>
      <c r="J2643" s="248"/>
      <c r="K2643" s="248"/>
      <c r="L2643" s="253"/>
      <c r="M2643" s="254"/>
      <c r="N2643" s="255"/>
      <c r="O2643" s="255"/>
      <c r="P2643" s="255"/>
      <c r="Q2643" s="255"/>
      <c r="R2643" s="255"/>
      <c r="S2643" s="255"/>
      <c r="T2643" s="256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7" t="s">
        <v>383</v>
      </c>
      <c r="AU2643" s="257" t="s">
        <v>91</v>
      </c>
      <c r="AV2643" s="14" t="s">
        <v>91</v>
      </c>
      <c r="AW2643" s="14" t="s">
        <v>4</v>
      </c>
      <c r="AX2643" s="14" t="s">
        <v>85</v>
      </c>
      <c r="AY2643" s="257" t="s">
        <v>373</v>
      </c>
    </row>
    <row r="2644" s="2" customFormat="1" ht="24.15" customHeight="1">
      <c r="A2644" s="41"/>
      <c r="B2644" s="42"/>
      <c r="C2644" s="280" t="s">
        <v>2314</v>
      </c>
      <c r="D2644" s="280" t="s">
        <v>489</v>
      </c>
      <c r="E2644" s="281" t="s">
        <v>2315</v>
      </c>
      <c r="F2644" s="282" t="s">
        <v>2316</v>
      </c>
      <c r="G2644" s="283" t="s">
        <v>153</v>
      </c>
      <c r="H2644" s="284">
        <v>273.63</v>
      </c>
      <c r="I2644" s="285"/>
      <c r="J2644" s="286">
        <f>ROUND(I2644*H2644,2)</f>
        <v>0</v>
      </c>
      <c r="K2644" s="282" t="s">
        <v>378</v>
      </c>
      <c r="L2644" s="287"/>
      <c r="M2644" s="288" t="s">
        <v>19</v>
      </c>
      <c r="N2644" s="289" t="s">
        <v>50</v>
      </c>
      <c r="O2644" s="87"/>
      <c r="P2644" s="227">
        <f>O2644*H2644</f>
        <v>0</v>
      </c>
      <c r="Q2644" s="227">
        <v>0.00051999999999999995</v>
      </c>
      <c r="R2644" s="227">
        <f>Q2644*H2644</f>
        <v>0.14228759999999999</v>
      </c>
      <c r="S2644" s="227">
        <v>0</v>
      </c>
      <c r="T2644" s="228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9" t="s">
        <v>616</v>
      </c>
      <c r="AT2644" s="229" t="s">
        <v>489</v>
      </c>
      <c r="AU2644" s="229" t="s">
        <v>91</v>
      </c>
      <c r="AY2644" s="20" t="s">
        <v>373</v>
      </c>
      <c r="BE2644" s="230">
        <f>IF(N2644="základní",J2644,0)</f>
        <v>0</v>
      </c>
      <c r="BF2644" s="230">
        <f>IF(N2644="snížená",J2644,0)</f>
        <v>0</v>
      </c>
      <c r="BG2644" s="230">
        <f>IF(N2644="zákl. přenesená",J2644,0)</f>
        <v>0</v>
      </c>
      <c r="BH2644" s="230">
        <f>IF(N2644="sníž. přenesená",J2644,0)</f>
        <v>0</v>
      </c>
      <c r="BI2644" s="230">
        <f>IF(N2644="nulová",J2644,0)</f>
        <v>0</v>
      </c>
      <c r="BJ2644" s="20" t="s">
        <v>91</v>
      </c>
      <c r="BK2644" s="230">
        <f>ROUND(I2644*H2644,2)</f>
        <v>0</v>
      </c>
      <c r="BL2644" s="20" t="s">
        <v>482</v>
      </c>
      <c r="BM2644" s="229" t="s">
        <v>2317</v>
      </c>
    </row>
    <row r="2645" s="14" customFormat="1">
      <c r="A2645" s="14"/>
      <c r="B2645" s="247"/>
      <c r="C2645" s="248"/>
      <c r="D2645" s="238" t="s">
        <v>383</v>
      </c>
      <c r="E2645" s="249" t="s">
        <v>19</v>
      </c>
      <c r="F2645" s="250" t="s">
        <v>172</v>
      </c>
      <c r="G2645" s="248"/>
      <c r="H2645" s="251">
        <v>260.60000000000002</v>
      </c>
      <c r="I2645" s="252"/>
      <c r="J2645" s="248"/>
      <c r="K2645" s="248"/>
      <c r="L2645" s="253"/>
      <c r="M2645" s="254"/>
      <c r="N2645" s="255"/>
      <c r="O2645" s="255"/>
      <c r="P2645" s="255"/>
      <c r="Q2645" s="255"/>
      <c r="R2645" s="255"/>
      <c r="S2645" s="255"/>
      <c r="T2645" s="256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7" t="s">
        <v>383</v>
      </c>
      <c r="AU2645" s="257" t="s">
        <v>91</v>
      </c>
      <c r="AV2645" s="14" t="s">
        <v>91</v>
      </c>
      <c r="AW2645" s="14" t="s">
        <v>37</v>
      </c>
      <c r="AX2645" s="14" t="s">
        <v>78</v>
      </c>
      <c r="AY2645" s="257" t="s">
        <v>373</v>
      </c>
    </row>
    <row r="2646" s="15" customFormat="1">
      <c r="A2646" s="15"/>
      <c r="B2646" s="258"/>
      <c r="C2646" s="259"/>
      <c r="D2646" s="238" t="s">
        <v>383</v>
      </c>
      <c r="E2646" s="260" t="s">
        <v>19</v>
      </c>
      <c r="F2646" s="261" t="s">
        <v>386</v>
      </c>
      <c r="G2646" s="259"/>
      <c r="H2646" s="262">
        <v>260.60000000000002</v>
      </c>
      <c r="I2646" s="263"/>
      <c r="J2646" s="259"/>
      <c r="K2646" s="259"/>
      <c r="L2646" s="264"/>
      <c r="M2646" s="265"/>
      <c r="N2646" s="266"/>
      <c r="O2646" s="266"/>
      <c r="P2646" s="266"/>
      <c r="Q2646" s="266"/>
      <c r="R2646" s="266"/>
      <c r="S2646" s="266"/>
      <c r="T2646" s="267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68" t="s">
        <v>383</v>
      </c>
      <c r="AU2646" s="268" t="s">
        <v>91</v>
      </c>
      <c r="AV2646" s="15" t="s">
        <v>379</v>
      </c>
      <c r="AW2646" s="15" t="s">
        <v>37</v>
      </c>
      <c r="AX2646" s="15" t="s">
        <v>85</v>
      </c>
      <c r="AY2646" s="268" t="s">
        <v>373</v>
      </c>
    </row>
    <row r="2647" s="14" customFormat="1">
      <c r="A2647" s="14"/>
      <c r="B2647" s="247"/>
      <c r="C2647" s="248"/>
      <c r="D2647" s="238" t="s">
        <v>383</v>
      </c>
      <c r="E2647" s="248"/>
      <c r="F2647" s="250" t="s">
        <v>2318</v>
      </c>
      <c r="G2647" s="248"/>
      <c r="H2647" s="251">
        <v>273.63</v>
      </c>
      <c r="I2647" s="252"/>
      <c r="J2647" s="248"/>
      <c r="K2647" s="248"/>
      <c r="L2647" s="253"/>
      <c r="M2647" s="254"/>
      <c r="N2647" s="255"/>
      <c r="O2647" s="255"/>
      <c r="P2647" s="255"/>
      <c r="Q2647" s="255"/>
      <c r="R2647" s="255"/>
      <c r="S2647" s="255"/>
      <c r="T2647" s="256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7" t="s">
        <v>383</v>
      </c>
      <c r="AU2647" s="257" t="s">
        <v>91</v>
      </c>
      <c r="AV2647" s="14" t="s">
        <v>91</v>
      </c>
      <c r="AW2647" s="14" t="s">
        <v>4</v>
      </c>
      <c r="AX2647" s="14" t="s">
        <v>85</v>
      </c>
      <c r="AY2647" s="257" t="s">
        <v>373</v>
      </c>
    </row>
    <row r="2648" s="2" customFormat="1" ht="24.15" customHeight="1">
      <c r="A2648" s="41"/>
      <c r="B2648" s="42"/>
      <c r="C2648" s="280" t="s">
        <v>2319</v>
      </c>
      <c r="D2648" s="280" t="s">
        <v>489</v>
      </c>
      <c r="E2648" s="281" t="s">
        <v>2320</v>
      </c>
      <c r="F2648" s="282" t="s">
        <v>2321</v>
      </c>
      <c r="G2648" s="283" t="s">
        <v>153</v>
      </c>
      <c r="H2648" s="284">
        <v>1722.6089999999999</v>
      </c>
      <c r="I2648" s="285"/>
      <c r="J2648" s="286">
        <f>ROUND(I2648*H2648,2)</f>
        <v>0</v>
      </c>
      <c r="K2648" s="282" t="s">
        <v>378</v>
      </c>
      <c r="L2648" s="287"/>
      <c r="M2648" s="288" t="s">
        <v>19</v>
      </c>
      <c r="N2648" s="289" t="s">
        <v>50</v>
      </c>
      <c r="O2648" s="87"/>
      <c r="P2648" s="227">
        <f>O2648*H2648</f>
        <v>0</v>
      </c>
      <c r="Q2648" s="227">
        <v>0.00064999999999999997</v>
      </c>
      <c r="R2648" s="227">
        <f>Q2648*H2648</f>
        <v>1.1196958499999998</v>
      </c>
      <c r="S2648" s="227">
        <v>0</v>
      </c>
      <c r="T2648" s="228">
        <f>S2648*H2648</f>
        <v>0</v>
      </c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R2648" s="229" t="s">
        <v>616</v>
      </c>
      <c r="AT2648" s="229" t="s">
        <v>489</v>
      </c>
      <c r="AU2648" s="229" t="s">
        <v>91</v>
      </c>
      <c r="AY2648" s="20" t="s">
        <v>373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20" t="s">
        <v>91</v>
      </c>
      <c r="BK2648" s="230">
        <f>ROUND(I2648*H2648,2)</f>
        <v>0</v>
      </c>
      <c r="BL2648" s="20" t="s">
        <v>482</v>
      </c>
      <c r="BM2648" s="229" t="s">
        <v>2322</v>
      </c>
    </row>
    <row r="2649" s="14" customFormat="1">
      <c r="A2649" s="14"/>
      <c r="B2649" s="247"/>
      <c r="C2649" s="248"/>
      <c r="D2649" s="238" t="s">
        <v>383</v>
      </c>
      <c r="E2649" s="249" t="s">
        <v>19</v>
      </c>
      <c r="F2649" s="250" t="s">
        <v>180</v>
      </c>
      <c r="G2649" s="248"/>
      <c r="H2649" s="251">
        <v>1640.5799999999999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383</v>
      </c>
      <c r="AU2649" s="257" t="s">
        <v>91</v>
      </c>
      <c r="AV2649" s="14" t="s">
        <v>91</v>
      </c>
      <c r="AW2649" s="14" t="s">
        <v>37</v>
      </c>
      <c r="AX2649" s="14" t="s">
        <v>78</v>
      </c>
      <c r="AY2649" s="257" t="s">
        <v>373</v>
      </c>
    </row>
    <row r="2650" s="15" customFormat="1">
      <c r="A2650" s="15"/>
      <c r="B2650" s="258"/>
      <c r="C2650" s="259"/>
      <c r="D2650" s="238" t="s">
        <v>383</v>
      </c>
      <c r="E2650" s="260" t="s">
        <v>19</v>
      </c>
      <c r="F2650" s="261" t="s">
        <v>386</v>
      </c>
      <c r="G2650" s="259"/>
      <c r="H2650" s="262">
        <v>1640.5799999999999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8" t="s">
        <v>383</v>
      </c>
      <c r="AU2650" s="268" t="s">
        <v>91</v>
      </c>
      <c r="AV2650" s="15" t="s">
        <v>379</v>
      </c>
      <c r="AW2650" s="15" t="s">
        <v>37</v>
      </c>
      <c r="AX2650" s="15" t="s">
        <v>85</v>
      </c>
      <c r="AY2650" s="268" t="s">
        <v>373</v>
      </c>
    </row>
    <row r="2651" s="14" customFormat="1">
      <c r="A2651" s="14"/>
      <c r="B2651" s="247"/>
      <c r="C2651" s="248"/>
      <c r="D2651" s="238" t="s">
        <v>383</v>
      </c>
      <c r="E2651" s="248"/>
      <c r="F2651" s="250" t="s">
        <v>2323</v>
      </c>
      <c r="G2651" s="248"/>
      <c r="H2651" s="251">
        <v>1722.6089999999999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7" t="s">
        <v>383</v>
      </c>
      <c r="AU2651" s="257" t="s">
        <v>91</v>
      </c>
      <c r="AV2651" s="14" t="s">
        <v>91</v>
      </c>
      <c r="AW2651" s="14" t="s">
        <v>4</v>
      </c>
      <c r="AX2651" s="14" t="s">
        <v>85</v>
      </c>
      <c r="AY2651" s="257" t="s">
        <v>373</v>
      </c>
    </row>
    <row r="2652" s="2" customFormat="1" ht="37.8" customHeight="1">
      <c r="A2652" s="41"/>
      <c r="B2652" s="42"/>
      <c r="C2652" s="218" t="s">
        <v>2324</v>
      </c>
      <c r="D2652" s="218" t="s">
        <v>375</v>
      </c>
      <c r="E2652" s="219" t="s">
        <v>2325</v>
      </c>
      <c r="F2652" s="220" t="s">
        <v>2326</v>
      </c>
      <c r="G2652" s="221" t="s">
        <v>153</v>
      </c>
      <c r="H2652" s="222">
        <v>622.58000000000004</v>
      </c>
      <c r="I2652" s="223"/>
      <c r="J2652" s="224">
        <f>ROUND(I2652*H2652,2)</f>
        <v>0</v>
      </c>
      <c r="K2652" s="220" t="s">
        <v>378</v>
      </c>
      <c r="L2652" s="47"/>
      <c r="M2652" s="225" t="s">
        <v>19</v>
      </c>
      <c r="N2652" s="226" t="s">
        <v>50</v>
      </c>
      <c r="O2652" s="87"/>
      <c r="P2652" s="227">
        <f>O2652*H2652</f>
        <v>0</v>
      </c>
      <c r="Q2652" s="227">
        <v>0</v>
      </c>
      <c r="R2652" s="227">
        <f>Q2652*H2652</f>
        <v>0</v>
      </c>
      <c r="S2652" s="227">
        <v>0</v>
      </c>
      <c r="T2652" s="228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29" t="s">
        <v>482</v>
      </c>
      <c r="AT2652" s="229" t="s">
        <v>375</v>
      </c>
      <c r="AU2652" s="229" t="s">
        <v>91</v>
      </c>
      <c r="AY2652" s="20" t="s">
        <v>373</v>
      </c>
      <c r="BE2652" s="230">
        <f>IF(N2652="základní",J2652,0)</f>
        <v>0</v>
      </c>
      <c r="BF2652" s="230">
        <f>IF(N2652="snížená",J2652,0)</f>
        <v>0</v>
      </c>
      <c r="BG2652" s="230">
        <f>IF(N2652="zákl. přenesená",J2652,0)</f>
        <v>0</v>
      </c>
      <c r="BH2652" s="230">
        <f>IF(N2652="sníž. přenesená",J2652,0)</f>
        <v>0</v>
      </c>
      <c r="BI2652" s="230">
        <f>IF(N2652="nulová",J2652,0)</f>
        <v>0</v>
      </c>
      <c r="BJ2652" s="20" t="s">
        <v>91</v>
      </c>
      <c r="BK2652" s="230">
        <f>ROUND(I2652*H2652,2)</f>
        <v>0</v>
      </c>
      <c r="BL2652" s="20" t="s">
        <v>482</v>
      </c>
      <c r="BM2652" s="229" t="s">
        <v>2327</v>
      </c>
    </row>
    <row r="2653" s="2" customFormat="1">
      <c r="A2653" s="41"/>
      <c r="B2653" s="42"/>
      <c r="C2653" s="43"/>
      <c r="D2653" s="231" t="s">
        <v>381</v>
      </c>
      <c r="E2653" s="43"/>
      <c r="F2653" s="232" t="s">
        <v>2328</v>
      </c>
      <c r="G2653" s="43"/>
      <c r="H2653" s="43"/>
      <c r="I2653" s="233"/>
      <c r="J2653" s="43"/>
      <c r="K2653" s="43"/>
      <c r="L2653" s="47"/>
      <c r="M2653" s="234"/>
      <c r="N2653" s="235"/>
      <c r="O2653" s="87"/>
      <c r="P2653" s="87"/>
      <c r="Q2653" s="87"/>
      <c r="R2653" s="87"/>
      <c r="S2653" s="87"/>
      <c r="T2653" s="88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20" t="s">
        <v>381</v>
      </c>
      <c r="AU2653" s="20" t="s">
        <v>91</v>
      </c>
    </row>
    <row r="2654" s="14" customFormat="1">
      <c r="A2654" s="14"/>
      <c r="B2654" s="247"/>
      <c r="C2654" s="248"/>
      <c r="D2654" s="238" t="s">
        <v>383</v>
      </c>
      <c r="E2654" s="249" t="s">
        <v>19</v>
      </c>
      <c r="F2654" s="250" t="s">
        <v>176</v>
      </c>
      <c r="G2654" s="248"/>
      <c r="H2654" s="251">
        <v>525.95000000000005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383</v>
      </c>
      <c r="AU2654" s="257" t="s">
        <v>91</v>
      </c>
      <c r="AV2654" s="14" t="s">
        <v>91</v>
      </c>
      <c r="AW2654" s="14" t="s">
        <v>37</v>
      </c>
      <c r="AX2654" s="14" t="s">
        <v>78</v>
      </c>
      <c r="AY2654" s="257" t="s">
        <v>373</v>
      </c>
    </row>
    <row r="2655" s="14" customFormat="1">
      <c r="A2655" s="14"/>
      <c r="B2655" s="247"/>
      <c r="C2655" s="248"/>
      <c r="D2655" s="238" t="s">
        <v>383</v>
      </c>
      <c r="E2655" s="249" t="s">
        <v>19</v>
      </c>
      <c r="F2655" s="250" t="s">
        <v>165</v>
      </c>
      <c r="G2655" s="248"/>
      <c r="H2655" s="251">
        <v>75.579999999999998</v>
      </c>
      <c r="I2655" s="252"/>
      <c r="J2655" s="248"/>
      <c r="K2655" s="248"/>
      <c r="L2655" s="253"/>
      <c r="M2655" s="254"/>
      <c r="N2655" s="255"/>
      <c r="O2655" s="255"/>
      <c r="P2655" s="255"/>
      <c r="Q2655" s="255"/>
      <c r="R2655" s="255"/>
      <c r="S2655" s="255"/>
      <c r="T2655" s="256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7" t="s">
        <v>383</v>
      </c>
      <c r="AU2655" s="257" t="s">
        <v>91</v>
      </c>
      <c r="AV2655" s="14" t="s">
        <v>91</v>
      </c>
      <c r="AW2655" s="14" t="s">
        <v>37</v>
      </c>
      <c r="AX2655" s="14" t="s">
        <v>78</v>
      </c>
      <c r="AY2655" s="257" t="s">
        <v>373</v>
      </c>
    </row>
    <row r="2656" s="14" customFormat="1">
      <c r="A2656" s="14"/>
      <c r="B2656" s="247"/>
      <c r="C2656" s="248"/>
      <c r="D2656" s="238" t="s">
        <v>383</v>
      </c>
      <c r="E2656" s="249" t="s">
        <v>19</v>
      </c>
      <c r="F2656" s="250" t="s">
        <v>168</v>
      </c>
      <c r="G2656" s="248"/>
      <c r="H2656" s="251">
        <v>21.050000000000001</v>
      </c>
      <c r="I2656" s="252"/>
      <c r="J2656" s="248"/>
      <c r="K2656" s="248"/>
      <c r="L2656" s="253"/>
      <c r="M2656" s="254"/>
      <c r="N2656" s="255"/>
      <c r="O2656" s="255"/>
      <c r="P2656" s="255"/>
      <c r="Q2656" s="255"/>
      <c r="R2656" s="255"/>
      <c r="S2656" s="255"/>
      <c r="T2656" s="256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7" t="s">
        <v>383</v>
      </c>
      <c r="AU2656" s="257" t="s">
        <v>91</v>
      </c>
      <c r="AV2656" s="14" t="s">
        <v>91</v>
      </c>
      <c r="AW2656" s="14" t="s">
        <v>37</v>
      </c>
      <c r="AX2656" s="14" t="s">
        <v>78</v>
      </c>
      <c r="AY2656" s="257" t="s">
        <v>373</v>
      </c>
    </row>
    <row r="2657" s="15" customFormat="1">
      <c r="A2657" s="15"/>
      <c r="B2657" s="258"/>
      <c r="C2657" s="259"/>
      <c r="D2657" s="238" t="s">
        <v>383</v>
      </c>
      <c r="E2657" s="260" t="s">
        <v>19</v>
      </c>
      <c r="F2657" s="261" t="s">
        <v>386</v>
      </c>
      <c r="G2657" s="259"/>
      <c r="H2657" s="262">
        <v>622.58000000000004</v>
      </c>
      <c r="I2657" s="263"/>
      <c r="J2657" s="259"/>
      <c r="K2657" s="259"/>
      <c r="L2657" s="264"/>
      <c r="M2657" s="265"/>
      <c r="N2657" s="266"/>
      <c r="O2657" s="266"/>
      <c r="P2657" s="266"/>
      <c r="Q2657" s="266"/>
      <c r="R2657" s="266"/>
      <c r="S2657" s="266"/>
      <c r="T2657" s="267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68" t="s">
        <v>383</v>
      </c>
      <c r="AU2657" s="268" t="s">
        <v>91</v>
      </c>
      <c r="AV2657" s="15" t="s">
        <v>379</v>
      </c>
      <c r="AW2657" s="15" t="s">
        <v>37</v>
      </c>
      <c r="AX2657" s="15" t="s">
        <v>85</v>
      </c>
      <c r="AY2657" s="268" t="s">
        <v>373</v>
      </c>
    </row>
    <row r="2658" s="2" customFormat="1" ht="24.15" customHeight="1">
      <c r="A2658" s="41"/>
      <c r="B2658" s="42"/>
      <c r="C2658" s="280" t="s">
        <v>2329</v>
      </c>
      <c r="D2658" s="280" t="s">
        <v>489</v>
      </c>
      <c r="E2658" s="281" t="s">
        <v>2330</v>
      </c>
      <c r="F2658" s="282" t="s">
        <v>2331</v>
      </c>
      <c r="G2658" s="283" t="s">
        <v>153</v>
      </c>
      <c r="H2658" s="284">
        <v>79.358999999999995</v>
      </c>
      <c r="I2658" s="285"/>
      <c r="J2658" s="286">
        <f>ROUND(I2658*H2658,2)</f>
        <v>0</v>
      </c>
      <c r="K2658" s="282" t="s">
        <v>378</v>
      </c>
      <c r="L2658" s="287"/>
      <c r="M2658" s="288" t="s">
        <v>19</v>
      </c>
      <c r="N2658" s="289" t="s">
        <v>50</v>
      </c>
      <c r="O2658" s="87"/>
      <c r="P2658" s="227">
        <f>O2658*H2658</f>
        <v>0</v>
      </c>
      <c r="Q2658" s="227">
        <v>0.00315</v>
      </c>
      <c r="R2658" s="227">
        <f>Q2658*H2658</f>
        <v>0.24998084999999998</v>
      </c>
      <c r="S2658" s="227">
        <v>0</v>
      </c>
      <c r="T2658" s="228">
        <f>S2658*H2658</f>
        <v>0</v>
      </c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R2658" s="229" t="s">
        <v>616</v>
      </c>
      <c r="AT2658" s="229" t="s">
        <v>489</v>
      </c>
      <c r="AU2658" s="229" t="s">
        <v>91</v>
      </c>
      <c r="AY2658" s="20" t="s">
        <v>373</v>
      </c>
      <c r="BE2658" s="230">
        <f>IF(N2658="základní",J2658,0)</f>
        <v>0</v>
      </c>
      <c r="BF2658" s="230">
        <f>IF(N2658="snížená",J2658,0)</f>
        <v>0</v>
      </c>
      <c r="BG2658" s="230">
        <f>IF(N2658="zákl. přenesená",J2658,0)</f>
        <v>0</v>
      </c>
      <c r="BH2658" s="230">
        <f>IF(N2658="sníž. přenesená",J2658,0)</f>
        <v>0</v>
      </c>
      <c r="BI2658" s="230">
        <f>IF(N2658="nulová",J2658,0)</f>
        <v>0</v>
      </c>
      <c r="BJ2658" s="20" t="s">
        <v>91</v>
      </c>
      <c r="BK2658" s="230">
        <f>ROUND(I2658*H2658,2)</f>
        <v>0</v>
      </c>
      <c r="BL2658" s="20" t="s">
        <v>482</v>
      </c>
      <c r="BM2658" s="229" t="s">
        <v>2332</v>
      </c>
    </row>
    <row r="2659" s="14" customFormat="1">
      <c r="A2659" s="14"/>
      <c r="B2659" s="247"/>
      <c r="C2659" s="248"/>
      <c r="D2659" s="238" t="s">
        <v>383</v>
      </c>
      <c r="E2659" s="249" t="s">
        <v>19</v>
      </c>
      <c r="F2659" s="250" t="s">
        <v>165</v>
      </c>
      <c r="G2659" s="248"/>
      <c r="H2659" s="251">
        <v>75.579999999999998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383</v>
      </c>
      <c r="AU2659" s="257" t="s">
        <v>91</v>
      </c>
      <c r="AV2659" s="14" t="s">
        <v>91</v>
      </c>
      <c r="AW2659" s="14" t="s">
        <v>37</v>
      </c>
      <c r="AX2659" s="14" t="s">
        <v>85</v>
      </c>
      <c r="AY2659" s="257" t="s">
        <v>373</v>
      </c>
    </row>
    <row r="2660" s="14" customFormat="1">
      <c r="A2660" s="14"/>
      <c r="B2660" s="247"/>
      <c r="C2660" s="248"/>
      <c r="D2660" s="238" t="s">
        <v>383</v>
      </c>
      <c r="E2660" s="248"/>
      <c r="F2660" s="250" t="s">
        <v>2333</v>
      </c>
      <c r="G2660" s="248"/>
      <c r="H2660" s="251">
        <v>79.358999999999995</v>
      </c>
      <c r="I2660" s="252"/>
      <c r="J2660" s="248"/>
      <c r="K2660" s="248"/>
      <c r="L2660" s="253"/>
      <c r="M2660" s="254"/>
      <c r="N2660" s="255"/>
      <c r="O2660" s="255"/>
      <c r="P2660" s="255"/>
      <c r="Q2660" s="255"/>
      <c r="R2660" s="255"/>
      <c r="S2660" s="255"/>
      <c r="T2660" s="256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7" t="s">
        <v>383</v>
      </c>
      <c r="AU2660" s="257" t="s">
        <v>91</v>
      </c>
      <c r="AV2660" s="14" t="s">
        <v>91</v>
      </c>
      <c r="AW2660" s="14" t="s">
        <v>4</v>
      </c>
      <c r="AX2660" s="14" t="s">
        <v>85</v>
      </c>
      <c r="AY2660" s="257" t="s">
        <v>373</v>
      </c>
    </row>
    <row r="2661" s="2" customFormat="1" ht="24.15" customHeight="1">
      <c r="A2661" s="41"/>
      <c r="B2661" s="42"/>
      <c r="C2661" s="280" t="s">
        <v>2334</v>
      </c>
      <c r="D2661" s="280" t="s">
        <v>489</v>
      </c>
      <c r="E2661" s="281" t="s">
        <v>2335</v>
      </c>
      <c r="F2661" s="282" t="s">
        <v>2336</v>
      </c>
      <c r="G2661" s="283" t="s">
        <v>153</v>
      </c>
      <c r="H2661" s="284">
        <v>1148.53</v>
      </c>
      <c r="I2661" s="285"/>
      <c r="J2661" s="286">
        <f>ROUND(I2661*H2661,2)</f>
        <v>0</v>
      </c>
      <c r="K2661" s="282" t="s">
        <v>378</v>
      </c>
      <c r="L2661" s="287"/>
      <c r="M2661" s="288" t="s">
        <v>19</v>
      </c>
      <c r="N2661" s="289" t="s">
        <v>50</v>
      </c>
      <c r="O2661" s="87"/>
      <c r="P2661" s="227">
        <f>O2661*H2661</f>
        <v>0</v>
      </c>
      <c r="Q2661" s="227">
        <v>0.0035000000000000001</v>
      </c>
      <c r="R2661" s="227">
        <f>Q2661*H2661</f>
        <v>4.0198549999999997</v>
      </c>
      <c r="S2661" s="227">
        <v>0</v>
      </c>
      <c r="T2661" s="228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9" t="s">
        <v>616</v>
      </c>
      <c r="AT2661" s="229" t="s">
        <v>489</v>
      </c>
      <c r="AU2661" s="229" t="s">
        <v>91</v>
      </c>
      <c r="AY2661" s="20" t="s">
        <v>373</v>
      </c>
      <c r="BE2661" s="230">
        <f>IF(N2661="základní",J2661,0)</f>
        <v>0</v>
      </c>
      <c r="BF2661" s="230">
        <f>IF(N2661="snížená",J2661,0)</f>
        <v>0</v>
      </c>
      <c r="BG2661" s="230">
        <f>IF(N2661="zákl. přenesená",J2661,0)</f>
        <v>0</v>
      </c>
      <c r="BH2661" s="230">
        <f>IF(N2661="sníž. přenesená",J2661,0)</f>
        <v>0</v>
      </c>
      <c r="BI2661" s="230">
        <f>IF(N2661="nulová",J2661,0)</f>
        <v>0</v>
      </c>
      <c r="BJ2661" s="20" t="s">
        <v>91</v>
      </c>
      <c r="BK2661" s="230">
        <f>ROUND(I2661*H2661,2)</f>
        <v>0</v>
      </c>
      <c r="BL2661" s="20" t="s">
        <v>482</v>
      </c>
      <c r="BM2661" s="229" t="s">
        <v>2337</v>
      </c>
    </row>
    <row r="2662" s="14" customFormat="1">
      <c r="A2662" s="14"/>
      <c r="B2662" s="247"/>
      <c r="C2662" s="248"/>
      <c r="D2662" s="238" t="s">
        <v>383</v>
      </c>
      <c r="E2662" s="249" t="s">
        <v>19</v>
      </c>
      <c r="F2662" s="250" t="s">
        <v>1522</v>
      </c>
      <c r="G2662" s="248"/>
      <c r="H2662" s="251">
        <v>1051.9000000000001</v>
      </c>
      <c r="I2662" s="252"/>
      <c r="J2662" s="248"/>
      <c r="K2662" s="248"/>
      <c r="L2662" s="253"/>
      <c r="M2662" s="254"/>
      <c r="N2662" s="255"/>
      <c r="O2662" s="255"/>
      <c r="P2662" s="255"/>
      <c r="Q2662" s="255"/>
      <c r="R2662" s="255"/>
      <c r="S2662" s="255"/>
      <c r="T2662" s="256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7" t="s">
        <v>383</v>
      </c>
      <c r="AU2662" s="257" t="s">
        <v>91</v>
      </c>
      <c r="AV2662" s="14" t="s">
        <v>91</v>
      </c>
      <c r="AW2662" s="14" t="s">
        <v>37</v>
      </c>
      <c r="AX2662" s="14" t="s">
        <v>78</v>
      </c>
      <c r="AY2662" s="257" t="s">
        <v>373</v>
      </c>
    </row>
    <row r="2663" s="14" customFormat="1">
      <c r="A2663" s="14"/>
      <c r="B2663" s="247"/>
      <c r="C2663" s="248"/>
      <c r="D2663" s="238" t="s">
        <v>383</v>
      </c>
      <c r="E2663" s="249" t="s">
        <v>19</v>
      </c>
      <c r="F2663" s="250" t="s">
        <v>165</v>
      </c>
      <c r="G2663" s="248"/>
      <c r="H2663" s="251">
        <v>75.579999999999998</v>
      </c>
      <c r="I2663" s="252"/>
      <c r="J2663" s="248"/>
      <c r="K2663" s="248"/>
      <c r="L2663" s="253"/>
      <c r="M2663" s="254"/>
      <c r="N2663" s="255"/>
      <c r="O2663" s="255"/>
      <c r="P2663" s="255"/>
      <c r="Q2663" s="255"/>
      <c r="R2663" s="255"/>
      <c r="S2663" s="255"/>
      <c r="T2663" s="256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7" t="s">
        <v>383</v>
      </c>
      <c r="AU2663" s="257" t="s">
        <v>91</v>
      </c>
      <c r="AV2663" s="14" t="s">
        <v>91</v>
      </c>
      <c r="AW2663" s="14" t="s">
        <v>37</v>
      </c>
      <c r="AX2663" s="14" t="s">
        <v>78</v>
      </c>
      <c r="AY2663" s="257" t="s">
        <v>373</v>
      </c>
    </row>
    <row r="2664" s="14" customFormat="1">
      <c r="A2664" s="14"/>
      <c r="B2664" s="247"/>
      <c r="C2664" s="248"/>
      <c r="D2664" s="238" t="s">
        <v>383</v>
      </c>
      <c r="E2664" s="249" t="s">
        <v>19</v>
      </c>
      <c r="F2664" s="250" t="s">
        <v>168</v>
      </c>
      <c r="G2664" s="248"/>
      <c r="H2664" s="251">
        <v>21.050000000000001</v>
      </c>
      <c r="I2664" s="252"/>
      <c r="J2664" s="248"/>
      <c r="K2664" s="248"/>
      <c r="L2664" s="253"/>
      <c r="M2664" s="254"/>
      <c r="N2664" s="255"/>
      <c r="O2664" s="255"/>
      <c r="P2664" s="255"/>
      <c r="Q2664" s="255"/>
      <c r="R2664" s="255"/>
      <c r="S2664" s="255"/>
      <c r="T2664" s="256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7" t="s">
        <v>383</v>
      </c>
      <c r="AU2664" s="257" t="s">
        <v>91</v>
      </c>
      <c r="AV2664" s="14" t="s">
        <v>91</v>
      </c>
      <c r="AW2664" s="14" t="s">
        <v>37</v>
      </c>
      <c r="AX2664" s="14" t="s">
        <v>78</v>
      </c>
      <c r="AY2664" s="257" t="s">
        <v>373</v>
      </c>
    </row>
    <row r="2665" s="15" customFormat="1">
      <c r="A2665" s="15"/>
      <c r="B2665" s="258"/>
      <c r="C2665" s="259"/>
      <c r="D2665" s="238" t="s">
        <v>383</v>
      </c>
      <c r="E2665" s="260" t="s">
        <v>19</v>
      </c>
      <c r="F2665" s="261" t="s">
        <v>386</v>
      </c>
      <c r="G2665" s="259"/>
      <c r="H2665" s="262">
        <v>1148.53</v>
      </c>
      <c r="I2665" s="263"/>
      <c r="J2665" s="259"/>
      <c r="K2665" s="259"/>
      <c r="L2665" s="264"/>
      <c r="M2665" s="265"/>
      <c r="N2665" s="266"/>
      <c r="O2665" s="266"/>
      <c r="P2665" s="266"/>
      <c r="Q2665" s="266"/>
      <c r="R2665" s="266"/>
      <c r="S2665" s="266"/>
      <c r="T2665" s="267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8" t="s">
        <v>383</v>
      </c>
      <c r="AU2665" s="268" t="s">
        <v>91</v>
      </c>
      <c r="AV2665" s="15" t="s">
        <v>379</v>
      </c>
      <c r="AW2665" s="15" t="s">
        <v>37</v>
      </c>
      <c r="AX2665" s="15" t="s">
        <v>85</v>
      </c>
      <c r="AY2665" s="268" t="s">
        <v>373</v>
      </c>
    </row>
    <row r="2666" s="2" customFormat="1" ht="24.15" customHeight="1">
      <c r="A2666" s="41"/>
      <c r="B2666" s="42"/>
      <c r="C2666" s="280" t="s">
        <v>2338</v>
      </c>
      <c r="D2666" s="280" t="s">
        <v>489</v>
      </c>
      <c r="E2666" s="281" t="s">
        <v>2339</v>
      </c>
      <c r="F2666" s="282" t="s">
        <v>2340</v>
      </c>
      <c r="G2666" s="283" t="s">
        <v>153</v>
      </c>
      <c r="H2666" s="284">
        <v>22.103000000000002</v>
      </c>
      <c r="I2666" s="285"/>
      <c r="J2666" s="286">
        <f>ROUND(I2666*H2666,2)</f>
        <v>0</v>
      </c>
      <c r="K2666" s="282" t="s">
        <v>378</v>
      </c>
      <c r="L2666" s="287"/>
      <c r="M2666" s="288" t="s">
        <v>19</v>
      </c>
      <c r="N2666" s="289" t="s">
        <v>50</v>
      </c>
      <c r="O2666" s="87"/>
      <c r="P2666" s="227">
        <f>O2666*H2666</f>
        <v>0</v>
      </c>
      <c r="Q2666" s="227">
        <v>0.0020999999999999999</v>
      </c>
      <c r="R2666" s="227">
        <f>Q2666*H2666</f>
        <v>0.046416300000000001</v>
      </c>
      <c r="S2666" s="227">
        <v>0</v>
      </c>
      <c r="T2666" s="228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9" t="s">
        <v>616</v>
      </c>
      <c r="AT2666" s="229" t="s">
        <v>489</v>
      </c>
      <c r="AU2666" s="229" t="s">
        <v>91</v>
      </c>
      <c r="AY2666" s="20" t="s">
        <v>373</v>
      </c>
      <c r="BE2666" s="230">
        <f>IF(N2666="základní",J2666,0)</f>
        <v>0</v>
      </c>
      <c r="BF2666" s="230">
        <f>IF(N2666="snížená",J2666,0)</f>
        <v>0</v>
      </c>
      <c r="BG2666" s="230">
        <f>IF(N2666="zákl. přenesená",J2666,0)</f>
        <v>0</v>
      </c>
      <c r="BH2666" s="230">
        <f>IF(N2666="sníž. přenesená",J2666,0)</f>
        <v>0</v>
      </c>
      <c r="BI2666" s="230">
        <f>IF(N2666="nulová",J2666,0)</f>
        <v>0</v>
      </c>
      <c r="BJ2666" s="20" t="s">
        <v>91</v>
      </c>
      <c r="BK2666" s="230">
        <f>ROUND(I2666*H2666,2)</f>
        <v>0</v>
      </c>
      <c r="BL2666" s="20" t="s">
        <v>482</v>
      </c>
      <c r="BM2666" s="229" t="s">
        <v>2341</v>
      </c>
    </row>
    <row r="2667" s="14" customFormat="1">
      <c r="A2667" s="14"/>
      <c r="B2667" s="247"/>
      <c r="C2667" s="248"/>
      <c r="D2667" s="238" t="s">
        <v>383</v>
      </c>
      <c r="E2667" s="249" t="s">
        <v>19</v>
      </c>
      <c r="F2667" s="250" t="s">
        <v>168</v>
      </c>
      <c r="G2667" s="248"/>
      <c r="H2667" s="251">
        <v>21.050000000000001</v>
      </c>
      <c r="I2667" s="252"/>
      <c r="J2667" s="248"/>
      <c r="K2667" s="248"/>
      <c r="L2667" s="253"/>
      <c r="M2667" s="254"/>
      <c r="N2667" s="255"/>
      <c r="O2667" s="255"/>
      <c r="P2667" s="255"/>
      <c r="Q2667" s="255"/>
      <c r="R2667" s="255"/>
      <c r="S2667" s="255"/>
      <c r="T2667" s="256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7" t="s">
        <v>383</v>
      </c>
      <c r="AU2667" s="257" t="s">
        <v>91</v>
      </c>
      <c r="AV2667" s="14" t="s">
        <v>91</v>
      </c>
      <c r="AW2667" s="14" t="s">
        <v>37</v>
      </c>
      <c r="AX2667" s="14" t="s">
        <v>78</v>
      </c>
      <c r="AY2667" s="257" t="s">
        <v>373</v>
      </c>
    </row>
    <row r="2668" s="15" customFormat="1">
      <c r="A2668" s="15"/>
      <c r="B2668" s="258"/>
      <c r="C2668" s="259"/>
      <c r="D2668" s="238" t="s">
        <v>383</v>
      </c>
      <c r="E2668" s="260" t="s">
        <v>19</v>
      </c>
      <c r="F2668" s="261" t="s">
        <v>386</v>
      </c>
      <c r="G2668" s="259"/>
      <c r="H2668" s="262">
        <v>21.050000000000001</v>
      </c>
      <c r="I2668" s="263"/>
      <c r="J2668" s="259"/>
      <c r="K2668" s="259"/>
      <c r="L2668" s="264"/>
      <c r="M2668" s="265"/>
      <c r="N2668" s="266"/>
      <c r="O2668" s="266"/>
      <c r="P2668" s="266"/>
      <c r="Q2668" s="266"/>
      <c r="R2668" s="266"/>
      <c r="S2668" s="266"/>
      <c r="T2668" s="267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68" t="s">
        <v>383</v>
      </c>
      <c r="AU2668" s="268" t="s">
        <v>91</v>
      </c>
      <c r="AV2668" s="15" t="s">
        <v>379</v>
      </c>
      <c r="AW2668" s="15" t="s">
        <v>37</v>
      </c>
      <c r="AX2668" s="15" t="s">
        <v>85</v>
      </c>
      <c r="AY2668" s="268" t="s">
        <v>373</v>
      </c>
    </row>
    <row r="2669" s="14" customFormat="1">
      <c r="A2669" s="14"/>
      <c r="B2669" s="247"/>
      <c r="C2669" s="248"/>
      <c r="D2669" s="238" t="s">
        <v>383</v>
      </c>
      <c r="E2669" s="248"/>
      <c r="F2669" s="250" t="s">
        <v>2342</v>
      </c>
      <c r="G2669" s="248"/>
      <c r="H2669" s="251">
        <v>22.103000000000002</v>
      </c>
      <c r="I2669" s="252"/>
      <c r="J2669" s="248"/>
      <c r="K2669" s="248"/>
      <c r="L2669" s="253"/>
      <c r="M2669" s="254"/>
      <c r="N2669" s="255"/>
      <c r="O2669" s="255"/>
      <c r="P2669" s="255"/>
      <c r="Q2669" s="255"/>
      <c r="R2669" s="255"/>
      <c r="S2669" s="255"/>
      <c r="T2669" s="256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7" t="s">
        <v>383</v>
      </c>
      <c r="AU2669" s="257" t="s">
        <v>91</v>
      </c>
      <c r="AV2669" s="14" t="s">
        <v>91</v>
      </c>
      <c r="AW2669" s="14" t="s">
        <v>4</v>
      </c>
      <c r="AX2669" s="14" t="s">
        <v>85</v>
      </c>
      <c r="AY2669" s="257" t="s">
        <v>373</v>
      </c>
    </row>
    <row r="2670" s="2" customFormat="1" ht="33" customHeight="1">
      <c r="A2670" s="41"/>
      <c r="B2670" s="42"/>
      <c r="C2670" s="218" t="s">
        <v>2343</v>
      </c>
      <c r="D2670" s="218" t="s">
        <v>375</v>
      </c>
      <c r="E2670" s="219" t="s">
        <v>2344</v>
      </c>
      <c r="F2670" s="220" t="s">
        <v>2345</v>
      </c>
      <c r="G2670" s="221" t="s">
        <v>153</v>
      </c>
      <c r="H2670" s="222">
        <v>2543.9899999999998</v>
      </c>
      <c r="I2670" s="223"/>
      <c r="J2670" s="224">
        <f>ROUND(I2670*H2670,2)</f>
        <v>0</v>
      </c>
      <c r="K2670" s="220" t="s">
        <v>378</v>
      </c>
      <c r="L2670" s="47"/>
      <c r="M2670" s="225" t="s">
        <v>19</v>
      </c>
      <c r="N2670" s="226" t="s">
        <v>50</v>
      </c>
      <c r="O2670" s="87"/>
      <c r="P2670" s="227">
        <f>O2670*H2670</f>
        <v>0</v>
      </c>
      <c r="Q2670" s="227">
        <v>0</v>
      </c>
      <c r="R2670" s="227">
        <f>Q2670*H2670</f>
        <v>0</v>
      </c>
      <c r="S2670" s="227">
        <v>0</v>
      </c>
      <c r="T2670" s="228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9" t="s">
        <v>482</v>
      </c>
      <c r="AT2670" s="229" t="s">
        <v>375</v>
      </c>
      <c r="AU2670" s="229" t="s">
        <v>91</v>
      </c>
      <c r="AY2670" s="20" t="s">
        <v>373</v>
      </c>
      <c r="BE2670" s="230">
        <f>IF(N2670="základní",J2670,0)</f>
        <v>0</v>
      </c>
      <c r="BF2670" s="230">
        <f>IF(N2670="snížená",J2670,0)</f>
        <v>0</v>
      </c>
      <c r="BG2670" s="230">
        <f>IF(N2670="zákl. přenesená",J2670,0)</f>
        <v>0</v>
      </c>
      <c r="BH2670" s="230">
        <f>IF(N2670="sníž. přenesená",J2670,0)</f>
        <v>0</v>
      </c>
      <c r="BI2670" s="230">
        <f>IF(N2670="nulová",J2670,0)</f>
        <v>0</v>
      </c>
      <c r="BJ2670" s="20" t="s">
        <v>91</v>
      </c>
      <c r="BK2670" s="230">
        <f>ROUND(I2670*H2670,2)</f>
        <v>0</v>
      </c>
      <c r="BL2670" s="20" t="s">
        <v>482</v>
      </c>
      <c r="BM2670" s="229" t="s">
        <v>2346</v>
      </c>
    </row>
    <row r="2671" s="2" customFormat="1">
      <c r="A2671" s="41"/>
      <c r="B2671" s="42"/>
      <c r="C2671" s="43"/>
      <c r="D2671" s="231" t="s">
        <v>381</v>
      </c>
      <c r="E2671" s="43"/>
      <c r="F2671" s="232" t="s">
        <v>2347</v>
      </c>
      <c r="G2671" s="43"/>
      <c r="H2671" s="43"/>
      <c r="I2671" s="233"/>
      <c r="J2671" s="43"/>
      <c r="K2671" s="43"/>
      <c r="L2671" s="47"/>
      <c r="M2671" s="234"/>
      <c r="N2671" s="235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381</v>
      </c>
      <c r="AU2671" s="20" t="s">
        <v>91</v>
      </c>
    </row>
    <row r="2672" s="13" customFormat="1">
      <c r="A2672" s="13"/>
      <c r="B2672" s="236"/>
      <c r="C2672" s="237"/>
      <c r="D2672" s="238" t="s">
        <v>383</v>
      </c>
      <c r="E2672" s="239" t="s">
        <v>19</v>
      </c>
      <c r="F2672" s="240" t="s">
        <v>2348</v>
      </c>
      <c r="G2672" s="237"/>
      <c r="H2672" s="239" t="s">
        <v>19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6" t="s">
        <v>383</v>
      </c>
      <c r="AU2672" s="246" t="s">
        <v>91</v>
      </c>
      <c r="AV2672" s="13" t="s">
        <v>85</v>
      </c>
      <c r="AW2672" s="13" t="s">
        <v>37</v>
      </c>
      <c r="AX2672" s="13" t="s">
        <v>78</v>
      </c>
      <c r="AY2672" s="246" t="s">
        <v>373</v>
      </c>
    </row>
    <row r="2673" s="14" customFormat="1">
      <c r="A2673" s="14"/>
      <c r="B2673" s="247"/>
      <c r="C2673" s="248"/>
      <c r="D2673" s="238" t="s">
        <v>383</v>
      </c>
      <c r="E2673" s="249" t="s">
        <v>19</v>
      </c>
      <c r="F2673" s="250" t="s">
        <v>187</v>
      </c>
      <c r="G2673" s="248"/>
      <c r="H2673" s="251">
        <v>20.23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383</v>
      </c>
      <c r="AU2673" s="257" t="s">
        <v>91</v>
      </c>
      <c r="AV2673" s="14" t="s">
        <v>91</v>
      </c>
      <c r="AW2673" s="14" t="s">
        <v>37</v>
      </c>
      <c r="AX2673" s="14" t="s">
        <v>78</v>
      </c>
      <c r="AY2673" s="257" t="s">
        <v>373</v>
      </c>
    </row>
    <row r="2674" s="14" customFormat="1">
      <c r="A2674" s="14"/>
      <c r="B2674" s="247"/>
      <c r="C2674" s="248"/>
      <c r="D2674" s="238" t="s">
        <v>383</v>
      </c>
      <c r="E2674" s="249" t="s">
        <v>19</v>
      </c>
      <c r="F2674" s="250" t="s">
        <v>180</v>
      </c>
      <c r="G2674" s="248"/>
      <c r="H2674" s="251">
        <v>1640.5799999999999</v>
      </c>
      <c r="I2674" s="252"/>
      <c r="J2674" s="248"/>
      <c r="K2674" s="248"/>
      <c r="L2674" s="253"/>
      <c r="M2674" s="254"/>
      <c r="N2674" s="255"/>
      <c r="O2674" s="255"/>
      <c r="P2674" s="255"/>
      <c r="Q2674" s="255"/>
      <c r="R2674" s="255"/>
      <c r="S2674" s="255"/>
      <c r="T2674" s="256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7" t="s">
        <v>383</v>
      </c>
      <c r="AU2674" s="257" t="s">
        <v>91</v>
      </c>
      <c r="AV2674" s="14" t="s">
        <v>91</v>
      </c>
      <c r="AW2674" s="14" t="s">
        <v>37</v>
      </c>
      <c r="AX2674" s="14" t="s">
        <v>78</v>
      </c>
      <c r="AY2674" s="257" t="s">
        <v>373</v>
      </c>
    </row>
    <row r="2675" s="14" customFormat="1">
      <c r="A2675" s="14"/>
      <c r="B2675" s="247"/>
      <c r="C2675" s="248"/>
      <c r="D2675" s="238" t="s">
        <v>383</v>
      </c>
      <c r="E2675" s="249" t="s">
        <v>19</v>
      </c>
      <c r="F2675" s="250" t="s">
        <v>172</v>
      </c>
      <c r="G2675" s="248"/>
      <c r="H2675" s="251">
        <v>260.60000000000002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383</v>
      </c>
      <c r="AU2675" s="257" t="s">
        <v>91</v>
      </c>
      <c r="AV2675" s="14" t="s">
        <v>91</v>
      </c>
      <c r="AW2675" s="14" t="s">
        <v>37</v>
      </c>
      <c r="AX2675" s="14" t="s">
        <v>78</v>
      </c>
      <c r="AY2675" s="257" t="s">
        <v>373</v>
      </c>
    </row>
    <row r="2676" s="14" customFormat="1">
      <c r="A2676" s="14"/>
      <c r="B2676" s="247"/>
      <c r="C2676" s="248"/>
      <c r="D2676" s="238" t="s">
        <v>383</v>
      </c>
      <c r="E2676" s="249" t="s">
        <v>19</v>
      </c>
      <c r="F2676" s="250" t="s">
        <v>176</v>
      </c>
      <c r="G2676" s="248"/>
      <c r="H2676" s="251">
        <v>525.95000000000005</v>
      </c>
      <c r="I2676" s="252"/>
      <c r="J2676" s="248"/>
      <c r="K2676" s="248"/>
      <c r="L2676" s="253"/>
      <c r="M2676" s="254"/>
      <c r="N2676" s="255"/>
      <c r="O2676" s="255"/>
      <c r="P2676" s="255"/>
      <c r="Q2676" s="255"/>
      <c r="R2676" s="255"/>
      <c r="S2676" s="255"/>
      <c r="T2676" s="256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7" t="s">
        <v>383</v>
      </c>
      <c r="AU2676" s="257" t="s">
        <v>91</v>
      </c>
      <c r="AV2676" s="14" t="s">
        <v>91</v>
      </c>
      <c r="AW2676" s="14" t="s">
        <v>37</v>
      </c>
      <c r="AX2676" s="14" t="s">
        <v>78</v>
      </c>
      <c r="AY2676" s="257" t="s">
        <v>373</v>
      </c>
    </row>
    <row r="2677" s="14" customFormat="1">
      <c r="A2677" s="14"/>
      <c r="B2677" s="247"/>
      <c r="C2677" s="248"/>
      <c r="D2677" s="238" t="s">
        <v>383</v>
      </c>
      <c r="E2677" s="249" t="s">
        <v>19</v>
      </c>
      <c r="F2677" s="250" t="s">
        <v>165</v>
      </c>
      <c r="G2677" s="248"/>
      <c r="H2677" s="251">
        <v>75.579999999999998</v>
      </c>
      <c r="I2677" s="252"/>
      <c r="J2677" s="248"/>
      <c r="K2677" s="248"/>
      <c r="L2677" s="253"/>
      <c r="M2677" s="254"/>
      <c r="N2677" s="255"/>
      <c r="O2677" s="255"/>
      <c r="P2677" s="255"/>
      <c r="Q2677" s="255"/>
      <c r="R2677" s="255"/>
      <c r="S2677" s="255"/>
      <c r="T2677" s="256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7" t="s">
        <v>383</v>
      </c>
      <c r="AU2677" s="257" t="s">
        <v>91</v>
      </c>
      <c r="AV2677" s="14" t="s">
        <v>91</v>
      </c>
      <c r="AW2677" s="14" t="s">
        <v>37</v>
      </c>
      <c r="AX2677" s="14" t="s">
        <v>78</v>
      </c>
      <c r="AY2677" s="257" t="s">
        <v>373</v>
      </c>
    </row>
    <row r="2678" s="14" customFormat="1">
      <c r="A2678" s="14"/>
      <c r="B2678" s="247"/>
      <c r="C2678" s="248"/>
      <c r="D2678" s="238" t="s">
        <v>383</v>
      </c>
      <c r="E2678" s="249" t="s">
        <v>19</v>
      </c>
      <c r="F2678" s="250" t="s">
        <v>168</v>
      </c>
      <c r="G2678" s="248"/>
      <c r="H2678" s="251">
        <v>21.050000000000001</v>
      </c>
      <c r="I2678" s="252"/>
      <c r="J2678" s="248"/>
      <c r="K2678" s="248"/>
      <c r="L2678" s="253"/>
      <c r="M2678" s="254"/>
      <c r="N2678" s="255"/>
      <c r="O2678" s="255"/>
      <c r="P2678" s="255"/>
      <c r="Q2678" s="255"/>
      <c r="R2678" s="255"/>
      <c r="S2678" s="255"/>
      <c r="T2678" s="256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7" t="s">
        <v>383</v>
      </c>
      <c r="AU2678" s="257" t="s">
        <v>91</v>
      </c>
      <c r="AV2678" s="14" t="s">
        <v>91</v>
      </c>
      <c r="AW2678" s="14" t="s">
        <v>37</v>
      </c>
      <c r="AX2678" s="14" t="s">
        <v>78</v>
      </c>
      <c r="AY2678" s="257" t="s">
        <v>373</v>
      </c>
    </row>
    <row r="2679" s="15" customFormat="1">
      <c r="A2679" s="15"/>
      <c r="B2679" s="258"/>
      <c r="C2679" s="259"/>
      <c r="D2679" s="238" t="s">
        <v>383</v>
      </c>
      <c r="E2679" s="260" t="s">
        <v>19</v>
      </c>
      <c r="F2679" s="261" t="s">
        <v>386</v>
      </c>
      <c r="G2679" s="259"/>
      <c r="H2679" s="262">
        <v>2543.9899999999998</v>
      </c>
      <c r="I2679" s="263"/>
      <c r="J2679" s="259"/>
      <c r="K2679" s="259"/>
      <c r="L2679" s="264"/>
      <c r="M2679" s="265"/>
      <c r="N2679" s="266"/>
      <c r="O2679" s="266"/>
      <c r="P2679" s="266"/>
      <c r="Q2679" s="266"/>
      <c r="R2679" s="266"/>
      <c r="S2679" s="266"/>
      <c r="T2679" s="267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68" t="s">
        <v>383</v>
      </c>
      <c r="AU2679" s="268" t="s">
        <v>91</v>
      </c>
      <c r="AV2679" s="15" t="s">
        <v>379</v>
      </c>
      <c r="AW2679" s="15" t="s">
        <v>37</v>
      </c>
      <c r="AX2679" s="15" t="s">
        <v>85</v>
      </c>
      <c r="AY2679" s="268" t="s">
        <v>373</v>
      </c>
    </row>
    <row r="2680" s="2" customFormat="1" ht="16.5" customHeight="1">
      <c r="A2680" s="41"/>
      <c r="B2680" s="42"/>
      <c r="C2680" s="280" t="s">
        <v>2349</v>
      </c>
      <c r="D2680" s="280" t="s">
        <v>489</v>
      </c>
      <c r="E2680" s="281" t="s">
        <v>2350</v>
      </c>
      <c r="F2680" s="282" t="s">
        <v>2351</v>
      </c>
      <c r="G2680" s="283" t="s">
        <v>2019</v>
      </c>
      <c r="H2680" s="284">
        <v>43249.699999999997</v>
      </c>
      <c r="I2680" s="285"/>
      <c r="J2680" s="286">
        <f>ROUND(I2680*H2680,2)</f>
        <v>0</v>
      </c>
      <c r="K2680" s="282" t="s">
        <v>378</v>
      </c>
      <c r="L2680" s="287"/>
      <c r="M2680" s="288" t="s">
        <v>19</v>
      </c>
      <c r="N2680" s="289" t="s">
        <v>50</v>
      </c>
      <c r="O2680" s="87"/>
      <c r="P2680" s="227">
        <f>O2680*H2680</f>
        <v>0</v>
      </c>
      <c r="Q2680" s="227">
        <v>0.001</v>
      </c>
      <c r="R2680" s="227">
        <f>Q2680*H2680</f>
        <v>43.249699999999997</v>
      </c>
      <c r="S2680" s="227">
        <v>0</v>
      </c>
      <c r="T2680" s="228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9" t="s">
        <v>616</v>
      </c>
      <c r="AT2680" s="229" t="s">
        <v>489</v>
      </c>
      <c r="AU2680" s="229" t="s">
        <v>91</v>
      </c>
      <c r="AY2680" s="20" t="s">
        <v>373</v>
      </c>
      <c r="BE2680" s="230">
        <f>IF(N2680="základní",J2680,0)</f>
        <v>0</v>
      </c>
      <c r="BF2680" s="230">
        <f>IF(N2680="snížená",J2680,0)</f>
        <v>0</v>
      </c>
      <c r="BG2680" s="230">
        <f>IF(N2680="zákl. přenesená",J2680,0)</f>
        <v>0</v>
      </c>
      <c r="BH2680" s="230">
        <f>IF(N2680="sníž. přenesená",J2680,0)</f>
        <v>0</v>
      </c>
      <c r="BI2680" s="230">
        <f>IF(N2680="nulová",J2680,0)</f>
        <v>0</v>
      </c>
      <c r="BJ2680" s="20" t="s">
        <v>91</v>
      </c>
      <c r="BK2680" s="230">
        <f>ROUND(I2680*H2680,2)</f>
        <v>0</v>
      </c>
      <c r="BL2680" s="20" t="s">
        <v>482</v>
      </c>
      <c r="BM2680" s="229" t="s">
        <v>2352</v>
      </c>
    </row>
    <row r="2681" s="13" customFormat="1">
      <c r="A2681" s="13"/>
      <c r="B2681" s="236"/>
      <c r="C2681" s="237"/>
      <c r="D2681" s="238" t="s">
        <v>383</v>
      </c>
      <c r="E2681" s="239" t="s">
        <v>19</v>
      </c>
      <c r="F2681" s="240" t="s">
        <v>2348</v>
      </c>
      <c r="G2681" s="237"/>
      <c r="H2681" s="239" t="s">
        <v>19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6" t="s">
        <v>383</v>
      </c>
      <c r="AU2681" s="246" t="s">
        <v>91</v>
      </c>
      <c r="AV2681" s="13" t="s">
        <v>85</v>
      </c>
      <c r="AW2681" s="13" t="s">
        <v>37</v>
      </c>
      <c r="AX2681" s="13" t="s">
        <v>78</v>
      </c>
      <c r="AY2681" s="246" t="s">
        <v>373</v>
      </c>
    </row>
    <row r="2682" s="14" customFormat="1">
      <c r="A2682" s="14"/>
      <c r="B2682" s="247"/>
      <c r="C2682" s="248"/>
      <c r="D2682" s="238" t="s">
        <v>383</v>
      </c>
      <c r="E2682" s="249" t="s">
        <v>19</v>
      </c>
      <c r="F2682" s="250" t="s">
        <v>2353</v>
      </c>
      <c r="G2682" s="248"/>
      <c r="H2682" s="251">
        <v>0.20200000000000001</v>
      </c>
      <c r="I2682" s="252"/>
      <c r="J2682" s="248"/>
      <c r="K2682" s="248"/>
      <c r="L2682" s="253"/>
      <c r="M2682" s="254"/>
      <c r="N2682" s="255"/>
      <c r="O2682" s="255"/>
      <c r="P2682" s="255"/>
      <c r="Q2682" s="255"/>
      <c r="R2682" s="255"/>
      <c r="S2682" s="255"/>
      <c r="T2682" s="256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7" t="s">
        <v>383</v>
      </c>
      <c r="AU2682" s="257" t="s">
        <v>91</v>
      </c>
      <c r="AV2682" s="14" t="s">
        <v>91</v>
      </c>
      <c r="AW2682" s="14" t="s">
        <v>37</v>
      </c>
      <c r="AX2682" s="14" t="s">
        <v>78</v>
      </c>
      <c r="AY2682" s="257" t="s">
        <v>373</v>
      </c>
    </row>
    <row r="2683" s="14" customFormat="1">
      <c r="A2683" s="14"/>
      <c r="B2683" s="247"/>
      <c r="C2683" s="248"/>
      <c r="D2683" s="238" t="s">
        <v>383</v>
      </c>
      <c r="E2683" s="249" t="s">
        <v>19</v>
      </c>
      <c r="F2683" s="250" t="s">
        <v>2354</v>
      </c>
      <c r="G2683" s="248"/>
      <c r="H2683" s="251">
        <v>16.405999999999999</v>
      </c>
      <c r="I2683" s="252"/>
      <c r="J2683" s="248"/>
      <c r="K2683" s="248"/>
      <c r="L2683" s="253"/>
      <c r="M2683" s="254"/>
      <c r="N2683" s="255"/>
      <c r="O2683" s="255"/>
      <c r="P2683" s="255"/>
      <c r="Q2683" s="255"/>
      <c r="R2683" s="255"/>
      <c r="S2683" s="255"/>
      <c r="T2683" s="256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7" t="s">
        <v>383</v>
      </c>
      <c r="AU2683" s="257" t="s">
        <v>91</v>
      </c>
      <c r="AV2683" s="14" t="s">
        <v>91</v>
      </c>
      <c r="AW2683" s="14" t="s">
        <v>37</v>
      </c>
      <c r="AX2683" s="14" t="s">
        <v>78</v>
      </c>
      <c r="AY2683" s="257" t="s">
        <v>373</v>
      </c>
    </row>
    <row r="2684" s="14" customFormat="1">
      <c r="A2684" s="14"/>
      <c r="B2684" s="247"/>
      <c r="C2684" s="248"/>
      <c r="D2684" s="238" t="s">
        <v>383</v>
      </c>
      <c r="E2684" s="249" t="s">
        <v>19</v>
      </c>
      <c r="F2684" s="250" t="s">
        <v>2355</v>
      </c>
      <c r="G2684" s="248"/>
      <c r="H2684" s="251">
        <v>2.6059999999999999</v>
      </c>
      <c r="I2684" s="252"/>
      <c r="J2684" s="248"/>
      <c r="K2684" s="248"/>
      <c r="L2684" s="253"/>
      <c r="M2684" s="254"/>
      <c r="N2684" s="255"/>
      <c r="O2684" s="255"/>
      <c r="P2684" s="255"/>
      <c r="Q2684" s="255"/>
      <c r="R2684" s="255"/>
      <c r="S2684" s="255"/>
      <c r="T2684" s="256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7" t="s">
        <v>383</v>
      </c>
      <c r="AU2684" s="257" t="s">
        <v>91</v>
      </c>
      <c r="AV2684" s="14" t="s">
        <v>91</v>
      </c>
      <c r="AW2684" s="14" t="s">
        <v>37</v>
      </c>
      <c r="AX2684" s="14" t="s">
        <v>78</v>
      </c>
      <c r="AY2684" s="257" t="s">
        <v>373</v>
      </c>
    </row>
    <row r="2685" s="14" customFormat="1">
      <c r="A2685" s="14"/>
      <c r="B2685" s="247"/>
      <c r="C2685" s="248"/>
      <c r="D2685" s="238" t="s">
        <v>383</v>
      </c>
      <c r="E2685" s="249" t="s">
        <v>19</v>
      </c>
      <c r="F2685" s="250" t="s">
        <v>2356</v>
      </c>
      <c r="G2685" s="248"/>
      <c r="H2685" s="251">
        <v>5.2599999999999998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7" t="s">
        <v>383</v>
      </c>
      <c r="AU2685" s="257" t="s">
        <v>91</v>
      </c>
      <c r="AV2685" s="14" t="s">
        <v>91</v>
      </c>
      <c r="AW2685" s="14" t="s">
        <v>37</v>
      </c>
      <c r="AX2685" s="14" t="s">
        <v>78</v>
      </c>
      <c r="AY2685" s="257" t="s">
        <v>373</v>
      </c>
    </row>
    <row r="2686" s="14" customFormat="1">
      <c r="A2686" s="14"/>
      <c r="B2686" s="247"/>
      <c r="C2686" s="248"/>
      <c r="D2686" s="238" t="s">
        <v>383</v>
      </c>
      <c r="E2686" s="249" t="s">
        <v>19</v>
      </c>
      <c r="F2686" s="250" t="s">
        <v>2357</v>
      </c>
      <c r="G2686" s="248"/>
      <c r="H2686" s="251">
        <v>0.75600000000000001</v>
      </c>
      <c r="I2686" s="252"/>
      <c r="J2686" s="248"/>
      <c r="K2686" s="248"/>
      <c r="L2686" s="253"/>
      <c r="M2686" s="254"/>
      <c r="N2686" s="255"/>
      <c r="O2686" s="255"/>
      <c r="P2686" s="255"/>
      <c r="Q2686" s="255"/>
      <c r="R2686" s="255"/>
      <c r="S2686" s="255"/>
      <c r="T2686" s="256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7" t="s">
        <v>383</v>
      </c>
      <c r="AU2686" s="257" t="s">
        <v>91</v>
      </c>
      <c r="AV2686" s="14" t="s">
        <v>91</v>
      </c>
      <c r="AW2686" s="14" t="s">
        <v>37</v>
      </c>
      <c r="AX2686" s="14" t="s">
        <v>78</v>
      </c>
      <c r="AY2686" s="257" t="s">
        <v>373</v>
      </c>
    </row>
    <row r="2687" s="14" customFormat="1">
      <c r="A2687" s="14"/>
      <c r="B2687" s="247"/>
      <c r="C2687" s="248"/>
      <c r="D2687" s="238" t="s">
        <v>383</v>
      </c>
      <c r="E2687" s="249" t="s">
        <v>19</v>
      </c>
      <c r="F2687" s="250" t="s">
        <v>2358</v>
      </c>
      <c r="G2687" s="248"/>
      <c r="H2687" s="251">
        <v>0.21099999999999999</v>
      </c>
      <c r="I2687" s="252"/>
      <c r="J2687" s="248"/>
      <c r="K2687" s="248"/>
      <c r="L2687" s="253"/>
      <c r="M2687" s="254"/>
      <c r="N2687" s="255"/>
      <c r="O2687" s="255"/>
      <c r="P2687" s="255"/>
      <c r="Q2687" s="255"/>
      <c r="R2687" s="255"/>
      <c r="S2687" s="255"/>
      <c r="T2687" s="25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7" t="s">
        <v>383</v>
      </c>
      <c r="AU2687" s="257" t="s">
        <v>91</v>
      </c>
      <c r="AV2687" s="14" t="s">
        <v>91</v>
      </c>
      <c r="AW2687" s="14" t="s">
        <v>37</v>
      </c>
      <c r="AX2687" s="14" t="s">
        <v>78</v>
      </c>
      <c r="AY2687" s="257" t="s">
        <v>373</v>
      </c>
    </row>
    <row r="2688" s="15" customFormat="1">
      <c r="A2688" s="15"/>
      <c r="B2688" s="258"/>
      <c r="C2688" s="259"/>
      <c r="D2688" s="238" t="s">
        <v>383</v>
      </c>
      <c r="E2688" s="260" t="s">
        <v>19</v>
      </c>
      <c r="F2688" s="261" t="s">
        <v>386</v>
      </c>
      <c r="G2688" s="259"/>
      <c r="H2688" s="262">
        <v>25.440999999999999</v>
      </c>
      <c r="I2688" s="263"/>
      <c r="J2688" s="259"/>
      <c r="K2688" s="259"/>
      <c r="L2688" s="264"/>
      <c r="M2688" s="265"/>
      <c r="N2688" s="266"/>
      <c r="O2688" s="266"/>
      <c r="P2688" s="266"/>
      <c r="Q2688" s="266"/>
      <c r="R2688" s="266"/>
      <c r="S2688" s="266"/>
      <c r="T2688" s="267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68" t="s">
        <v>383</v>
      </c>
      <c r="AU2688" s="268" t="s">
        <v>91</v>
      </c>
      <c r="AV2688" s="15" t="s">
        <v>379</v>
      </c>
      <c r="AW2688" s="15" t="s">
        <v>37</v>
      </c>
      <c r="AX2688" s="15" t="s">
        <v>85</v>
      </c>
      <c r="AY2688" s="268" t="s">
        <v>373</v>
      </c>
    </row>
    <row r="2689" s="14" customFormat="1">
      <c r="A2689" s="14"/>
      <c r="B2689" s="247"/>
      <c r="C2689" s="248"/>
      <c r="D2689" s="238" t="s">
        <v>383</v>
      </c>
      <c r="E2689" s="248"/>
      <c r="F2689" s="250" t="s">
        <v>2359</v>
      </c>
      <c r="G2689" s="248"/>
      <c r="H2689" s="251">
        <v>43249.699999999997</v>
      </c>
      <c r="I2689" s="252"/>
      <c r="J2689" s="248"/>
      <c r="K2689" s="248"/>
      <c r="L2689" s="253"/>
      <c r="M2689" s="254"/>
      <c r="N2689" s="255"/>
      <c r="O2689" s="255"/>
      <c r="P2689" s="255"/>
      <c r="Q2689" s="255"/>
      <c r="R2689" s="255"/>
      <c r="S2689" s="255"/>
      <c r="T2689" s="256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7" t="s">
        <v>383</v>
      </c>
      <c r="AU2689" s="257" t="s">
        <v>91</v>
      </c>
      <c r="AV2689" s="14" t="s">
        <v>91</v>
      </c>
      <c r="AW2689" s="14" t="s">
        <v>4</v>
      </c>
      <c r="AX2689" s="14" t="s">
        <v>85</v>
      </c>
      <c r="AY2689" s="257" t="s">
        <v>373</v>
      </c>
    </row>
    <row r="2690" s="2" customFormat="1" ht="44.25" customHeight="1">
      <c r="A2690" s="41"/>
      <c r="B2690" s="42"/>
      <c r="C2690" s="218" t="s">
        <v>2360</v>
      </c>
      <c r="D2690" s="218" t="s">
        <v>375</v>
      </c>
      <c r="E2690" s="219" t="s">
        <v>2361</v>
      </c>
      <c r="F2690" s="220" t="s">
        <v>2362</v>
      </c>
      <c r="G2690" s="221" t="s">
        <v>153</v>
      </c>
      <c r="H2690" s="222">
        <v>283.69999999999999</v>
      </c>
      <c r="I2690" s="223"/>
      <c r="J2690" s="224">
        <f>ROUND(I2690*H2690,2)</f>
        <v>0</v>
      </c>
      <c r="K2690" s="220" t="s">
        <v>378</v>
      </c>
      <c r="L2690" s="47"/>
      <c r="M2690" s="225" t="s">
        <v>19</v>
      </c>
      <c r="N2690" s="226" t="s">
        <v>50</v>
      </c>
      <c r="O2690" s="87"/>
      <c r="P2690" s="227">
        <f>O2690*H2690</f>
        <v>0</v>
      </c>
      <c r="Q2690" s="227">
        <v>0.0060000000000000001</v>
      </c>
      <c r="R2690" s="227">
        <f>Q2690*H2690</f>
        <v>1.7021999999999999</v>
      </c>
      <c r="S2690" s="227">
        <v>0</v>
      </c>
      <c r="T2690" s="228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9" t="s">
        <v>482</v>
      </c>
      <c r="AT2690" s="229" t="s">
        <v>375</v>
      </c>
      <c r="AU2690" s="229" t="s">
        <v>91</v>
      </c>
      <c r="AY2690" s="20" t="s">
        <v>373</v>
      </c>
      <c r="BE2690" s="230">
        <f>IF(N2690="základní",J2690,0)</f>
        <v>0</v>
      </c>
      <c r="BF2690" s="230">
        <f>IF(N2690="snížená",J2690,0)</f>
        <v>0</v>
      </c>
      <c r="BG2690" s="230">
        <f>IF(N2690="zákl. přenesená",J2690,0)</f>
        <v>0</v>
      </c>
      <c r="BH2690" s="230">
        <f>IF(N2690="sníž. přenesená",J2690,0)</f>
        <v>0</v>
      </c>
      <c r="BI2690" s="230">
        <f>IF(N2690="nulová",J2690,0)</f>
        <v>0</v>
      </c>
      <c r="BJ2690" s="20" t="s">
        <v>91</v>
      </c>
      <c r="BK2690" s="230">
        <f>ROUND(I2690*H2690,2)</f>
        <v>0</v>
      </c>
      <c r="BL2690" s="20" t="s">
        <v>482</v>
      </c>
      <c r="BM2690" s="229" t="s">
        <v>2363</v>
      </c>
    </row>
    <row r="2691" s="2" customFormat="1">
      <c r="A2691" s="41"/>
      <c r="B2691" s="42"/>
      <c r="C2691" s="43"/>
      <c r="D2691" s="231" t="s">
        <v>381</v>
      </c>
      <c r="E2691" s="43"/>
      <c r="F2691" s="232" t="s">
        <v>2364</v>
      </c>
      <c r="G2691" s="43"/>
      <c r="H2691" s="43"/>
      <c r="I2691" s="233"/>
      <c r="J2691" s="43"/>
      <c r="K2691" s="43"/>
      <c r="L2691" s="47"/>
      <c r="M2691" s="234"/>
      <c r="N2691" s="235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381</v>
      </c>
      <c r="AU2691" s="20" t="s">
        <v>91</v>
      </c>
    </row>
    <row r="2692" s="13" customFormat="1">
      <c r="A2692" s="13"/>
      <c r="B2692" s="236"/>
      <c r="C2692" s="237"/>
      <c r="D2692" s="238" t="s">
        <v>383</v>
      </c>
      <c r="E2692" s="239" t="s">
        <v>19</v>
      </c>
      <c r="F2692" s="240" t="s">
        <v>384</v>
      </c>
      <c r="G2692" s="237"/>
      <c r="H2692" s="239" t="s">
        <v>19</v>
      </c>
      <c r="I2692" s="241"/>
      <c r="J2692" s="237"/>
      <c r="K2692" s="237"/>
      <c r="L2692" s="242"/>
      <c r="M2692" s="243"/>
      <c r="N2692" s="244"/>
      <c r="O2692" s="244"/>
      <c r="P2692" s="244"/>
      <c r="Q2692" s="244"/>
      <c r="R2692" s="244"/>
      <c r="S2692" s="244"/>
      <c r="T2692" s="24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6" t="s">
        <v>383</v>
      </c>
      <c r="AU2692" s="246" t="s">
        <v>91</v>
      </c>
      <c r="AV2692" s="13" t="s">
        <v>85</v>
      </c>
      <c r="AW2692" s="13" t="s">
        <v>37</v>
      </c>
      <c r="AX2692" s="13" t="s">
        <v>78</v>
      </c>
      <c r="AY2692" s="246" t="s">
        <v>373</v>
      </c>
    </row>
    <row r="2693" s="13" customFormat="1">
      <c r="A2693" s="13"/>
      <c r="B2693" s="236"/>
      <c r="C2693" s="237"/>
      <c r="D2693" s="238" t="s">
        <v>383</v>
      </c>
      <c r="E2693" s="239" t="s">
        <v>19</v>
      </c>
      <c r="F2693" s="240" t="s">
        <v>668</v>
      </c>
      <c r="G2693" s="237"/>
      <c r="H2693" s="239" t="s">
        <v>19</v>
      </c>
      <c r="I2693" s="241"/>
      <c r="J2693" s="237"/>
      <c r="K2693" s="237"/>
      <c r="L2693" s="242"/>
      <c r="M2693" s="243"/>
      <c r="N2693" s="244"/>
      <c r="O2693" s="244"/>
      <c r="P2693" s="244"/>
      <c r="Q2693" s="244"/>
      <c r="R2693" s="244"/>
      <c r="S2693" s="244"/>
      <c r="T2693" s="245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6" t="s">
        <v>383</v>
      </c>
      <c r="AU2693" s="246" t="s">
        <v>91</v>
      </c>
      <c r="AV2693" s="13" t="s">
        <v>85</v>
      </c>
      <c r="AW2693" s="13" t="s">
        <v>37</v>
      </c>
      <c r="AX2693" s="13" t="s">
        <v>78</v>
      </c>
      <c r="AY2693" s="246" t="s">
        <v>373</v>
      </c>
    </row>
    <row r="2694" s="13" customFormat="1">
      <c r="A2694" s="13"/>
      <c r="B2694" s="236"/>
      <c r="C2694" s="237"/>
      <c r="D2694" s="238" t="s">
        <v>383</v>
      </c>
      <c r="E2694" s="239" t="s">
        <v>19</v>
      </c>
      <c r="F2694" s="240" t="s">
        <v>670</v>
      </c>
      <c r="G2694" s="237"/>
      <c r="H2694" s="239" t="s">
        <v>19</v>
      </c>
      <c r="I2694" s="241"/>
      <c r="J2694" s="237"/>
      <c r="K2694" s="237"/>
      <c r="L2694" s="242"/>
      <c r="M2694" s="243"/>
      <c r="N2694" s="244"/>
      <c r="O2694" s="244"/>
      <c r="P2694" s="244"/>
      <c r="Q2694" s="244"/>
      <c r="R2694" s="244"/>
      <c r="S2694" s="244"/>
      <c r="T2694" s="24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6" t="s">
        <v>383</v>
      </c>
      <c r="AU2694" s="246" t="s">
        <v>91</v>
      </c>
      <c r="AV2694" s="13" t="s">
        <v>85</v>
      </c>
      <c r="AW2694" s="13" t="s">
        <v>37</v>
      </c>
      <c r="AX2694" s="13" t="s">
        <v>78</v>
      </c>
      <c r="AY2694" s="246" t="s">
        <v>373</v>
      </c>
    </row>
    <row r="2695" s="13" customFormat="1">
      <c r="A2695" s="13"/>
      <c r="B2695" s="236"/>
      <c r="C2695" s="237"/>
      <c r="D2695" s="238" t="s">
        <v>383</v>
      </c>
      <c r="E2695" s="239" t="s">
        <v>19</v>
      </c>
      <c r="F2695" s="240" t="s">
        <v>671</v>
      </c>
      <c r="G2695" s="237"/>
      <c r="H2695" s="239" t="s">
        <v>19</v>
      </c>
      <c r="I2695" s="241"/>
      <c r="J2695" s="237"/>
      <c r="K2695" s="237"/>
      <c r="L2695" s="242"/>
      <c r="M2695" s="243"/>
      <c r="N2695" s="244"/>
      <c r="O2695" s="244"/>
      <c r="P2695" s="244"/>
      <c r="Q2695" s="244"/>
      <c r="R2695" s="244"/>
      <c r="S2695" s="244"/>
      <c r="T2695" s="245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6" t="s">
        <v>383</v>
      </c>
      <c r="AU2695" s="246" t="s">
        <v>91</v>
      </c>
      <c r="AV2695" s="13" t="s">
        <v>85</v>
      </c>
      <c r="AW2695" s="13" t="s">
        <v>37</v>
      </c>
      <c r="AX2695" s="13" t="s">
        <v>78</v>
      </c>
      <c r="AY2695" s="246" t="s">
        <v>373</v>
      </c>
    </row>
    <row r="2696" s="13" customFormat="1">
      <c r="A2696" s="13"/>
      <c r="B2696" s="236"/>
      <c r="C2696" s="237"/>
      <c r="D2696" s="238" t="s">
        <v>383</v>
      </c>
      <c r="E2696" s="239" t="s">
        <v>19</v>
      </c>
      <c r="F2696" s="240" t="s">
        <v>669</v>
      </c>
      <c r="G2696" s="237"/>
      <c r="H2696" s="239" t="s">
        <v>19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6" t="s">
        <v>383</v>
      </c>
      <c r="AU2696" s="246" t="s">
        <v>91</v>
      </c>
      <c r="AV2696" s="13" t="s">
        <v>85</v>
      </c>
      <c r="AW2696" s="13" t="s">
        <v>37</v>
      </c>
      <c r="AX2696" s="13" t="s">
        <v>78</v>
      </c>
      <c r="AY2696" s="246" t="s">
        <v>373</v>
      </c>
    </row>
    <row r="2697" s="14" customFormat="1">
      <c r="A2697" s="14"/>
      <c r="B2697" s="247"/>
      <c r="C2697" s="248"/>
      <c r="D2697" s="238" t="s">
        <v>383</v>
      </c>
      <c r="E2697" s="249" t="s">
        <v>19</v>
      </c>
      <c r="F2697" s="250" t="s">
        <v>2250</v>
      </c>
      <c r="G2697" s="248"/>
      <c r="H2697" s="251">
        <v>260.69999999999999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7" t="s">
        <v>383</v>
      </c>
      <c r="AU2697" s="257" t="s">
        <v>91</v>
      </c>
      <c r="AV2697" s="14" t="s">
        <v>91</v>
      </c>
      <c r="AW2697" s="14" t="s">
        <v>37</v>
      </c>
      <c r="AX2697" s="14" t="s">
        <v>78</v>
      </c>
      <c r="AY2697" s="257" t="s">
        <v>373</v>
      </c>
    </row>
    <row r="2698" s="13" customFormat="1">
      <c r="A2698" s="13"/>
      <c r="B2698" s="236"/>
      <c r="C2698" s="237"/>
      <c r="D2698" s="238" t="s">
        <v>383</v>
      </c>
      <c r="E2698" s="239" t="s">
        <v>19</v>
      </c>
      <c r="F2698" s="240" t="s">
        <v>2251</v>
      </c>
      <c r="G2698" s="237"/>
      <c r="H2698" s="239" t="s">
        <v>19</v>
      </c>
      <c r="I2698" s="241"/>
      <c r="J2698" s="237"/>
      <c r="K2698" s="237"/>
      <c r="L2698" s="242"/>
      <c r="M2698" s="243"/>
      <c r="N2698" s="244"/>
      <c r="O2698" s="244"/>
      <c r="P2698" s="244"/>
      <c r="Q2698" s="244"/>
      <c r="R2698" s="244"/>
      <c r="S2698" s="244"/>
      <c r="T2698" s="24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6" t="s">
        <v>383</v>
      </c>
      <c r="AU2698" s="246" t="s">
        <v>91</v>
      </c>
      <c r="AV2698" s="13" t="s">
        <v>85</v>
      </c>
      <c r="AW2698" s="13" t="s">
        <v>37</v>
      </c>
      <c r="AX2698" s="13" t="s">
        <v>78</v>
      </c>
      <c r="AY2698" s="246" t="s">
        <v>373</v>
      </c>
    </row>
    <row r="2699" s="14" customFormat="1">
      <c r="A2699" s="14"/>
      <c r="B2699" s="247"/>
      <c r="C2699" s="248"/>
      <c r="D2699" s="238" t="s">
        <v>383</v>
      </c>
      <c r="E2699" s="249" t="s">
        <v>19</v>
      </c>
      <c r="F2699" s="250" t="s">
        <v>2252</v>
      </c>
      <c r="G2699" s="248"/>
      <c r="H2699" s="251">
        <v>11.560000000000001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383</v>
      </c>
      <c r="AU2699" s="257" t="s">
        <v>91</v>
      </c>
      <c r="AV2699" s="14" t="s">
        <v>91</v>
      </c>
      <c r="AW2699" s="14" t="s">
        <v>37</v>
      </c>
      <c r="AX2699" s="14" t="s">
        <v>78</v>
      </c>
      <c r="AY2699" s="257" t="s">
        <v>373</v>
      </c>
    </row>
    <row r="2700" s="14" customFormat="1">
      <c r="A2700" s="14"/>
      <c r="B2700" s="247"/>
      <c r="C2700" s="248"/>
      <c r="D2700" s="238" t="s">
        <v>383</v>
      </c>
      <c r="E2700" s="249" t="s">
        <v>19</v>
      </c>
      <c r="F2700" s="250" t="s">
        <v>2253</v>
      </c>
      <c r="G2700" s="248"/>
      <c r="H2700" s="251">
        <v>11.44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7" t="s">
        <v>383</v>
      </c>
      <c r="AU2700" s="257" t="s">
        <v>91</v>
      </c>
      <c r="AV2700" s="14" t="s">
        <v>91</v>
      </c>
      <c r="AW2700" s="14" t="s">
        <v>37</v>
      </c>
      <c r="AX2700" s="14" t="s">
        <v>78</v>
      </c>
      <c r="AY2700" s="257" t="s">
        <v>373</v>
      </c>
    </row>
    <row r="2701" s="15" customFormat="1">
      <c r="A2701" s="15"/>
      <c r="B2701" s="258"/>
      <c r="C2701" s="259"/>
      <c r="D2701" s="238" t="s">
        <v>383</v>
      </c>
      <c r="E2701" s="260" t="s">
        <v>19</v>
      </c>
      <c r="F2701" s="261" t="s">
        <v>386</v>
      </c>
      <c r="G2701" s="259"/>
      <c r="H2701" s="262">
        <v>283.69999999999999</v>
      </c>
      <c r="I2701" s="263"/>
      <c r="J2701" s="259"/>
      <c r="K2701" s="259"/>
      <c r="L2701" s="264"/>
      <c r="M2701" s="265"/>
      <c r="N2701" s="266"/>
      <c r="O2701" s="266"/>
      <c r="P2701" s="266"/>
      <c r="Q2701" s="266"/>
      <c r="R2701" s="266"/>
      <c r="S2701" s="266"/>
      <c r="T2701" s="267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8" t="s">
        <v>383</v>
      </c>
      <c r="AU2701" s="268" t="s">
        <v>91</v>
      </c>
      <c r="AV2701" s="15" t="s">
        <v>379</v>
      </c>
      <c r="AW2701" s="15" t="s">
        <v>37</v>
      </c>
      <c r="AX2701" s="15" t="s">
        <v>85</v>
      </c>
      <c r="AY2701" s="268" t="s">
        <v>373</v>
      </c>
    </row>
    <row r="2702" s="2" customFormat="1" ht="16.5" customHeight="1">
      <c r="A2702" s="41"/>
      <c r="B2702" s="42"/>
      <c r="C2702" s="280" t="s">
        <v>2365</v>
      </c>
      <c r="D2702" s="280" t="s">
        <v>489</v>
      </c>
      <c r="E2702" s="281" t="s">
        <v>2366</v>
      </c>
      <c r="F2702" s="282" t="s">
        <v>2367</v>
      </c>
      <c r="G2702" s="283" t="s">
        <v>153</v>
      </c>
      <c r="H2702" s="284">
        <v>24.149999999999999</v>
      </c>
      <c r="I2702" s="285"/>
      <c r="J2702" s="286">
        <f>ROUND(I2702*H2702,2)</f>
        <v>0</v>
      </c>
      <c r="K2702" s="282" t="s">
        <v>378</v>
      </c>
      <c r="L2702" s="287"/>
      <c r="M2702" s="288" t="s">
        <v>19</v>
      </c>
      <c r="N2702" s="289" t="s">
        <v>50</v>
      </c>
      <c r="O2702" s="87"/>
      <c r="P2702" s="227">
        <f>O2702*H2702</f>
        <v>0</v>
      </c>
      <c r="Q2702" s="227">
        <v>0.0027599999999999999</v>
      </c>
      <c r="R2702" s="227">
        <f>Q2702*H2702</f>
        <v>0.066653999999999991</v>
      </c>
      <c r="S2702" s="227">
        <v>0</v>
      </c>
      <c r="T2702" s="228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9" t="s">
        <v>616</v>
      </c>
      <c r="AT2702" s="229" t="s">
        <v>489</v>
      </c>
      <c r="AU2702" s="229" t="s">
        <v>91</v>
      </c>
      <c r="AY2702" s="20" t="s">
        <v>373</v>
      </c>
      <c r="BE2702" s="230">
        <f>IF(N2702="základní",J2702,0)</f>
        <v>0</v>
      </c>
      <c r="BF2702" s="230">
        <f>IF(N2702="snížená",J2702,0)</f>
        <v>0</v>
      </c>
      <c r="BG2702" s="230">
        <f>IF(N2702="zákl. přenesená",J2702,0)</f>
        <v>0</v>
      </c>
      <c r="BH2702" s="230">
        <f>IF(N2702="sníž. přenesená",J2702,0)</f>
        <v>0</v>
      </c>
      <c r="BI2702" s="230">
        <f>IF(N2702="nulová",J2702,0)</f>
        <v>0</v>
      </c>
      <c r="BJ2702" s="20" t="s">
        <v>91</v>
      </c>
      <c r="BK2702" s="230">
        <f>ROUND(I2702*H2702,2)</f>
        <v>0</v>
      </c>
      <c r="BL2702" s="20" t="s">
        <v>482</v>
      </c>
      <c r="BM2702" s="229" t="s">
        <v>2368</v>
      </c>
    </row>
    <row r="2703" s="13" customFormat="1">
      <c r="A2703" s="13"/>
      <c r="B2703" s="236"/>
      <c r="C2703" s="237"/>
      <c r="D2703" s="238" t="s">
        <v>383</v>
      </c>
      <c r="E2703" s="239" t="s">
        <v>19</v>
      </c>
      <c r="F2703" s="240" t="s">
        <v>384</v>
      </c>
      <c r="G2703" s="237"/>
      <c r="H2703" s="239" t="s">
        <v>19</v>
      </c>
      <c r="I2703" s="241"/>
      <c r="J2703" s="237"/>
      <c r="K2703" s="237"/>
      <c r="L2703" s="242"/>
      <c r="M2703" s="243"/>
      <c r="N2703" s="244"/>
      <c r="O2703" s="244"/>
      <c r="P2703" s="244"/>
      <c r="Q2703" s="244"/>
      <c r="R2703" s="244"/>
      <c r="S2703" s="244"/>
      <c r="T2703" s="24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6" t="s">
        <v>383</v>
      </c>
      <c r="AU2703" s="246" t="s">
        <v>91</v>
      </c>
      <c r="AV2703" s="13" t="s">
        <v>85</v>
      </c>
      <c r="AW2703" s="13" t="s">
        <v>37</v>
      </c>
      <c r="AX2703" s="13" t="s">
        <v>78</v>
      </c>
      <c r="AY2703" s="246" t="s">
        <v>373</v>
      </c>
    </row>
    <row r="2704" s="13" customFormat="1">
      <c r="A2704" s="13"/>
      <c r="B2704" s="236"/>
      <c r="C2704" s="237"/>
      <c r="D2704" s="238" t="s">
        <v>383</v>
      </c>
      <c r="E2704" s="239" t="s">
        <v>19</v>
      </c>
      <c r="F2704" s="240" t="s">
        <v>668</v>
      </c>
      <c r="G2704" s="237"/>
      <c r="H2704" s="239" t="s">
        <v>19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6" t="s">
        <v>383</v>
      </c>
      <c r="AU2704" s="246" t="s">
        <v>91</v>
      </c>
      <c r="AV2704" s="13" t="s">
        <v>85</v>
      </c>
      <c r="AW2704" s="13" t="s">
        <v>37</v>
      </c>
      <c r="AX2704" s="13" t="s">
        <v>78</v>
      </c>
      <c r="AY2704" s="246" t="s">
        <v>373</v>
      </c>
    </row>
    <row r="2705" s="13" customFormat="1">
      <c r="A2705" s="13"/>
      <c r="B2705" s="236"/>
      <c r="C2705" s="237"/>
      <c r="D2705" s="238" t="s">
        <v>383</v>
      </c>
      <c r="E2705" s="239" t="s">
        <v>19</v>
      </c>
      <c r="F2705" s="240" t="s">
        <v>670</v>
      </c>
      <c r="G2705" s="237"/>
      <c r="H2705" s="239" t="s">
        <v>19</v>
      </c>
      <c r="I2705" s="241"/>
      <c r="J2705" s="237"/>
      <c r="K2705" s="237"/>
      <c r="L2705" s="242"/>
      <c r="M2705" s="243"/>
      <c r="N2705" s="244"/>
      <c r="O2705" s="244"/>
      <c r="P2705" s="244"/>
      <c r="Q2705" s="244"/>
      <c r="R2705" s="244"/>
      <c r="S2705" s="244"/>
      <c r="T2705" s="24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6" t="s">
        <v>383</v>
      </c>
      <c r="AU2705" s="246" t="s">
        <v>91</v>
      </c>
      <c r="AV2705" s="13" t="s">
        <v>85</v>
      </c>
      <c r="AW2705" s="13" t="s">
        <v>37</v>
      </c>
      <c r="AX2705" s="13" t="s">
        <v>78</v>
      </c>
      <c r="AY2705" s="246" t="s">
        <v>373</v>
      </c>
    </row>
    <row r="2706" s="13" customFormat="1">
      <c r="A2706" s="13"/>
      <c r="B2706" s="236"/>
      <c r="C2706" s="237"/>
      <c r="D2706" s="238" t="s">
        <v>383</v>
      </c>
      <c r="E2706" s="239" t="s">
        <v>19</v>
      </c>
      <c r="F2706" s="240" t="s">
        <v>671</v>
      </c>
      <c r="G2706" s="237"/>
      <c r="H2706" s="239" t="s">
        <v>19</v>
      </c>
      <c r="I2706" s="241"/>
      <c r="J2706" s="237"/>
      <c r="K2706" s="237"/>
      <c r="L2706" s="242"/>
      <c r="M2706" s="243"/>
      <c r="N2706" s="244"/>
      <c r="O2706" s="244"/>
      <c r="P2706" s="244"/>
      <c r="Q2706" s="244"/>
      <c r="R2706" s="244"/>
      <c r="S2706" s="244"/>
      <c r="T2706" s="245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6" t="s">
        <v>383</v>
      </c>
      <c r="AU2706" s="246" t="s">
        <v>91</v>
      </c>
      <c r="AV2706" s="13" t="s">
        <v>85</v>
      </c>
      <c r="AW2706" s="13" t="s">
        <v>37</v>
      </c>
      <c r="AX2706" s="13" t="s">
        <v>78</v>
      </c>
      <c r="AY2706" s="246" t="s">
        <v>373</v>
      </c>
    </row>
    <row r="2707" s="13" customFormat="1">
      <c r="A2707" s="13"/>
      <c r="B2707" s="236"/>
      <c r="C2707" s="237"/>
      <c r="D2707" s="238" t="s">
        <v>383</v>
      </c>
      <c r="E2707" s="239" t="s">
        <v>19</v>
      </c>
      <c r="F2707" s="240" t="s">
        <v>2251</v>
      </c>
      <c r="G2707" s="237"/>
      <c r="H2707" s="239" t="s">
        <v>19</v>
      </c>
      <c r="I2707" s="241"/>
      <c r="J2707" s="237"/>
      <c r="K2707" s="237"/>
      <c r="L2707" s="242"/>
      <c r="M2707" s="243"/>
      <c r="N2707" s="244"/>
      <c r="O2707" s="244"/>
      <c r="P2707" s="244"/>
      <c r="Q2707" s="244"/>
      <c r="R2707" s="244"/>
      <c r="S2707" s="244"/>
      <c r="T2707" s="24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6" t="s">
        <v>383</v>
      </c>
      <c r="AU2707" s="246" t="s">
        <v>91</v>
      </c>
      <c r="AV2707" s="13" t="s">
        <v>85</v>
      </c>
      <c r="AW2707" s="13" t="s">
        <v>37</v>
      </c>
      <c r="AX2707" s="13" t="s">
        <v>78</v>
      </c>
      <c r="AY2707" s="246" t="s">
        <v>373</v>
      </c>
    </row>
    <row r="2708" s="14" customFormat="1">
      <c r="A2708" s="14"/>
      <c r="B2708" s="247"/>
      <c r="C2708" s="248"/>
      <c r="D2708" s="238" t="s">
        <v>383</v>
      </c>
      <c r="E2708" s="249" t="s">
        <v>19</v>
      </c>
      <c r="F2708" s="250" t="s">
        <v>2252</v>
      </c>
      <c r="G2708" s="248"/>
      <c r="H2708" s="251">
        <v>11.560000000000001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383</v>
      </c>
      <c r="AU2708" s="257" t="s">
        <v>91</v>
      </c>
      <c r="AV2708" s="14" t="s">
        <v>91</v>
      </c>
      <c r="AW2708" s="14" t="s">
        <v>37</v>
      </c>
      <c r="AX2708" s="14" t="s">
        <v>78</v>
      </c>
      <c r="AY2708" s="257" t="s">
        <v>373</v>
      </c>
    </row>
    <row r="2709" s="14" customFormat="1">
      <c r="A2709" s="14"/>
      <c r="B2709" s="247"/>
      <c r="C2709" s="248"/>
      <c r="D2709" s="238" t="s">
        <v>383</v>
      </c>
      <c r="E2709" s="249" t="s">
        <v>19</v>
      </c>
      <c r="F2709" s="250" t="s">
        <v>2253</v>
      </c>
      <c r="G2709" s="248"/>
      <c r="H2709" s="251">
        <v>11.44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7" t="s">
        <v>383</v>
      </c>
      <c r="AU2709" s="257" t="s">
        <v>91</v>
      </c>
      <c r="AV2709" s="14" t="s">
        <v>91</v>
      </c>
      <c r="AW2709" s="14" t="s">
        <v>37</v>
      </c>
      <c r="AX2709" s="14" t="s">
        <v>78</v>
      </c>
      <c r="AY2709" s="257" t="s">
        <v>373</v>
      </c>
    </row>
    <row r="2710" s="15" customFormat="1">
      <c r="A2710" s="15"/>
      <c r="B2710" s="258"/>
      <c r="C2710" s="259"/>
      <c r="D2710" s="238" t="s">
        <v>383</v>
      </c>
      <c r="E2710" s="260" t="s">
        <v>19</v>
      </c>
      <c r="F2710" s="261" t="s">
        <v>386</v>
      </c>
      <c r="G2710" s="259"/>
      <c r="H2710" s="262">
        <v>23</v>
      </c>
      <c r="I2710" s="263"/>
      <c r="J2710" s="259"/>
      <c r="K2710" s="259"/>
      <c r="L2710" s="264"/>
      <c r="M2710" s="265"/>
      <c r="N2710" s="266"/>
      <c r="O2710" s="266"/>
      <c r="P2710" s="266"/>
      <c r="Q2710" s="266"/>
      <c r="R2710" s="266"/>
      <c r="S2710" s="266"/>
      <c r="T2710" s="267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8" t="s">
        <v>383</v>
      </c>
      <c r="AU2710" s="268" t="s">
        <v>91</v>
      </c>
      <c r="AV2710" s="15" t="s">
        <v>379</v>
      </c>
      <c r="AW2710" s="15" t="s">
        <v>37</v>
      </c>
      <c r="AX2710" s="15" t="s">
        <v>85</v>
      </c>
      <c r="AY2710" s="268" t="s">
        <v>373</v>
      </c>
    </row>
    <row r="2711" s="14" customFormat="1">
      <c r="A2711" s="14"/>
      <c r="B2711" s="247"/>
      <c r="C2711" s="248"/>
      <c r="D2711" s="238" t="s">
        <v>383</v>
      </c>
      <c r="E2711" s="248"/>
      <c r="F2711" s="250" t="s">
        <v>2369</v>
      </c>
      <c r="G2711" s="248"/>
      <c r="H2711" s="251">
        <v>24.149999999999999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7" t="s">
        <v>383</v>
      </c>
      <c r="AU2711" s="257" t="s">
        <v>91</v>
      </c>
      <c r="AV2711" s="14" t="s">
        <v>91</v>
      </c>
      <c r="AW2711" s="14" t="s">
        <v>4</v>
      </c>
      <c r="AX2711" s="14" t="s">
        <v>85</v>
      </c>
      <c r="AY2711" s="257" t="s">
        <v>373</v>
      </c>
    </row>
    <row r="2712" s="2" customFormat="1" ht="16.5" customHeight="1">
      <c r="A2712" s="41"/>
      <c r="B2712" s="42"/>
      <c r="C2712" s="280" t="s">
        <v>2370</v>
      </c>
      <c r="D2712" s="280" t="s">
        <v>489</v>
      </c>
      <c r="E2712" s="281" t="s">
        <v>2371</v>
      </c>
      <c r="F2712" s="282" t="s">
        <v>2372</v>
      </c>
      <c r="G2712" s="283" t="s">
        <v>153</v>
      </c>
      <c r="H2712" s="284">
        <v>273.73500000000001</v>
      </c>
      <c r="I2712" s="285"/>
      <c r="J2712" s="286">
        <f>ROUND(I2712*H2712,2)</f>
        <v>0</v>
      </c>
      <c r="K2712" s="282" t="s">
        <v>378</v>
      </c>
      <c r="L2712" s="287"/>
      <c r="M2712" s="288" t="s">
        <v>19</v>
      </c>
      <c r="N2712" s="289" t="s">
        <v>50</v>
      </c>
      <c r="O2712" s="87"/>
      <c r="P2712" s="227">
        <f>O2712*H2712</f>
        <v>0</v>
      </c>
      <c r="Q2712" s="227">
        <v>0.0023</v>
      </c>
      <c r="R2712" s="227">
        <f>Q2712*H2712</f>
        <v>0.62959050000000005</v>
      </c>
      <c r="S2712" s="227">
        <v>0</v>
      </c>
      <c r="T2712" s="228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9" t="s">
        <v>616</v>
      </c>
      <c r="AT2712" s="229" t="s">
        <v>489</v>
      </c>
      <c r="AU2712" s="229" t="s">
        <v>91</v>
      </c>
      <c r="AY2712" s="20" t="s">
        <v>373</v>
      </c>
      <c r="BE2712" s="230">
        <f>IF(N2712="základní",J2712,0)</f>
        <v>0</v>
      </c>
      <c r="BF2712" s="230">
        <f>IF(N2712="snížená",J2712,0)</f>
        <v>0</v>
      </c>
      <c r="BG2712" s="230">
        <f>IF(N2712="zákl. přenesená",J2712,0)</f>
        <v>0</v>
      </c>
      <c r="BH2712" s="230">
        <f>IF(N2712="sníž. přenesená",J2712,0)</f>
        <v>0</v>
      </c>
      <c r="BI2712" s="230">
        <f>IF(N2712="nulová",J2712,0)</f>
        <v>0</v>
      </c>
      <c r="BJ2712" s="20" t="s">
        <v>91</v>
      </c>
      <c r="BK2712" s="230">
        <f>ROUND(I2712*H2712,2)</f>
        <v>0</v>
      </c>
      <c r="BL2712" s="20" t="s">
        <v>482</v>
      </c>
      <c r="BM2712" s="229" t="s">
        <v>2373</v>
      </c>
    </row>
    <row r="2713" s="13" customFormat="1">
      <c r="A2713" s="13"/>
      <c r="B2713" s="236"/>
      <c r="C2713" s="237"/>
      <c r="D2713" s="238" t="s">
        <v>383</v>
      </c>
      <c r="E2713" s="239" t="s">
        <v>19</v>
      </c>
      <c r="F2713" s="240" t="s">
        <v>384</v>
      </c>
      <c r="G2713" s="237"/>
      <c r="H2713" s="239" t="s">
        <v>19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6" t="s">
        <v>383</v>
      </c>
      <c r="AU2713" s="246" t="s">
        <v>91</v>
      </c>
      <c r="AV2713" s="13" t="s">
        <v>85</v>
      </c>
      <c r="AW2713" s="13" t="s">
        <v>37</v>
      </c>
      <c r="AX2713" s="13" t="s">
        <v>78</v>
      </c>
      <c r="AY2713" s="246" t="s">
        <v>373</v>
      </c>
    </row>
    <row r="2714" s="13" customFormat="1">
      <c r="A2714" s="13"/>
      <c r="B2714" s="236"/>
      <c r="C2714" s="237"/>
      <c r="D2714" s="238" t="s">
        <v>383</v>
      </c>
      <c r="E2714" s="239" t="s">
        <v>19</v>
      </c>
      <c r="F2714" s="240" t="s">
        <v>668</v>
      </c>
      <c r="G2714" s="237"/>
      <c r="H2714" s="239" t="s">
        <v>19</v>
      </c>
      <c r="I2714" s="241"/>
      <c r="J2714" s="237"/>
      <c r="K2714" s="237"/>
      <c r="L2714" s="242"/>
      <c r="M2714" s="243"/>
      <c r="N2714" s="244"/>
      <c r="O2714" s="244"/>
      <c r="P2714" s="244"/>
      <c r="Q2714" s="244"/>
      <c r="R2714" s="244"/>
      <c r="S2714" s="244"/>
      <c r="T2714" s="24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6" t="s">
        <v>383</v>
      </c>
      <c r="AU2714" s="246" t="s">
        <v>91</v>
      </c>
      <c r="AV2714" s="13" t="s">
        <v>85</v>
      </c>
      <c r="AW2714" s="13" t="s">
        <v>37</v>
      </c>
      <c r="AX2714" s="13" t="s">
        <v>78</v>
      </c>
      <c r="AY2714" s="246" t="s">
        <v>373</v>
      </c>
    </row>
    <row r="2715" s="13" customFormat="1">
      <c r="A2715" s="13"/>
      <c r="B2715" s="236"/>
      <c r="C2715" s="237"/>
      <c r="D2715" s="238" t="s">
        <v>383</v>
      </c>
      <c r="E2715" s="239" t="s">
        <v>19</v>
      </c>
      <c r="F2715" s="240" t="s">
        <v>670</v>
      </c>
      <c r="G2715" s="237"/>
      <c r="H2715" s="239" t="s">
        <v>19</v>
      </c>
      <c r="I2715" s="241"/>
      <c r="J2715" s="237"/>
      <c r="K2715" s="237"/>
      <c r="L2715" s="242"/>
      <c r="M2715" s="243"/>
      <c r="N2715" s="244"/>
      <c r="O2715" s="244"/>
      <c r="P2715" s="244"/>
      <c r="Q2715" s="244"/>
      <c r="R2715" s="244"/>
      <c r="S2715" s="244"/>
      <c r="T2715" s="245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6" t="s">
        <v>383</v>
      </c>
      <c r="AU2715" s="246" t="s">
        <v>91</v>
      </c>
      <c r="AV2715" s="13" t="s">
        <v>85</v>
      </c>
      <c r="AW2715" s="13" t="s">
        <v>37</v>
      </c>
      <c r="AX2715" s="13" t="s">
        <v>78</v>
      </c>
      <c r="AY2715" s="246" t="s">
        <v>373</v>
      </c>
    </row>
    <row r="2716" s="13" customFormat="1">
      <c r="A2716" s="13"/>
      <c r="B2716" s="236"/>
      <c r="C2716" s="237"/>
      <c r="D2716" s="238" t="s">
        <v>383</v>
      </c>
      <c r="E2716" s="239" t="s">
        <v>19</v>
      </c>
      <c r="F2716" s="240" t="s">
        <v>671</v>
      </c>
      <c r="G2716" s="237"/>
      <c r="H2716" s="239" t="s">
        <v>19</v>
      </c>
      <c r="I2716" s="241"/>
      <c r="J2716" s="237"/>
      <c r="K2716" s="237"/>
      <c r="L2716" s="242"/>
      <c r="M2716" s="243"/>
      <c r="N2716" s="244"/>
      <c r="O2716" s="244"/>
      <c r="P2716" s="244"/>
      <c r="Q2716" s="244"/>
      <c r="R2716" s="244"/>
      <c r="S2716" s="244"/>
      <c r="T2716" s="245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6" t="s">
        <v>383</v>
      </c>
      <c r="AU2716" s="246" t="s">
        <v>91</v>
      </c>
      <c r="AV2716" s="13" t="s">
        <v>85</v>
      </c>
      <c r="AW2716" s="13" t="s">
        <v>37</v>
      </c>
      <c r="AX2716" s="13" t="s">
        <v>78</v>
      </c>
      <c r="AY2716" s="246" t="s">
        <v>373</v>
      </c>
    </row>
    <row r="2717" s="13" customFormat="1">
      <c r="A2717" s="13"/>
      <c r="B2717" s="236"/>
      <c r="C2717" s="237"/>
      <c r="D2717" s="238" t="s">
        <v>383</v>
      </c>
      <c r="E2717" s="239" t="s">
        <v>19</v>
      </c>
      <c r="F2717" s="240" t="s">
        <v>669</v>
      </c>
      <c r="G2717" s="237"/>
      <c r="H2717" s="239" t="s">
        <v>19</v>
      </c>
      <c r="I2717" s="241"/>
      <c r="J2717" s="237"/>
      <c r="K2717" s="237"/>
      <c r="L2717" s="242"/>
      <c r="M2717" s="243"/>
      <c r="N2717" s="244"/>
      <c r="O2717" s="244"/>
      <c r="P2717" s="244"/>
      <c r="Q2717" s="244"/>
      <c r="R2717" s="244"/>
      <c r="S2717" s="244"/>
      <c r="T2717" s="245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6" t="s">
        <v>383</v>
      </c>
      <c r="AU2717" s="246" t="s">
        <v>91</v>
      </c>
      <c r="AV2717" s="13" t="s">
        <v>85</v>
      </c>
      <c r="AW2717" s="13" t="s">
        <v>37</v>
      </c>
      <c r="AX2717" s="13" t="s">
        <v>78</v>
      </c>
      <c r="AY2717" s="246" t="s">
        <v>373</v>
      </c>
    </row>
    <row r="2718" s="14" customFormat="1">
      <c r="A2718" s="14"/>
      <c r="B2718" s="247"/>
      <c r="C2718" s="248"/>
      <c r="D2718" s="238" t="s">
        <v>383</v>
      </c>
      <c r="E2718" s="249" t="s">
        <v>19</v>
      </c>
      <c r="F2718" s="250" t="s">
        <v>2250</v>
      </c>
      <c r="G2718" s="248"/>
      <c r="H2718" s="251">
        <v>260.69999999999999</v>
      </c>
      <c r="I2718" s="252"/>
      <c r="J2718" s="248"/>
      <c r="K2718" s="248"/>
      <c r="L2718" s="253"/>
      <c r="M2718" s="254"/>
      <c r="N2718" s="255"/>
      <c r="O2718" s="255"/>
      <c r="P2718" s="255"/>
      <c r="Q2718" s="255"/>
      <c r="R2718" s="255"/>
      <c r="S2718" s="255"/>
      <c r="T2718" s="256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7" t="s">
        <v>383</v>
      </c>
      <c r="AU2718" s="257" t="s">
        <v>91</v>
      </c>
      <c r="AV2718" s="14" t="s">
        <v>91</v>
      </c>
      <c r="AW2718" s="14" t="s">
        <v>37</v>
      </c>
      <c r="AX2718" s="14" t="s">
        <v>78</v>
      </c>
      <c r="AY2718" s="257" t="s">
        <v>373</v>
      </c>
    </row>
    <row r="2719" s="15" customFormat="1">
      <c r="A2719" s="15"/>
      <c r="B2719" s="258"/>
      <c r="C2719" s="259"/>
      <c r="D2719" s="238" t="s">
        <v>383</v>
      </c>
      <c r="E2719" s="260" t="s">
        <v>19</v>
      </c>
      <c r="F2719" s="261" t="s">
        <v>386</v>
      </c>
      <c r="G2719" s="259"/>
      <c r="H2719" s="262">
        <v>260.69999999999999</v>
      </c>
      <c r="I2719" s="263"/>
      <c r="J2719" s="259"/>
      <c r="K2719" s="259"/>
      <c r="L2719" s="264"/>
      <c r="M2719" s="265"/>
      <c r="N2719" s="266"/>
      <c r="O2719" s="266"/>
      <c r="P2719" s="266"/>
      <c r="Q2719" s="266"/>
      <c r="R2719" s="266"/>
      <c r="S2719" s="266"/>
      <c r="T2719" s="267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68" t="s">
        <v>383</v>
      </c>
      <c r="AU2719" s="268" t="s">
        <v>91</v>
      </c>
      <c r="AV2719" s="15" t="s">
        <v>379</v>
      </c>
      <c r="AW2719" s="15" t="s">
        <v>37</v>
      </c>
      <c r="AX2719" s="15" t="s">
        <v>85</v>
      </c>
      <c r="AY2719" s="268" t="s">
        <v>373</v>
      </c>
    </row>
    <row r="2720" s="14" customFormat="1">
      <c r="A2720" s="14"/>
      <c r="B2720" s="247"/>
      <c r="C2720" s="248"/>
      <c r="D2720" s="238" t="s">
        <v>383</v>
      </c>
      <c r="E2720" s="248"/>
      <c r="F2720" s="250" t="s">
        <v>2374</v>
      </c>
      <c r="G2720" s="248"/>
      <c r="H2720" s="251">
        <v>273.73500000000001</v>
      </c>
      <c r="I2720" s="252"/>
      <c r="J2720" s="248"/>
      <c r="K2720" s="248"/>
      <c r="L2720" s="253"/>
      <c r="M2720" s="254"/>
      <c r="N2720" s="255"/>
      <c r="O2720" s="255"/>
      <c r="P2720" s="255"/>
      <c r="Q2720" s="255"/>
      <c r="R2720" s="255"/>
      <c r="S2720" s="255"/>
      <c r="T2720" s="256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7" t="s">
        <v>383</v>
      </c>
      <c r="AU2720" s="257" t="s">
        <v>91</v>
      </c>
      <c r="AV2720" s="14" t="s">
        <v>91</v>
      </c>
      <c r="AW2720" s="14" t="s">
        <v>4</v>
      </c>
      <c r="AX2720" s="14" t="s">
        <v>85</v>
      </c>
      <c r="AY2720" s="257" t="s">
        <v>373</v>
      </c>
    </row>
    <row r="2721" s="2" customFormat="1" ht="44.25" customHeight="1">
      <c r="A2721" s="41"/>
      <c r="B2721" s="42"/>
      <c r="C2721" s="218" t="s">
        <v>2375</v>
      </c>
      <c r="D2721" s="218" t="s">
        <v>375</v>
      </c>
      <c r="E2721" s="219" t="s">
        <v>2361</v>
      </c>
      <c r="F2721" s="220" t="s">
        <v>2362</v>
      </c>
      <c r="G2721" s="221" t="s">
        <v>153</v>
      </c>
      <c r="H2721" s="222">
        <v>56.399999999999999</v>
      </c>
      <c r="I2721" s="223"/>
      <c r="J2721" s="224">
        <f>ROUND(I2721*H2721,2)</f>
        <v>0</v>
      </c>
      <c r="K2721" s="220" t="s">
        <v>378</v>
      </c>
      <c r="L2721" s="47"/>
      <c r="M2721" s="225" t="s">
        <v>19</v>
      </c>
      <c r="N2721" s="226" t="s">
        <v>50</v>
      </c>
      <c r="O2721" s="87"/>
      <c r="P2721" s="227">
        <f>O2721*H2721</f>
        <v>0</v>
      </c>
      <c r="Q2721" s="227">
        <v>0.0060000000000000001</v>
      </c>
      <c r="R2721" s="227">
        <f>Q2721*H2721</f>
        <v>0.33839999999999998</v>
      </c>
      <c r="S2721" s="227">
        <v>0</v>
      </c>
      <c r="T2721" s="228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29" t="s">
        <v>482</v>
      </c>
      <c r="AT2721" s="229" t="s">
        <v>375</v>
      </c>
      <c r="AU2721" s="229" t="s">
        <v>91</v>
      </c>
      <c r="AY2721" s="20" t="s">
        <v>373</v>
      </c>
      <c r="BE2721" s="230">
        <f>IF(N2721="základní",J2721,0)</f>
        <v>0</v>
      </c>
      <c r="BF2721" s="230">
        <f>IF(N2721="snížená",J2721,0)</f>
        <v>0</v>
      </c>
      <c r="BG2721" s="230">
        <f>IF(N2721="zákl. přenesená",J2721,0)</f>
        <v>0</v>
      </c>
      <c r="BH2721" s="230">
        <f>IF(N2721="sníž. přenesená",J2721,0)</f>
        <v>0</v>
      </c>
      <c r="BI2721" s="230">
        <f>IF(N2721="nulová",J2721,0)</f>
        <v>0</v>
      </c>
      <c r="BJ2721" s="20" t="s">
        <v>91</v>
      </c>
      <c r="BK2721" s="230">
        <f>ROUND(I2721*H2721,2)</f>
        <v>0</v>
      </c>
      <c r="BL2721" s="20" t="s">
        <v>482</v>
      </c>
      <c r="BM2721" s="229" t="s">
        <v>2376</v>
      </c>
    </row>
    <row r="2722" s="2" customFormat="1">
      <c r="A2722" s="41"/>
      <c r="B2722" s="42"/>
      <c r="C2722" s="43"/>
      <c r="D2722" s="231" t="s">
        <v>381</v>
      </c>
      <c r="E2722" s="43"/>
      <c r="F2722" s="232" t="s">
        <v>2364</v>
      </c>
      <c r="G2722" s="43"/>
      <c r="H2722" s="43"/>
      <c r="I2722" s="233"/>
      <c r="J2722" s="43"/>
      <c r="K2722" s="43"/>
      <c r="L2722" s="47"/>
      <c r="M2722" s="234"/>
      <c r="N2722" s="235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381</v>
      </c>
      <c r="AU2722" s="20" t="s">
        <v>91</v>
      </c>
    </row>
    <row r="2723" s="13" customFormat="1">
      <c r="A2723" s="13"/>
      <c r="B2723" s="236"/>
      <c r="C2723" s="237"/>
      <c r="D2723" s="238" t="s">
        <v>383</v>
      </c>
      <c r="E2723" s="239" t="s">
        <v>19</v>
      </c>
      <c r="F2723" s="240" t="s">
        <v>2377</v>
      </c>
      <c r="G2723" s="237"/>
      <c r="H2723" s="239" t="s">
        <v>19</v>
      </c>
      <c r="I2723" s="241"/>
      <c r="J2723" s="237"/>
      <c r="K2723" s="237"/>
      <c r="L2723" s="242"/>
      <c r="M2723" s="243"/>
      <c r="N2723" s="244"/>
      <c r="O2723" s="244"/>
      <c r="P2723" s="244"/>
      <c r="Q2723" s="244"/>
      <c r="R2723" s="244"/>
      <c r="S2723" s="244"/>
      <c r="T2723" s="245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6" t="s">
        <v>383</v>
      </c>
      <c r="AU2723" s="246" t="s">
        <v>91</v>
      </c>
      <c r="AV2723" s="13" t="s">
        <v>85</v>
      </c>
      <c r="AW2723" s="13" t="s">
        <v>37</v>
      </c>
      <c r="AX2723" s="13" t="s">
        <v>78</v>
      </c>
      <c r="AY2723" s="246" t="s">
        <v>373</v>
      </c>
    </row>
    <row r="2724" s="13" customFormat="1">
      <c r="A2724" s="13"/>
      <c r="B2724" s="236"/>
      <c r="C2724" s="237"/>
      <c r="D2724" s="238" t="s">
        <v>383</v>
      </c>
      <c r="E2724" s="239" t="s">
        <v>19</v>
      </c>
      <c r="F2724" s="240" t="s">
        <v>2378</v>
      </c>
      <c r="G2724" s="237"/>
      <c r="H2724" s="239" t="s">
        <v>19</v>
      </c>
      <c r="I2724" s="241"/>
      <c r="J2724" s="237"/>
      <c r="K2724" s="237"/>
      <c r="L2724" s="242"/>
      <c r="M2724" s="243"/>
      <c r="N2724" s="244"/>
      <c r="O2724" s="244"/>
      <c r="P2724" s="244"/>
      <c r="Q2724" s="244"/>
      <c r="R2724" s="244"/>
      <c r="S2724" s="244"/>
      <c r="T2724" s="245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6" t="s">
        <v>383</v>
      </c>
      <c r="AU2724" s="246" t="s">
        <v>91</v>
      </c>
      <c r="AV2724" s="13" t="s">
        <v>85</v>
      </c>
      <c r="AW2724" s="13" t="s">
        <v>37</v>
      </c>
      <c r="AX2724" s="13" t="s">
        <v>78</v>
      </c>
      <c r="AY2724" s="246" t="s">
        <v>373</v>
      </c>
    </row>
    <row r="2725" s="13" customFormat="1">
      <c r="A2725" s="13"/>
      <c r="B2725" s="236"/>
      <c r="C2725" s="237"/>
      <c r="D2725" s="238" t="s">
        <v>383</v>
      </c>
      <c r="E2725" s="239" t="s">
        <v>19</v>
      </c>
      <c r="F2725" s="240" t="s">
        <v>2379</v>
      </c>
      <c r="G2725" s="237"/>
      <c r="H2725" s="239" t="s">
        <v>19</v>
      </c>
      <c r="I2725" s="241"/>
      <c r="J2725" s="237"/>
      <c r="K2725" s="237"/>
      <c r="L2725" s="242"/>
      <c r="M2725" s="243"/>
      <c r="N2725" s="244"/>
      <c r="O2725" s="244"/>
      <c r="P2725" s="244"/>
      <c r="Q2725" s="244"/>
      <c r="R2725" s="244"/>
      <c r="S2725" s="244"/>
      <c r="T2725" s="245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6" t="s">
        <v>383</v>
      </c>
      <c r="AU2725" s="246" t="s">
        <v>91</v>
      </c>
      <c r="AV2725" s="13" t="s">
        <v>85</v>
      </c>
      <c r="AW2725" s="13" t="s">
        <v>37</v>
      </c>
      <c r="AX2725" s="13" t="s">
        <v>78</v>
      </c>
      <c r="AY2725" s="246" t="s">
        <v>373</v>
      </c>
    </row>
    <row r="2726" s="13" customFormat="1">
      <c r="A2726" s="13"/>
      <c r="B2726" s="236"/>
      <c r="C2726" s="237"/>
      <c r="D2726" s="238" t="s">
        <v>383</v>
      </c>
      <c r="E2726" s="239" t="s">
        <v>19</v>
      </c>
      <c r="F2726" s="240" t="s">
        <v>673</v>
      </c>
      <c r="G2726" s="237"/>
      <c r="H2726" s="239" t="s">
        <v>19</v>
      </c>
      <c r="I2726" s="241"/>
      <c r="J2726" s="237"/>
      <c r="K2726" s="237"/>
      <c r="L2726" s="242"/>
      <c r="M2726" s="243"/>
      <c r="N2726" s="244"/>
      <c r="O2726" s="244"/>
      <c r="P2726" s="244"/>
      <c r="Q2726" s="244"/>
      <c r="R2726" s="244"/>
      <c r="S2726" s="244"/>
      <c r="T2726" s="24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6" t="s">
        <v>383</v>
      </c>
      <c r="AU2726" s="246" t="s">
        <v>91</v>
      </c>
      <c r="AV2726" s="13" t="s">
        <v>85</v>
      </c>
      <c r="AW2726" s="13" t="s">
        <v>37</v>
      </c>
      <c r="AX2726" s="13" t="s">
        <v>78</v>
      </c>
      <c r="AY2726" s="246" t="s">
        <v>373</v>
      </c>
    </row>
    <row r="2727" s="14" customFormat="1">
      <c r="A2727" s="14"/>
      <c r="B2727" s="247"/>
      <c r="C2727" s="248"/>
      <c r="D2727" s="238" t="s">
        <v>383</v>
      </c>
      <c r="E2727" s="249" t="s">
        <v>19</v>
      </c>
      <c r="F2727" s="250" t="s">
        <v>2380</v>
      </c>
      <c r="G2727" s="248"/>
      <c r="H2727" s="251">
        <v>10.800000000000001</v>
      </c>
      <c r="I2727" s="252"/>
      <c r="J2727" s="248"/>
      <c r="K2727" s="248"/>
      <c r="L2727" s="253"/>
      <c r="M2727" s="254"/>
      <c r="N2727" s="255"/>
      <c r="O2727" s="255"/>
      <c r="P2727" s="255"/>
      <c r="Q2727" s="255"/>
      <c r="R2727" s="255"/>
      <c r="S2727" s="255"/>
      <c r="T2727" s="256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7" t="s">
        <v>383</v>
      </c>
      <c r="AU2727" s="257" t="s">
        <v>91</v>
      </c>
      <c r="AV2727" s="14" t="s">
        <v>91</v>
      </c>
      <c r="AW2727" s="14" t="s">
        <v>37</v>
      </c>
      <c r="AX2727" s="14" t="s">
        <v>78</v>
      </c>
      <c r="AY2727" s="257" t="s">
        <v>373</v>
      </c>
    </row>
    <row r="2728" s="13" customFormat="1">
      <c r="A2728" s="13"/>
      <c r="B2728" s="236"/>
      <c r="C2728" s="237"/>
      <c r="D2728" s="238" t="s">
        <v>383</v>
      </c>
      <c r="E2728" s="239" t="s">
        <v>19</v>
      </c>
      <c r="F2728" s="240" t="s">
        <v>692</v>
      </c>
      <c r="G2728" s="237"/>
      <c r="H2728" s="239" t="s">
        <v>19</v>
      </c>
      <c r="I2728" s="241"/>
      <c r="J2728" s="237"/>
      <c r="K2728" s="237"/>
      <c r="L2728" s="242"/>
      <c r="M2728" s="243"/>
      <c r="N2728" s="244"/>
      <c r="O2728" s="244"/>
      <c r="P2728" s="244"/>
      <c r="Q2728" s="244"/>
      <c r="R2728" s="244"/>
      <c r="S2728" s="244"/>
      <c r="T2728" s="245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46" t="s">
        <v>383</v>
      </c>
      <c r="AU2728" s="246" t="s">
        <v>91</v>
      </c>
      <c r="AV2728" s="13" t="s">
        <v>85</v>
      </c>
      <c r="AW2728" s="13" t="s">
        <v>37</v>
      </c>
      <c r="AX2728" s="13" t="s">
        <v>78</v>
      </c>
      <c r="AY2728" s="246" t="s">
        <v>373</v>
      </c>
    </row>
    <row r="2729" s="14" customFormat="1">
      <c r="A2729" s="14"/>
      <c r="B2729" s="247"/>
      <c r="C2729" s="248"/>
      <c r="D2729" s="238" t="s">
        <v>383</v>
      </c>
      <c r="E2729" s="249" t="s">
        <v>19</v>
      </c>
      <c r="F2729" s="250" t="s">
        <v>2381</v>
      </c>
      <c r="G2729" s="248"/>
      <c r="H2729" s="251">
        <v>15.199999999999999</v>
      </c>
      <c r="I2729" s="252"/>
      <c r="J2729" s="248"/>
      <c r="K2729" s="248"/>
      <c r="L2729" s="253"/>
      <c r="M2729" s="254"/>
      <c r="N2729" s="255"/>
      <c r="O2729" s="255"/>
      <c r="P2729" s="255"/>
      <c r="Q2729" s="255"/>
      <c r="R2729" s="255"/>
      <c r="S2729" s="255"/>
      <c r="T2729" s="256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7" t="s">
        <v>383</v>
      </c>
      <c r="AU2729" s="257" t="s">
        <v>91</v>
      </c>
      <c r="AV2729" s="14" t="s">
        <v>91</v>
      </c>
      <c r="AW2729" s="14" t="s">
        <v>37</v>
      </c>
      <c r="AX2729" s="14" t="s">
        <v>78</v>
      </c>
      <c r="AY2729" s="257" t="s">
        <v>373</v>
      </c>
    </row>
    <row r="2730" s="13" customFormat="1">
      <c r="A2730" s="13"/>
      <c r="B2730" s="236"/>
      <c r="C2730" s="237"/>
      <c r="D2730" s="238" t="s">
        <v>383</v>
      </c>
      <c r="E2730" s="239" t="s">
        <v>19</v>
      </c>
      <c r="F2730" s="240" t="s">
        <v>693</v>
      </c>
      <c r="G2730" s="237"/>
      <c r="H2730" s="239" t="s">
        <v>19</v>
      </c>
      <c r="I2730" s="241"/>
      <c r="J2730" s="237"/>
      <c r="K2730" s="237"/>
      <c r="L2730" s="242"/>
      <c r="M2730" s="243"/>
      <c r="N2730" s="244"/>
      <c r="O2730" s="244"/>
      <c r="P2730" s="244"/>
      <c r="Q2730" s="244"/>
      <c r="R2730" s="244"/>
      <c r="S2730" s="244"/>
      <c r="T2730" s="24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6" t="s">
        <v>383</v>
      </c>
      <c r="AU2730" s="246" t="s">
        <v>91</v>
      </c>
      <c r="AV2730" s="13" t="s">
        <v>85</v>
      </c>
      <c r="AW2730" s="13" t="s">
        <v>37</v>
      </c>
      <c r="AX2730" s="13" t="s">
        <v>78</v>
      </c>
      <c r="AY2730" s="246" t="s">
        <v>373</v>
      </c>
    </row>
    <row r="2731" s="14" customFormat="1">
      <c r="A2731" s="14"/>
      <c r="B2731" s="247"/>
      <c r="C2731" s="248"/>
      <c r="D2731" s="238" t="s">
        <v>383</v>
      </c>
      <c r="E2731" s="249" t="s">
        <v>19</v>
      </c>
      <c r="F2731" s="250" t="s">
        <v>2381</v>
      </c>
      <c r="G2731" s="248"/>
      <c r="H2731" s="251">
        <v>15.199999999999999</v>
      </c>
      <c r="I2731" s="252"/>
      <c r="J2731" s="248"/>
      <c r="K2731" s="248"/>
      <c r="L2731" s="253"/>
      <c r="M2731" s="254"/>
      <c r="N2731" s="255"/>
      <c r="O2731" s="255"/>
      <c r="P2731" s="255"/>
      <c r="Q2731" s="255"/>
      <c r="R2731" s="255"/>
      <c r="S2731" s="255"/>
      <c r="T2731" s="256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7" t="s">
        <v>383</v>
      </c>
      <c r="AU2731" s="257" t="s">
        <v>91</v>
      </c>
      <c r="AV2731" s="14" t="s">
        <v>91</v>
      </c>
      <c r="AW2731" s="14" t="s">
        <v>37</v>
      </c>
      <c r="AX2731" s="14" t="s">
        <v>78</v>
      </c>
      <c r="AY2731" s="257" t="s">
        <v>373</v>
      </c>
    </row>
    <row r="2732" s="13" customFormat="1">
      <c r="A2732" s="13"/>
      <c r="B2732" s="236"/>
      <c r="C2732" s="237"/>
      <c r="D2732" s="238" t="s">
        <v>383</v>
      </c>
      <c r="E2732" s="239" t="s">
        <v>19</v>
      </c>
      <c r="F2732" s="240" t="s">
        <v>2382</v>
      </c>
      <c r="G2732" s="237"/>
      <c r="H2732" s="239" t="s">
        <v>19</v>
      </c>
      <c r="I2732" s="241"/>
      <c r="J2732" s="237"/>
      <c r="K2732" s="237"/>
      <c r="L2732" s="242"/>
      <c r="M2732" s="243"/>
      <c r="N2732" s="244"/>
      <c r="O2732" s="244"/>
      <c r="P2732" s="244"/>
      <c r="Q2732" s="244"/>
      <c r="R2732" s="244"/>
      <c r="S2732" s="244"/>
      <c r="T2732" s="24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6" t="s">
        <v>383</v>
      </c>
      <c r="AU2732" s="246" t="s">
        <v>91</v>
      </c>
      <c r="AV2732" s="13" t="s">
        <v>85</v>
      </c>
      <c r="AW2732" s="13" t="s">
        <v>37</v>
      </c>
      <c r="AX2732" s="13" t="s">
        <v>78</v>
      </c>
      <c r="AY2732" s="246" t="s">
        <v>373</v>
      </c>
    </row>
    <row r="2733" s="14" customFormat="1">
      <c r="A2733" s="14"/>
      <c r="B2733" s="247"/>
      <c r="C2733" s="248"/>
      <c r="D2733" s="238" t="s">
        <v>383</v>
      </c>
      <c r="E2733" s="249" t="s">
        <v>19</v>
      </c>
      <c r="F2733" s="250" t="s">
        <v>2381</v>
      </c>
      <c r="G2733" s="248"/>
      <c r="H2733" s="251">
        <v>15.199999999999999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7" t="s">
        <v>383</v>
      </c>
      <c r="AU2733" s="257" t="s">
        <v>91</v>
      </c>
      <c r="AV2733" s="14" t="s">
        <v>91</v>
      </c>
      <c r="AW2733" s="14" t="s">
        <v>37</v>
      </c>
      <c r="AX2733" s="14" t="s">
        <v>78</v>
      </c>
      <c r="AY2733" s="257" t="s">
        <v>373</v>
      </c>
    </row>
    <row r="2734" s="15" customFormat="1">
      <c r="A2734" s="15"/>
      <c r="B2734" s="258"/>
      <c r="C2734" s="259"/>
      <c r="D2734" s="238" t="s">
        <v>383</v>
      </c>
      <c r="E2734" s="260" t="s">
        <v>19</v>
      </c>
      <c r="F2734" s="261" t="s">
        <v>386</v>
      </c>
      <c r="G2734" s="259"/>
      <c r="H2734" s="262">
        <v>56.399999999999999</v>
      </c>
      <c r="I2734" s="263"/>
      <c r="J2734" s="259"/>
      <c r="K2734" s="259"/>
      <c r="L2734" s="264"/>
      <c r="M2734" s="265"/>
      <c r="N2734" s="266"/>
      <c r="O2734" s="266"/>
      <c r="P2734" s="266"/>
      <c r="Q2734" s="266"/>
      <c r="R2734" s="266"/>
      <c r="S2734" s="266"/>
      <c r="T2734" s="267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68" t="s">
        <v>383</v>
      </c>
      <c r="AU2734" s="268" t="s">
        <v>91</v>
      </c>
      <c r="AV2734" s="15" t="s">
        <v>379</v>
      </c>
      <c r="AW2734" s="15" t="s">
        <v>37</v>
      </c>
      <c r="AX2734" s="15" t="s">
        <v>85</v>
      </c>
      <c r="AY2734" s="268" t="s">
        <v>373</v>
      </c>
    </row>
    <row r="2735" s="2" customFormat="1" ht="33" customHeight="1">
      <c r="A2735" s="41"/>
      <c r="B2735" s="42"/>
      <c r="C2735" s="280" t="s">
        <v>2383</v>
      </c>
      <c r="D2735" s="280" t="s">
        <v>489</v>
      </c>
      <c r="E2735" s="281" t="s">
        <v>2384</v>
      </c>
      <c r="F2735" s="282" t="s">
        <v>2385</v>
      </c>
      <c r="G2735" s="283" t="s">
        <v>153</v>
      </c>
      <c r="H2735" s="284">
        <v>59.219999999999999</v>
      </c>
      <c r="I2735" s="285"/>
      <c r="J2735" s="286">
        <f>ROUND(I2735*H2735,2)</f>
        <v>0</v>
      </c>
      <c r="K2735" s="282" t="s">
        <v>378</v>
      </c>
      <c r="L2735" s="287"/>
      <c r="M2735" s="288" t="s">
        <v>19</v>
      </c>
      <c r="N2735" s="289" t="s">
        <v>50</v>
      </c>
      <c r="O2735" s="87"/>
      <c r="P2735" s="227">
        <f>O2735*H2735</f>
        <v>0</v>
      </c>
      <c r="Q2735" s="227">
        <v>0.0011999999999999999</v>
      </c>
      <c r="R2735" s="227">
        <f>Q2735*H2735</f>
        <v>0.071063999999999988</v>
      </c>
      <c r="S2735" s="227">
        <v>0</v>
      </c>
      <c r="T2735" s="228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9" t="s">
        <v>616</v>
      </c>
      <c r="AT2735" s="229" t="s">
        <v>489</v>
      </c>
      <c r="AU2735" s="229" t="s">
        <v>91</v>
      </c>
      <c r="AY2735" s="20" t="s">
        <v>373</v>
      </c>
      <c r="BE2735" s="230">
        <f>IF(N2735="základní",J2735,0)</f>
        <v>0</v>
      </c>
      <c r="BF2735" s="230">
        <f>IF(N2735="snížená",J2735,0)</f>
        <v>0</v>
      </c>
      <c r="BG2735" s="230">
        <f>IF(N2735="zákl. přenesená",J2735,0)</f>
        <v>0</v>
      </c>
      <c r="BH2735" s="230">
        <f>IF(N2735="sníž. přenesená",J2735,0)</f>
        <v>0</v>
      </c>
      <c r="BI2735" s="230">
        <f>IF(N2735="nulová",J2735,0)</f>
        <v>0</v>
      </c>
      <c r="BJ2735" s="20" t="s">
        <v>91</v>
      </c>
      <c r="BK2735" s="230">
        <f>ROUND(I2735*H2735,2)</f>
        <v>0</v>
      </c>
      <c r="BL2735" s="20" t="s">
        <v>482</v>
      </c>
      <c r="BM2735" s="229" t="s">
        <v>2386</v>
      </c>
    </row>
    <row r="2736" s="13" customFormat="1">
      <c r="A2736" s="13"/>
      <c r="B2736" s="236"/>
      <c r="C2736" s="237"/>
      <c r="D2736" s="238" t="s">
        <v>383</v>
      </c>
      <c r="E2736" s="239" t="s">
        <v>19</v>
      </c>
      <c r="F2736" s="240" t="s">
        <v>2377</v>
      </c>
      <c r="G2736" s="237"/>
      <c r="H2736" s="239" t="s">
        <v>19</v>
      </c>
      <c r="I2736" s="241"/>
      <c r="J2736" s="237"/>
      <c r="K2736" s="237"/>
      <c r="L2736" s="242"/>
      <c r="M2736" s="243"/>
      <c r="N2736" s="244"/>
      <c r="O2736" s="244"/>
      <c r="P2736" s="244"/>
      <c r="Q2736" s="244"/>
      <c r="R2736" s="244"/>
      <c r="S2736" s="244"/>
      <c r="T2736" s="245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6" t="s">
        <v>383</v>
      </c>
      <c r="AU2736" s="246" t="s">
        <v>91</v>
      </c>
      <c r="AV2736" s="13" t="s">
        <v>85</v>
      </c>
      <c r="AW2736" s="13" t="s">
        <v>37</v>
      </c>
      <c r="AX2736" s="13" t="s">
        <v>78</v>
      </c>
      <c r="AY2736" s="246" t="s">
        <v>373</v>
      </c>
    </row>
    <row r="2737" s="13" customFormat="1">
      <c r="A2737" s="13"/>
      <c r="B2737" s="236"/>
      <c r="C2737" s="237"/>
      <c r="D2737" s="238" t="s">
        <v>383</v>
      </c>
      <c r="E2737" s="239" t="s">
        <v>19</v>
      </c>
      <c r="F2737" s="240" t="s">
        <v>2378</v>
      </c>
      <c r="G2737" s="237"/>
      <c r="H2737" s="239" t="s">
        <v>19</v>
      </c>
      <c r="I2737" s="241"/>
      <c r="J2737" s="237"/>
      <c r="K2737" s="237"/>
      <c r="L2737" s="242"/>
      <c r="M2737" s="243"/>
      <c r="N2737" s="244"/>
      <c r="O2737" s="244"/>
      <c r="P2737" s="244"/>
      <c r="Q2737" s="244"/>
      <c r="R2737" s="244"/>
      <c r="S2737" s="244"/>
      <c r="T2737" s="245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6" t="s">
        <v>383</v>
      </c>
      <c r="AU2737" s="246" t="s">
        <v>91</v>
      </c>
      <c r="AV2737" s="13" t="s">
        <v>85</v>
      </c>
      <c r="AW2737" s="13" t="s">
        <v>37</v>
      </c>
      <c r="AX2737" s="13" t="s">
        <v>78</v>
      </c>
      <c r="AY2737" s="246" t="s">
        <v>373</v>
      </c>
    </row>
    <row r="2738" s="13" customFormat="1">
      <c r="A2738" s="13"/>
      <c r="B2738" s="236"/>
      <c r="C2738" s="237"/>
      <c r="D2738" s="238" t="s">
        <v>383</v>
      </c>
      <c r="E2738" s="239" t="s">
        <v>19</v>
      </c>
      <c r="F2738" s="240" t="s">
        <v>2379</v>
      </c>
      <c r="G2738" s="237"/>
      <c r="H2738" s="239" t="s">
        <v>19</v>
      </c>
      <c r="I2738" s="241"/>
      <c r="J2738" s="237"/>
      <c r="K2738" s="237"/>
      <c r="L2738" s="242"/>
      <c r="M2738" s="243"/>
      <c r="N2738" s="244"/>
      <c r="O2738" s="244"/>
      <c r="P2738" s="244"/>
      <c r="Q2738" s="244"/>
      <c r="R2738" s="244"/>
      <c r="S2738" s="244"/>
      <c r="T2738" s="245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6" t="s">
        <v>383</v>
      </c>
      <c r="AU2738" s="246" t="s">
        <v>91</v>
      </c>
      <c r="AV2738" s="13" t="s">
        <v>85</v>
      </c>
      <c r="AW2738" s="13" t="s">
        <v>37</v>
      </c>
      <c r="AX2738" s="13" t="s">
        <v>78</v>
      </c>
      <c r="AY2738" s="246" t="s">
        <v>373</v>
      </c>
    </row>
    <row r="2739" s="13" customFormat="1">
      <c r="A2739" s="13"/>
      <c r="B2739" s="236"/>
      <c r="C2739" s="237"/>
      <c r="D2739" s="238" t="s">
        <v>383</v>
      </c>
      <c r="E2739" s="239" t="s">
        <v>19</v>
      </c>
      <c r="F2739" s="240" t="s">
        <v>673</v>
      </c>
      <c r="G2739" s="237"/>
      <c r="H2739" s="239" t="s">
        <v>19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6" t="s">
        <v>383</v>
      </c>
      <c r="AU2739" s="246" t="s">
        <v>91</v>
      </c>
      <c r="AV2739" s="13" t="s">
        <v>85</v>
      </c>
      <c r="AW2739" s="13" t="s">
        <v>37</v>
      </c>
      <c r="AX2739" s="13" t="s">
        <v>78</v>
      </c>
      <c r="AY2739" s="246" t="s">
        <v>373</v>
      </c>
    </row>
    <row r="2740" s="14" customFormat="1">
      <c r="A2740" s="14"/>
      <c r="B2740" s="247"/>
      <c r="C2740" s="248"/>
      <c r="D2740" s="238" t="s">
        <v>383</v>
      </c>
      <c r="E2740" s="249" t="s">
        <v>19</v>
      </c>
      <c r="F2740" s="250" t="s">
        <v>2380</v>
      </c>
      <c r="G2740" s="248"/>
      <c r="H2740" s="251">
        <v>10.800000000000001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7" t="s">
        <v>383</v>
      </c>
      <c r="AU2740" s="257" t="s">
        <v>91</v>
      </c>
      <c r="AV2740" s="14" t="s">
        <v>91</v>
      </c>
      <c r="AW2740" s="14" t="s">
        <v>37</v>
      </c>
      <c r="AX2740" s="14" t="s">
        <v>78</v>
      </c>
      <c r="AY2740" s="257" t="s">
        <v>373</v>
      </c>
    </row>
    <row r="2741" s="13" customFormat="1">
      <c r="A2741" s="13"/>
      <c r="B2741" s="236"/>
      <c r="C2741" s="237"/>
      <c r="D2741" s="238" t="s">
        <v>383</v>
      </c>
      <c r="E2741" s="239" t="s">
        <v>19</v>
      </c>
      <c r="F2741" s="240" t="s">
        <v>692</v>
      </c>
      <c r="G2741" s="237"/>
      <c r="H2741" s="239" t="s">
        <v>19</v>
      </c>
      <c r="I2741" s="241"/>
      <c r="J2741" s="237"/>
      <c r="K2741" s="237"/>
      <c r="L2741" s="242"/>
      <c r="M2741" s="243"/>
      <c r="N2741" s="244"/>
      <c r="O2741" s="244"/>
      <c r="P2741" s="244"/>
      <c r="Q2741" s="244"/>
      <c r="R2741" s="244"/>
      <c r="S2741" s="244"/>
      <c r="T2741" s="24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6" t="s">
        <v>383</v>
      </c>
      <c r="AU2741" s="246" t="s">
        <v>91</v>
      </c>
      <c r="AV2741" s="13" t="s">
        <v>85</v>
      </c>
      <c r="AW2741" s="13" t="s">
        <v>37</v>
      </c>
      <c r="AX2741" s="13" t="s">
        <v>78</v>
      </c>
      <c r="AY2741" s="246" t="s">
        <v>373</v>
      </c>
    </row>
    <row r="2742" s="14" customFormat="1">
      <c r="A2742" s="14"/>
      <c r="B2742" s="247"/>
      <c r="C2742" s="248"/>
      <c r="D2742" s="238" t="s">
        <v>383</v>
      </c>
      <c r="E2742" s="249" t="s">
        <v>19</v>
      </c>
      <c r="F2742" s="250" t="s">
        <v>2381</v>
      </c>
      <c r="G2742" s="248"/>
      <c r="H2742" s="251">
        <v>15.199999999999999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7" t="s">
        <v>383</v>
      </c>
      <c r="AU2742" s="257" t="s">
        <v>91</v>
      </c>
      <c r="AV2742" s="14" t="s">
        <v>91</v>
      </c>
      <c r="AW2742" s="14" t="s">
        <v>37</v>
      </c>
      <c r="AX2742" s="14" t="s">
        <v>78</v>
      </c>
      <c r="AY2742" s="257" t="s">
        <v>373</v>
      </c>
    </row>
    <row r="2743" s="13" customFormat="1">
      <c r="A2743" s="13"/>
      <c r="B2743" s="236"/>
      <c r="C2743" s="237"/>
      <c r="D2743" s="238" t="s">
        <v>383</v>
      </c>
      <c r="E2743" s="239" t="s">
        <v>19</v>
      </c>
      <c r="F2743" s="240" t="s">
        <v>693</v>
      </c>
      <c r="G2743" s="237"/>
      <c r="H2743" s="239" t="s">
        <v>19</v>
      </c>
      <c r="I2743" s="241"/>
      <c r="J2743" s="237"/>
      <c r="K2743" s="237"/>
      <c r="L2743" s="242"/>
      <c r="M2743" s="243"/>
      <c r="N2743" s="244"/>
      <c r="O2743" s="244"/>
      <c r="P2743" s="244"/>
      <c r="Q2743" s="244"/>
      <c r="R2743" s="244"/>
      <c r="S2743" s="244"/>
      <c r="T2743" s="24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6" t="s">
        <v>383</v>
      </c>
      <c r="AU2743" s="246" t="s">
        <v>91</v>
      </c>
      <c r="AV2743" s="13" t="s">
        <v>85</v>
      </c>
      <c r="AW2743" s="13" t="s">
        <v>37</v>
      </c>
      <c r="AX2743" s="13" t="s">
        <v>78</v>
      </c>
      <c r="AY2743" s="246" t="s">
        <v>373</v>
      </c>
    </row>
    <row r="2744" s="14" customFormat="1">
      <c r="A2744" s="14"/>
      <c r="B2744" s="247"/>
      <c r="C2744" s="248"/>
      <c r="D2744" s="238" t="s">
        <v>383</v>
      </c>
      <c r="E2744" s="249" t="s">
        <v>19</v>
      </c>
      <c r="F2744" s="250" t="s">
        <v>2381</v>
      </c>
      <c r="G2744" s="248"/>
      <c r="H2744" s="251">
        <v>15.199999999999999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383</v>
      </c>
      <c r="AU2744" s="257" t="s">
        <v>91</v>
      </c>
      <c r="AV2744" s="14" t="s">
        <v>91</v>
      </c>
      <c r="AW2744" s="14" t="s">
        <v>37</v>
      </c>
      <c r="AX2744" s="14" t="s">
        <v>78</v>
      </c>
      <c r="AY2744" s="257" t="s">
        <v>373</v>
      </c>
    </row>
    <row r="2745" s="13" customFormat="1">
      <c r="A2745" s="13"/>
      <c r="B2745" s="236"/>
      <c r="C2745" s="237"/>
      <c r="D2745" s="238" t="s">
        <v>383</v>
      </c>
      <c r="E2745" s="239" t="s">
        <v>19</v>
      </c>
      <c r="F2745" s="240" t="s">
        <v>2382</v>
      </c>
      <c r="G2745" s="237"/>
      <c r="H2745" s="239" t="s">
        <v>19</v>
      </c>
      <c r="I2745" s="241"/>
      <c r="J2745" s="237"/>
      <c r="K2745" s="237"/>
      <c r="L2745" s="242"/>
      <c r="M2745" s="243"/>
      <c r="N2745" s="244"/>
      <c r="O2745" s="244"/>
      <c r="P2745" s="244"/>
      <c r="Q2745" s="244"/>
      <c r="R2745" s="244"/>
      <c r="S2745" s="244"/>
      <c r="T2745" s="245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6" t="s">
        <v>383</v>
      </c>
      <c r="AU2745" s="246" t="s">
        <v>91</v>
      </c>
      <c r="AV2745" s="13" t="s">
        <v>85</v>
      </c>
      <c r="AW2745" s="13" t="s">
        <v>37</v>
      </c>
      <c r="AX2745" s="13" t="s">
        <v>78</v>
      </c>
      <c r="AY2745" s="246" t="s">
        <v>373</v>
      </c>
    </row>
    <row r="2746" s="14" customFormat="1">
      <c r="A2746" s="14"/>
      <c r="B2746" s="247"/>
      <c r="C2746" s="248"/>
      <c r="D2746" s="238" t="s">
        <v>383</v>
      </c>
      <c r="E2746" s="249" t="s">
        <v>19</v>
      </c>
      <c r="F2746" s="250" t="s">
        <v>2381</v>
      </c>
      <c r="G2746" s="248"/>
      <c r="H2746" s="251">
        <v>15.199999999999999</v>
      </c>
      <c r="I2746" s="252"/>
      <c r="J2746" s="248"/>
      <c r="K2746" s="248"/>
      <c r="L2746" s="253"/>
      <c r="M2746" s="254"/>
      <c r="N2746" s="255"/>
      <c r="O2746" s="255"/>
      <c r="P2746" s="255"/>
      <c r="Q2746" s="255"/>
      <c r="R2746" s="255"/>
      <c r="S2746" s="255"/>
      <c r="T2746" s="25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7" t="s">
        <v>383</v>
      </c>
      <c r="AU2746" s="257" t="s">
        <v>91</v>
      </c>
      <c r="AV2746" s="14" t="s">
        <v>91</v>
      </c>
      <c r="AW2746" s="14" t="s">
        <v>37</v>
      </c>
      <c r="AX2746" s="14" t="s">
        <v>78</v>
      </c>
      <c r="AY2746" s="257" t="s">
        <v>373</v>
      </c>
    </row>
    <row r="2747" s="15" customFormat="1">
      <c r="A2747" s="15"/>
      <c r="B2747" s="258"/>
      <c r="C2747" s="259"/>
      <c r="D2747" s="238" t="s">
        <v>383</v>
      </c>
      <c r="E2747" s="260" t="s">
        <v>19</v>
      </c>
      <c r="F2747" s="261" t="s">
        <v>386</v>
      </c>
      <c r="G2747" s="259"/>
      <c r="H2747" s="262">
        <v>56.399999999999999</v>
      </c>
      <c r="I2747" s="263"/>
      <c r="J2747" s="259"/>
      <c r="K2747" s="259"/>
      <c r="L2747" s="264"/>
      <c r="M2747" s="265"/>
      <c r="N2747" s="266"/>
      <c r="O2747" s="266"/>
      <c r="P2747" s="266"/>
      <c r="Q2747" s="266"/>
      <c r="R2747" s="266"/>
      <c r="S2747" s="266"/>
      <c r="T2747" s="267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8" t="s">
        <v>383</v>
      </c>
      <c r="AU2747" s="268" t="s">
        <v>91</v>
      </c>
      <c r="AV2747" s="15" t="s">
        <v>379</v>
      </c>
      <c r="AW2747" s="15" t="s">
        <v>37</v>
      </c>
      <c r="AX2747" s="15" t="s">
        <v>85</v>
      </c>
      <c r="AY2747" s="268" t="s">
        <v>373</v>
      </c>
    </row>
    <row r="2748" s="14" customFormat="1">
      <c r="A2748" s="14"/>
      <c r="B2748" s="247"/>
      <c r="C2748" s="248"/>
      <c r="D2748" s="238" t="s">
        <v>383</v>
      </c>
      <c r="E2748" s="248"/>
      <c r="F2748" s="250" t="s">
        <v>2387</v>
      </c>
      <c r="G2748" s="248"/>
      <c r="H2748" s="251">
        <v>59.219999999999999</v>
      </c>
      <c r="I2748" s="252"/>
      <c r="J2748" s="248"/>
      <c r="K2748" s="248"/>
      <c r="L2748" s="253"/>
      <c r="M2748" s="254"/>
      <c r="N2748" s="255"/>
      <c r="O2748" s="255"/>
      <c r="P2748" s="255"/>
      <c r="Q2748" s="255"/>
      <c r="R2748" s="255"/>
      <c r="S2748" s="255"/>
      <c r="T2748" s="256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7" t="s">
        <v>383</v>
      </c>
      <c r="AU2748" s="257" t="s">
        <v>91</v>
      </c>
      <c r="AV2748" s="14" t="s">
        <v>91</v>
      </c>
      <c r="AW2748" s="14" t="s">
        <v>4</v>
      </c>
      <c r="AX2748" s="14" t="s">
        <v>85</v>
      </c>
      <c r="AY2748" s="257" t="s">
        <v>373</v>
      </c>
    </row>
    <row r="2749" s="2" customFormat="1" ht="37.8" customHeight="1">
      <c r="A2749" s="41"/>
      <c r="B2749" s="42"/>
      <c r="C2749" s="218" t="s">
        <v>2388</v>
      </c>
      <c r="D2749" s="218" t="s">
        <v>375</v>
      </c>
      <c r="E2749" s="219" t="s">
        <v>2389</v>
      </c>
      <c r="F2749" s="220" t="s">
        <v>2390</v>
      </c>
      <c r="G2749" s="221" t="s">
        <v>153</v>
      </c>
      <c r="H2749" s="222">
        <v>286.43000000000001</v>
      </c>
      <c r="I2749" s="223"/>
      <c r="J2749" s="224">
        <f>ROUND(I2749*H2749,2)</f>
        <v>0</v>
      </c>
      <c r="K2749" s="220" t="s">
        <v>378</v>
      </c>
      <c r="L2749" s="47"/>
      <c r="M2749" s="225" t="s">
        <v>19</v>
      </c>
      <c r="N2749" s="226" t="s">
        <v>50</v>
      </c>
      <c r="O2749" s="87"/>
      <c r="P2749" s="227">
        <f>O2749*H2749</f>
        <v>0</v>
      </c>
      <c r="Q2749" s="227">
        <v>0</v>
      </c>
      <c r="R2749" s="227">
        <f>Q2749*H2749</f>
        <v>0</v>
      </c>
      <c r="S2749" s="227">
        <v>0</v>
      </c>
      <c r="T2749" s="228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9" t="s">
        <v>482</v>
      </c>
      <c r="AT2749" s="229" t="s">
        <v>375</v>
      </c>
      <c r="AU2749" s="229" t="s">
        <v>91</v>
      </c>
      <c r="AY2749" s="20" t="s">
        <v>373</v>
      </c>
      <c r="BE2749" s="230">
        <f>IF(N2749="základní",J2749,0)</f>
        <v>0</v>
      </c>
      <c r="BF2749" s="230">
        <f>IF(N2749="snížená",J2749,0)</f>
        <v>0</v>
      </c>
      <c r="BG2749" s="230">
        <f>IF(N2749="zákl. přenesená",J2749,0)</f>
        <v>0</v>
      </c>
      <c r="BH2749" s="230">
        <f>IF(N2749="sníž. přenesená",J2749,0)</f>
        <v>0</v>
      </c>
      <c r="BI2749" s="230">
        <f>IF(N2749="nulová",J2749,0)</f>
        <v>0</v>
      </c>
      <c r="BJ2749" s="20" t="s">
        <v>91</v>
      </c>
      <c r="BK2749" s="230">
        <f>ROUND(I2749*H2749,2)</f>
        <v>0</v>
      </c>
      <c r="BL2749" s="20" t="s">
        <v>482</v>
      </c>
      <c r="BM2749" s="229" t="s">
        <v>2391</v>
      </c>
    </row>
    <row r="2750" s="2" customFormat="1">
      <c r="A2750" s="41"/>
      <c r="B2750" s="42"/>
      <c r="C2750" s="43"/>
      <c r="D2750" s="231" t="s">
        <v>381</v>
      </c>
      <c r="E2750" s="43"/>
      <c r="F2750" s="232" t="s">
        <v>2392</v>
      </c>
      <c r="G2750" s="43"/>
      <c r="H2750" s="43"/>
      <c r="I2750" s="233"/>
      <c r="J2750" s="43"/>
      <c r="K2750" s="43"/>
      <c r="L2750" s="47"/>
      <c r="M2750" s="234"/>
      <c r="N2750" s="235"/>
      <c r="O2750" s="87"/>
      <c r="P2750" s="87"/>
      <c r="Q2750" s="87"/>
      <c r="R2750" s="87"/>
      <c r="S2750" s="87"/>
      <c r="T2750" s="88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T2750" s="20" t="s">
        <v>381</v>
      </c>
      <c r="AU2750" s="20" t="s">
        <v>91</v>
      </c>
    </row>
    <row r="2751" s="13" customFormat="1">
      <c r="A2751" s="13"/>
      <c r="B2751" s="236"/>
      <c r="C2751" s="237"/>
      <c r="D2751" s="238" t="s">
        <v>383</v>
      </c>
      <c r="E2751" s="239" t="s">
        <v>19</v>
      </c>
      <c r="F2751" s="240" t="s">
        <v>384</v>
      </c>
      <c r="G2751" s="237"/>
      <c r="H2751" s="239" t="s">
        <v>19</v>
      </c>
      <c r="I2751" s="241"/>
      <c r="J2751" s="237"/>
      <c r="K2751" s="237"/>
      <c r="L2751" s="242"/>
      <c r="M2751" s="243"/>
      <c r="N2751" s="244"/>
      <c r="O2751" s="244"/>
      <c r="P2751" s="244"/>
      <c r="Q2751" s="244"/>
      <c r="R2751" s="244"/>
      <c r="S2751" s="244"/>
      <c r="T2751" s="245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6" t="s">
        <v>383</v>
      </c>
      <c r="AU2751" s="246" t="s">
        <v>91</v>
      </c>
      <c r="AV2751" s="13" t="s">
        <v>85</v>
      </c>
      <c r="AW2751" s="13" t="s">
        <v>37</v>
      </c>
      <c r="AX2751" s="13" t="s">
        <v>78</v>
      </c>
      <c r="AY2751" s="246" t="s">
        <v>373</v>
      </c>
    </row>
    <row r="2752" s="13" customFormat="1">
      <c r="A2752" s="13"/>
      <c r="B2752" s="236"/>
      <c r="C2752" s="237"/>
      <c r="D2752" s="238" t="s">
        <v>383</v>
      </c>
      <c r="E2752" s="239" t="s">
        <v>19</v>
      </c>
      <c r="F2752" s="240" t="s">
        <v>668</v>
      </c>
      <c r="G2752" s="237"/>
      <c r="H2752" s="239" t="s">
        <v>19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6" t="s">
        <v>383</v>
      </c>
      <c r="AU2752" s="246" t="s">
        <v>91</v>
      </c>
      <c r="AV2752" s="13" t="s">
        <v>85</v>
      </c>
      <c r="AW2752" s="13" t="s">
        <v>37</v>
      </c>
      <c r="AX2752" s="13" t="s">
        <v>78</v>
      </c>
      <c r="AY2752" s="246" t="s">
        <v>373</v>
      </c>
    </row>
    <row r="2753" s="13" customFormat="1">
      <c r="A2753" s="13"/>
      <c r="B2753" s="236"/>
      <c r="C2753" s="237"/>
      <c r="D2753" s="238" t="s">
        <v>383</v>
      </c>
      <c r="E2753" s="239" t="s">
        <v>19</v>
      </c>
      <c r="F2753" s="240" t="s">
        <v>681</v>
      </c>
      <c r="G2753" s="237"/>
      <c r="H2753" s="239" t="s">
        <v>19</v>
      </c>
      <c r="I2753" s="241"/>
      <c r="J2753" s="237"/>
      <c r="K2753" s="237"/>
      <c r="L2753" s="242"/>
      <c r="M2753" s="243"/>
      <c r="N2753" s="244"/>
      <c r="O2753" s="244"/>
      <c r="P2753" s="244"/>
      <c r="Q2753" s="244"/>
      <c r="R2753" s="244"/>
      <c r="S2753" s="244"/>
      <c r="T2753" s="245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6" t="s">
        <v>383</v>
      </c>
      <c r="AU2753" s="246" t="s">
        <v>91</v>
      </c>
      <c r="AV2753" s="13" t="s">
        <v>85</v>
      </c>
      <c r="AW2753" s="13" t="s">
        <v>37</v>
      </c>
      <c r="AX2753" s="13" t="s">
        <v>78</v>
      </c>
      <c r="AY2753" s="246" t="s">
        <v>373</v>
      </c>
    </row>
    <row r="2754" s="14" customFormat="1">
      <c r="A2754" s="14"/>
      <c r="B2754" s="247"/>
      <c r="C2754" s="248"/>
      <c r="D2754" s="238" t="s">
        <v>383</v>
      </c>
      <c r="E2754" s="249" t="s">
        <v>19</v>
      </c>
      <c r="F2754" s="250" t="s">
        <v>2393</v>
      </c>
      <c r="G2754" s="248"/>
      <c r="H2754" s="251">
        <v>143.09299999999999</v>
      </c>
      <c r="I2754" s="252"/>
      <c r="J2754" s="248"/>
      <c r="K2754" s="248"/>
      <c r="L2754" s="253"/>
      <c r="M2754" s="254"/>
      <c r="N2754" s="255"/>
      <c r="O2754" s="255"/>
      <c r="P2754" s="255"/>
      <c r="Q2754" s="255"/>
      <c r="R2754" s="255"/>
      <c r="S2754" s="255"/>
      <c r="T2754" s="256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7" t="s">
        <v>383</v>
      </c>
      <c r="AU2754" s="257" t="s">
        <v>91</v>
      </c>
      <c r="AV2754" s="14" t="s">
        <v>91</v>
      </c>
      <c r="AW2754" s="14" t="s">
        <v>37</v>
      </c>
      <c r="AX2754" s="14" t="s">
        <v>78</v>
      </c>
      <c r="AY2754" s="257" t="s">
        <v>373</v>
      </c>
    </row>
    <row r="2755" s="14" customFormat="1">
      <c r="A2755" s="14"/>
      <c r="B2755" s="247"/>
      <c r="C2755" s="248"/>
      <c r="D2755" s="238" t="s">
        <v>383</v>
      </c>
      <c r="E2755" s="249" t="s">
        <v>19</v>
      </c>
      <c r="F2755" s="250" t="s">
        <v>2394</v>
      </c>
      <c r="G2755" s="248"/>
      <c r="H2755" s="251">
        <v>143.33699999999999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7" t="s">
        <v>383</v>
      </c>
      <c r="AU2755" s="257" t="s">
        <v>91</v>
      </c>
      <c r="AV2755" s="14" t="s">
        <v>91</v>
      </c>
      <c r="AW2755" s="14" t="s">
        <v>37</v>
      </c>
      <c r="AX2755" s="14" t="s">
        <v>78</v>
      </c>
      <c r="AY2755" s="257" t="s">
        <v>373</v>
      </c>
    </row>
    <row r="2756" s="15" customFormat="1">
      <c r="A2756" s="15"/>
      <c r="B2756" s="258"/>
      <c r="C2756" s="259"/>
      <c r="D2756" s="238" t="s">
        <v>383</v>
      </c>
      <c r="E2756" s="260" t="s">
        <v>19</v>
      </c>
      <c r="F2756" s="261" t="s">
        <v>386</v>
      </c>
      <c r="G2756" s="259"/>
      <c r="H2756" s="262">
        <v>286.43000000000001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8" t="s">
        <v>383</v>
      </c>
      <c r="AU2756" s="268" t="s">
        <v>91</v>
      </c>
      <c r="AV2756" s="15" t="s">
        <v>379</v>
      </c>
      <c r="AW2756" s="15" t="s">
        <v>37</v>
      </c>
      <c r="AX2756" s="15" t="s">
        <v>85</v>
      </c>
      <c r="AY2756" s="268" t="s">
        <v>373</v>
      </c>
    </row>
    <row r="2757" s="2" customFormat="1" ht="33" customHeight="1">
      <c r="A2757" s="41"/>
      <c r="B2757" s="42"/>
      <c r="C2757" s="280" t="s">
        <v>2395</v>
      </c>
      <c r="D2757" s="280" t="s">
        <v>489</v>
      </c>
      <c r="E2757" s="281" t="s">
        <v>2396</v>
      </c>
      <c r="F2757" s="282" t="s">
        <v>2397</v>
      </c>
      <c r="G2757" s="283" t="s">
        <v>153</v>
      </c>
      <c r="H2757" s="284">
        <v>300.75200000000001</v>
      </c>
      <c r="I2757" s="285"/>
      <c r="J2757" s="286">
        <f>ROUND(I2757*H2757,2)</f>
        <v>0</v>
      </c>
      <c r="K2757" s="282" t="s">
        <v>378</v>
      </c>
      <c r="L2757" s="287"/>
      <c r="M2757" s="288" t="s">
        <v>19</v>
      </c>
      <c r="N2757" s="289" t="s">
        <v>50</v>
      </c>
      <c r="O2757" s="87"/>
      <c r="P2757" s="227">
        <f>O2757*H2757</f>
        <v>0</v>
      </c>
      <c r="Q2757" s="227">
        <v>0.00296</v>
      </c>
      <c r="R2757" s="227">
        <f>Q2757*H2757</f>
        <v>0.89022592</v>
      </c>
      <c r="S2757" s="227">
        <v>0</v>
      </c>
      <c r="T2757" s="228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9" t="s">
        <v>616</v>
      </c>
      <c r="AT2757" s="229" t="s">
        <v>489</v>
      </c>
      <c r="AU2757" s="229" t="s">
        <v>91</v>
      </c>
      <c r="AY2757" s="20" t="s">
        <v>373</v>
      </c>
      <c r="BE2757" s="230">
        <f>IF(N2757="základní",J2757,0)</f>
        <v>0</v>
      </c>
      <c r="BF2757" s="230">
        <f>IF(N2757="snížená",J2757,0)</f>
        <v>0</v>
      </c>
      <c r="BG2757" s="230">
        <f>IF(N2757="zákl. přenesená",J2757,0)</f>
        <v>0</v>
      </c>
      <c r="BH2757" s="230">
        <f>IF(N2757="sníž. přenesená",J2757,0)</f>
        <v>0</v>
      </c>
      <c r="BI2757" s="230">
        <f>IF(N2757="nulová",J2757,0)</f>
        <v>0</v>
      </c>
      <c r="BJ2757" s="20" t="s">
        <v>91</v>
      </c>
      <c r="BK2757" s="230">
        <f>ROUND(I2757*H2757,2)</f>
        <v>0</v>
      </c>
      <c r="BL2757" s="20" t="s">
        <v>482</v>
      </c>
      <c r="BM2757" s="229" t="s">
        <v>2398</v>
      </c>
    </row>
    <row r="2758" s="13" customFormat="1">
      <c r="A2758" s="13"/>
      <c r="B2758" s="236"/>
      <c r="C2758" s="237"/>
      <c r="D2758" s="238" t="s">
        <v>383</v>
      </c>
      <c r="E2758" s="239" t="s">
        <v>19</v>
      </c>
      <c r="F2758" s="240" t="s">
        <v>384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383</v>
      </c>
      <c r="AU2758" s="246" t="s">
        <v>91</v>
      </c>
      <c r="AV2758" s="13" t="s">
        <v>85</v>
      </c>
      <c r="AW2758" s="13" t="s">
        <v>37</v>
      </c>
      <c r="AX2758" s="13" t="s">
        <v>78</v>
      </c>
      <c r="AY2758" s="246" t="s">
        <v>373</v>
      </c>
    </row>
    <row r="2759" s="13" customFormat="1">
      <c r="A2759" s="13"/>
      <c r="B2759" s="236"/>
      <c r="C2759" s="237"/>
      <c r="D2759" s="238" t="s">
        <v>383</v>
      </c>
      <c r="E2759" s="239" t="s">
        <v>19</v>
      </c>
      <c r="F2759" s="240" t="s">
        <v>668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383</v>
      </c>
      <c r="AU2759" s="246" t="s">
        <v>91</v>
      </c>
      <c r="AV2759" s="13" t="s">
        <v>85</v>
      </c>
      <c r="AW2759" s="13" t="s">
        <v>37</v>
      </c>
      <c r="AX2759" s="13" t="s">
        <v>78</v>
      </c>
      <c r="AY2759" s="246" t="s">
        <v>373</v>
      </c>
    </row>
    <row r="2760" s="13" customFormat="1">
      <c r="A2760" s="13"/>
      <c r="B2760" s="236"/>
      <c r="C2760" s="237"/>
      <c r="D2760" s="238" t="s">
        <v>383</v>
      </c>
      <c r="E2760" s="239" t="s">
        <v>19</v>
      </c>
      <c r="F2760" s="240" t="s">
        <v>681</v>
      </c>
      <c r="G2760" s="237"/>
      <c r="H2760" s="239" t="s">
        <v>19</v>
      </c>
      <c r="I2760" s="241"/>
      <c r="J2760" s="237"/>
      <c r="K2760" s="237"/>
      <c r="L2760" s="242"/>
      <c r="M2760" s="243"/>
      <c r="N2760" s="244"/>
      <c r="O2760" s="244"/>
      <c r="P2760" s="244"/>
      <c r="Q2760" s="244"/>
      <c r="R2760" s="244"/>
      <c r="S2760" s="244"/>
      <c r="T2760" s="24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6" t="s">
        <v>383</v>
      </c>
      <c r="AU2760" s="246" t="s">
        <v>91</v>
      </c>
      <c r="AV2760" s="13" t="s">
        <v>85</v>
      </c>
      <c r="AW2760" s="13" t="s">
        <v>37</v>
      </c>
      <c r="AX2760" s="13" t="s">
        <v>78</v>
      </c>
      <c r="AY2760" s="246" t="s">
        <v>373</v>
      </c>
    </row>
    <row r="2761" s="14" customFormat="1">
      <c r="A2761" s="14"/>
      <c r="B2761" s="247"/>
      <c r="C2761" s="248"/>
      <c r="D2761" s="238" t="s">
        <v>383</v>
      </c>
      <c r="E2761" s="249" t="s">
        <v>19</v>
      </c>
      <c r="F2761" s="250" t="s">
        <v>2393</v>
      </c>
      <c r="G2761" s="248"/>
      <c r="H2761" s="251">
        <v>143.09299999999999</v>
      </c>
      <c r="I2761" s="252"/>
      <c r="J2761" s="248"/>
      <c r="K2761" s="248"/>
      <c r="L2761" s="253"/>
      <c r="M2761" s="254"/>
      <c r="N2761" s="255"/>
      <c r="O2761" s="255"/>
      <c r="P2761" s="255"/>
      <c r="Q2761" s="255"/>
      <c r="R2761" s="255"/>
      <c r="S2761" s="255"/>
      <c r="T2761" s="256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7" t="s">
        <v>383</v>
      </c>
      <c r="AU2761" s="257" t="s">
        <v>91</v>
      </c>
      <c r="AV2761" s="14" t="s">
        <v>91</v>
      </c>
      <c r="AW2761" s="14" t="s">
        <v>37</v>
      </c>
      <c r="AX2761" s="14" t="s">
        <v>78</v>
      </c>
      <c r="AY2761" s="257" t="s">
        <v>373</v>
      </c>
    </row>
    <row r="2762" s="14" customFormat="1">
      <c r="A2762" s="14"/>
      <c r="B2762" s="247"/>
      <c r="C2762" s="248"/>
      <c r="D2762" s="238" t="s">
        <v>383</v>
      </c>
      <c r="E2762" s="249" t="s">
        <v>19</v>
      </c>
      <c r="F2762" s="250" t="s">
        <v>2394</v>
      </c>
      <c r="G2762" s="248"/>
      <c r="H2762" s="251">
        <v>143.33699999999999</v>
      </c>
      <c r="I2762" s="252"/>
      <c r="J2762" s="248"/>
      <c r="K2762" s="248"/>
      <c r="L2762" s="253"/>
      <c r="M2762" s="254"/>
      <c r="N2762" s="255"/>
      <c r="O2762" s="255"/>
      <c r="P2762" s="255"/>
      <c r="Q2762" s="255"/>
      <c r="R2762" s="255"/>
      <c r="S2762" s="255"/>
      <c r="T2762" s="256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7" t="s">
        <v>383</v>
      </c>
      <c r="AU2762" s="257" t="s">
        <v>91</v>
      </c>
      <c r="AV2762" s="14" t="s">
        <v>91</v>
      </c>
      <c r="AW2762" s="14" t="s">
        <v>37</v>
      </c>
      <c r="AX2762" s="14" t="s">
        <v>78</v>
      </c>
      <c r="AY2762" s="257" t="s">
        <v>373</v>
      </c>
    </row>
    <row r="2763" s="15" customFormat="1">
      <c r="A2763" s="15"/>
      <c r="B2763" s="258"/>
      <c r="C2763" s="259"/>
      <c r="D2763" s="238" t="s">
        <v>383</v>
      </c>
      <c r="E2763" s="260" t="s">
        <v>19</v>
      </c>
      <c r="F2763" s="261" t="s">
        <v>386</v>
      </c>
      <c r="G2763" s="259"/>
      <c r="H2763" s="262">
        <v>286.43000000000001</v>
      </c>
      <c r="I2763" s="263"/>
      <c r="J2763" s="259"/>
      <c r="K2763" s="259"/>
      <c r="L2763" s="264"/>
      <c r="M2763" s="265"/>
      <c r="N2763" s="266"/>
      <c r="O2763" s="266"/>
      <c r="P2763" s="266"/>
      <c r="Q2763" s="266"/>
      <c r="R2763" s="266"/>
      <c r="S2763" s="266"/>
      <c r="T2763" s="267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68" t="s">
        <v>383</v>
      </c>
      <c r="AU2763" s="268" t="s">
        <v>91</v>
      </c>
      <c r="AV2763" s="15" t="s">
        <v>379</v>
      </c>
      <c r="AW2763" s="15" t="s">
        <v>37</v>
      </c>
      <c r="AX2763" s="15" t="s">
        <v>85</v>
      </c>
      <c r="AY2763" s="268" t="s">
        <v>373</v>
      </c>
    </row>
    <row r="2764" s="14" customFormat="1">
      <c r="A2764" s="14"/>
      <c r="B2764" s="247"/>
      <c r="C2764" s="248"/>
      <c r="D2764" s="238" t="s">
        <v>383</v>
      </c>
      <c r="E2764" s="248"/>
      <c r="F2764" s="250" t="s">
        <v>2399</v>
      </c>
      <c r="G2764" s="248"/>
      <c r="H2764" s="251">
        <v>300.75200000000001</v>
      </c>
      <c r="I2764" s="252"/>
      <c r="J2764" s="248"/>
      <c r="K2764" s="248"/>
      <c r="L2764" s="253"/>
      <c r="M2764" s="254"/>
      <c r="N2764" s="255"/>
      <c r="O2764" s="255"/>
      <c r="P2764" s="255"/>
      <c r="Q2764" s="255"/>
      <c r="R2764" s="255"/>
      <c r="S2764" s="255"/>
      <c r="T2764" s="256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7" t="s">
        <v>383</v>
      </c>
      <c r="AU2764" s="257" t="s">
        <v>91</v>
      </c>
      <c r="AV2764" s="14" t="s">
        <v>91</v>
      </c>
      <c r="AW2764" s="14" t="s">
        <v>4</v>
      </c>
      <c r="AX2764" s="14" t="s">
        <v>85</v>
      </c>
      <c r="AY2764" s="257" t="s">
        <v>373</v>
      </c>
    </row>
    <row r="2765" s="2" customFormat="1" ht="55.5" customHeight="1">
      <c r="A2765" s="41"/>
      <c r="B2765" s="42"/>
      <c r="C2765" s="218" t="s">
        <v>2400</v>
      </c>
      <c r="D2765" s="218" t="s">
        <v>375</v>
      </c>
      <c r="E2765" s="219" t="s">
        <v>2401</v>
      </c>
      <c r="F2765" s="220" t="s">
        <v>2402</v>
      </c>
      <c r="G2765" s="221" t="s">
        <v>153</v>
      </c>
      <c r="H2765" s="222">
        <v>145.25999999999999</v>
      </c>
      <c r="I2765" s="223"/>
      <c r="J2765" s="224">
        <f>ROUND(I2765*H2765,2)</f>
        <v>0</v>
      </c>
      <c r="K2765" s="220" t="s">
        <v>378</v>
      </c>
      <c r="L2765" s="47"/>
      <c r="M2765" s="225" t="s">
        <v>19</v>
      </c>
      <c r="N2765" s="226" t="s">
        <v>50</v>
      </c>
      <c r="O2765" s="87"/>
      <c r="P2765" s="227">
        <f>O2765*H2765</f>
        <v>0</v>
      </c>
      <c r="Q2765" s="227">
        <v>0.00024000000000000001</v>
      </c>
      <c r="R2765" s="227">
        <f>Q2765*H2765</f>
        <v>0.034862400000000002</v>
      </c>
      <c r="S2765" s="227">
        <v>0</v>
      </c>
      <c r="T2765" s="228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9" t="s">
        <v>482</v>
      </c>
      <c r="AT2765" s="229" t="s">
        <v>375</v>
      </c>
      <c r="AU2765" s="229" t="s">
        <v>91</v>
      </c>
      <c r="AY2765" s="20" t="s">
        <v>373</v>
      </c>
      <c r="BE2765" s="230">
        <f>IF(N2765="základní",J2765,0)</f>
        <v>0</v>
      </c>
      <c r="BF2765" s="230">
        <f>IF(N2765="snížená",J2765,0)</f>
        <v>0</v>
      </c>
      <c r="BG2765" s="230">
        <f>IF(N2765="zákl. přenesená",J2765,0)</f>
        <v>0</v>
      </c>
      <c r="BH2765" s="230">
        <f>IF(N2765="sníž. přenesená",J2765,0)</f>
        <v>0</v>
      </c>
      <c r="BI2765" s="230">
        <f>IF(N2765="nulová",J2765,0)</f>
        <v>0</v>
      </c>
      <c r="BJ2765" s="20" t="s">
        <v>91</v>
      </c>
      <c r="BK2765" s="230">
        <f>ROUND(I2765*H2765,2)</f>
        <v>0</v>
      </c>
      <c r="BL2765" s="20" t="s">
        <v>482</v>
      </c>
      <c r="BM2765" s="229" t="s">
        <v>2403</v>
      </c>
    </row>
    <row r="2766" s="2" customFormat="1">
      <c r="A2766" s="41"/>
      <c r="B2766" s="42"/>
      <c r="C2766" s="43"/>
      <c r="D2766" s="231" t="s">
        <v>381</v>
      </c>
      <c r="E2766" s="43"/>
      <c r="F2766" s="232" t="s">
        <v>2404</v>
      </c>
      <c r="G2766" s="43"/>
      <c r="H2766" s="43"/>
      <c r="I2766" s="233"/>
      <c r="J2766" s="43"/>
      <c r="K2766" s="43"/>
      <c r="L2766" s="47"/>
      <c r="M2766" s="234"/>
      <c r="N2766" s="235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381</v>
      </c>
      <c r="AU2766" s="20" t="s">
        <v>91</v>
      </c>
    </row>
    <row r="2767" s="13" customFormat="1">
      <c r="A2767" s="13"/>
      <c r="B2767" s="236"/>
      <c r="C2767" s="237"/>
      <c r="D2767" s="238" t="s">
        <v>383</v>
      </c>
      <c r="E2767" s="239" t="s">
        <v>19</v>
      </c>
      <c r="F2767" s="240" t="s">
        <v>1348</v>
      </c>
      <c r="G2767" s="237"/>
      <c r="H2767" s="239" t="s">
        <v>19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6" t="s">
        <v>383</v>
      </c>
      <c r="AU2767" s="246" t="s">
        <v>91</v>
      </c>
      <c r="AV2767" s="13" t="s">
        <v>85</v>
      </c>
      <c r="AW2767" s="13" t="s">
        <v>37</v>
      </c>
      <c r="AX2767" s="13" t="s">
        <v>78</v>
      </c>
      <c r="AY2767" s="246" t="s">
        <v>373</v>
      </c>
    </row>
    <row r="2768" s="13" customFormat="1">
      <c r="A2768" s="13"/>
      <c r="B2768" s="236"/>
      <c r="C2768" s="237"/>
      <c r="D2768" s="238" t="s">
        <v>383</v>
      </c>
      <c r="E2768" s="239" t="s">
        <v>19</v>
      </c>
      <c r="F2768" s="240" t="s">
        <v>668</v>
      </c>
      <c r="G2768" s="237"/>
      <c r="H2768" s="239" t="s">
        <v>19</v>
      </c>
      <c r="I2768" s="241"/>
      <c r="J2768" s="237"/>
      <c r="K2768" s="237"/>
      <c r="L2768" s="242"/>
      <c r="M2768" s="243"/>
      <c r="N2768" s="244"/>
      <c r="O2768" s="244"/>
      <c r="P2768" s="244"/>
      <c r="Q2768" s="244"/>
      <c r="R2768" s="244"/>
      <c r="S2768" s="244"/>
      <c r="T2768" s="245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6" t="s">
        <v>383</v>
      </c>
      <c r="AU2768" s="246" t="s">
        <v>91</v>
      </c>
      <c r="AV2768" s="13" t="s">
        <v>85</v>
      </c>
      <c r="AW2768" s="13" t="s">
        <v>37</v>
      </c>
      <c r="AX2768" s="13" t="s">
        <v>78</v>
      </c>
      <c r="AY2768" s="246" t="s">
        <v>373</v>
      </c>
    </row>
    <row r="2769" s="13" customFormat="1">
      <c r="A2769" s="13"/>
      <c r="B2769" s="236"/>
      <c r="C2769" s="237"/>
      <c r="D2769" s="238" t="s">
        <v>383</v>
      </c>
      <c r="E2769" s="239" t="s">
        <v>19</v>
      </c>
      <c r="F2769" s="240" t="s">
        <v>2405</v>
      </c>
      <c r="G2769" s="237"/>
      <c r="H2769" s="239" t="s">
        <v>19</v>
      </c>
      <c r="I2769" s="241"/>
      <c r="J2769" s="237"/>
      <c r="K2769" s="237"/>
      <c r="L2769" s="242"/>
      <c r="M2769" s="243"/>
      <c r="N2769" s="244"/>
      <c r="O2769" s="244"/>
      <c r="P2769" s="244"/>
      <c r="Q2769" s="244"/>
      <c r="R2769" s="244"/>
      <c r="S2769" s="244"/>
      <c r="T2769" s="24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6" t="s">
        <v>383</v>
      </c>
      <c r="AU2769" s="246" t="s">
        <v>91</v>
      </c>
      <c r="AV2769" s="13" t="s">
        <v>85</v>
      </c>
      <c r="AW2769" s="13" t="s">
        <v>37</v>
      </c>
      <c r="AX2769" s="13" t="s">
        <v>78</v>
      </c>
      <c r="AY2769" s="246" t="s">
        <v>373</v>
      </c>
    </row>
    <row r="2770" s="13" customFormat="1">
      <c r="A2770" s="13"/>
      <c r="B2770" s="236"/>
      <c r="C2770" s="237"/>
      <c r="D2770" s="238" t="s">
        <v>383</v>
      </c>
      <c r="E2770" s="239" t="s">
        <v>19</v>
      </c>
      <c r="F2770" s="240" t="s">
        <v>1350</v>
      </c>
      <c r="G2770" s="237"/>
      <c r="H2770" s="239" t="s">
        <v>19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6" t="s">
        <v>383</v>
      </c>
      <c r="AU2770" s="246" t="s">
        <v>91</v>
      </c>
      <c r="AV2770" s="13" t="s">
        <v>85</v>
      </c>
      <c r="AW2770" s="13" t="s">
        <v>37</v>
      </c>
      <c r="AX2770" s="13" t="s">
        <v>78</v>
      </c>
      <c r="AY2770" s="246" t="s">
        <v>373</v>
      </c>
    </row>
    <row r="2771" s="14" customFormat="1">
      <c r="A2771" s="14"/>
      <c r="B2771" s="247"/>
      <c r="C2771" s="248"/>
      <c r="D2771" s="238" t="s">
        <v>383</v>
      </c>
      <c r="E2771" s="249" t="s">
        <v>19</v>
      </c>
      <c r="F2771" s="250" t="s">
        <v>2406</v>
      </c>
      <c r="G2771" s="248"/>
      <c r="H2771" s="251">
        <v>72.099999999999994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383</v>
      </c>
      <c r="AU2771" s="257" t="s">
        <v>91</v>
      </c>
      <c r="AV2771" s="14" t="s">
        <v>91</v>
      </c>
      <c r="AW2771" s="14" t="s">
        <v>37</v>
      </c>
      <c r="AX2771" s="14" t="s">
        <v>78</v>
      </c>
      <c r="AY2771" s="257" t="s">
        <v>373</v>
      </c>
    </row>
    <row r="2772" s="13" customFormat="1">
      <c r="A2772" s="13"/>
      <c r="B2772" s="236"/>
      <c r="C2772" s="237"/>
      <c r="D2772" s="238" t="s">
        <v>383</v>
      </c>
      <c r="E2772" s="239" t="s">
        <v>19</v>
      </c>
      <c r="F2772" s="240" t="s">
        <v>1352</v>
      </c>
      <c r="G2772" s="237"/>
      <c r="H2772" s="239" t="s">
        <v>19</v>
      </c>
      <c r="I2772" s="241"/>
      <c r="J2772" s="237"/>
      <c r="K2772" s="237"/>
      <c r="L2772" s="242"/>
      <c r="M2772" s="243"/>
      <c r="N2772" s="244"/>
      <c r="O2772" s="244"/>
      <c r="P2772" s="244"/>
      <c r="Q2772" s="244"/>
      <c r="R2772" s="244"/>
      <c r="S2772" s="244"/>
      <c r="T2772" s="245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6" t="s">
        <v>383</v>
      </c>
      <c r="AU2772" s="246" t="s">
        <v>91</v>
      </c>
      <c r="AV2772" s="13" t="s">
        <v>85</v>
      </c>
      <c r="AW2772" s="13" t="s">
        <v>37</v>
      </c>
      <c r="AX2772" s="13" t="s">
        <v>78</v>
      </c>
      <c r="AY2772" s="246" t="s">
        <v>373</v>
      </c>
    </row>
    <row r="2773" s="14" customFormat="1">
      <c r="A2773" s="14"/>
      <c r="B2773" s="247"/>
      <c r="C2773" s="248"/>
      <c r="D2773" s="238" t="s">
        <v>383</v>
      </c>
      <c r="E2773" s="249" t="s">
        <v>19</v>
      </c>
      <c r="F2773" s="250" t="s">
        <v>2407</v>
      </c>
      <c r="G2773" s="248"/>
      <c r="H2773" s="251">
        <v>12.199999999999999</v>
      </c>
      <c r="I2773" s="252"/>
      <c r="J2773" s="248"/>
      <c r="K2773" s="248"/>
      <c r="L2773" s="253"/>
      <c r="M2773" s="254"/>
      <c r="N2773" s="255"/>
      <c r="O2773" s="255"/>
      <c r="P2773" s="255"/>
      <c r="Q2773" s="255"/>
      <c r="R2773" s="255"/>
      <c r="S2773" s="255"/>
      <c r="T2773" s="256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7" t="s">
        <v>383</v>
      </c>
      <c r="AU2773" s="257" t="s">
        <v>91</v>
      </c>
      <c r="AV2773" s="14" t="s">
        <v>91</v>
      </c>
      <c r="AW2773" s="14" t="s">
        <v>37</v>
      </c>
      <c r="AX2773" s="14" t="s">
        <v>78</v>
      </c>
      <c r="AY2773" s="257" t="s">
        <v>373</v>
      </c>
    </row>
    <row r="2774" s="16" customFormat="1">
      <c r="A2774" s="16"/>
      <c r="B2774" s="269"/>
      <c r="C2774" s="270"/>
      <c r="D2774" s="238" t="s">
        <v>383</v>
      </c>
      <c r="E2774" s="271" t="s">
        <v>257</v>
      </c>
      <c r="F2774" s="272" t="s">
        <v>447</v>
      </c>
      <c r="G2774" s="270"/>
      <c r="H2774" s="273">
        <v>84.299999999999997</v>
      </c>
      <c r="I2774" s="274"/>
      <c r="J2774" s="270"/>
      <c r="K2774" s="270"/>
      <c r="L2774" s="275"/>
      <c r="M2774" s="276"/>
      <c r="N2774" s="277"/>
      <c r="O2774" s="277"/>
      <c r="P2774" s="277"/>
      <c r="Q2774" s="277"/>
      <c r="R2774" s="277"/>
      <c r="S2774" s="277"/>
      <c r="T2774" s="278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79" t="s">
        <v>383</v>
      </c>
      <c r="AU2774" s="279" t="s">
        <v>91</v>
      </c>
      <c r="AV2774" s="16" t="s">
        <v>98</v>
      </c>
      <c r="AW2774" s="16" t="s">
        <v>37</v>
      </c>
      <c r="AX2774" s="16" t="s">
        <v>78</v>
      </c>
      <c r="AY2774" s="279" t="s">
        <v>373</v>
      </c>
    </row>
    <row r="2775" s="13" customFormat="1">
      <c r="A2775" s="13"/>
      <c r="B2775" s="236"/>
      <c r="C2775" s="237"/>
      <c r="D2775" s="238" t="s">
        <v>383</v>
      </c>
      <c r="E2775" s="239" t="s">
        <v>19</v>
      </c>
      <c r="F2775" s="240" t="s">
        <v>2408</v>
      </c>
      <c r="G2775" s="237"/>
      <c r="H2775" s="239" t="s">
        <v>19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6" t="s">
        <v>383</v>
      </c>
      <c r="AU2775" s="246" t="s">
        <v>91</v>
      </c>
      <c r="AV2775" s="13" t="s">
        <v>85</v>
      </c>
      <c r="AW2775" s="13" t="s">
        <v>37</v>
      </c>
      <c r="AX2775" s="13" t="s">
        <v>78</v>
      </c>
      <c r="AY2775" s="246" t="s">
        <v>373</v>
      </c>
    </row>
    <row r="2776" s="14" customFormat="1">
      <c r="A2776" s="14"/>
      <c r="B2776" s="247"/>
      <c r="C2776" s="248"/>
      <c r="D2776" s="238" t="s">
        <v>383</v>
      </c>
      <c r="E2776" s="249" t="s">
        <v>19</v>
      </c>
      <c r="F2776" s="250" t="s">
        <v>2409</v>
      </c>
      <c r="G2776" s="248"/>
      <c r="H2776" s="251">
        <v>44.340000000000003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383</v>
      </c>
      <c r="AU2776" s="257" t="s">
        <v>91</v>
      </c>
      <c r="AV2776" s="14" t="s">
        <v>91</v>
      </c>
      <c r="AW2776" s="14" t="s">
        <v>37</v>
      </c>
      <c r="AX2776" s="14" t="s">
        <v>78</v>
      </c>
      <c r="AY2776" s="257" t="s">
        <v>373</v>
      </c>
    </row>
    <row r="2777" s="13" customFormat="1">
      <c r="A2777" s="13"/>
      <c r="B2777" s="236"/>
      <c r="C2777" s="237"/>
      <c r="D2777" s="238" t="s">
        <v>383</v>
      </c>
      <c r="E2777" s="239" t="s">
        <v>19</v>
      </c>
      <c r="F2777" s="240" t="s">
        <v>1352</v>
      </c>
      <c r="G2777" s="237"/>
      <c r="H2777" s="239" t="s">
        <v>19</v>
      </c>
      <c r="I2777" s="241"/>
      <c r="J2777" s="237"/>
      <c r="K2777" s="237"/>
      <c r="L2777" s="242"/>
      <c r="M2777" s="243"/>
      <c r="N2777" s="244"/>
      <c r="O2777" s="244"/>
      <c r="P2777" s="244"/>
      <c r="Q2777" s="244"/>
      <c r="R2777" s="244"/>
      <c r="S2777" s="244"/>
      <c r="T2777" s="24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6" t="s">
        <v>383</v>
      </c>
      <c r="AU2777" s="246" t="s">
        <v>91</v>
      </c>
      <c r="AV2777" s="13" t="s">
        <v>85</v>
      </c>
      <c r="AW2777" s="13" t="s">
        <v>37</v>
      </c>
      <c r="AX2777" s="13" t="s">
        <v>78</v>
      </c>
      <c r="AY2777" s="246" t="s">
        <v>373</v>
      </c>
    </row>
    <row r="2778" s="14" customFormat="1">
      <c r="A2778" s="14"/>
      <c r="B2778" s="247"/>
      <c r="C2778" s="248"/>
      <c r="D2778" s="238" t="s">
        <v>383</v>
      </c>
      <c r="E2778" s="249" t="s">
        <v>19</v>
      </c>
      <c r="F2778" s="250" t="s">
        <v>2410</v>
      </c>
      <c r="G2778" s="248"/>
      <c r="H2778" s="251">
        <v>16.620000000000001</v>
      </c>
      <c r="I2778" s="252"/>
      <c r="J2778" s="248"/>
      <c r="K2778" s="248"/>
      <c r="L2778" s="253"/>
      <c r="M2778" s="254"/>
      <c r="N2778" s="255"/>
      <c r="O2778" s="255"/>
      <c r="P2778" s="255"/>
      <c r="Q2778" s="255"/>
      <c r="R2778" s="255"/>
      <c r="S2778" s="255"/>
      <c r="T2778" s="256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7" t="s">
        <v>383</v>
      </c>
      <c r="AU2778" s="257" t="s">
        <v>91</v>
      </c>
      <c r="AV2778" s="14" t="s">
        <v>91</v>
      </c>
      <c r="AW2778" s="14" t="s">
        <v>37</v>
      </c>
      <c r="AX2778" s="14" t="s">
        <v>78</v>
      </c>
      <c r="AY2778" s="257" t="s">
        <v>373</v>
      </c>
    </row>
    <row r="2779" s="16" customFormat="1">
      <c r="A2779" s="16"/>
      <c r="B2779" s="269"/>
      <c r="C2779" s="270"/>
      <c r="D2779" s="238" t="s">
        <v>383</v>
      </c>
      <c r="E2779" s="271" t="s">
        <v>260</v>
      </c>
      <c r="F2779" s="272" t="s">
        <v>447</v>
      </c>
      <c r="G2779" s="270"/>
      <c r="H2779" s="273">
        <v>60.960000000000001</v>
      </c>
      <c r="I2779" s="274"/>
      <c r="J2779" s="270"/>
      <c r="K2779" s="270"/>
      <c r="L2779" s="275"/>
      <c r="M2779" s="276"/>
      <c r="N2779" s="277"/>
      <c r="O2779" s="277"/>
      <c r="P2779" s="277"/>
      <c r="Q2779" s="277"/>
      <c r="R2779" s="277"/>
      <c r="S2779" s="277"/>
      <c r="T2779" s="278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T2779" s="279" t="s">
        <v>383</v>
      </c>
      <c r="AU2779" s="279" t="s">
        <v>91</v>
      </c>
      <c r="AV2779" s="16" t="s">
        <v>98</v>
      </c>
      <c r="AW2779" s="16" t="s">
        <v>37</v>
      </c>
      <c r="AX2779" s="16" t="s">
        <v>78</v>
      </c>
      <c r="AY2779" s="279" t="s">
        <v>373</v>
      </c>
    </row>
    <row r="2780" s="15" customFormat="1">
      <c r="A2780" s="15"/>
      <c r="B2780" s="258"/>
      <c r="C2780" s="259"/>
      <c r="D2780" s="238" t="s">
        <v>383</v>
      </c>
      <c r="E2780" s="260" t="s">
        <v>19</v>
      </c>
      <c r="F2780" s="261" t="s">
        <v>386</v>
      </c>
      <c r="G2780" s="259"/>
      <c r="H2780" s="262">
        <v>145.25999999999999</v>
      </c>
      <c r="I2780" s="263"/>
      <c r="J2780" s="259"/>
      <c r="K2780" s="259"/>
      <c r="L2780" s="264"/>
      <c r="M2780" s="265"/>
      <c r="N2780" s="266"/>
      <c r="O2780" s="266"/>
      <c r="P2780" s="266"/>
      <c r="Q2780" s="266"/>
      <c r="R2780" s="266"/>
      <c r="S2780" s="266"/>
      <c r="T2780" s="267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8" t="s">
        <v>383</v>
      </c>
      <c r="AU2780" s="268" t="s">
        <v>91</v>
      </c>
      <c r="AV2780" s="15" t="s">
        <v>379</v>
      </c>
      <c r="AW2780" s="15" t="s">
        <v>37</v>
      </c>
      <c r="AX2780" s="15" t="s">
        <v>85</v>
      </c>
      <c r="AY2780" s="268" t="s">
        <v>373</v>
      </c>
    </row>
    <row r="2781" s="2" customFormat="1" ht="24.15" customHeight="1">
      <c r="A2781" s="41"/>
      <c r="B2781" s="42"/>
      <c r="C2781" s="280" t="s">
        <v>2411</v>
      </c>
      <c r="D2781" s="280" t="s">
        <v>489</v>
      </c>
      <c r="E2781" s="281" t="s">
        <v>2412</v>
      </c>
      <c r="F2781" s="282" t="s">
        <v>2413</v>
      </c>
      <c r="G2781" s="283" t="s">
        <v>153</v>
      </c>
      <c r="H2781" s="284">
        <v>64.007999999999996</v>
      </c>
      <c r="I2781" s="285"/>
      <c r="J2781" s="286">
        <f>ROUND(I2781*H2781,2)</f>
        <v>0</v>
      </c>
      <c r="K2781" s="282" t="s">
        <v>378</v>
      </c>
      <c r="L2781" s="287"/>
      <c r="M2781" s="288" t="s">
        <v>19</v>
      </c>
      <c r="N2781" s="289" t="s">
        <v>50</v>
      </c>
      <c r="O2781" s="87"/>
      <c r="P2781" s="227">
        <f>O2781*H2781</f>
        <v>0</v>
      </c>
      <c r="Q2781" s="227">
        <v>0.0010499999999999999</v>
      </c>
      <c r="R2781" s="227">
        <f>Q2781*H2781</f>
        <v>0.067208399999999988</v>
      </c>
      <c r="S2781" s="227">
        <v>0</v>
      </c>
      <c r="T2781" s="228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9" t="s">
        <v>616</v>
      </c>
      <c r="AT2781" s="229" t="s">
        <v>489</v>
      </c>
      <c r="AU2781" s="229" t="s">
        <v>91</v>
      </c>
      <c r="AY2781" s="20" t="s">
        <v>373</v>
      </c>
      <c r="BE2781" s="230">
        <f>IF(N2781="základní",J2781,0)</f>
        <v>0</v>
      </c>
      <c r="BF2781" s="230">
        <f>IF(N2781="snížená",J2781,0)</f>
        <v>0</v>
      </c>
      <c r="BG2781" s="230">
        <f>IF(N2781="zákl. přenesená",J2781,0)</f>
        <v>0</v>
      </c>
      <c r="BH2781" s="230">
        <f>IF(N2781="sníž. přenesená",J2781,0)</f>
        <v>0</v>
      </c>
      <c r="BI2781" s="230">
        <f>IF(N2781="nulová",J2781,0)</f>
        <v>0</v>
      </c>
      <c r="BJ2781" s="20" t="s">
        <v>91</v>
      </c>
      <c r="BK2781" s="230">
        <f>ROUND(I2781*H2781,2)</f>
        <v>0</v>
      </c>
      <c r="BL2781" s="20" t="s">
        <v>482</v>
      </c>
      <c r="BM2781" s="229" t="s">
        <v>2414</v>
      </c>
    </row>
    <row r="2782" s="14" customFormat="1">
      <c r="A2782" s="14"/>
      <c r="B2782" s="247"/>
      <c r="C2782" s="248"/>
      <c r="D2782" s="238" t="s">
        <v>383</v>
      </c>
      <c r="E2782" s="249" t="s">
        <v>19</v>
      </c>
      <c r="F2782" s="250" t="s">
        <v>260</v>
      </c>
      <c r="G2782" s="248"/>
      <c r="H2782" s="251">
        <v>60.960000000000001</v>
      </c>
      <c r="I2782" s="252"/>
      <c r="J2782" s="248"/>
      <c r="K2782" s="248"/>
      <c r="L2782" s="253"/>
      <c r="M2782" s="254"/>
      <c r="N2782" s="255"/>
      <c r="O2782" s="255"/>
      <c r="P2782" s="255"/>
      <c r="Q2782" s="255"/>
      <c r="R2782" s="255"/>
      <c r="S2782" s="255"/>
      <c r="T2782" s="256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7" t="s">
        <v>383</v>
      </c>
      <c r="AU2782" s="257" t="s">
        <v>91</v>
      </c>
      <c r="AV2782" s="14" t="s">
        <v>91</v>
      </c>
      <c r="AW2782" s="14" t="s">
        <v>37</v>
      </c>
      <c r="AX2782" s="14" t="s">
        <v>78</v>
      </c>
      <c r="AY2782" s="257" t="s">
        <v>373</v>
      </c>
    </row>
    <row r="2783" s="15" customFormat="1">
      <c r="A2783" s="15"/>
      <c r="B2783" s="258"/>
      <c r="C2783" s="259"/>
      <c r="D2783" s="238" t="s">
        <v>383</v>
      </c>
      <c r="E2783" s="260" t="s">
        <v>19</v>
      </c>
      <c r="F2783" s="261" t="s">
        <v>386</v>
      </c>
      <c r="G2783" s="259"/>
      <c r="H2783" s="262">
        <v>60.960000000000001</v>
      </c>
      <c r="I2783" s="263"/>
      <c r="J2783" s="259"/>
      <c r="K2783" s="259"/>
      <c r="L2783" s="264"/>
      <c r="M2783" s="265"/>
      <c r="N2783" s="266"/>
      <c r="O2783" s="266"/>
      <c r="P2783" s="266"/>
      <c r="Q2783" s="266"/>
      <c r="R2783" s="266"/>
      <c r="S2783" s="266"/>
      <c r="T2783" s="267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68" t="s">
        <v>383</v>
      </c>
      <c r="AU2783" s="268" t="s">
        <v>91</v>
      </c>
      <c r="AV2783" s="15" t="s">
        <v>379</v>
      </c>
      <c r="AW2783" s="15" t="s">
        <v>37</v>
      </c>
      <c r="AX2783" s="15" t="s">
        <v>85</v>
      </c>
      <c r="AY2783" s="268" t="s">
        <v>373</v>
      </c>
    </row>
    <row r="2784" s="14" customFormat="1">
      <c r="A2784" s="14"/>
      <c r="B2784" s="247"/>
      <c r="C2784" s="248"/>
      <c r="D2784" s="238" t="s">
        <v>383</v>
      </c>
      <c r="E2784" s="248"/>
      <c r="F2784" s="250" t="s">
        <v>2415</v>
      </c>
      <c r="G2784" s="248"/>
      <c r="H2784" s="251">
        <v>64.007999999999996</v>
      </c>
      <c r="I2784" s="252"/>
      <c r="J2784" s="248"/>
      <c r="K2784" s="248"/>
      <c r="L2784" s="253"/>
      <c r="M2784" s="254"/>
      <c r="N2784" s="255"/>
      <c r="O2784" s="255"/>
      <c r="P2784" s="255"/>
      <c r="Q2784" s="255"/>
      <c r="R2784" s="255"/>
      <c r="S2784" s="255"/>
      <c r="T2784" s="256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7" t="s">
        <v>383</v>
      </c>
      <c r="AU2784" s="257" t="s">
        <v>91</v>
      </c>
      <c r="AV2784" s="14" t="s">
        <v>91</v>
      </c>
      <c r="AW2784" s="14" t="s">
        <v>4</v>
      </c>
      <c r="AX2784" s="14" t="s">
        <v>85</v>
      </c>
      <c r="AY2784" s="257" t="s">
        <v>373</v>
      </c>
    </row>
    <row r="2785" s="2" customFormat="1" ht="24.15" customHeight="1">
      <c r="A2785" s="41"/>
      <c r="B2785" s="42"/>
      <c r="C2785" s="280" t="s">
        <v>2416</v>
      </c>
      <c r="D2785" s="280" t="s">
        <v>489</v>
      </c>
      <c r="E2785" s="281" t="s">
        <v>2417</v>
      </c>
      <c r="F2785" s="282" t="s">
        <v>2418</v>
      </c>
      <c r="G2785" s="283" t="s">
        <v>153</v>
      </c>
      <c r="H2785" s="284">
        <v>88.515000000000001</v>
      </c>
      <c r="I2785" s="285"/>
      <c r="J2785" s="286">
        <f>ROUND(I2785*H2785,2)</f>
        <v>0</v>
      </c>
      <c r="K2785" s="282" t="s">
        <v>378</v>
      </c>
      <c r="L2785" s="287"/>
      <c r="M2785" s="288" t="s">
        <v>19</v>
      </c>
      <c r="N2785" s="289" t="s">
        <v>50</v>
      </c>
      <c r="O2785" s="87"/>
      <c r="P2785" s="227">
        <f>O2785*H2785</f>
        <v>0</v>
      </c>
      <c r="Q2785" s="227">
        <v>0.0028</v>
      </c>
      <c r="R2785" s="227">
        <f>Q2785*H2785</f>
        <v>0.24784200000000001</v>
      </c>
      <c r="S2785" s="227">
        <v>0</v>
      </c>
      <c r="T2785" s="228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9" t="s">
        <v>616</v>
      </c>
      <c r="AT2785" s="229" t="s">
        <v>489</v>
      </c>
      <c r="AU2785" s="229" t="s">
        <v>91</v>
      </c>
      <c r="AY2785" s="20" t="s">
        <v>373</v>
      </c>
      <c r="BE2785" s="230">
        <f>IF(N2785="základní",J2785,0)</f>
        <v>0</v>
      </c>
      <c r="BF2785" s="230">
        <f>IF(N2785="snížená",J2785,0)</f>
        <v>0</v>
      </c>
      <c r="BG2785" s="230">
        <f>IF(N2785="zákl. přenesená",J2785,0)</f>
        <v>0</v>
      </c>
      <c r="BH2785" s="230">
        <f>IF(N2785="sníž. přenesená",J2785,0)</f>
        <v>0</v>
      </c>
      <c r="BI2785" s="230">
        <f>IF(N2785="nulová",J2785,0)</f>
        <v>0</v>
      </c>
      <c r="BJ2785" s="20" t="s">
        <v>91</v>
      </c>
      <c r="BK2785" s="230">
        <f>ROUND(I2785*H2785,2)</f>
        <v>0</v>
      </c>
      <c r="BL2785" s="20" t="s">
        <v>482</v>
      </c>
      <c r="BM2785" s="229" t="s">
        <v>2419</v>
      </c>
    </row>
    <row r="2786" s="14" customFormat="1">
      <c r="A2786" s="14"/>
      <c r="B2786" s="247"/>
      <c r="C2786" s="248"/>
      <c r="D2786" s="238" t="s">
        <v>383</v>
      </c>
      <c r="E2786" s="249" t="s">
        <v>19</v>
      </c>
      <c r="F2786" s="250" t="s">
        <v>257</v>
      </c>
      <c r="G2786" s="248"/>
      <c r="H2786" s="251">
        <v>84.299999999999997</v>
      </c>
      <c r="I2786" s="252"/>
      <c r="J2786" s="248"/>
      <c r="K2786" s="248"/>
      <c r="L2786" s="253"/>
      <c r="M2786" s="254"/>
      <c r="N2786" s="255"/>
      <c r="O2786" s="255"/>
      <c r="P2786" s="255"/>
      <c r="Q2786" s="255"/>
      <c r="R2786" s="255"/>
      <c r="S2786" s="255"/>
      <c r="T2786" s="256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7" t="s">
        <v>383</v>
      </c>
      <c r="AU2786" s="257" t="s">
        <v>91</v>
      </c>
      <c r="AV2786" s="14" t="s">
        <v>91</v>
      </c>
      <c r="AW2786" s="14" t="s">
        <v>37</v>
      </c>
      <c r="AX2786" s="14" t="s">
        <v>78</v>
      </c>
      <c r="AY2786" s="257" t="s">
        <v>373</v>
      </c>
    </row>
    <row r="2787" s="15" customFormat="1">
      <c r="A2787" s="15"/>
      <c r="B2787" s="258"/>
      <c r="C2787" s="259"/>
      <c r="D2787" s="238" t="s">
        <v>383</v>
      </c>
      <c r="E2787" s="260" t="s">
        <v>19</v>
      </c>
      <c r="F2787" s="261" t="s">
        <v>386</v>
      </c>
      <c r="G2787" s="259"/>
      <c r="H2787" s="262">
        <v>84.299999999999997</v>
      </c>
      <c r="I2787" s="263"/>
      <c r="J2787" s="259"/>
      <c r="K2787" s="259"/>
      <c r="L2787" s="264"/>
      <c r="M2787" s="265"/>
      <c r="N2787" s="266"/>
      <c r="O2787" s="266"/>
      <c r="P2787" s="266"/>
      <c r="Q2787" s="266"/>
      <c r="R2787" s="266"/>
      <c r="S2787" s="266"/>
      <c r="T2787" s="267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8" t="s">
        <v>383</v>
      </c>
      <c r="AU2787" s="268" t="s">
        <v>91</v>
      </c>
      <c r="AV2787" s="15" t="s">
        <v>379</v>
      </c>
      <c r="AW2787" s="15" t="s">
        <v>37</v>
      </c>
      <c r="AX2787" s="15" t="s">
        <v>85</v>
      </c>
      <c r="AY2787" s="268" t="s">
        <v>373</v>
      </c>
    </row>
    <row r="2788" s="14" customFormat="1">
      <c r="A2788" s="14"/>
      <c r="B2788" s="247"/>
      <c r="C2788" s="248"/>
      <c r="D2788" s="238" t="s">
        <v>383</v>
      </c>
      <c r="E2788" s="248"/>
      <c r="F2788" s="250" t="s">
        <v>2420</v>
      </c>
      <c r="G2788" s="248"/>
      <c r="H2788" s="251">
        <v>88.515000000000001</v>
      </c>
      <c r="I2788" s="252"/>
      <c r="J2788" s="248"/>
      <c r="K2788" s="248"/>
      <c r="L2788" s="253"/>
      <c r="M2788" s="254"/>
      <c r="N2788" s="255"/>
      <c r="O2788" s="255"/>
      <c r="P2788" s="255"/>
      <c r="Q2788" s="255"/>
      <c r="R2788" s="255"/>
      <c r="S2788" s="255"/>
      <c r="T2788" s="256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7" t="s">
        <v>383</v>
      </c>
      <c r="AU2788" s="257" t="s">
        <v>91</v>
      </c>
      <c r="AV2788" s="14" t="s">
        <v>91</v>
      </c>
      <c r="AW2788" s="14" t="s">
        <v>4</v>
      </c>
      <c r="AX2788" s="14" t="s">
        <v>85</v>
      </c>
      <c r="AY2788" s="257" t="s">
        <v>373</v>
      </c>
    </row>
    <row r="2789" s="2" customFormat="1" ht="55.5" customHeight="1">
      <c r="A2789" s="41"/>
      <c r="B2789" s="42"/>
      <c r="C2789" s="218" t="s">
        <v>2421</v>
      </c>
      <c r="D2789" s="218" t="s">
        <v>375</v>
      </c>
      <c r="E2789" s="219" t="s">
        <v>2422</v>
      </c>
      <c r="F2789" s="220" t="s">
        <v>2423</v>
      </c>
      <c r="G2789" s="221" t="s">
        <v>153</v>
      </c>
      <c r="H2789" s="222">
        <v>134.97</v>
      </c>
      <c r="I2789" s="223"/>
      <c r="J2789" s="224">
        <f>ROUND(I2789*H2789,2)</f>
        <v>0</v>
      </c>
      <c r="K2789" s="220" t="s">
        <v>378</v>
      </c>
      <c r="L2789" s="47"/>
      <c r="M2789" s="225" t="s">
        <v>19</v>
      </c>
      <c r="N2789" s="226" t="s">
        <v>50</v>
      </c>
      <c r="O2789" s="87"/>
      <c r="P2789" s="227">
        <f>O2789*H2789</f>
        <v>0</v>
      </c>
      <c r="Q2789" s="227">
        <v>0.00042000000000000002</v>
      </c>
      <c r="R2789" s="227">
        <f>Q2789*H2789</f>
        <v>0.056687399999999999</v>
      </c>
      <c r="S2789" s="227">
        <v>0</v>
      </c>
      <c r="T2789" s="228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9" t="s">
        <v>482</v>
      </c>
      <c r="AT2789" s="229" t="s">
        <v>375</v>
      </c>
      <c r="AU2789" s="229" t="s">
        <v>91</v>
      </c>
      <c r="AY2789" s="20" t="s">
        <v>373</v>
      </c>
      <c r="BE2789" s="230">
        <f>IF(N2789="základní",J2789,0)</f>
        <v>0</v>
      </c>
      <c r="BF2789" s="230">
        <f>IF(N2789="snížená",J2789,0)</f>
        <v>0</v>
      </c>
      <c r="BG2789" s="230">
        <f>IF(N2789="zákl. přenesená",J2789,0)</f>
        <v>0</v>
      </c>
      <c r="BH2789" s="230">
        <f>IF(N2789="sníž. přenesená",J2789,0)</f>
        <v>0</v>
      </c>
      <c r="BI2789" s="230">
        <f>IF(N2789="nulová",J2789,0)</f>
        <v>0</v>
      </c>
      <c r="BJ2789" s="20" t="s">
        <v>91</v>
      </c>
      <c r="BK2789" s="230">
        <f>ROUND(I2789*H2789,2)</f>
        <v>0</v>
      </c>
      <c r="BL2789" s="20" t="s">
        <v>482</v>
      </c>
      <c r="BM2789" s="229" t="s">
        <v>2424</v>
      </c>
    </row>
    <row r="2790" s="2" customFormat="1">
      <c r="A2790" s="41"/>
      <c r="B2790" s="42"/>
      <c r="C2790" s="43"/>
      <c r="D2790" s="231" t="s">
        <v>381</v>
      </c>
      <c r="E2790" s="43"/>
      <c r="F2790" s="232" t="s">
        <v>2425</v>
      </c>
      <c r="G2790" s="43"/>
      <c r="H2790" s="43"/>
      <c r="I2790" s="233"/>
      <c r="J2790" s="43"/>
      <c r="K2790" s="43"/>
      <c r="L2790" s="47"/>
      <c r="M2790" s="234"/>
      <c r="N2790" s="235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381</v>
      </c>
      <c r="AU2790" s="20" t="s">
        <v>91</v>
      </c>
    </row>
    <row r="2791" s="13" customFormat="1">
      <c r="A2791" s="13"/>
      <c r="B2791" s="236"/>
      <c r="C2791" s="237"/>
      <c r="D2791" s="238" t="s">
        <v>383</v>
      </c>
      <c r="E2791" s="239" t="s">
        <v>19</v>
      </c>
      <c r="F2791" s="240" t="s">
        <v>1348</v>
      </c>
      <c r="G2791" s="237"/>
      <c r="H2791" s="239" t="s">
        <v>19</v>
      </c>
      <c r="I2791" s="241"/>
      <c r="J2791" s="237"/>
      <c r="K2791" s="237"/>
      <c r="L2791" s="242"/>
      <c r="M2791" s="243"/>
      <c r="N2791" s="244"/>
      <c r="O2791" s="244"/>
      <c r="P2791" s="244"/>
      <c r="Q2791" s="244"/>
      <c r="R2791" s="244"/>
      <c r="S2791" s="244"/>
      <c r="T2791" s="245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6" t="s">
        <v>383</v>
      </c>
      <c r="AU2791" s="246" t="s">
        <v>91</v>
      </c>
      <c r="AV2791" s="13" t="s">
        <v>85</v>
      </c>
      <c r="AW2791" s="13" t="s">
        <v>37</v>
      </c>
      <c r="AX2791" s="13" t="s">
        <v>78</v>
      </c>
      <c r="AY2791" s="246" t="s">
        <v>373</v>
      </c>
    </row>
    <row r="2792" s="13" customFormat="1">
      <c r="A2792" s="13"/>
      <c r="B2792" s="236"/>
      <c r="C2792" s="237"/>
      <c r="D2792" s="238" t="s">
        <v>383</v>
      </c>
      <c r="E2792" s="239" t="s">
        <v>19</v>
      </c>
      <c r="F2792" s="240" t="s">
        <v>668</v>
      </c>
      <c r="G2792" s="237"/>
      <c r="H2792" s="239" t="s">
        <v>19</v>
      </c>
      <c r="I2792" s="241"/>
      <c r="J2792" s="237"/>
      <c r="K2792" s="237"/>
      <c r="L2792" s="242"/>
      <c r="M2792" s="243"/>
      <c r="N2792" s="244"/>
      <c r="O2792" s="244"/>
      <c r="P2792" s="244"/>
      <c r="Q2792" s="244"/>
      <c r="R2792" s="244"/>
      <c r="S2792" s="244"/>
      <c r="T2792" s="24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6" t="s">
        <v>383</v>
      </c>
      <c r="AU2792" s="246" t="s">
        <v>91</v>
      </c>
      <c r="AV2792" s="13" t="s">
        <v>85</v>
      </c>
      <c r="AW2792" s="13" t="s">
        <v>37</v>
      </c>
      <c r="AX2792" s="13" t="s">
        <v>78</v>
      </c>
      <c r="AY2792" s="246" t="s">
        <v>373</v>
      </c>
    </row>
    <row r="2793" s="13" customFormat="1">
      <c r="A2793" s="13"/>
      <c r="B2793" s="236"/>
      <c r="C2793" s="237"/>
      <c r="D2793" s="238" t="s">
        <v>383</v>
      </c>
      <c r="E2793" s="239" t="s">
        <v>19</v>
      </c>
      <c r="F2793" s="240" t="s">
        <v>2426</v>
      </c>
      <c r="G2793" s="237"/>
      <c r="H2793" s="239" t="s">
        <v>19</v>
      </c>
      <c r="I2793" s="241"/>
      <c r="J2793" s="237"/>
      <c r="K2793" s="237"/>
      <c r="L2793" s="242"/>
      <c r="M2793" s="243"/>
      <c r="N2793" s="244"/>
      <c r="O2793" s="244"/>
      <c r="P2793" s="244"/>
      <c r="Q2793" s="244"/>
      <c r="R2793" s="244"/>
      <c r="S2793" s="244"/>
      <c r="T2793" s="24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6" t="s">
        <v>383</v>
      </c>
      <c r="AU2793" s="246" t="s">
        <v>91</v>
      </c>
      <c r="AV2793" s="13" t="s">
        <v>85</v>
      </c>
      <c r="AW2793" s="13" t="s">
        <v>37</v>
      </c>
      <c r="AX2793" s="13" t="s">
        <v>78</v>
      </c>
      <c r="AY2793" s="246" t="s">
        <v>373</v>
      </c>
    </row>
    <row r="2794" s="13" customFormat="1">
      <c r="A2794" s="13"/>
      <c r="B2794" s="236"/>
      <c r="C2794" s="237"/>
      <c r="D2794" s="238" t="s">
        <v>383</v>
      </c>
      <c r="E2794" s="239" t="s">
        <v>19</v>
      </c>
      <c r="F2794" s="240" t="s">
        <v>1350</v>
      </c>
      <c r="G2794" s="237"/>
      <c r="H2794" s="239" t="s">
        <v>19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6" t="s">
        <v>383</v>
      </c>
      <c r="AU2794" s="246" t="s">
        <v>91</v>
      </c>
      <c r="AV2794" s="13" t="s">
        <v>85</v>
      </c>
      <c r="AW2794" s="13" t="s">
        <v>37</v>
      </c>
      <c r="AX2794" s="13" t="s">
        <v>78</v>
      </c>
      <c r="AY2794" s="246" t="s">
        <v>373</v>
      </c>
    </row>
    <row r="2795" s="14" customFormat="1">
      <c r="A2795" s="14"/>
      <c r="B2795" s="247"/>
      <c r="C2795" s="248"/>
      <c r="D2795" s="238" t="s">
        <v>383</v>
      </c>
      <c r="E2795" s="249" t="s">
        <v>19</v>
      </c>
      <c r="F2795" s="250" t="s">
        <v>2427</v>
      </c>
      <c r="G2795" s="248"/>
      <c r="H2795" s="251">
        <v>105.16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383</v>
      </c>
      <c r="AU2795" s="257" t="s">
        <v>91</v>
      </c>
      <c r="AV2795" s="14" t="s">
        <v>91</v>
      </c>
      <c r="AW2795" s="14" t="s">
        <v>37</v>
      </c>
      <c r="AX2795" s="14" t="s">
        <v>78</v>
      </c>
      <c r="AY2795" s="257" t="s">
        <v>373</v>
      </c>
    </row>
    <row r="2796" s="13" customFormat="1">
      <c r="A2796" s="13"/>
      <c r="B2796" s="236"/>
      <c r="C2796" s="237"/>
      <c r="D2796" s="238" t="s">
        <v>383</v>
      </c>
      <c r="E2796" s="239" t="s">
        <v>19</v>
      </c>
      <c r="F2796" s="240" t="s">
        <v>1352</v>
      </c>
      <c r="G2796" s="237"/>
      <c r="H2796" s="239" t="s">
        <v>19</v>
      </c>
      <c r="I2796" s="241"/>
      <c r="J2796" s="237"/>
      <c r="K2796" s="237"/>
      <c r="L2796" s="242"/>
      <c r="M2796" s="243"/>
      <c r="N2796" s="244"/>
      <c r="O2796" s="244"/>
      <c r="P2796" s="244"/>
      <c r="Q2796" s="244"/>
      <c r="R2796" s="244"/>
      <c r="S2796" s="244"/>
      <c r="T2796" s="24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6" t="s">
        <v>383</v>
      </c>
      <c r="AU2796" s="246" t="s">
        <v>91</v>
      </c>
      <c r="AV2796" s="13" t="s">
        <v>85</v>
      </c>
      <c r="AW2796" s="13" t="s">
        <v>37</v>
      </c>
      <c r="AX2796" s="13" t="s">
        <v>78</v>
      </c>
      <c r="AY2796" s="246" t="s">
        <v>373</v>
      </c>
    </row>
    <row r="2797" s="14" customFormat="1">
      <c r="A2797" s="14"/>
      <c r="B2797" s="247"/>
      <c r="C2797" s="248"/>
      <c r="D2797" s="238" t="s">
        <v>383</v>
      </c>
      <c r="E2797" s="249" t="s">
        <v>19</v>
      </c>
      <c r="F2797" s="250" t="s">
        <v>2428</v>
      </c>
      <c r="G2797" s="248"/>
      <c r="H2797" s="251">
        <v>29.809999999999999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7" t="s">
        <v>383</v>
      </c>
      <c r="AU2797" s="257" t="s">
        <v>91</v>
      </c>
      <c r="AV2797" s="14" t="s">
        <v>91</v>
      </c>
      <c r="AW2797" s="14" t="s">
        <v>37</v>
      </c>
      <c r="AX2797" s="14" t="s">
        <v>78</v>
      </c>
      <c r="AY2797" s="257" t="s">
        <v>373</v>
      </c>
    </row>
    <row r="2798" s="16" customFormat="1">
      <c r="A2798" s="16"/>
      <c r="B2798" s="269"/>
      <c r="C2798" s="270"/>
      <c r="D2798" s="238" t="s">
        <v>383</v>
      </c>
      <c r="E2798" s="271" t="s">
        <v>263</v>
      </c>
      <c r="F2798" s="272" t="s">
        <v>447</v>
      </c>
      <c r="G2798" s="270"/>
      <c r="H2798" s="273">
        <v>134.97</v>
      </c>
      <c r="I2798" s="274"/>
      <c r="J2798" s="270"/>
      <c r="K2798" s="270"/>
      <c r="L2798" s="275"/>
      <c r="M2798" s="276"/>
      <c r="N2798" s="277"/>
      <c r="O2798" s="277"/>
      <c r="P2798" s="277"/>
      <c r="Q2798" s="277"/>
      <c r="R2798" s="277"/>
      <c r="S2798" s="277"/>
      <c r="T2798" s="278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T2798" s="279" t="s">
        <v>383</v>
      </c>
      <c r="AU2798" s="279" t="s">
        <v>91</v>
      </c>
      <c r="AV2798" s="16" t="s">
        <v>98</v>
      </c>
      <c r="AW2798" s="16" t="s">
        <v>37</v>
      </c>
      <c r="AX2798" s="16" t="s">
        <v>78</v>
      </c>
      <c r="AY2798" s="279" t="s">
        <v>373</v>
      </c>
    </row>
    <row r="2799" s="15" customFormat="1">
      <c r="A2799" s="15"/>
      <c r="B2799" s="258"/>
      <c r="C2799" s="259"/>
      <c r="D2799" s="238" t="s">
        <v>383</v>
      </c>
      <c r="E2799" s="260" t="s">
        <v>19</v>
      </c>
      <c r="F2799" s="261" t="s">
        <v>386</v>
      </c>
      <c r="G2799" s="259"/>
      <c r="H2799" s="262">
        <v>134.97</v>
      </c>
      <c r="I2799" s="263"/>
      <c r="J2799" s="259"/>
      <c r="K2799" s="259"/>
      <c r="L2799" s="264"/>
      <c r="M2799" s="265"/>
      <c r="N2799" s="266"/>
      <c r="O2799" s="266"/>
      <c r="P2799" s="266"/>
      <c r="Q2799" s="266"/>
      <c r="R2799" s="266"/>
      <c r="S2799" s="266"/>
      <c r="T2799" s="267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8" t="s">
        <v>383</v>
      </c>
      <c r="AU2799" s="268" t="s">
        <v>91</v>
      </c>
      <c r="AV2799" s="15" t="s">
        <v>379</v>
      </c>
      <c r="AW2799" s="15" t="s">
        <v>37</v>
      </c>
      <c r="AX2799" s="15" t="s">
        <v>85</v>
      </c>
      <c r="AY2799" s="268" t="s">
        <v>373</v>
      </c>
    </row>
    <row r="2800" s="2" customFormat="1" ht="24.15" customHeight="1">
      <c r="A2800" s="41"/>
      <c r="B2800" s="42"/>
      <c r="C2800" s="280" t="s">
        <v>2429</v>
      </c>
      <c r="D2800" s="280" t="s">
        <v>489</v>
      </c>
      <c r="E2800" s="281" t="s">
        <v>2430</v>
      </c>
      <c r="F2800" s="282" t="s">
        <v>2431</v>
      </c>
      <c r="G2800" s="283" t="s">
        <v>153</v>
      </c>
      <c r="H2800" s="284">
        <v>141.71899999999999</v>
      </c>
      <c r="I2800" s="285"/>
      <c r="J2800" s="286">
        <f>ROUND(I2800*H2800,2)</f>
        <v>0</v>
      </c>
      <c r="K2800" s="282" t="s">
        <v>378</v>
      </c>
      <c r="L2800" s="287"/>
      <c r="M2800" s="288" t="s">
        <v>19</v>
      </c>
      <c r="N2800" s="289" t="s">
        <v>50</v>
      </c>
      <c r="O2800" s="87"/>
      <c r="P2800" s="227">
        <f>O2800*H2800</f>
        <v>0</v>
      </c>
      <c r="Q2800" s="227">
        <v>0.0063</v>
      </c>
      <c r="R2800" s="227">
        <f>Q2800*H2800</f>
        <v>0.89282969999999995</v>
      </c>
      <c r="S2800" s="227">
        <v>0</v>
      </c>
      <c r="T2800" s="228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9" t="s">
        <v>616</v>
      </c>
      <c r="AT2800" s="229" t="s">
        <v>489</v>
      </c>
      <c r="AU2800" s="229" t="s">
        <v>91</v>
      </c>
      <c r="AY2800" s="20" t="s">
        <v>373</v>
      </c>
      <c r="BE2800" s="230">
        <f>IF(N2800="základní",J2800,0)</f>
        <v>0</v>
      </c>
      <c r="BF2800" s="230">
        <f>IF(N2800="snížená",J2800,0)</f>
        <v>0</v>
      </c>
      <c r="BG2800" s="230">
        <f>IF(N2800="zákl. přenesená",J2800,0)</f>
        <v>0</v>
      </c>
      <c r="BH2800" s="230">
        <f>IF(N2800="sníž. přenesená",J2800,0)</f>
        <v>0</v>
      </c>
      <c r="BI2800" s="230">
        <f>IF(N2800="nulová",J2800,0)</f>
        <v>0</v>
      </c>
      <c r="BJ2800" s="20" t="s">
        <v>91</v>
      </c>
      <c r="BK2800" s="230">
        <f>ROUND(I2800*H2800,2)</f>
        <v>0</v>
      </c>
      <c r="BL2800" s="20" t="s">
        <v>482</v>
      </c>
      <c r="BM2800" s="229" t="s">
        <v>2432</v>
      </c>
    </row>
    <row r="2801" s="14" customFormat="1">
      <c r="A2801" s="14"/>
      <c r="B2801" s="247"/>
      <c r="C2801" s="248"/>
      <c r="D2801" s="238" t="s">
        <v>383</v>
      </c>
      <c r="E2801" s="249" t="s">
        <v>19</v>
      </c>
      <c r="F2801" s="250" t="s">
        <v>263</v>
      </c>
      <c r="G2801" s="248"/>
      <c r="H2801" s="251">
        <v>134.97</v>
      </c>
      <c r="I2801" s="252"/>
      <c r="J2801" s="248"/>
      <c r="K2801" s="248"/>
      <c r="L2801" s="253"/>
      <c r="M2801" s="254"/>
      <c r="N2801" s="255"/>
      <c r="O2801" s="255"/>
      <c r="P2801" s="255"/>
      <c r="Q2801" s="255"/>
      <c r="R2801" s="255"/>
      <c r="S2801" s="255"/>
      <c r="T2801" s="256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7" t="s">
        <v>383</v>
      </c>
      <c r="AU2801" s="257" t="s">
        <v>91</v>
      </c>
      <c r="AV2801" s="14" t="s">
        <v>91</v>
      </c>
      <c r="AW2801" s="14" t="s">
        <v>37</v>
      </c>
      <c r="AX2801" s="14" t="s">
        <v>85</v>
      </c>
      <c r="AY2801" s="257" t="s">
        <v>373</v>
      </c>
    </row>
    <row r="2802" s="15" customFormat="1">
      <c r="A2802" s="15"/>
      <c r="B2802" s="258"/>
      <c r="C2802" s="259"/>
      <c r="D2802" s="238" t="s">
        <v>383</v>
      </c>
      <c r="E2802" s="260" t="s">
        <v>19</v>
      </c>
      <c r="F2802" s="261" t="s">
        <v>386</v>
      </c>
      <c r="G2802" s="259"/>
      <c r="H2802" s="262">
        <v>134.97</v>
      </c>
      <c r="I2802" s="263"/>
      <c r="J2802" s="259"/>
      <c r="K2802" s="259"/>
      <c r="L2802" s="264"/>
      <c r="M2802" s="265"/>
      <c r="N2802" s="266"/>
      <c r="O2802" s="266"/>
      <c r="P2802" s="266"/>
      <c r="Q2802" s="266"/>
      <c r="R2802" s="266"/>
      <c r="S2802" s="266"/>
      <c r="T2802" s="267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8" t="s">
        <v>383</v>
      </c>
      <c r="AU2802" s="268" t="s">
        <v>91</v>
      </c>
      <c r="AV2802" s="15" t="s">
        <v>379</v>
      </c>
      <c r="AW2802" s="15" t="s">
        <v>37</v>
      </c>
      <c r="AX2802" s="15" t="s">
        <v>78</v>
      </c>
      <c r="AY2802" s="268" t="s">
        <v>373</v>
      </c>
    </row>
    <row r="2803" s="14" customFormat="1">
      <c r="A2803" s="14"/>
      <c r="B2803" s="247"/>
      <c r="C2803" s="248"/>
      <c r="D2803" s="238" t="s">
        <v>383</v>
      </c>
      <c r="E2803" s="248"/>
      <c r="F2803" s="250" t="s">
        <v>2433</v>
      </c>
      <c r="G2803" s="248"/>
      <c r="H2803" s="251">
        <v>141.71899999999999</v>
      </c>
      <c r="I2803" s="252"/>
      <c r="J2803" s="248"/>
      <c r="K2803" s="248"/>
      <c r="L2803" s="253"/>
      <c r="M2803" s="254"/>
      <c r="N2803" s="255"/>
      <c r="O2803" s="255"/>
      <c r="P2803" s="255"/>
      <c r="Q2803" s="255"/>
      <c r="R2803" s="255"/>
      <c r="S2803" s="255"/>
      <c r="T2803" s="256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7" t="s">
        <v>383</v>
      </c>
      <c r="AU2803" s="257" t="s">
        <v>91</v>
      </c>
      <c r="AV2803" s="14" t="s">
        <v>91</v>
      </c>
      <c r="AW2803" s="14" t="s">
        <v>4</v>
      </c>
      <c r="AX2803" s="14" t="s">
        <v>85</v>
      </c>
      <c r="AY2803" s="257" t="s">
        <v>373</v>
      </c>
    </row>
    <row r="2804" s="2" customFormat="1" ht="37.8" customHeight="1">
      <c r="A2804" s="41"/>
      <c r="B2804" s="42"/>
      <c r="C2804" s="218" t="s">
        <v>2434</v>
      </c>
      <c r="D2804" s="218" t="s">
        <v>375</v>
      </c>
      <c r="E2804" s="219" t="s">
        <v>2435</v>
      </c>
      <c r="F2804" s="220" t="s">
        <v>2436</v>
      </c>
      <c r="G2804" s="221" t="s">
        <v>153</v>
      </c>
      <c r="H2804" s="222">
        <v>718.82100000000003</v>
      </c>
      <c r="I2804" s="223"/>
      <c r="J2804" s="224">
        <f>ROUND(I2804*H2804,2)</f>
        <v>0</v>
      </c>
      <c r="K2804" s="220" t="s">
        <v>378</v>
      </c>
      <c r="L2804" s="47"/>
      <c r="M2804" s="225" t="s">
        <v>19</v>
      </c>
      <c r="N2804" s="226" t="s">
        <v>50</v>
      </c>
      <c r="O2804" s="87"/>
      <c r="P2804" s="227">
        <f>O2804*H2804</f>
        <v>0</v>
      </c>
      <c r="Q2804" s="227">
        <v>0</v>
      </c>
      <c r="R2804" s="227">
        <f>Q2804*H2804</f>
        <v>0</v>
      </c>
      <c r="S2804" s="227">
        <v>0</v>
      </c>
      <c r="T2804" s="228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9" t="s">
        <v>482</v>
      </c>
      <c r="AT2804" s="229" t="s">
        <v>375</v>
      </c>
      <c r="AU2804" s="229" t="s">
        <v>91</v>
      </c>
      <c r="AY2804" s="20" t="s">
        <v>373</v>
      </c>
      <c r="BE2804" s="230">
        <f>IF(N2804="základní",J2804,0)</f>
        <v>0</v>
      </c>
      <c r="BF2804" s="230">
        <f>IF(N2804="snížená",J2804,0)</f>
        <v>0</v>
      </c>
      <c r="BG2804" s="230">
        <f>IF(N2804="zákl. přenesená",J2804,0)</f>
        <v>0</v>
      </c>
      <c r="BH2804" s="230">
        <f>IF(N2804="sníž. přenesená",J2804,0)</f>
        <v>0</v>
      </c>
      <c r="BI2804" s="230">
        <f>IF(N2804="nulová",J2804,0)</f>
        <v>0</v>
      </c>
      <c r="BJ2804" s="20" t="s">
        <v>91</v>
      </c>
      <c r="BK2804" s="230">
        <f>ROUND(I2804*H2804,2)</f>
        <v>0</v>
      </c>
      <c r="BL2804" s="20" t="s">
        <v>482</v>
      </c>
      <c r="BM2804" s="229" t="s">
        <v>2437</v>
      </c>
    </row>
    <row r="2805" s="2" customFormat="1">
      <c r="A2805" s="41"/>
      <c r="B2805" s="42"/>
      <c r="C2805" s="43"/>
      <c r="D2805" s="231" t="s">
        <v>381</v>
      </c>
      <c r="E2805" s="43"/>
      <c r="F2805" s="232" t="s">
        <v>2438</v>
      </c>
      <c r="G2805" s="43"/>
      <c r="H2805" s="43"/>
      <c r="I2805" s="233"/>
      <c r="J2805" s="43"/>
      <c r="K2805" s="43"/>
      <c r="L2805" s="47"/>
      <c r="M2805" s="234"/>
      <c r="N2805" s="235"/>
      <c r="O2805" s="87"/>
      <c r="P2805" s="87"/>
      <c r="Q2805" s="87"/>
      <c r="R2805" s="87"/>
      <c r="S2805" s="87"/>
      <c r="T2805" s="88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20" t="s">
        <v>381</v>
      </c>
      <c r="AU2805" s="20" t="s">
        <v>91</v>
      </c>
    </row>
    <row r="2806" s="13" customFormat="1">
      <c r="A2806" s="13"/>
      <c r="B2806" s="236"/>
      <c r="C2806" s="237"/>
      <c r="D2806" s="238" t="s">
        <v>383</v>
      </c>
      <c r="E2806" s="239" t="s">
        <v>19</v>
      </c>
      <c r="F2806" s="240" t="s">
        <v>1348</v>
      </c>
      <c r="G2806" s="237"/>
      <c r="H2806" s="239" t="s">
        <v>19</v>
      </c>
      <c r="I2806" s="241"/>
      <c r="J2806" s="237"/>
      <c r="K2806" s="237"/>
      <c r="L2806" s="242"/>
      <c r="M2806" s="243"/>
      <c r="N2806" s="244"/>
      <c r="O2806" s="244"/>
      <c r="P2806" s="244"/>
      <c r="Q2806" s="244"/>
      <c r="R2806" s="244"/>
      <c r="S2806" s="244"/>
      <c r="T2806" s="24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6" t="s">
        <v>383</v>
      </c>
      <c r="AU2806" s="246" t="s">
        <v>91</v>
      </c>
      <c r="AV2806" s="13" t="s">
        <v>85</v>
      </c>
      <c r="AW2806" s="13" t="s">
        <v>37</v>
      </c>
      <c r="AX2806" s="13" t="s">
        <v>78</v>
      </c>
      <c r="AY2806" s="246" t="s">
        <v>373</v>
      </c>
    </row>
    <row r="2807" s="13" customFormat="1">
      <c r="A2807" s="13"/>
      <c r="B2807" s="236"/>
      <c r="C2807" s="237"/>
      <c r="D2807" s="238" t="s">
        <v>383</v>
      </c>
      <c r="E2807" s="239" t="s">
        <v>19</v>
      </c>
      <c r="F2807" s="240" t="s">
        <v>2069</v>
      </c>
      <c r="G2807" s="237"/>
      <c r="H2807" s="239" t="s">
        <v>19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6" t="s">
        <v>383</v>
      </c>
      <c r="AU2807" s="246" t="s">
        <v>91</v>
      </c>
      <c r="AV2807" s="13" t="s">
        <v>85</v>
      </c>
      <c r="AW2807" s="13" t="s">
        <v>37</v>
      </c>
      <c r="AX2807" s="13" t="s">
        <v>78</v>
      </c>
      <c r="AY2807" s="246" t="s">
        <v>373</v>
      </c>
    </row>
    <row r="2808" s="14" customFormat="1">
      <c r="A2808" s="14"/>
      <c r="B2808" s="247"/>
      <c r="C2808" s="248"/>
      <c r="D2808" s="238" t="s">
        <v>383</v>
      </c>
      <c r="E2808" s="249" t="s">
        <v>19</v>
      </c>
      <c r="F2808" s="250" t="s">
        <v>2217</v>
      </c>
      <c r="G2808" s="248"/>
      <c r="H2808" s="251">
        <v>718.82100000000003</v>
      </c>
      <c r="I2808" s="252"/>
      <c r="J2808" s="248"/>
      <c r="K2808" s="248"/>
      <c r="L2808" s="253"/>
      <c r="M2808" s="254"/>
      <c r="N2808" s="255"/>
      <c r="O2808" s="255"/>
      <c r="P2808" s="255"/>
      <c r="Q2808" s="255"/>
      <c r="R2808" s="255"/>
      <c r="S2808" s="255"/>
      <c r="T2808" s="256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7" t="s">
        <v>383</v>
      </c>
      <c r="AU2808" s="257" t="s">
        <v>91</v>
      </c>
      <c r="AV2808" s="14" t="s">
        <v>91</v>
      </c>
      <c r="AW2808" s="14" t="s">
        <v>37</v>
      </c>
      <c r="AX2808" s="14" t="s">
        <v>78</v>
      </c>
      <c r="AY2808" s="257" t="s">
        <v>373</v>
      </c>
    </row>
    <row r="2809" s="15" customFormat="1">
      <c r="A2809" s="15"/>
      <c r="B2809" s="258"/>
      <c r="C2809" s="259"/>
      <c r="D2809" s="238" t="s">
        <v>383</v>
      </c>
      <c r="E2809" s="260" t="s">
        <v>19</v>
      </c>
      <c r="F2809" s="261" t="s">
        <v>386</v>
      </c>
      <c r="G2809" s="259"/>
      <c r="H2809" s="262">
        <v>718.82100000000003</v>
      </c>
      <c r="I2809" s="263"/>
      <c r="J2809" s="259"/>
      <c r="K2809" s="259"/>
      <c r="L2809" s="264"/>
      <c r="M2809" s="265"/>
      <c r="N2809" s="266"/>
      <c r="O2809" s="266"/>
      <c r="P2809" s="266"/>
      <c r="Q2809" s="266"/>
      <c r="R2809" s="266"/>
      <c r="S2809" s="266"/>
      <c r="T2809" s="267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68" t="s">
        <v>383</v>
      </c>
      <c r="AU2809" s="268" t="s">
        <v>91</v>
      </c>
      <c r="AV2809" s="15" t="s">
        <v>379</v>
      </c>
      <c r="AW2809" s="15" t="s">
        <v>37</v>
      </c>
      <c r="AX2809" s="15" t="s">
        <v>85</v>
      </c>
      <c r="AY2809" s="268" t="s">
        <v>373</v>
      </c>
    </row>
    <row r="2810" s="2" customFormat="1" ht="24.15" customHeight="1">
      <c r="A2810" s="41"/>
      <c r="B2810" s="42"/>
      <c r="C2810" s="280" t="s">
        <v>2439</v>
      </c>
      <c r="D2810" s="280" t="s">
        <v>489</v>
      </c>
      <c r="E2810" s="281" t="s">
        <v>2440</v>
      </c>
      <c r="F2810" s="282" t="s">
        <v>2441</v>
      </c>
      <c r="G2810" s="283" t="s">
        <v>153</v>
      </c>
      <c r="H2810" s="284">
        <v>1509.5239999999999</v>
      </c>
      <c r="I2810" s="285"/>
      <c r="J2810" s="286">
        <f>ROUND(I2810*H2810,2)</f>
        <v>0</v>
      </c>
      <c r="K2810" s="282" t="s">
        <v>378</v>
      </c>
      <c r="L2810" s="287"/>
      <c r="M2810" s="288" t="s">
        <v>19</v>
      </c>
      <c r="N2810" s="289" t="s">
        <v>50</v>
      </c>
      <c r="O2810" s="87"/>
      <c r="P2810" s="227">
        <f>O2810*H2810</f>
        <v>0</v>
      </c>
      <c r="Q2810" s="227">
        <v>0.0030000000000000001</v>
      </c>
      <c r="R2810" s="227">
        <f>Q2810*H2810</f>
        <v>4.5285719999999996</v>
      </c>
      <c r="S2810" s="227">
        <v>0</v>
      </c>
      <c r="T2810" s="228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9" t="s">
        <v>616</v>
      </c>
      <c r="AT2810" s="229" t="s">
        <v>489</v>
      </c>
      <c r="AU2810" s="229" t="s">
        <v>91</v>
      </c>
      <c r="AY2810" s="20" t="s">
        <v>373</v>
      </c>
      <c r="BE2810" s="230">
        <f>IF(N2810="základní",J2810,0)</f>
        <v>0</v>
      </c>
      <c r="BF2810" s="230">
        <f>IF(N2810="snížená",J2810,0)</f>
        <v>0</v>
      </c>
      <c r="BG2810" s="230">
        <f>IF(N2810="zákl. přenesená",J2810,0)</f>
        <v>0</v>
      </c>
      <c r="BH2810" s="230">
        <f>IF(N2810="sníž. přenesená",J2810,0)</f>
        <v>0</v>
      </c>
      <c r="BI2810" s="230">
        <f>IF(N2810="nulová",J2810,0)</f>
        <v>0</v>
      </c>
      <c r="BJ2810" s="20" t="s">
        <v>91</v>
      </c>
      <c r="BK2810" s="230">
        <f>ROUND(I2810*H2810,2)</f>
        <v>0</v>
      </c>
      <c r="BL2810" s="20" t="s">
        <v>482</v>
      </c>
      <c r="BM2810" s="229" t="s">
        <v>2442</v>
      </c>
    </row>
    <row r="2811" s="13" customFormat="1">
      <c r="A2811" s="13"/>
      <c r="B2811" s="236"/>
      <c r="C2811" s="237"/>
      <c r="D2811" s="238" t="s">
        <v>383</v>
      </c>
      <c r="E2811" s="239" t="s">
        <v>19</v>
      </c>
      <c r="F2811" s="240" t="s">
        <v>1348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383</v>
      </c>
      <c r="AU2811" s="246" t="s">
        <v>91</v>
      </c>
      <c r="AV2811" s="13" t="s">
        <v>85</v>
      </c>
      <c r="AW2811" s="13" t="s">
        <v>37</v>
      </c>
      <c r="AX2811" s="13" t="s">
        <v>78</v>
      </c>
      <c r="AY2811" s="246" t="s">
        <v>373</v>
      </c>
    </row>
    <row r="2812" s="13" customFormat="1">
      <c r="A2812" s="13"/>
      <c r="B2812" s="236"/>
      <c r="C2812" s="237"/>
      <c r="D2812" s="238" t="s">
        <v>383</v>
      </c>
      <c r="E2812" s="239" t="s">
        <v>19</v>
      </c>
      <c r="F2812" s="240" t="s">
        <v>2069</v>
      </c>
      <c r="G2812" s="237"/>
      <c r="H2812" s="239" t="s">
        <v>19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6" t="s">
        <v>383</v>
      </c>
      <c r="AU2812" s="246" t="s">
        <v>91</v>
      </c>
      <c r="AV2812" s="13" t="s">
        <v>85</v>
      </c>
      <c r="AW2812" s="13" t="s">
        <v>37</v>
      </c>
      <c r="AX2812" s="13" t="s">
        <v>78</v>
      </c>
      <c r="AY2812" s="246" t="s">
        <v>373</v>
      </c>
    </row>
    <row r="2813" s="14" customFormat="1">
      <c r="A2813" s="14"/>
      <c r="B2813" s="247"/>
      <c r="C2813" s="248"/>
      <c r="D2813" s="238" t="s">
        <v>383</v>
      </c>
      <c r="E2813" s="249" t="s">
        <v>19</v>
      </c>
      <c r="F2813" s="250" t="s">
        <v>2217</v>
      </c>
      <c r="G2813" s="248"/>
      <c r="H2813" s="251">
        <v>718.82100000000003</v>
      </c>
      <c r="I2813" s="252"/>
      <c r="J2813" s="248"/>
      <c r="K2813" s="248"/>
      <c r="L2813" s="253"/>
      <c r="M2813" s="254"/>
      <c r="N2813" s="255"/>
      <c r="O2813" s="255"/>
      <c r="P2813" s="255"/>
      <c r="Q2813" s="255"/>
      <c r="R2813" s="255"/>
      <c r="S2813" s="255"/>
      <c r="T2813" s="256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7" t="s">
        <v>383</v>
      </c>
      <c r="AU2813" s="257" t="s">
        <v>91</v>
      </c>
      <c r="AV2813" s="14" t="s">
        <v>91</v>
      </c>
      <c r="AW2813" s="14" t="s">
        <v>37</v>
      </c>
      <c r="AX2813" s="14" t="s">
        <v>78</v>
      </c>
      <c r="AY2813" s="257" t="s">
        <v>373</v>
      </c>
    </row>
    <row r="2814" s="15" customFormat="1">
      <c r="A2814" s="15"/>
      <c r="B2814" s="258"/>
      <c r="C2814" s="259"/>
      <c r="D2814" s="238" t="s">
        <v>383</v>
      </c>
      <c r="E2814" s="260" t="s">
        <v>19</v>
      </c>
      <c r="F2814" s="261" t="s">
        <v>386</v>
      </c>
      <c r="G2814" s="259"/>
      <c r="H2814" s="262">
        <v>718.82100000000003</v>
      </c>
      <c r="I2814" s="263"/>
      <c r="J2814" s="259"/>
      <c r="K2814" s="259"/>
      <c r="L2814" s="264"/>
      <c r="M2814" s="265"/>
      <c r="N2814" s="266"/>
      <c r="O2814" s="266"/>
      <c r="P2814" s="266"/>
      <c r="Q2814" s="266"/>
      <c r="R2814" s="266"/>
      <c r="S2814" s="266"/>
      <c r="T2814" s="267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8" t="s">
        <v>383</v>
      </c>
      <c r="AU2814" s="268" t="s">
        <v>91</v>
      </c>
      <c r="AV2814" s="15" t="s">
        <v>379</v>
      </c>
      <c r="AW2814" s="15" t="s">
        <v>37</v>
      </c>
      <c r="AX2814" s="15" t="s">
        <v>85</v>
      </c>
      <c r="AY2814" s="268" t="s">
        <v>373</v>
      </c>
    </row>
    <row r="2815" s="14" customFormat="1">
      <c r="A2815" s="14"/>
      <c r="B2815" s="247"/>
      <c r="C2815" s="248"/>
      <c r="D2815" s="238" t="s">
        <v>383</v>
      </c>
      <c r="E2815" s="248"/>
      <c r="F2815" s="250" t="s">
        <v>2443</v>
      </c>
      <c r="G2815" s="248"/>
      <c r="H2815" s="251">
        <v>1509.5239999999999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383</v>
      </c>
      <c r="AU2815" s="257" t="s">
        <v>91</v>
      </c>
      <c r="AV2815" s="14" t="s">
        <v>91</v>
      </c>
      <c r="AW2815" s="14" t="s">
        <v>4</v>
      </c>
      <c r="AX2815" s="14" t="s">
        <v>85</v>
      </c>
      <c r="AY2815" s="257" t="s">
        <v>373</v>
      </c>
    </row>
    <row r="2816" s="2" customFormat="1" ht="24.15" customHeight="1">
      <c r="A2816" s="41"/>
      <c r="B2816" s="42"/>
      <c r="C2816" s="280" t="s">
        <v>2444</v>
      </c>
      <c r="D2816" s="280" t="s">
        <v>489</v>
      </c>
      <c r="E2816" s="281" t="s">
        <v>2445</v>
      </c>
      <c r="F2816" s="282" t="s">
        <v>2446</v>
      </c>
      <c r="G2816" s="283" t="s">
        <v>153</v>
      </c>
      <c r="H2816" s="284">
        <v>128.667</v>
      </c>
      <c r="I2816" s="285"/>
      <c r="J2816" s="286">
        <f>ROUND(I2816*H2816,2)</f>
        <v>0</v>
      </c>
      <c r="K2816" s="282" t="s">
        <v>378</v>
      </c>
      <c r="L2816" s="287"/>
      <c r="M2816" s="288" t="s">
        <v>19</v>
      </c>
      <c r="N2816" s="289" t="s">
        <v>50</v>
      </c>
      <c r="O2816" s="87"/>
      <c r="P2816" s="227">
        <f>O2816*H2816</f>
        <v>0</v>
      </c>
      <c r="Q2816" s="227">
        <v>0.0035999999999999999</v>
      </c>
      <c r="R2816" s="227">
        <f>Q2816*H2816</f>
        <v>0.46320119999999998</v>
      </c>
      <c r="S2816" s="227">
        <v>0</v>
      </c>
      <c r="T2816" s="228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29" t="s">
        <v>616</v>
      </c>
      <c r="AT2816" s="229" t="s">
        <v>489</v>
      </c>
      <c r="AU2816" s="229" t="s">
        <v>91</v>
      </c>
      <c r="AY2816" s="20" t="s">
        <v>373</v>
      </c>
      <c r="BE2816" s="230">
        <f>IF(N2816="základní",J2816,0)</f>
        <v>0</v>
      </c>
      <c r="BF2816" s="230">
        <f>IF(N2816="snížená",J2816,0)</f>
        <v>0</v>
      </c>
      <c r="BG2816" s="230">
        <f>IF(N2816="zákl. přenesená",J2816,0)</f>
        <v>0</v>
      </c>
      <c r="BH2816" s="230">
        <f>IF(N2816="sníž. přenesená",J2816,0)</f>
        <v>0</v>
      </c>
      <c r="BI2816" s="230">
        <f>IF(N2816="nulová",J2816,0)</f>
        <v>0</v>
      </c>
      <c r="BJ2816" s="20" t="s">
        <v>91</v>
      </c>
      <c r="BK2816" s="230">
        <f>ROUND(I2816*H2816,2)</f>
        <v>0</v>
      </c>
      <c r="BL2816" s="20" t="s">
        <v>482</v>
      </c>
      <c r="BM2816" s="229" t="s">
        <v>2447</v>
      </c>
    </row>
    <row r="2817" s="13" customFormat="1">
      <c r="A2817" s="13"/>
      <c r="B2817" s="236"/>
      <c r="C2817" s="237"/>
      <c r="D2817" s="238" t="s">
        <v>383</v>
      </c>
      <c r="E2817" s="239" t="s">
        <v>19</v>
      </c>
      <c r="F2817" s="240" t="s">
        <v>1348</v>
      </c>
      <c r="G2817" s="237"/>
      <c r="H2817" s="239" t="s">
        <v>19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6" t="s">
        <v>383</v>
      </c>
      <c r="AU2817" s="246" t="s">
        <v>91</v>
      </c>
      <c r="AV2817" s="13" t="s">
        <v>85</v>
      </c>
      <c r="AW2817" s="13" t="s">
        <v>37</v>
      </c>
      <c r="AX2817" s="13" t="s">
        <v>78</v>
      </c>
      <c r="AY2817" s="246" t="s">
        <v>373</v>
      </c>
    </row>
    <row r="2818" s="13" customFormat="1">
      <c r="A2818" s="13"/>
      <c r="B2818" s="236"/>
      <c r="C2818" s="237"/>
      <c r="D2818" s="238" t="s">
        <v>383</v>
      </c>
      <c r="E2818" s="239" t="s">
        <v>19</v>
      </c>
      <c r="F2818" s="240" t="s">
        <v>2069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383</v>
      </c>
      <c r="AU2818" s="246" t="s">
        <v>91</v>
      </c>
      <c r="AV2818" s="13" t="s">
        <v>85</v>
      </c>
      <c r="AW2818" s="13" t="s">
        <v>37</v>
      </c>
      <c r="AX2818" s="13" t="s">
        <v>78</v>
      </c>
      <c r="AY2818" s="246" t="s">
        <v>373</v>
      </c>
    </row>
    <row r="2819" s="14" customFormat="1">
      <c r="A2819" s="14"/>
      <c r="B2819" s="247"/>
      <c r="C2819" s="248"/>
      <c r="D2819" s="238" t="s">
        <v>383</v>
      </c>
      <c r="E2819" s="249" t="s">
        <v>19</v>
      </c>
      <c r="F2819" s="250" t="s">
        <v>2448</v>
      </c>
      <c r="G2819" s="248"/>
      <c r="H2819" s="251">
        <v>47.869999999999997</v>
      </c>
      <c r="I2819" s="252"/>
      <c r="J2819" s="248"/>
      <c r="K2819" s="248"/>
      <c r="L2819" s="253"/>
      <c r="M2819" s="254"/>
      <c r="N2819" s="255"/>
      <c r="O2819" s="255"/>
      <c r="P2819" s="255"/>
      <c r="Q2819" s="255"/>
      <c r="R2819" s="255"/>
      <c r="S2819" s="255"/>
      <c r="T2819" s="256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7" t="s">
        <v>383</v>
      </c>
      <c r="AU2819" s="257" t="s">
        <v>91</v>
      </c>
      <c r="AV2819" s="14" t="s">
        <v>91</v>
      </c>
      <c r="AW2819" s="14" t="s">
        <v>37</v>
      </c>
      <c r="AX2819" s="14" t="s">
        <v>78</v>
      </c>
      <c r="AY2819" s="257" t="s">
        <v>373</v>
      </c>
    </row>
    <row r="2820" s="13" customFormat="1">
      <c r="A2820" s="13"/>
      <c r="B2820" s="236"/>
      <c r="C2820" s="237"/>
      <c r="D2820" s="238" t="s">
        <v>383</v>
      </c>
      <c r="E2820" s="239" t="s">
        <v>19</v>
      </c>
      <c r="F2820" s="240" t="s">
        <v>946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383</v>
      </c>
      <c r="AU2820" s="246" t="s">
        <v>91</v>
      </c>
      <c r="AV2820" s="13" t="s">
        <v>85</v>
      </c>
      <c r="AW2820" s="13" t="s">
        <v>37</v>
      </c>
      <c r="AX2820" s="13" t="s">
        <v>78</v>
      </c>
      <c r="AY2820" s="246" t="s">
        <v>373</v>
      </c>
    </row>
    <row r="2821" s="13" customFormat="1">
      <c r="A2821" s="13"/>
      <c r="B2821" s="236"/>
      <c r="C2821" s="237"/>
      <c r="D2821" s="238" t="s">
        <v>383</v>
      </c>
      <c r="E2821" s="239" t="s">
        <v>19</v>
      </c>
      <c r="F2821" s="240" t="s">
        <v>2449</v>
      </c>
      <c r="G2821" s="237"/>
      <c r="H2821" s="239" t="s">
        <v>19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6" t="s">
        <v>383</v>
      </c>
      <c r="AU2821" s="246" t="s">
        <v>91</v>
      </c>
      <c r="AV2821" s="13" t="s">
        <v>85</v>
      </c>
      <c r="AW2821" s="13" t="s">
        <v>37</v>
      </c>
      <c r="AX2821" s="13" t="s">
        <v>78</v>
      </c>
      <c r="AY2821" s="246" t="s">
        <v>373</v>
      </c>
    </row>
    <row r="2822" s="14" customFormat="1">
      <c r="A2822" s="14"/>
      <c r="B2822" s="247"/>
      <c r="C2822" s="248"/>
      <c r="D2822" s="238" t="s">
        <v>383</v>
      </c>
      <c r="E2822" s="249" t="s">
        <v>19</v>
      </c>
      <c r="F2822" s="250" t="s">
        <v>2450</v>
      </c>
      <c r="G2822" s="248"/>
      <c r="H2822" s="251">
        <v>13.4</v>
      </c>
      <c r="I2822" s="252"/>
      <c r="J2822" s="248"/>
      <c r="K2822" s="248"/>
      <c r="L2822" s="253"/>
      <c r="M2822" s="254"/>
      <c r="N2822" s="255"/>
      <c r="O2822" s="255"/>
      <c r="P2822" s="255"/>
      <c r="Q2822" s="255"/>
      <c r="R2822" s="255"/>
      <c r="S2822" s="255"/>
      <c r="T2822" s="256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7" t="s">
        <v>383</v>
      </c>
      <c r="AU2822" s="257" t="s">
        <v>91</v>
      </c>
      <c r="AV2822" s="14" t="s">
        <v>91</v>
      </c>
      <c r="AW2822" s="14" t="s">
        <v>37</v>
      </c>
      <c r="AX2822" s="14" t="s">
        <v>78</v>
      </c>
      <c r="AY2822" s="257" t="s">
        <v>373</v>
      </c>
    </row>
    <row r="2823" s="15" customFormat="1">
      <c r="A2823" s="15"/>
      <c r="B2823" s="258"/>
      <c r="C2823" s="259"/>
      <c r="D2823" s="238" t="s">
        <v>383</v>
      </c>
      <c r="E2823" s="260" t="s">
        <v>205</v>
      </c>
      <c r="F2823" s="261" t="s">
        <v>386</v>
      </c>
      <c r="G2823" s="259"/>
      <c r="H2823" s="262">
        <v>61.270000000000003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8" t="s">
        <v>383</v>
      </c>
      <c r="AU2823" s="268" t="s">
        <v>91</v>
      </c>
      <c r="AV2823" s="15" t="s">
        <v>379</v>
      </c>
      <c r="AW2823" s="15" t="s">
        <v>37</v>
      </c>
      <c r="AX2823" s="15" t="s">
        <v>85</v>
      </c>
      <c r="AY2823" s="268" t="s">
        <v>373</v>
      </c>
    </row>
    <row r="2824" s="14" customFormat="1">
      <c r="A2824" s="14"/>
      <c r="B2824" s="247"/>
      <c r="C2824" s="248"/>
      <c r="D2824" s="238" t="s">
        <v>383</v>
      </c>
      <c r="E2824" s="248"/>
      <c r="F2824" s="250" t="s">
        <v>2451</v>
      </c>
      <c r="G2824" s="248"/>
      <c r="H2824" s="251">
        <v>128.667</v>
      </c>
      <c r="I2824" s="252"/>
      <c r="J2824" s="248"/>
      <c r="K2824" s="248"/>
      <c r="L2824" s="253"/>
      <c r="M2824" s="254"/>
      <c r="N2824" s="255"/>
      <c r="O2824" s="255"/>
      <c r="P2824" s="255"/>
      <c r="Q2824" s="255"/>
      <c r="R2824" s="255"/>
      <c r="S2824" s="255"/>
      <c r="T2824" s="256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7" t="s">
        <v>383</v>
      </c>
      <c r="AU2824" s="257" t="s">
        <v>91</v>
      </c>
      <c r="AV2824" s="14" t="s">
        <v>91</v>
      </c>
      <c r="AW2824" s="14" t="s">
        <v>4</v>
      </c>
      <c r="AX2824" s="14" t="s">
        <v>85</v>
      </c>
      <c r="AY2824" s="257" t="s">
        <v>373</v>
      </c>
    </row>
    <row r="2825" s="2" customFormat="1" ht="24.15" customHeight="1">
      <c r="A2825" s="41"/>
      <c r="B2825" s="42"/>
      <c r="C2825" s="218" t="s">
        <v>2452</v>
      </c>
      <c r="D2825" s="218" t="s">
        <v>375</v>
      </c>
      <c r="E2825" s="219" t="s">
        <v>2453</v>
      </c>
      <c r="F2825" s="220" t="s">
        <v>2454</v>
      </c>
      <c r="G2825" s="221" t="s">
        <v>153</v>
      </c>
      <c r="H2825" s="222">
        <v>741.5</v>
      </c>
      <c r="I2825" s="223"/>
      <c r="J2825" s="224">
        <f>ROUND(I2825*H2825,2)</f>
        <v>0</v>
      </c>
      <c r="K2825" s="220" t="s">
        <v>378</v>
      </c>
      <c r="L2825" s="47"/>
      <c r="M2825" s="225" t="s">
        <v>19</v>
      </c>
      <c r="N2825" s="226" t="s">
        <v>50</v>
      </c>
      <c r="O2825" s="87"/>
      <c r="P2825" s="227">
        <f>O2825*H2825</f>
        <v>0</v>
      </c>
      <c r="Q2825" s="227">
        <v>0</v>
      </c>
      <c r="R2825" s="227">
        <f>Q2825*H2825</f>
        <v>0</v>
      </c>
      <c r="S2825" s="227">
        <v>0</v>
      </c>
      <c r="T2825" s="228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29" t="s">
        <v>482</v>
      </c>
      <c r="AT2825" s="229" t="s">
        <v>375</v>
      </c>
      <c r="AU2825" s="229" t="s">
        <v>91</v>
      </c>
      <c r="AY2825" s="20" t="s">
        <v>373</v>
      </c>
      <c r="BE2825" s="230">
        <f>IF(N2825="základní",J2825,0)</f>
        <v>0</v>
      </c>
      <c r="BF2825" s="230">
        <f>IF(N2825="snížená",J2825,0)</f>
        <v>0</v>
      </c>
      <c r="BG2825" s="230">
        <f>IF(N2825="zákl. přenesená",J2825,0)</f>
        <v>0</v>
      </c>
      <c r="BH2825" s="230">
        <f>IF(N2825="sníž. přenesená",J2825,0)</f>
        <v>0</v>
      </c>
      <c r="BI2825" s="230">
        <f>IF(N2825="nulová",J2825,0)</f>
        <v>0</v>
      </c>
      <c r="BJ2825" s="20" t="s">
        <v>91</v>
      </c>
      <c r="BK2825" s="230">
        <f>ROUND(I2825*H2825,2)</f>
        <v>0</v>
      </c>
      <c r="BL2825" s="20" t="s">
        <v>482</v>
      </c>
      <c r="BM2825" s="229" t="s">
        <v>2455</v>
      </c>
    </row>
    <row r="2826" s="2" customFormat="1">
      <c r="A2826" s="41"/>
      <c r="B2826" s="42"/>
      <c r="C2826" s="43"/>
      <c r="D2826" s="231" t="s">
        <v>381</v>
      </c>
      <c r="E2826" s="43"/>
      <c r="F2826" s="232" t="s">
        <v>2456</v>
      </c>
      <c r="G2826" s="43"/>
      <c r="H2826" s="43"/>
      <c r="I2826" s="233"/>
      <c r="J2826" s="43"/>
      <c r="K2826" s="43"/>
      <c r="L2826" s="47"/>
      <c r="M2826" s="234"/>
      <c r="N2826" s="235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381</v>
      </c>
      <c r="AU2826" s="20" t="s">
        <v>91</v>
      </c>
    </row>
    <row r="2827" s="13" customFormat="1">
      <c r="A2827" s="13"/>
      <c r="B2827" s="236"/>
      <c r="C2827" s="237"/>
      <c r="D2827" s="238" t="s">
        <v>383</v>
      </c>
      <c r="E2827" s="239" t="s">
        <v>19</v>
      </c>
      <c r="F2827" s="240" t="s">
        <v>1348</v>
      </c>
      <c r="G2827" s="237"/>
      <c r="H2827" s="239" t="s">
        <v>19</v>
      </c>
      <c r="I2827" s="241"/>
      <c r="J2827" s="237"/>
      <c r="K2827" s="237"/>
      <c r="L2827" s="242"/>
      <c r="M2827" s="243"/>
      <c r="N2827" s="244"/>
      <c r="O2827" s="244"/>
      <c r="P2827" s="244"/>
      <c r="Q2827" s="244"/>
      <c r="R2827" s="244"/>
      <c r="S2827" s="244"/>
      <c r="T2827" s="24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6" t="s">
        <v>383</v>
      </c>
      <c r="AU2827" s="246" t="s">
        <v>91</v>
      </c>
      <c r="AV2827" s="13" t="s">
        <v>85</v>
      </c>
      <c r="AW2827" s="13" t="s">
        <v>37</v>
      </c>
      <c r="AX2827" s="13" t="s">
        <v>78</v>
      </c>
      <c r="AY2827" s="246" t="s">
        <v>373</v>
      </c>
    </row>
    <row r="2828" s="13" customFormat="1">
      <c r="A2828" s="13"/>
      <c r="B2828" s="236"/>
      <c r="C2828" s="237"/>
      <c r="D2828" s="238" t="s">
        <v>383</v>
      </c>
      <c r="E2828" s="239" t="s">
        <v>19</v>
      </c>
      <c r="F2828" s="240" t="s">
        <v>668</v>
      </c>
      <c r="G2828" s="237"/>
      <c r="H2828" s="239" t="s">
        <v>19</v>
      </c>
      <c r="I2828" s="241"/>
      <c r="J2828" s="237"/>
      <c r="K2828" s="237"/>
      <c r="L2828" s="242"/>
      <c r="M2828" s="243"/>
      <c r="N2828" s="244"/>
      <c r="O2828" s="244"/>
      <c r="P2828" s="244"/>
      <c r="Q2828" s="244"/>
      <c r="R2828" s="244"/>
      <c r="S2828" s="244"/>
      <c r="T2828" s="245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6" t="s">
        <v>383</v>
      </c>
      <c r="AU2828" s="246" t="s">
        <v>91</v>
      </c>
      <c r="AV2828" s="13" t="s">
        <v>85</v>
      </c>
      <c r="AW2828" s="13" t="s">
        <v>37</v>
      </c>
      <c r="AX2828" s="13" t="s">
        <v>78</v>
      </c>
      <c r="AY2828" s="246" t="s">
        <v>373</v>
      </c>
    </row>
    <row r="2829" s="13" customFormat="1">
      <c r="A2829" s="13"/>
      <c r="B2829" s="236"/>
      <c r="C2829" s="237"/>
      <c r="D2829" s="238" t="s">
        <v>383</v>
      </c>
      <c r="E2829" s="239" t="s">
        <v>19</v>
      </c>
      <c r="F2829" s="240" t="s">
        <v>2068</v>
      </c>
      <c r="G2829" s="237"/>
      <c r="H2829" s="239" t="s">
        <v>19</v>
      </c>
      <c r="I2829" s="241"/>
      <c r="J2829" s="237"/>
      <c r="K2829" s="237"/>
      <c r="L2829" s="242"/>
      <c r="M2829" s="243"/>
      <c r="N2829" s="244"/>
      <c r="O2829" s="244"/>
      <c r="P2829" s="244"/>
      <c r="Q2829" s="244"/>
      <c r="R2829" s="244"/>
      <c r="S2829" s="244"/>
      <c r="T2829" s="24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6" t="s">
        <v>383</v>
      </c>
      <c r="AU2829" s="246" t="s">
        <v>91</v>
      </c>
      <c r="AV2829" s="13" t="s">
        <v>85</v>
      </c>
      <c r="AW2829" s="13" t="s">
        <v>37</v>
      </c>
      <c r="AX2829" s="13" t="s">
        <v>78</v>
      </c>
      <c r="AY2829" s="246" t="s">
        <v>373</v>
      </c>
    </row>
    <row r="2830" s="13" customFormat="1">
      <c r="A2830" s="13"/>
      <c r="B2830" s="236"/>
      <c r="C2830" s="237"/>
      <c r="D2830" s="238" t="s">
        <v>383</v>
      </c>
      <c r="E2830" s="239" t="s">
        <v>19</v>
      </c>
      <c r="F2830" s="240" t="s">
        <v>2069</v>
      </c>
      <c r="G2830" s="237"/>
      <c r="H2830" s="239" t="s">
        <v>19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6" t="s">
        <v>383</v>
      </c>
      <c r="AU2830" s="246" t="s">
        <v>91</v>
      </c>
      <c r="AV2830" s="13" t="s">
        <v>85</v>
      </c>
      <c r="AW2830" s="13" t="s">
        <v>37</v>
      </c>
      <c r="AX2830" s="13" t="s">
        <v>78</v>
      </c>
      <c r="AY2830" s="246" t="s">
        <v>373</v>
      </c>
    </row>
    <row r="2831" s="14" customFormat="1">
      <c r="A2831" s="14"/>
      <c r="B2831" s="247"/>
      <c r="C2831" s="248"/>
      <c r="D2831" s="238" t="s">
        <v>383</v>
      </c>
      <c r="E2831" s="249" t="s">
        <v>19</v>
      </c>
      <c r="F2831" s="250" t="s">
        <v>2217</v>
      </c>
      <c r="G2831" s="248"/>
      <c r="H2831" s="251">
        <v>718.82100000000003</v>
      </c>
      <c r="I2831" s="252"/>
      <c r="J2831" s="248"/>
      <c r="K2831" s="248"/>
      <c r="L2831" s="253"/>
      <c r="M2831" s="254"/>
      <c r="N2831" s="255"/>
      <c r="O2831" s="255"/>
      <c r="P2831" s="255"/>
      <c r="Q2831" s="255"/>
      <c r="R2831" s="255"/>
      <c r="S2831" s="255"/>
      <c r="T2831" s="256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7" t="s">
        <v>383</v>
      </c>
      <c r="AU2831" s="257" t="s">
        <v>91</v>
      </c>
      <c r="AV2831" s="14" t="s">
        <v>91</v>
      </c>
      <c r="AW2831" s="14" t="s">
        <v>37</v>
      </c>
      <c r="AX2831" s="14" t="s">
        <v>78</v>
      </c>
      <c r="AY2831" s="257" t="s">
        <v>373</v>
      </c>
    </row>
    <row r="2832" s="13" customFormat="1">
      <c r="A2832" s="13"/>
      <c r="B2832" s="236"/>
      <c r="C2832" s="237"/>
      <c r="D2832" s="238" t="s">
        <v>383</v>
      </c>
      <c r="E2832" s="239" t="s">
        <v>19</v>
      </c>
      <c r="F2832" s="240" t="s">
        <v>2071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383</v>
      </c>
      <c r="AU2832" s="246" t="s">
        <v>91</v>
      </c>
      <c r="AV2832" s="13" t="s">
        <v>85</v>
      </c>
      <c r="AW2832" s="13" t="s">
        <v>37</v>
      </c>
      <c r="AX2832" s="13" t="s">
        <v>78</v>
      </c>
      <c r="AY2832" s="246" t="s">
        <v>373</v>
      </c>
    </row>
    <row r="2833" s="14" customFormat="1">
      <c r="A2833" s="14"/>
      <c r="B2833" s="247"/>
      <c r="C2833" s="248"/>
      <c r="D2833" s="238" t="s">
        <v>383</v>
      </c>
      <c r="E2833" s="249" t="s">
        <v>19</v>
      </c>
      <c r="F2833" s="250" t="s">
        <v>2072</v>
      </c>
      <c r="G2833" s="248"/>
      <c r="H2833" s="251">
        <v>22.678999999999998</v>
      </c>
      <c r="I2833" s="252"/>
      <c r="J2833" s="248"/>
      <c r="K2833" s="248"/>
      <c r="L2833" s="253"/>
      <c r="M2833" s="254"/>
      <c r="N2833" s="255"/>
      <c r="O2833" s="255"/>
      <c r="P2833" s="255"/>
      <c r="Q2833" s="255"/>
      <c r="R2833" s="255"/>
      <c r="S2833" s="255"/>
      <c r="T2833" s="256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7" t="s">
        <v>383</v>
      </c>
      <c r="AU2833" s="257" t="s">
        <v>91</v>
      </c>
      <c r="AV2833" s="14" t="s">
        <v>91</v>
      </c>
      <c r="AW2833" s="14" t="s">
        <v>37</v>
      </c>
      <c r="AX2833" s="14" t="s">
        <v>78</v>
      </c>
      <c r="AY2833" s="257" t="s">
        <v>373</v>
      </c>
    </row>
    <row r="2834" s="15" customFormat="1">
      <c r="A2834" s="15"/>
      <c r="B2834" s="258"/>
      <c r="C2834" s="259"/>
      <c r="D2834" s="238" t="s">
        <v>383</v>
      </c>
      <c r="E2834" s="260" t="s">
        <v>19</v>
      </c>
      <c r="F2834" s="261" t="s">
        <v>386</v>
      </c>
      <c r="G2834" s="259"/>
      <c r="H2834" s="262">
        <v>741.5</v>
      </c>
      <c r="I2834" s="263"/>
      <c r="J2834" s="259"/>
      <c r="K2834" s="259"/>
      <c r="L2834" s="264"/>
      <c r="M2834" s="265"/>
      <c r="N2834" s="266"/>
      <c r="O2834" s="266"/>
      <c r="P2834" s="266"/>
      <c r="Q2834" s="266"/>
      <c r="R2834" s="266"/>
      <c r="S2834" s="266"/>
      <c r="T2834" s="267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T2834" s="268" t="s">
        <v>383</v>
      </c>
      <c r="AU2834" s="268" t="s">
        <v>91</v>
      </c>
      <c r="AV2834" s="15" t="s">
        <v>379</v>
      </c>
      <c r="AW2834" s="15" t="s">
        <v>37</v>
      </c>
      <c r="AX2834" s="15" t="s">
        <v>85</v>
      </c>
      <c r="AY2834" s="268" t="s">
        <v>373</v>
      </c>
    </row>
    <row r="2835" s="2" customFormat="1" ht="37.8" customHeight="1">
      <c r="A2835" s="41"/>
      <c r="B2835" s="42"/>
      <c r="C2835" s="218" t="s">
        <v>2457</v>
      </c>
      <c r="D2835" s="218" t="s">
        <v>375</v>
      </c>
      <c r="E2835" s="219" t="s">
        <v>2458</v>
      </c>
      <c r="F2835" s="220" t="s">
        <v>2459</v>
      </c>
      <c r="G2835" s="221" t="s">
        <v>153</v>
      </c>
      <c r="H2835" s="222">
        <v>34.609999999999999</v>
      </c>
      <c r="I2835" s="223"/>
      <c r="J2835" s="224">
        <f>ROUND(I2835*H2835,2)</f>
        <v>0</v>
      </c>
      <c r="K2835" s="220" t="s">
        <v>378</v>
      </c>
      <c r="L2835" s="47"/>
      <c r="M2835" s="225" t="s">
        <v>19</v>
      </c>
      <c r="N2835" s="226" t="s">
        <v>50</v>
      </c>
      <c r="O2835" s="87"/>
      <c r="P2835" s="227">
        <f>O2835*H2835</f>
        <v>0</v>
      </c>
      <c r="Q2835" s="227">
        <v>0.00012</v>
      </c>
      <c r="R2835" s="227">
        <f>Q2835*H2835</f>
        <v>0.0041532000000000001</v>
      </c>
      <c r="S2835" s="227">
        <v>0</v>
      </c>
      <c r="T2835" s="228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9" t="s">
        <v>482</v>
      </c>
      <c r="AT2835" s="229" t="s">
        <v>375</v>
      </c>
      <c r="AU2835" s="229" t="s">
        <v>91</v>
      </c>
      <c r="AY2835" s="20" t="s">
        <v>373</v>
      </c>
      <c r="BE2835" s="230">
        <f>IF(N2835="základní",J2835,0)</f>
        <v>0</v>
      </c>
      <c r="BF2835" s="230">
        <f>IF(N2835="snížená",J2835,0)</f>
        <v>0</v>
      </c>
      <c r="BG2835" s="230">
        <f>IF(N2835="zákl. přenesená",J2835,0)</f>
        <v>0</v>
      </c>
      <c r="BH2835" s="230">
        <f>IF(N2835="sníž. přenesená",J2835,0)</f>
        <v>0</v>
      </c>
      <c r="BI2835" s="230">
        <f>IF(N2835="nulová",J2835,0)</f>
        <v>0</v>
      </c>
      <c r="BJ2835" s="20" t="s">
        <v>91</v>
      </c>
      <c r="BK2835" s="230">
        <f>ROUND(I2835*H2835,2)</f>
        <v>0</v>
      </c>
      <c r="BL2835" s="20" t="s">
        <v>482</v>
      </c>
      <c r="BM2835" s="229" t="s">
        <v>2460</v>
      </c>
    </row>
    <row r="2836" s="2" customFormat="1">
      <c r="A2836" s="41"/>
      <c r="B2836" s="42"/>
      <c r="C2836" s="43"/>
      <c r="D2836" s="231" t="s">
        <v>381</v>
      </c>
      <c r="E2836" s="43"/>
      <c r="F2836" s="232" t="s">
        <v>2461</v>
      </c>
      <c r="G2836" s="43"/>
      <c r="H2836" s="43"/>
      <c r="I2836" s="233"/>
      <c r="J2836" s="43"/>
      <c r="K2836" s="43"/>
      <c r="L2836" s="47"/>
      <c r="M2836" s="234"/>
      <c r="N2836" s="235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381</v>
      </c>
      <c r="AU2836" s="20" t="s">
        <v>91</v>
      </c>
    </row>
    <row r="2837" s="13" customFormat="1">
      <c r="A2837" s="13"/>
      <c r="B2837" s="236"/>
      <c r="C2837" s="237"/>
      <c r="D2837" s="238" t="s">
        <v>383</v>
      </c>
      <c r="E2837" s="239" t="s">
        <v>19</v>
      </c>
      <c r="F2837" s="240" t="s">
        <v>1300</v>
      </c>
      <c r="G2837" s="237"/>
      <c r="H2837" s="239" t="s">
        <v>19</v>
      </c>
      <c r="I2837" s="241"/>
      <c r="J2837" s="237"/>
      <c r="K2837" s="237"/>
      <c r="L2837" s="242"/>
      <c r="M2837" s="243"/>
      <c r="N2837" s="244"/>
      <c r="O2837" s="244"/>
      <c r="P2837" s="244"/>
      <c r="Q2837" s="244"/>
      <c r="R2837" s="244"/>
      <c r="S2837" s="244"/>
      <c r="T2837" s="24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6" t="s">
        <v>383</v>
      </c>
      <c r="AU2837" s="246" t="s">
        <v>91</v>
      </c>
      <c r="AV2837" s="13" t="s">
        <v>85</v>
      </c>
      <c r="AW2837" s="13" t="s">
        <v>37</v>
      </c>
      <c r="AX2837" s="13" t="s">
        <v>78</v>
      </c>
      <c r="AY2837" s="246" t="s">
        <v>373</v>
      </c>
    </row>
    <row r="2838" s="14" customFormat="1">
      <c r="A2838" s="14"/>
      <c r="B2838" s="247"/>
      <c r="C2838" s="248"/>
      <c r="D2838" s="238" t="s">
        <v>383</v>
      </c>
      <c r="E2838" s="249" t="s">
        <v>19</v>
      </c>
      <c r="F2838" s="250" t="s">
        <v>2073</v>
      </c>
      <c r="G2838" s="248"/>
      <c r="H2838" s="251">
        <v>34.609999999999999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383</v>
      </c>
      <c r="AU2838" s="257" t="s">
        <v>91</v>
      </c>
      <c r="AV2838" s="14" t="s">
        <v>91</v>
      </c>
      <c r="AW2838" s="14" t="s">
        <v>37</v>
      </c>
      <c r="AX2838" s="14" t="s">
        <v>78</v>
      </c>
      <c r="AY2838" s="257" t="s">
        <v>373</v>
      </c>
    </row>
    <row r="2839" s="15" customFormat="1">
      <c r="A2839" s="15"/>
      <c r="B2839" s="258"/>
      <c r="C2839" s="259"/>
      <c r="D2839" s="238" t="s">
        <v>383</v>
      </c>
      <c r="E2839" s="260" t="s">
        <v>19</v>
      </c>
      <c r="F2839" s="261" t="s">
        <v>386</v>
      </c>
      <c r="G2839" s="259"/>
      <c r="H2839" s="262">
        <v>34.609999999999999</v>
      </c>
      <c r="I2839" s="263"/>
      <c r="J2839" s="259"/>
      <c r="K2839" s="259"/>
      <c r="L2839" s="264"/>
      <c r="M2839" s="265"/>
      <c r="N2839" s="266"/>
      <c r="O2839" s="266"/>
      <c r="P2839" s="266"/>
      <c r="Q2839" s="266"/>
      <c r="R2839" s="266"/>
      <c r="S2839" s="266"/>
      <c r="T2839" s="267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68" t="s">
        <v>383</v>
      </c>
      <c r="AU2839" s="268" t="s">
        <v>91</v>
      </c>
      <c r="AV2839" s="15" t="s">
        <v>379</v>
      </c>
      <c r="AW2839" s="15" t="s">
        <v>37</v>
      </c>
      <c r="AX2839" s="15" t="s">
        <v>85</v>
      </c>
      <c r="AY2839" s="268" t="s">
        <v>373</v>
      </c>
    </row>
    <row r="2840" s="2" customFormat="1" ht="16.5" customHeight="1">
      <c r="A2840" s="41"/>
      <c r="B2840" s="42"/>
      <c r="C2840" s="280" t="s">
        <v>2462</v>
      </c>
      <c r="D2840" s="280" t="s">
        <v>489</v>
      </c>
      <c r="E2840" s="281" t="s">
        <v>2463</v>
      </c>
      <c r="F2840" s="282" t="s">
        <v>2464</v>
      </c>
      <c r="G2840" s="283" t="s">
        <v>212</v>
      </c>
      <c r="H2840" s="284">
        <v>172.64599999999999</v>
      </c>
      <c r="I2840" s="285"/>
      <c r="J2840" s="286">
        <f>ROUND(I2840*H2840,2)</f>
        <v>0</v>
      </c>
      <c r="K2840" s="282" t="s">
        <v>378</v>
      </c>
      <c r="L2840" s="287"/>
      <c r="M2840" s="288" t="s">
        <v>19</v>
      </c>
      <c r="N2840" s="289" t="s">
        <v>50</v>
      </c>
      <c r="O2840" s="87"/>
      <c r="P2840" s="227">
        <f>O2840*H2840</f>
        <v>0</v>
      </c>
      <c r="Q2840" s="227">
        <v>0.025000000000000001</v>
      </c>
      <c r="R2840" s="227">
        <f>Q2840*H2840</f>
        <v>4.3161499999999995</v>
      </c>
      <c r="S2840" s="227">
        <v>0</v>
      </c>
      <c r="T2840" s="228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9" t="s">
        <v>616</v>
      </c>
      <c r="AT2840" s="229" t="s">
        <v>489</v>
      </c>
      <c r="AU2840" s="229" t="s">
        <v>91</v>
      </c>
      <c r="AY2840" s="20" t="s">
        <v>373</v>
      </c>
      <c r="BE2840" s="230">
        <f>IF(N2840="základní",J2840,0)</f>
        <v>0</v>
      </c>
      <c r="BF2840" s="230">
        <f>IF(N2840="snížená",J2840,0)</f>
        <v>0</v>
      </c>
      <c r="BG2840" s="230">
        <f>IF(N2840="zákl. přenesená",J2840,0)</f>
        <v>0</v>
      </c>
      <c r="BH2840" s="230">
        <f>IF(N2840="sníž. přenesená",J2840,0)</f>
        <v>0</v>
      </c>
      <c r="BI2840" s="230">
        <f>IF(N2840="nulová",J2840,0)</f>
        <v>0</v>
      </c>
      <c r="BJ2840" s="20" t="s">
        <v>91</v>
      </c>
      <c r="BK2840" s="230">
        <f>ROUND(I2840*H2840,2)</f>
        <v>0</v>
      </c>
      <c r="BL2840" s="20" t="s">
        <v>482</v>
      </c>
      <c r="BM2840" s="229" t="s">
        <v>2465</v>
      </c>
    </row>
    <row r="2841" s="13" customFormat="1">
      <c r="A2841" s="13"/>
      <c r="B2841" s="236"/>
      <c r="C2841" s="237"/>
      <c r="D2841" s="238" t="s">
        <v>383</v>
      </c>
      <c r="E2841" s="239" t="s">
        <v>19</v>
      </c>
      <c r="F2841" s="240" t="s">
        <v>1348</v>
      </c>
      <c r="G2841" s="237"/>
      <c r="H2841" s="239" t="s">
        <v>19</v>
      </c>
      <c r="I2841" s="241"/>
      <c r="J2841" s="237"/>
      <c r="K2841" s="237"/>
      <c r="L2841" s="242"/>
      <c r="M2841" s="243"/>
      <c r="N2841" s="244"/>
      <c r="O2841" s="244"/>
      <c r="P2841" s="244"/>
      <c r="Q2841" s="244"/>
      <c r="R2841" s="244"/>
      <c r="S2841" s="244"/>
      <c r="T2841" s="245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6" t="s">
        <v>383</v>
      </c>
      <c r="AU2841" s="246" t="s">
        <v>91</v>
      </c>
      <c r="AV2841" s="13" t="s">
        <v>85</v>
      </c>
      <c r="AW2841" s="13" t="s">
        <v>37</v>
      </c>
      <c r="AX2841" s="13" t="s">
        <v>78</v>
      </c>
      <c r="AY2841" s="246" t="s">
        <v>373</v>
      </c>
    </row>
    <row r="2842" s="13" customFormat="1">
      <c r="A2842" s="13"/>
      <c r="B2842" s="236"/>
      <c r="C2842" s="237"/>
      <c r="D2842" s="238" t="s">
        <v>383</v>
      </c>
      <c r="E2842" s="239" t="s">
        <v>19</v>
      </c>
      <c r="F2842" s="240" t="s">
        <v>668</v>
      </c>
      <c r="G2842" s="237"/>
      <c r="H2842" s="239" t="s">
        <v>19</v>
      </c>
      <c r="I2842" s="241"/>
      <c r="J2842" s="237"/>
      <c r="K2842" s="237"/>
      <c r="L2842" s="242"/>
      <c r="M2842" s="243"/>
      <c r="N2842" s="244"/>
      <c r="O2842" s="244"/>
      <c r="P2842" s="244"/>
      <c r="Q2842" s="244"/>
      <c r="R2842" s="244"/>
      <c r="S2842" s="244"/>
      <c r="T2842" s="245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6" t="s">
        <v>383</v>
      </c>
      <c r="AU2842" s="246" t="s">
        <v>91</v>
      </c>
      <c r="AV2842" s="13" t="s">
        <v>85</v>
      </c>
      <c r="AW2842" s="13" t="s">
        <v>37</v>
      </c>
      <c r="AX2842" s="13" t="s">
        <v>78</v>
      </c>
      <c r="AY2842" s="246" t="s">
        <v>373</v>
      </c>
    </row>
    <row r="2843" s="13" customFormat="1">
      <c r="A2843" s="13"/>
      <c r="B2843" s="236"/>
      <c r="C2843" s="237"/>
      <c r="D2843" s="238" t="s">
        <v>383</v>
      </c>
      <c r="E2843" s="239" t="s">
        <v>19</v>
      </c>
      <c r="F2843" s="240" t="s">
        <v>2068</v>
      </c>
      <c r="G2843" s="237"/>
      <c r="H2843" s="239" t="s">
        <v>19</v>
      </c>
      <c r="I2843" s="241"/>
      <c r="J2843" s="237"/>
      <c r="K2843" s="237"/>
      <c r="L2843" s="242"/>
      <c r="M2843" s="243"/>
      <c r="N2843" s="244"/>
      <c r="O2843" s="244"/>
      <c r="P2843" s="244"/>
      <c r="Q2843" s="244"/>
      <c r="R2843" s="244"/>
      <c r="S2843" s="244"/>
      <c r="T2843" s="245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6" t="s">
        <v>383</v>
      </c>
      <c r="AU2843" s="246" t="s">
        <v>91</v>
      </c>
      <c r="AV2843" s="13" t="s">
        <v>85</v>
      </c>
      <c r="AW2843" s="13" t="s">
        <v>37</v>
      </c>
      <c r="AX2843" s="13" t="s">
        <v>78</v>
      </c>
      <c r="AY2843" s="246" t="s">
        <v>373</v>
      </c>
    </row>
    <row r="2844" s="13" customFormat="1">
      <c r="A2844" s="13"/>
      <c r="B2844" s="236"/>
      <c r="C2844" s="237"/>
      <c r="D2844" s="238" t="s">
        <v>383</v>
      </c>
      <c r="E2844" s="239" t="s">
        <v>19</v>
      </c>
      <c r="F2844" s="240" t="s">
        <v>2069</v>
      </c>
      <c r="G2844" s="237"/>
      <c r="H2844" s="239" t="s">
        <v>19</v>
      </c>
      <c r="I2844" s="241"/>
      <c r="J2844" s="237"/>
      <c r="K2844" s="237"/>
      <c r="L2844" s="242"/>
      <c r="M2844" s="243"/>
      <c r="N2844" s="244"/>
      <c r="O2844" s="244"/>
      <c r="P2844" s="244"/>
      <c r="Q2844" s="244"/>
      <c r="R2844" s="244"/>
      <c r="S2844" s="244"/>
      <c r="T2844" s="245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6" t="s">
        <v>383</v>
      </c>
      <c r="AU2844" s="246" t="s">
        <v>91</v>
      </c>
      <c r="AV2844" s="13" t="s">
        <v>85</v>
      </c>
      <c r="AW2844" s="13" t="s">
        <v>37</v>
      </c>
      <c r="AX2844" s="13" t="s">
        <v>78</v>
      </c>
      <c r="AY2844" s="246" t="s">
        <v>373</v>
      </c>
    </row>
    <row r="2845" s="14" customFormat="1">
      <c r="A2845" s="14"/>
      <c r="B2845" s="247"/>
      <c r="C2845" s="248"/>
      <c r="D2845" s="238" t="s">
        <v>383</v>
      </c>
      <c r="E2845" s="249" t="s">
        <v>19</v>
      </c>
      <c r="F2845" s="250" t="s">
        <v>2466</v>
      </c>
      <c r="G2845" s="248"/>
      <c r="H2845" s="251">
        <v>172.517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7" t="s">
        <v>383</v>
      </c>
      <c r="AU2845" s="257" t="s">
        <v>91</v>
      </c>
      <c r="AV2845" s="14" t="s">
        <v>91</v>
      </c>
      <c r="AW2845" s="14" t="s">
        <v>37</v>
      </c>
      <c r="AX2845" s="14" t="s">
        <v>78</v>
      </c>
      <c r="AY2845" s="257" t="s">
        <v>373</v>
      </c>
    </row>
    <row r="2846" s="14" customFormat="1">
      <c r="A2846" s="14"/>
      <c r="B2846" s="247"/>
      <c r="C2846" s="248"/>
      <c r="D2846" s="238" t="s">
        <v>383</v>
      </c>
      <c r="E2846" s="249" t="s">
        <v>19</v>
      </c>
      <c r="F2846" s="250" t="s">
        <v>2467</v>
      </c>
      <c r="G2846" s="248"/>
      <c r="H2846" s="251">
        <v>-14.705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383</v>
      </c>
      <c r="AU2846" s="257" t="s">
        <v>91</v>
      </c>
      <c r="AV2846" s="14" t="s">
        <v>91</v>
      </c>
      <c r="AW2846" s="14" t="s">
        <v>37</v>
      </c>
      <c r="AX2846" s="14" t="s">
        <v>78</v>
      </c>
      <c r="AY2846" s="257" t="s">
        <v>373</v>
      </c>
    </row>
    <row r="2847" s="13" customFormat="1">
      <c r="A2847" s="13"/>
      <c r="B2847" s="236"/>
      <c r="C2847" s="237"/>
      <c r="D2847" s="238" t="s">
        <v>383</v>
      </c>
      <c r="E2847" s="239" t="s">
        <v>19</v>
      </c>
      <c r="F2847" s="240" t="s">
        <v>2071</v>
      </c>
      <c r="G2847" s="237"/>
      <c r="H2847" s="239" t="s">
        <v>19</v>
      </c>
      <c r="I2847" s="241"/>
      <c r="J2847" s="237"/>
      <c r="K2847" s="237"/>
      <c r="L2847" s="242"/>
      <c r="M2847" s="243"/>
      <c r="N2847" s="244"/>
      <c r="O2847" s="244"/>
      <c r="P2847" s="244"/>
      <c r="Q2847" s="244"/>
      <c r="R2847" s="244"/>
      <c r="S2847" s="244"/>
      <c r="T2847" s="245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6" t="s">
        <v>383</v>
      </c>
      <c r="AU2847" s="246" t="s">
        <v>91</v>
      </c>
      <c r="AV2847" s="13" t="s">
        <v>85</v>
      </c>
      <c r="AW2847" s="13" t="s">
        <v>37</v>
      </c>
      <c r="AX2847" s="13" t="s">
        <v>78</v>
      </c>
      <c r="AY2847" s="246" t="s">
        <v>373</v>
      </c>
    </row>
    <row r="2848" s="14" customFormat="1">
      <c r="A2848" s="14"/>
      <c r="B2848" s="247"/>
      <c r="C2848" s="248"/>
      <c r="D2848" s="238" t="s">
        <v>383</v>
      </c>
      <c r="E2848" s="249" t="s">
        <v>19</v>
      </c>
      <c r="F2848" s="250" t="s">
        <v>2468</v>
      </c>
      <c r="G2848" s="248"/>
      <c r="H2848" s="251">
        <v>4.5359999999999996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7" t="s">
        <v>383</v>
      </c>
      <c r="AU2848" s="257" t="s">
        <v>91</v>
      </c>
      <c r="AV2848" s="14" t="s">
        <v>91</v>
      </c>
      <c r="AW2848" s="14" t="s">
        <v>37</v>
      </c>
      <c r="AX2848" s="14" t="s">
        <v>78</v>
      </c>
      <c r="AY2848" s="257" t="s">
        <v>373</v>
      </c>
    </row>
    <row r="2849" s="13" customFormat="1">
      <c r="A2849" s="13"/>
      <c r="B2849" s="236"/>
      <c r="C2849" s="237"/>
      <c r="D2849" s="238" t="s">
        <v>383</v>
      </c>
      <c r="E2849" s="239" t="s">
        <v>19</v>
      </c>
      <c r="F2849" s="240" t="s">
        <v>1300</v>
      </c>
      <c r="G2849" s="237"/>
      <c r="H2849" s="239" t="s">
        <v>19</v>
      </c>
      <c r="I2849" s="241"/>
      <c r="J2849" s="237"/>
      <c r="K2849" s="237"/>
      <c r="L2849" s="242"/>
      <c r="M2849" s="243"/>
      <c r="N2849" s="244"/>
      <c r="O2849" s="244"/>
      <c r="P2849" s="244"/>
      <c r="Q2849" s="244"/>
      <c r="R2849" s="244"/>
      <c r="S2849" s="244"/>
      <c r="T2849" s="24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6" t="s">
        <v>383</v>
      </c>
      <c r="AU2849" s="246" t="s">
        <v>91</v>
      </c>
      <c r="AV2849" s="13" t="s">
        <v>85</v>
      </c>
      <c r="AW2849" s="13" t="s">
        <v>37</v>
      </c>
      <c r="AX2849" s="13" t="s">
        <v>78</v>
      </c>
      <c r="AY2849" s="246" t="s">
        <v>373</v>
      </c>
    </row>
    <row r="2850" s="14" customFormat="1">
      <c r="A2850" s="14"/>
      <c r="B2850" s="247"/>
      <c r="C2850" s="248"/>
      <c r="D2850" s="238" t="s">
        <v>383</v>
      </c>
      <c r="E2850" s="249" t="s">
        <v>19</v>
      </c>
      <c r="F2850" s="250" t="s">
        <v>2469</v>
      </c>
      <c r="G2850" s="248"/>
      <c r="H2850" s="251">
        <v>2.077</v>
      </c>
      <c r="I2850" s="252"/>
      <c r="J2850" s="248"/>
      <c r="K2850" s="248"/>
      <c r="L2850" s="253"/>
      <c r="M2850" s="254"/>
      <c r="N2850" s="255"/>
      <c r="O2850" s="255"/>
      <c r="P2850" s="255"/>
      <c r="Q2850" s="255"/>
      <c r="R2850" s="255"/>
      <c r="S2850" s="255"/>
      <c r="T2850" s="256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7" t="s">
        <v>383</v>
      </c>
      <c r="AU2850" s="257" t="s">
        <v>91</v>
      </c>
      <c r="AV2850" s="14" t="s">
        <v>91</v>
      </c>
      <c r="AW2850" s="14" t="s">
        <v>37</v>
      </c>
      <c r="AX2850" s="14" t="s">
        <v>78</v>
      </c>
      <c r="AY2850" s="257" t="s">
        <v>373</v>
      </c>
    </row>
    <row r="2851" s="15" customFormat="1">
      <c r="A2851" s="15"/>
      <c r="B2851" s="258"/>
      <c r="C2851" s="259"/>
      <c r="D2851" s="238" t="s">
        <v>383</v>
      </c>
      <c r="E2851" s="260" t="s">
        <v>19</v>
      </c>
      <c r="F2851" s="261" t="s">
        <v>386</v>
      </c>
      <c r="G2851" s="259"/>
      <c r="H2851" s="262">
        <v>164.42500000000001</v>
      </c>
      <c r="I2851" s="263"/>
      <c r="J2851" s="259"/>
      <c r="K2851" s="259"/>
      <c r="L2851" s="264"/>
      <c r="M2851" s="265"/>
      <c r="N2851" s="266"/>
      <c r="O2851" s="266"/>
      <c r="P2851" s="266"/>
      <c r="Q2851" s="266"/>
      <c r="R2851" s="266"/>
      <c r="S2851" s="266"/>
      <c r="T2851" s="267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68" t="s">
        <v>383</v>
      </c>
      <c r="AU2851" s="268" t="s">
        <v>91</v>
      </c>
      <c r="AV2851" s="15" t="s">
        <v>379</v>
      </c>
      <c r="AW2851" s="15" t="s">
        <v>37</v>
      </c>
      <c r="AX2851" s="15" t="s">
        <v>85</v>
      </c>
      <c r="AY2851" s="268" t="s">
        <v>373</v>
      </c>
    </row>
    <row r="2852" s="14" customFormat="1">
      <c r="A2852" s="14"/>
      <c r="B2852" s="247"/>
      <c r="C2852" s="248"/>
      <c r="D2852" s="238" t="s">
        <v>383</v>
      </c>
      <c r="E2852" s="248"/>
      <c r="F2852" s="250" t="s">
        <v>2470</v>
      </c>
      <c r="G2852" s="248"/>
      <c r="H2852" s="251">
        <v>172.64599999999999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383</v>
      </c>
      <c r="AU2852" s="257" t="s">
        <v>91</v>
      </c>
      <c r="AV2852" s="14" t="s">
        <v>91</v>
      </c>
      <c r="AW2852" s="14" t="s">
        <v>4</v>
      </c>
      <c r="AX2852" s="14" t="s">
        <v>85</v>
      </c>
      <c r="AY2852" s="257" t="s">
        <v>373</v>
      </c>
    </row>
    <row r="2853" s="2" customFormat="1" ht="16.5" customHeight="1">
      <c r="A2853" s="41"/>
      <c r="B2853" s="42"/>
      <c r="C2853" s="280" t="s">
        <v>2471</v>
      </c>
      <c r="D2853" s="280" t="s">
        <v>489</v>
      </c>
      <c r="E2853" s="281" t="s">
        <v>2472</v>
      </c>
      <c r="F2853" s="282" t="s">
        <v>2473</v>
      </c>
      <c r="G2853" s="283" t="s">
        <v>212</v>
      </c>
      <c r="H2853" s="284">
        <v>15.44</v>
      </c>
      <c r="I2853" s="285"/>
      <c r="J2853" s="286">
        <f>ROUND(I2853*H2853,2)</f>
        <v>0</v>
      </c>
      <c r="K2853" s="282" t="s">
        <v>378</v>
      </c>
      <c r="L2853" s="287"/>
      <c r="M2853" s="288" t="s">
        <v>19</v>
      </c>
      <c r="N2853" s="289" t="s">
        <v>50</v>
      </c>
      <c r="O2853" s="87"/>
      <c r="P2853" s="227">
        <f>O2853*H2853</f>
        <v>0</v>
      </c>
      <c r="Q2853" s="227">
        <v>0.029999999999999999</v>
      </c>
      <c r="R2853" s="227">
        <f>Q2853*H2853</f>
        <v>0.46319999999999995</v>
      </c>
      <c r="S2853" s="227">
        <v>0</v>
      </c>
      <c r="T2853" s="228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9" t="s">
        <v>616</v>
      </c>
      <c r="AT2853" s="229" t="s">
        <v>489</v>
      </c>
      <c r="AU2853" s="229" t="s">
        <v>91</v>
      </c>
      <c r="AY2853" s="20" t="s">
        <v>373</v>
      </c>
      <c r="BE2853" s="230">
        <f>IF(N2853="základní",J2853,0)</f>
        <v>0</v>
      </c>
      <c r="BF2853" s="230">
        <f>IF(N2853="snížená",J2853,0)</f>
        <v>0</v>
      </c>
      <c r="BG2853" s="230">
        <f>IF(N2853="zákl. přenesená",J2853,0)</f>
        <v>0</v>
      </c>
      <c r="BH2853" s="230">
        <f>IF(N2853="sníž. přenesená",J2853,0)</f>
        <v>0</v>
      </c>
      <c r="BI2853" s="230">
        <f>IF(N2853="nulová",J2853,0)</f>
        <v>0</v>
      </c>
      <c r="BJ2853" s="20" t="s">
        <v>91</v>
      </c>
      <c r="BK2853" s="230">
        <f>ROUND(I2853*H2853,2)</f>
        <v>0</v>
      </c>
      <c r="BL2853" s="20" t="s">
        <v>482</v>
      </c>
      <c r="BM2853" s="229" t="s">
        <v>2474</v>
      </c>
    </row>
    <row r="2854" s="14" customFormat="1">
      <c r="A2854" s="14"/>
      <c r="B2854" s="247"/>
      <c r="C2854" s="248"/>
      <c r="D2854" s="238" t="s">
        <v>383</v>
      </c>
      <c r="E2854" s="249" t="s">
        <v>19</v>
      </c>
      <c r="F2854" s="250" t="s">
        <v>2475</v>
      </c>
      <c r="G2854" s="248"/>
      <c r="H2854" s="251">
        <v>14.705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7" t="s">
        <v>383</v>
      </c>
      <c r="AU2854" s="257" t="s">
        <v>91</v>
      </c>
      <c r="AV2854" s="14" t="s">
        <v>91</v>
      </c>
      <c r="AW2854" s="14" t="s">
        <v>37</v>
      </c>
      <c r="AX2854" s="14" t="s">
        <v>78</v>
      </c>
      <c r="AY2854" s="257" t="s">
        <v>373</v>
      </c>
    </row>
    <row r="2855" s="15" customFormat="1">
      <c r="A2855" s="15"/>
      <c r="B2855" s="258"/>
      <c r="C2855" s="259"/>
      <c r="D2855" s="238" t="s">
        <v>383</v>
      </c>
      <c r="E2855" s="260" t="s">
        <v>19</v>
      </c>
      <c r="F2855" s="261" t="s">
        <v>386</v>
      </c>
      <c r="G2855" s="259"/>
      <c r="H2855" s="262">
        <v>14.705</v>
      </c>
      <c r="I2855" s="263"/>
      <c r="J2855" s="259"/>
      <c r="K2855" s="259"/>
      <c r="L2855" s="264"/>
      <c r="M2855" s="265"/>
      <c r="N2855" s="266"/>
      <c r="O2855" s="266"/>
      <c r="P2855" s="266"/>
      <c r="Q2855" s="266"/>
      <c r="R2855" s="266"/>
      <c r="S2855" s="266"/>
      <c r="T2855" s="267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8" t="s">
        <v>383</v>
      </c>
      <c r="AU2855" s="268" t="s">
        <v>91</v>
      </c>
      <c r="AV2855" s="15" t="s">
        <v>379</v>
      </c>
      <c r="AW2855" s="15" t="s">
        <v>37</v>
      </c>
      <c r="AX2855" s="15" t="s">
        <v>85</v>
      </c>
      <c r="AY2855" s="268" t="s">
        <v>373</v>
      </c>
    </row>
    <row r="2856" s="14" customFormat="1">
      <c r="A2856" s="14"/>
      <c r="B2856" s="247"/>
      <c r="C2856" s="248"/>
      <c r="D2856" s="238" t="s">
        <v>383</v>
      </c>
      <c r="E2856" s="248"/>
      <c r="F2856" s="250" t="s">
        <v>2476</v>
      </c>
      <c r="G2856" s="248"/>
      <c r="H2856" s="251">
        <v>15.44</v>
      </c>
      <c r="I2856" s="252"/>
      <c r="J2856" s="248"/>
      <c r="K2856" s="248"/>
      <c r="L2856" s="253"/>
      <c r="M2856" s="254"/>
      <c r="N2856" s="255"/>
      <c r="O2856" s="255"/>
      <c r="P2856" s="255"/>
      <c r="Q2856" s="255"/>
      <c r="R2856" s="255"/>
      <c r="S2856" s="255"/>
      <c r="T2856" s="256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7" t="s">
        <v>383</v>
      </c>
      <c r="AU2856" s="257" t="s">
        <v>91</v>
      </c>
      <c r="AV2856" s="14" t="s">
        <v>91</v>
      </c>
      <c r="AW2856" s="14" t="s">
        <v>4</v>
      </c>
      <c r="AX2856" s="14" t="s">
        <v>85</v>
      </c>
      <c r="AY2856" s="257" t="s">
        <v>373</v>
      </c>
    </row>
    <row r="2857" s="2" customFormat="1" ht="44.25" customHeight="1">
      <c r="A2857" s="41"/>
      <c r="B2857" s="42"/>
      <c r="C2857" s="218" t="s">
        <v>2477</v>
      </c>
      <c r="D2857" s="218" t="s">
        <v>375</v>
      </c>
      <c r="E2857" s="219" t="s">
        <v>2478</v>
      </c>
      <c r="F2857" s="220" t="s">
        <v>2479</v>
      </c>
      <c r="G2857" s="221" t="s">
        <v>230</v>
      </c>
      <c r="H2857" s="222">
        <v>146</v>
      </c>
      <c r="I2857" s="223"/>
      <c r="J2857" s="224">
        <f>ROUND(I2857*H2857,2)</f>
        <v>0</v>
      </c>
      <c r="K2857" s="220" t="s">
        <v>378</v>
      </c>
      <c r="L2857" s="47"/>
      <c r="M2857" s="225" t="s">
        <v>19</v>
      </c>
      <c r="N2857" s="226" t="s">
        <v>50</v>
      </c>
      <c r="O2857" s="87"/>
      <c r="P2857" s="227">
        <f>O2857*H2857</f>
        <v>0</v>
      </c>
      <c r="Q2857" s="227">
        <v>0.00010000000000000001</v>
      </c>
      <c r="R2857" s="227">
        <f>Q2857*H2857</f>
        <v>0.0146</v>
      </c>
      <c r="S2857" s="227">
        <v>0</v>
      </c>
      <c r="T2857" s="228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29" t="s">
        <v>482</v>
      </c>
      <c r="AT2857" s="229" t="s">
        <v>375</v>
      </c>
      <c r="AU2857" s="229" t="s">
        <v>91</v>
      </c>
      <c r="AY2857" s="20" t="s">
        <v>373</v>
      </c>
      <c r="BE2857" s="230">
        <f>IF(N2857="základní",J2857,0)</f>
        <v>0</v>
      </c>
      <c r="BF2857" s="230">
        <f>IF(N2857="snížená",J2857,0)</f>
        <v>0</v>
      </c>
      <c r="BG2857" s="230">
        <f>IF(N2857="zákl. přenesená",J2857,0)</f>
        <v>0</v>
      </c>
      <c r="BH2857" s="230">
        <f>IF(N2857="sníž. přenesená",J2857,0)</f>
        <v>0</v>
      </c>
      <c r="BI2857" s="230">
        <f>IF(N2857="nulová",J2857,0)</f>
        <v>0</v>
      </c>
      <c r="BJ2857" s="20" t="s">
        <v>91</v>
      </c>
      <c r="BK2857" s="230">
        <f>ROUND(I2857*H2857,2)</f>
        <v>0</v>
      </c>
      <c r="BL2857" s="20" t="s">
        <v>482</v>
      </c>
      <c r="BM2857" s="229" t="s">
        <v>2480</v>
      </c>
    </row>
    <row r="2858" s="2" customFormat="1">
      <c r="A2858" s="41"/>
      <c r="B2858" s="42"/>
      <c r="C2858" s="43"/>
      <c r="D2858" s="231" t="s">
        <v>381</v>
      </c>
      <c r="E2858" s="43"/>
      <c r="F2858" s="232" t="s">
        <v>2481</v>
      </c>
      <c r="G2858" s="43"/>
      <c r="H2858" s="43"/>
      <c r="I2858" s="233"/>
      <c r="J2858" s="43"/>
      <c r="K2858" s="43"/>
      <c r="L2858" s="47"/>
      <c r="M2858" s="234"/>
      <c r="N2858" s="235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381</v>
      </c>
      <c r="AU2858" s="20" t="s">
        <v>91</v>
      </c>
    </row>
    <row r="2859" s="13" customFormat="1">
      <c r="A2859" s="13"/>
      <c r="B2859" s="236"/>
      <c r="C2859" s="237"/>
      <c r="D2859" s="238" t="s">
        <v>383</v>
      </c>
      <c r="E2859" s="239" t="s">
        <v>19</v>
      </c>
      <c r="F2859" s="240" t="s">
        <v>384</v>
      </c>
      <c r="G2859" s="237"/>
      <c r="H2859" s="239" t="s">
        <v>19</v>
      </c>
      <c r="I2859" s="241"/>
      <c r="J2859" s="237"/>
      <c r="K2859" s="237"/>
      <c r="L2859" s="242"/>
      <c r="M2859" s="243"/>
      <c r="N2859" s="244"/>
      <c r="O2859" s="244"/>
      <c r="P2859" s="244"/>
      <c r="Q2859" s="244"/>
      <c r="R2859" s="244"/>
      <c r="S2859" s="244"/>
      <c r="T2859" s="245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6" t="s">
        <v>383</v>
      </c>
      <c r="AU2859" s="246" t="s">
        <v>91</v>
      </c>
      <c r="AV2859" s="13" t="s">
        <v>85</v>
      </c>
      <c r="AW2859" s="13" t="s">
        <v>37</v>
      </c>
      <c r="AX2859" s="13" t="s">
        <v>78</v>
      </c>
      <c r="AY2859" s="246" t="s">
        <v>373</v>
      </c>
    </row>
    <row r="2860" s="13" customFormat="1">
      <c r="A2860" s="13"/>
      <c r="B2860" s="236"/>
      <c r="C2860" s="237"/>
      <c r="D2860" s="238" t="s">
        <v>383</v>
      </c>
      <c r="E2860" s="239" t="s">
        <v>19</v>
      </c>
      <c r="F2860" s="240" t="s">
        <v>759</v>
      </c>
      <c r="G2860" s="237"/>
      <c r="H2860" s="239" t="s">
        <v>19</v>
      </c>
      <c r="I2860" s="241"/>
      <c r="J2860" s="237"/>
      <c r="K2860" s="237"/>
      <c r="L2860" s="242"/>
      <c r="M2860" s="243"/>
      <c r="N2860" s="244"/>
      <c r="O2860" s="244"/>
      <c r="P2860" s="244"/>
      <c r="Q2860" s="244"/>
      <c r="R2860" s="244"/>
      <c r="S2860" s="244"/>
      <c r="T2860" s="245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6" t="s">
        <v>383</v>
      </c>
      <c r="AU2860" s="246" t="s">
        <v>91</v>
      </c>
      <c r="AV2860" s="13" t="s">
        <v>85</v>
      </c>
      <c r="AW2860" s="13" t="s">
        <v>37</v>
      </c>
      <c r="AX2860" s="13" t="s">
        <v>78</v>
      </c>
      <c r="AY2860" s="246" t="s">
        <v>373</v>
      </c>
    </row>
    <row r="2861" s="13" customFormat="1">
      <c r="A2861" s="13"/>
      <c r="B2861" s="236"/>
      <c r="C2861" s="237"/>
      <c r="D2861" s="238" t="s">
        <v>383</v>
      </c>
      <c r="E2861" s="239" t="s">
        <v>19</v>
      </c>
      <c r="F2861" s="240" t="s">
        <v>2482</v>
      </c>
      <c r="G2861" s="237"/>
      <c r="H2861" s="239" t="s">
        <v>19</v>
      </c>
      <c r="I2861" s="241"/>
      <c r="J2861" s="237"/>
      <c r="K2861" s="237"/>
      <c r="L2861" s="242"/>
      <c r="M2861" s="243"/>
      <c r="N2861" s="244"/>
      <c r="O2861" s="244"/>
      <c r="P2861" s="244"/>
      <c r="Q2861" s="244"/>
      <c r="R2861" s="244"/>
      <c r="S2861" s="244"/>
      <c r="T2861" s="245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6" t="s">
        <v>383</v>
      </c>
      <c r="AU2861" s="246" t="s">
        <v>91</v>
      </c>
      <c r="AV2861" s="13" t="s">
        <v>85</v>
      </c>
      <c r="AW2861" s="13" t="s">
        <v>37</v>
      </c>
      <c r="AX2861" s="13" t="s">
        <v>78</v>
      </c>
      <c r="AY2861" s="246" t="s">
        <v>373</v>
      </c>
    </row>
    <row r="2862" s="14" customFormat="1">
      <c r="A2862" s="14"/>
      <c r="B2862" s="247"/>
      <c r="C2862" s="248"/>
      <c r="D2862" s="238" t="s">
        <v>383</v>
      </c>
      <c r="E2862" s="249" t="s">
        <v>19</v>
      </c>
      <c r="F2862" s="250" t="s">
        <v>1634</v>
      </c>
      <c r="G2862" s="248"/>
      <c r="H2862" s="251">
        <v>146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7" t="s">
        <v>383</v>
      </c>
      <c r="AU2862" s="257" t="s">
        <v>91</v>
      </c>
      <c r="AV2862" s="14" t="s">
        <v>91</v>
      </c>
      <c r="AW2862" s="14" t="s">
        <v>37</v>
      </c>
      <c r="AX2862" s="14" t="s">
        <v>78</v>
      </c>
      <c r="AY2862" s="257" t="s">
        <v>373</v>
      </c>
    </row>
    <row r="2863" s="15" customFormat="1">
      <c r="A2863" s="15"/>
      <c r="B2863" s="258"/>
      <c r="C2863" s="259"/>
      <c r="D2863" s="238" t="s">
        <v>383</v>
      </c>
      <c r="E2863" s="260" t="s">
        <v>19</v>
      </c>
      <c r="F2863" s="261" t="s">
        <v>386</v>
      </c>
      <c r="G2863" s="259"/>
      <c r="H2863" s="262">
        <v>146</v>
      </c>
      <c r="I2863" s="263"/>
      <c r="J2863" s="259"/>
      <c r="K2863" s="259"/>
      <c r="L2863" s="264"/>
      <c r="M2863" s="265"/>
      <c r="N2863" s="266"/>
      <c r="O2863" s="266"/>
      <c r="P2863" s="266"/>
      <c r="Q2863" s="266"/>
      <c r="R2863" s="266"/>
      <c r="S2863" s="266"/>
      <c r="T2863" s="267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68" t="s">
        <v>383</v>
      </c>
      <c r="AU2863" s="268" t="s">
        <v>91</v>
      </c>
      <c r="AV2863" s="15" t="s">
        <v>379</v>
      </c>
      <c r="AW2863" s="15" t="s">
        <v>37</v>
      </c>
      <c r="AX2863" s="15" t="s">
        <v>85</v>
      </c>
      <c r="AY2863" s="268" t="s">
        <v>373</v>
      </c>
    </row>
    <row r="2864" s="2" customFormat="1" ht="24.15" customHeight="1">
      <c r="A2864" s="41"/>
      <c r="B2864" s="42"/>
      <c r="C2864" s="280" t="s">
        <v>2483</v>
      </c>
      <c r="D2864" s="280" t="s">
        <v>489</v>
      </c>
      <c r="E2864" s="281" t="s">
        <v>2484</v>
      </c>
      <c r="F2864" s="282" t="s">
        <v>2485</v>
      </c>
      <c r="G2864" s="283" t="s">
        <v>153</v>
      </c>
      <c r="H2864" s="284">
        <v>38.325000000000003</v>
      </c>
      <c r="I2864" s="285"/>
      <c r="J2864" s="286">
        <f>ROUND(I2864*H2864,2)</f>
        <v>0</v>
      </c>
      <c r="K2864" s="282" t="s">
        <v>378</v>
      </c>
      <c r="L2864" s="287"/>
      <c r="M2864" s="288" t="s">
        <v>19</v>
      </c>
      <c r="N2864" s="289" t="s">
        <v>50</v>
      </c>
      <c r="O2864" s="87"/>
      <c r="P2864" s="227">
        <f>O2864*H2864</f>
        <v>0</v>
      </c>
      <c r="Q2864" s="227">
        <v>0.0023999999999999998</v>
      </c>
      <c r="R2864" s="227">
        <f>Q2864*H2864</f>
        <v>0.091979999999999992</v>
      </c>
      <c r="S2864" s="227">
        <v>0</v>
      </c>
      <c r="T2864" s="228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9" t="s">
        <v>616</v>
      </c>
      <c r="AT2864" s="229" t="s">
        <v>489</v>
      </c>
      <c r="AU2864" s="229" t="s">
        <v>91</v>
      </c>
      <c r="AY2864" s="20" t="s">
        <v>373</v>
      </c>
      <c r="BE2864" s="230">
        <f>IF(N2864="základní",J2864,0)</f>
        <v>0</v>
      </c>
      <c r="BF2864" s="230">
        <f>IF(N2864="snížená",J2864,0)</f>
        <v>0</v>
      </c>
      <c r="BG2864" s="230">
        <f>IF(N2864="zákl. přenesená",J2864,0)</f>
        <v>0</v>
      </c>
      <c r="BH2864" s="230">
        <f>IF(N2864="sníž. přenesená",J2864,0)</f>
        <v>0</v>
      </c>
      <c r="BI2864" s="230">
        <f>IF(N2864="nulová",J2864,0)</f>
        <v>0</v>
      </c>
      <c r="BJ2864" s="20" t="s">
        <v>91</v>
      </c>
      <c r="BK2864" s="230">
        <f>ROUND(I2864*H2864,2)</f>
        <v>0</v>
      </c>
      <c r="BL2864" s="20" t="s">
        <v>482</v>
      </c>
      <c r="BM2864" s="229" t="s">
        <v>2486</v>
      </c>
    </row>
    <row r="2865" s="13" customFormat="1">
      <c r="A2865" s="13"/>
      <c r="B2865" s="236"/>
      <c r="C2865" s="237"/>
      <c r="D2865" s="238" t="s">
        <v>383</v>
      </c>
      <c r="E2865" s="239" t="s">
        <v>19</v>
      </c>
      <c r="F2865" s="240" t="s">
        <v>384</v>
      </c>
      <c r="G2865" s="237"/>
      <c r="H2865" s="239" t="s">
        <v>19</v>
      </c>
      <c r="I2865" s="241"/>
      <c r="J2865" s="237"/>
      <c r="K2865" s="237"/>
      <c r="L2865" s="242"/>
      <c r="M2865" s="243"/>
      <c r="N2865" s="244"/>
      <c r="O2865" s="244"/>
      <c r="P2865" s="244"/>
      <c r="Q2865" s="244"/>
      <c r="R2865" s="244"/>
      <c r="S2865" s="244"/>
      <c r="T2865" s="245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6" t="s">
        <v>383</v>
      </c>
      <c r="AU2865" s="246" t="s">
        <v>91</v>
      </c>
      <c r="AV2865" s="13" t="s">
        <v>85</v>
      </c>
      <c r="AW2865" s="13" t="s">
        <v>37</v>
      </c>
      <c r="AX2865" s="13" t="s">
        <v>78</v>
      </c>
      <c r="AY2865" s="246" t="s">
        <v>373</v>
      </c>
    </row>
    <row r="2866" s="13" customFormat="1">
      <c r="A2866" s="13"/>
      <c r="B2866" s="236"/>
      <c r="C2866" s="237"/>
      <c r="D2866" s="238" t="s">
        <v>383</v>
      </c>
      <c r="E2866" s="239" t="s">
        <v>19</v>
      </c>
      <c r="F2866" s="240" t="s">
        <v>759</v>
      </c>
      <c r="G2866" s="237"/>
      <c r="H2866" s="239" t="s">
        <v>19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6" t="s">
        <v>383</v>
      </c>
      <c r="AU2866" s="246" t="s">
        <v>91</v>
      </c>
      <c r="AV2866" s="13" t="s">
        <v>85</v>
      </c>
      <c r="AW2866" s="13" t="s">
        <v>37</v>
      </c>
      <c r="AX2866" s="13" t="s">
        <v>78</v>
      </c>
      <c r="AY2866" s="246" t="s">
        <v>373</v>
      </c>
    </row>
    <row r="2867" s="13" customFormat="1">
      <c r="A2867" s="13"/>
      <c r="B2867" s="236"/>
      <c r="C2867" s="237"/>
      <c r="D2867" s="238" t="s">
        <v>383</v>
      </c>
      <c r="E2867" s="239" t="s">
        <v>19</v>
      </c>
      <c r="F2867" s="240" t="s">
        <v>2482</v>
      </c>
      <c r="G2867" s="237"/>
      <c r="H2867" s="239" t="s">
        <v>19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6" t="s">
        <v>383</v>
      </c>
      <c r="AU2867" s="246" t="s">
        <v>91</v>
      </c>
      <c r="AV2867" s="13" t="s">
        <v>85</v>
      </c>
      <c r="AW2867" s="13" t="s">
        <v>37</v>
      </c>
      <c r="AX2867" s="13" t="s">
        <v>78</v>
      </c>
      <c r="AY2867" s="246" t="s">
        <v>373</v>
      </c>
    </row>
    <row r="2868" s="14" customFormat="1">
      <c r="A2868" s="14"/>
      <c r="B2868" s="247"/>
      <c r="C2868" s="248"/>
      <c r="D2868" s="238" t="s">
        <v>383</v>
      </c>
      <c r="E2868" s="249" t="s">
        <v>19</v>
      </c>
      <c r="F2868" s="250" t="s">
        <v>2487</v>
      </c>
      <c r="G2868" s="248"/>
      <c r="H2868" s="251">
        <v>38.325000000000003</v>
      </c>
      <c r="I2868" s="252"/>
      <c r="J2868" s="248"/>
      <c r="K2868" s="248"/>
      <c r="L2868" s="253"/>
      <c r="M2868" s="254"/>
      <c r="N2868" s="255"/>
      <c r="O2868" s="255"/>
      <c r="P2868" s="255"/>
      <c r="Q2868" s="255"/>
      <c r="R2868" s="255"/>
      <c r="S2868" s="255"/>
      <c r="T2868" s="256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7" t="s">
        <v>383</v>
      </c>
      <c r="AU2868" s="257" t="s">
        <v>91</v>
      </c>
      <c r="AV2868" s="14" t="s">
        <v>91</v>
      </c>
      <c r="AW2868" s="14" t="s">
        <v>37</v>
      </c>
      <c r="AX2868" s="14" t="s">
        <v>78</v>
      </c>
      <c r="AY2868" s="257" t="s">
        <v>373</v>
      </c>
    </row>
    <row r="2869" s="15" customFormat="1">
      <c r="A2869" s="15"/>
      <c r="B2869" s="258"/>
      <c r="C2869" s="259"/>
      <c r="D2869" s="238" t="s">
        <v>383</v>
      </c>
      <c r="E2869" s="260" t="s">
        <v>19</v>
      </c>
      <c r="F2869" s="261" t="s">
        <v>386</v>
      </c>
      <c r="G2869" s="259"/>
      <c r="H2869" s="262">
        <v>38.325000000000003</v>
      </c>
      <c r="I2869" s="263"/>
      <c r="J2869" s="259"/>
      <c r="K2869" s="259"/>
      <c r="L2869" s="264"/>
      <c r="M2869" s="265"/>
      <c r="N2869" s="266"/>
      <c r="O2869" s="266"/>
      <c r="P2869" s="266"/>
      <c r="Q2869" s="266"/>
      <c r="R2869" s="266"/>
      <c r="S2869" s="266"/>
      <c r="T2869" s="267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8" t="s">
        <v>383</v>
      </c>
      <c r="AU2869" s="268" t="s">
        <v>91</v>
      </c>
      <c r="AV2869" s="15" t="s">
        <v>379</v>
      </c>
      <c r="AW2869" s="15" t="s">
        <v>37</v>
      </c>
      <c r="AX2869" s="15" t="s">
        <v>85</v>
      </c>
      <c r="AY2869" s="268" t="s">
        <v>373</v>
      </c>
    </row>
    <row r="2870" s="2" customFormat="1" ht="37.8" customHeight="1">
      <c r="A2870" s="41"/>
      <c r="B2870" s="42"/>
      <c r="C2870" s="218" t="s">
        <v>296</v>
      </c>
      <c r="D2870" s="218" t="s">
        <v>375</v>
      </c>
      <c r="E2870" s="219" t="s">
        <v>2488</v>
      </c>
      <c r="F2870" s="220" t="s">
        <v>2489</v>
      </c>
      <c r="G2870" s="221" t="s">
        <v>595</v>
      </c>
      <c r="H2870" s="222">
        <v>24</v>
      </c>
      <c r="I2870" s="223"/>
      <c r="J2870" s="224">
        <f>ROUND(I2870*H2870,2)</f>
        <v>0</v>
      </c>
      <c r="K2870" s="220" t="s">
        <v>378</v>
      </c>
      <c r="L2870" s="47"/>
      <c r="M2870" s="225" t="s">
        <v>19</v>
      </c>
      <c r="N2870" s="226" t="s">
        <v>50</v>
      </c>
      <c r="O2870" s="87"/>
      <c r="P2870" s="227">
        <f>O2870*H2870</f>
        <v>0</v>
      </c>
      <c r="Q2870" s="227">
        <v>0</v>
      </c>
      <c r="R2870" s="227">
        <f>Q2870*H2870</f>
        <v>0</v>
      </c>
      <c r="S2870" s="227">
        <v>0</v>
      </c>
      <c r="T2870" s="228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9" t="s">
        <v>482</v>
      </c>
      <c r="AT2870" s="229" t="s">
        <v>375</v>
      </c>
      <c r="AU2870" s="229" t="s">
        <v>91</v>
      </c>
      <c r="AY2870" s="20" t="s">
        <v>373</v>
      </c>
      <c r="BE2870" s="230">
        <f>IF(N2870="základní",J2870,0)</f>
        <v>0</v>
      </c>
      <c r="BF2870" s="230">
        <f>IF(N2870="snížená",J2870,0)</f>
        <v>0</v>
      </c>
      <c r="BG2870" s="230">
        <f>IF(N2870="zákl. přenesená",J2870,0)</f>
        <v>0</v>
      </c>
      <c r="BH2870" s="230">
        <f>IF(N2870="sníž. přenesená",J2870,0)</f>
        <v>0</v>
      </c>
      <c r="BI2870" s="230">
        <f>IF(N2870="nulová",J2870,0)</f>
        <v>0</v>
      </c>
      <c r="BJ2870" s="20" t="s">
        <v>91</v>
      </c>
      <c r="BK2870" s="230">
        <f>ROUND(I2870*H2870,2)</f>
        <v>0</v>
      </c>
      <c r="BL2870" s="20" t="s">
        <v>482</v>
      </c>
      <c r="BM2870" s="229" t="s">
        <v>2490</v>
      </c>
    </row>
    <row r="2871" s="2" customFormat="1">
      <c r="A2871" s="41"/>
      <c r="B2871" s="42"/>
      <c r="C2871" s="43"/>
      <c r="D2871" s="231" t="s">
        <v>381</v>
      </c>
      <c r="E2871" s="43"/>
      <c r="F2871" s="232" t="s">
        <v>2491</v>
      </c>
      <c r="G2871" s="43"/>
      <c r="H2871" s="43"/>
      <c r="I2871" s="233"/>
      <c r="J2871" s="43"/>
      <c r="K2871" s="43"/>
      <c r="L2871" s="47"/>
      <c r="M2871" s="234"/>
      <c r="N2871" s="235"/>
      <c r="O2871" s="87"/>
      <c r="P2871" s="87"/>
      <c r="Q2871" s="87"/>
      <c r="R2871" s="87"/>
      <c r="S2871" s="87"/>
      <c r="T2871" s="88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20" t="s">
        <v>381</v>
      </c>
      <c r="AU2871" s="20" t="s">
        <v>91</v>
      </c>
    </row>
    <row r="2872" s="13" customFormat="1">
      <c r="A2872" s="13"/>
      <c r="B2872" s="236"/>
      <c r="C2872" s="237"/>
      <c r="D2872" s="238" t="s">
        <v>383</v>
      </c>
      <c r="E2872" s="239" t="s">
        <v>19</v>
      </c>
      <c r="F2872" s="240" t="s">
        <v>384</v>
      </c>
      <c r="G2872" s="237"/>
      <c r="H2872" s="239" t="s">
        <v>19</v>
      </c>
      <c r="I2872" s="241"/>
      <c r="J2872" s="237"/>
      <c r="K2872" s="237"/>
      <c r="L2872" s="242"/>
      <c r="M2872" s="243"/>
      <c r="N2872" s="244"/>
      <c r="O2872" s="244"/>
      <c r="P2872" s="244"/>
      <c r="Q2872" s="244"/>
      <c r="R2872" s="244"/>
      <c r="S2872" s="244"/>
      <c r="T2872" s="24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6" t="s">
        <v>383</v>
      </c>
      <c r="AU2872" s="246" t="s">
        <v>91</v>
      </c>
      <c r="AV2872" s="13" t="s">
        <v>85</v>
      </c>
      <c r="AW2872" s="13" t="s">
        <v>37</v>
      </c>
      <c r="AX2872" s="13" t="s">
        <v>78</v>
      </c>
      <c r="AY2872" s="246" t="s">
        <v>373</v>
      </c>
    </row>
    <row r="2873" s="13" customFormat="1">
      <c r="A2873" s="13"/>
      <c r="B2873" s="236"/>
      <c r="C2873" s="237"/>
      <c r="D2873" s="238" t="s">
        <v>383</v>
      </c>
      <c r="E2873" s="239" t="s">
        <v>19</v>
      </c>
      <c r="F2873" s="240" t="s">
        <v>1441</v>
      </c>
      <c r="G2873" s="237"/>
      <c r="H2873" s="239" t="s">
        <v>19</v>
      </c>
      <c r="I2873" s="241"/>
      <c r="J2873" s="237"/>
      <c r="K2873" s="237"/>
      <c r="L2873" s="242"/>
      <c r="M2873" s="243"/>
      <c r="N2873" s="244"/>
      <c r="O2873" s="244"/>
      <c r="P2873" s="244"/>
      <c r="Q2873" s="244"/>
      <c r="R2873" s="244"/>
      <c r="S2873" s="244"/>
      <c r="T2873" s="24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6" t="s">
        <v>383</v>
      </c>
      <c r="AU2873" s="246" t="s">
        <v>91</v>
      </c>
      <c r="AV2873" s="13" t="s">
        <v>85</v>
      </c>
      <c r="AW2873" s="13" t="s">
        <v>37</v>
      </c>
      <c r="AX2873" s="13" t="s">
        <v>78</v>
      </c>
      <c r="AY2873" s="246" t="s">
        <v>373</v>
      </c>
    </row>
    <row r="2874" s="14" customFormat="1">
      <c r="A2874" s="14"/>
      <c r="B2874" s="247"/>
      <c r="C2874" s="248"/>
      <c r="D2874" s="238" t="s">
        <v>383</v>
      </c>
      <c r="E2874" s="249" t="s">
        <v>19</v>
      </c>
      <c r="F2874" s="250" t="s">
        <v>2131</v>
      </c>
      <c r="G2874" s="248"/>
      <c r="H2874" s="251">
        <v>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383</v>
      </c>
      <c r="AU2874" s="257" t="s">
        <v>91</v>
      </c>
      <c r="AV2874" s="14" t="s">
        <v>91</v>
      </c>
      <c r="AW2874" s="14" t="s">
        <v>37</v>
      </c>
      <c r="AX2874" s="14" t="s">
        <v>78</v>
      </c>
      <c r="AY2874" s="257" t="s">
        <v>373</v>
      </c>
    </row>
    <row r="2875" s="14" customFormat="1">
      <c r="A2875" s="14"/>
      <c r="B2875" s="247"/>
      <c r="C2875" s="248"/>
      <c r="D2875" s="238" t="s">
        <v>383</v>
      </c>
      <c r="E2875" s="249" t="s">
        <v>19</v>
      </c>
      <c r="F2875" s="250" t="s">
        <v>2132</v>
      </c>
      <c r="G2875" s="248"/>
      <c r="H2875" s="251">
        <v>5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383</v>
      </c>
      <c r="AU2875" s="257" t="s">
        <v>91</v>
      </c>
      <c r="AV2875" s="14" t="s">
        <v>91</v>
      </c>
      <c r="AW2875" s="14" t="s">
        <v>37</v>
      </c>
      <c r="AX2875" s="14" t="s">
        <v>78</v>
      </c>
      <c r="AY2875" s="257" t="s">
        <v>373</v>
      </c>
    </row>
    <row r="2876" s="14" customFormat="1">
      <c r="A2876" s="14"/>
      <c r="B2876" s="247"/>
      <c r="C2876" s="248"/>
      <c r="D2876" s="238" t="s">
        <v>383</v>
      </c>
      <c r="E2876" s="249" t="s">
        <v>19</v>
      </c>
      <c r="F2876" s="250" t="s">
        <v>2133</v>
      </c>
      <c r="G2876" s="248"/>
      <c r="H2876" s="251">
        <v>13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383</v>
      </c>
      <c r="AU2876" s="257" t="s">
        <v>91</v>
      </c>
      <c r="AV2876" s="14" t="s">
        <v>91</v>
      </c>
      <c r="AW2876" s="14" t="s">
        <v>37</v>
      </c>
      <c r="AX2876" s="14" t="s">
        <v>78</v>
      </c>
      <c r="AY2876" s="257" t="s">
        <v>373</v>
      </c>
    </row>
    <row r="2877" s="14" customFormat="1">
      <c r="A2877" s="14"/>
      <c r="B2877" s="247"/>
      <c r="C2877" s="248"/>
      <c r="D2877" s="238" t="s">
        <v>383</v>
      </c>
      <c r="E2877" s="249" t="s">
        <v>19</v>
      </c>
      <c r="F2877" s="250" t="s">
        <v>2134</v>
      </c>
      <c r="G2877" s="248"/>
      <c r="H2877" s="251">
        <v>1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383</v>
      </c>
      <c r="AU2877" s="257" t="s">
        <v>91</v>
      </c>
      <c r="AV2877" s="14" t="s">
        <v>91</v>
      </c>
      <c r="AW2877" s="14" t="s">
        <v>37</v>
      </c>
      <c r="AX2877" s="14" t="s">
        <v>78</v>
      </c>
      <c r="AY2877" s="257" t="s">
        <v>373</v>
      </c>
    </row>
    <row r="2878" s="14" customFormat="1">
      <c r="A2878" s="14"/>
      <c r="B2878" s="247"/>
      <c r="C2878" s="248"/>
      <c r="D2878" s="238" t="s">
        <v>383</v>
      </c>
      <c r="E2878" s="249" t="s">
        <v>19</v>
      </c>
      <c r="F2878" s="250" t="s">
        <v>2244</v>
      </c>
      <c r="G2878" s="248"/>
      <c r="H2878" s="251">
        <v>4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7" t="s">
        <v>383</v>
      </c>
      <c r="AU2878" s="257" t="s">
        <v>91</v>
      </c>
      <c r="AV2878" s="14" t="s">
        <v>91</v>
      </c>
      <c r="AW2878" s="14" t="s">
        <v>37</v>
      </c>
      <c r="AX2878" s="14" t="s">
        <v>78</v>
      </c>
      <c r="AY2878" s="257" t="s">
        <v>373</v>
      </c>
    </row>
    <row r="2879" s="15" customFormat="1">
      <c r="A2879" s="15"/>
      <c r="B2879" s="258"/>
      <c r="C2879" s="259"/>
      <c r="D2879" s="238" t="s">
        <v>383</v>
      </c>
      <c r="E2879" s="260" t="s">
        <v>19</v>
      </c>
      <c r="F2879" s="261" t="s">
        <v>386</v>
      </c>
      <c r="G2879" s="259"/>
      <c r="H2879" s="262">
        <v>24</v>
      </c>
      <c r="I2879" s="263"/>
      <c r="J2879" s="259"/>
      <c r="K2879" s="259"/>
      <c r="L2879" s="264"/>
      <c r="M2879" s="265"/>
      <c r="N2879" s="266"/>
      <c r="O2879" s="266"/>
      <c r="P2879" s="266"/>
      <c r="Q2879" s="266"/>
      <c r="R2879" s="266"/>
      <c r="S2879" s="266"/>
      <c r="T2879" s="267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68" t="s">
        <v>383</v>
      </c>
      <c r="AU2879" s="268" t="s">
        <v>91</v>
      </c>
      <c r="AV2879" s="15" t="s">
        <v>379</v>
      </c>
      <c r="AW2879" s="15" t="s">
        <v>37</v>
      </c>
      <c r="AX2879" s="15" t="s">
        <v>85</v>
      </c>
      <c r="AY2879" s="268" t="s">
        <v>373</v>
      </c>
    </row>
    <row r="2880" s="2" customFormat="1" ht="55.5" customHeight="1">
      <c r="A2880" s="41"/>
      <c r="B2880" s="42"/>
      <c r="C2880" s="218" t="s">
        <v>2492</v>
      </c>
      <c r="D2880" s="218" t="s">
        <v>375</v>
      </c>
      <c r="E2880" s="219" t="s">
        <v>2493</v>
      </c>
      <c r="F2880" s="220" t="s">
        <v>2494</v>
      </c>
      <c r="G2880" s="221" t="s">
        <v>230</v>
      </c>
      <c r="H2880" s="222">
        <v>33.799999999999997</v>
      </c>
      <c r="I2880" s="223"/>
      <c r="J2880" s="224">
        <f>ROUND(I2880*H2880,2)</f>
        <v>0</v>
      </c>
      <c r="K2880" s="220" t="s">
        <v>378</v>
      </c>
      <c r="L2880" s="47"/>
      <c r="M2880" s="225" t="s">
        <v>19</v>
      </c>
      <c r="N2880" s="226" t="s">
        <v>50</v>
      </c>
      <c r="O2880" s="87"/>
      <c r="P2880" s="227">
        <f>O2880*H2880</f>
        <v>0</v>
      </c>
      <c r="Q2880" s="227">
        <v>0.00064999999999999997</v>
      </c>
      <c r="R2880" s="227">
        <f>Q2880*H2880</f>
        <v>0.021969999999999996</v>
      </c>
      <c r="S2880" s="227">
        <v>0</v>
      </c>
      <c r="T2880" s="228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9" t="s">
        <v>482</v>
      </c>
      <c r="AT2880" s="229" t="s">
        <v>375</v>
      </c>
      <c r="AU2880" s="229" t="s">
        <v>91</v>
      </c>
      <c r="AY2880" s="20" t="s">
        <v>373</v>
      </c>
      <c r="BE2880" s="230">
        <f>IF(N2880="základní",J2880,0)</f>
        <v>0</v>
      </c>
      <c r="BF2880" s="230">
        <f>IF(N2880="snížená",J2880,0)</f>
        <v>0</v>
      </c>
      <c r="BG2880" s="230">
        <f>IF(N2880="zákl. přenesená",J2880,0)</f>
        <v>0</v>
      </c>
      <c r="BH2880" s="230">
        <f>IF(N2880="sníž. přenesená",J2880,0)</f>
        <v>0</v>
      </c>
      <c r="BI2880" s="230">
        <f>IF(N2880="nulová",J2880,0)</f>
        <v>0</v>
      </c>
      <c r="BJ2880" s="20" t="s">
        <v>91</v>
      </c>
      <c r="BK2880" s="230">
        <f>ROUND(I2880*H2880,2)</f>
        <v>0</v>
      </c>
      <c r="BL2880" s="20" t="s">
        <v>482</v>
      </c>
      <c r="BM2880" s="229" t="s">
        <v>2495</v>
      </c>
    </row>
    <row r="2881" s="2" customFormat="1">
      <c r="A2881" s="41"/>
      <c r="B2881" s="42"/>
      <c r="C2881" s="43"/>
      <c r="D2881" s="231" t="s">
        <v>381</v>
      </c>
      <c r="E2881" s="43"/>
      <c r="F2881" s="232" t="s">
        <v>2496</v>
      </c>
      <c r="G2881" s="43"/>
      <c r="H2881" s="43"/>
      <c r="I2881" s="233"/>
      <c r="J2881" s="43"/>
      <c r="K2881" s="43"/>
      <c r="L2881" s="47"/>
      <c r="M2881" s="234"/>
      <c r="N2881" s="235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381</v>
      </c>
      <c r="AU2881" s="20" t="s">
        <v>91</v>
      </c>
    </row>
    <row r="2882" s="13" customFormat="1">
      <c r="A2882" s="13"/>
      <c r="B2882" s="236"/>
      <c r="C2882" s="237"/>
      <c r="D2882" s="238" t="s">
        <v>383</v>
      </c>
      <c r="E2882" s="239" t="s">
        <v>19</v>
      </c>
      <c r="F2882" s="240" t="s">
        <v>384</v>
      </c>
      <c r="G2882" s="237"/>
      <c r="H2882" s="239" t="s">
        <v>19</v>
      </c>
      <c r="I2882" s="241"/>
      <c r="J2882" s="237"/>
      <c r="K2882" s="237"/>
      <c r="L2882" s="242"/>
      <c r="M2882" s="243"/>
      <c r="N2882" s="244"/>
      <c r="O2882" s="244"/>
      <c r="P2882" s="244"/>
      <c r="Q2882" s="244"/>
      <c r="R2882" s="244"/>
      <c r="S2882" s="244"/>
      <c r="T2882" s="245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6" t="s">
        <v>383</v>
      </c>
      <c r="AU2882" s="246" t="s">
        <v>91</v>
      </c>
      <c r="AV2882" s="13" t="s">
        <v>85</v>
      </c>
      <c r="AW2882" s="13" t="s">
        <v>37</v>
      </c>
      <c r="AX2882" s="13" t="s">
        <v>78</v>
      </c>
      <c r="AY2882" s="246" t="s">
        <v>373</v>
      </c>
    </row>
    <row r="2883" s="13" customFormat="1">
      <c r="A2883" s="13"/>
      <c r="B2883" s="236"/>
      <c r="C2883" s="237"/>
      <c r="D2883" s="238" t="s">
        <v>383</v>
      </c>
      <c r="E2883" s="239" t="s">
        <v>19</v>
      </c>
      <c r="F2883" s="240" t="s">
        <v>2497</v>
      </c>
      <c r="G2883" s="237"/>
      <c r="H2883" s="239" t="s">
        <v>19</v>
      </c>
      <c r="I2883" s="241"/>
      <c r="J2883" s="237"/>
      <c r="K2883" s="237"/>
      <c r="L2883" s="242"/>
      <c r="M2883" s="243"/>
      <c r="N2883" s="244"/>
      <c r="O2883" s="244"/>
      <c r="P2883" s="244"/>
      <c r="Q2883" s="244"/>
      <c r="R2883" s="244"/>
      <c r="S2883" s="244"/>
      <c r="T2883" s="245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6" t="s">
        <v>383</v>
      </c>
      <c r="AU2883" s="246" t="s">
        <v>91</v>
      </c>
      <c r="AV2883" s="13" t="s">
        <v>85</v>
      </c>
      <c r="AW2883" s="13" t="s">
        <v>37</v>
      </c>
      <c r="AX2883" s="13" t="s">
        <v>78</v>
      </c>
      <c r="AY2883" s="246" t="s">
        <v>373</v>
      </c>
    </row>
    <row r="2884" s="14" customFormat="1">
      <c r="A2884" s="14"/>
      <c r="B2884" s="247"/>
      <c r="C2884" s="248"/>
      <c r="D2884" s="238" t="s">
        <v>383</v>
      </c>
      <c r="E2884" s="249" t="s">
        <v>19</v>
      </c>
      <c r="F2884" s="250" t="s">
        <v>2498</v>
      </c>
      <c r="G2884" s="248"/>
      <c r="H2884" s="251">
        <v>1.7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383</v>
      </c>
      <c r="AU2884" s="257" t="s">
        <v>91</v>
      </c>
      <c r="AV2884" s="14" t="s">
        <v>91</v>
      </c>
      <c r="AW2884" s="14" t="s">
        <v>37</v>
      </c>
      <c r="AX2884" s="14" t="s">
        <v>78</v>
      </c>
      <c r="AY2884" s="257" t="s">
        <v>373</v>
      </c>
    </row>
    <row r="2885" s="14" customFormat="1">
      <c r="A2885" s="14"/>
      <c r="B2885" s="247"/>
      <c r="C2885" s="248"/>
      <c r="D2885" s="238" t="s">
        <v>383</v>
      </c>
      <c r="E2885" s="249" t="s">
        <v>19</v>
      </c>
      <c r="F2885" s="250" t="s">
        <v>2499</v>
      </c>
      <c r="G2885" s="248"/>
      <c r="H2885" s="251">
        <v>1.7</v>
      </c>
      <c r="I2885" s="252"/>
      <c r="J2885" s="248"/>
      <c r="K2885" s="248"/>
      <c r="L2885" s="253"/>
      <c r="M2885" s="254"/>
      <c r="N2885" s="255"/>
      <c r="O2885" s="255"/>
      <c r="P2885" s="255"/>
      <c r="Q2885" s="255"/>
      <c r="R2885" s="255"/>
      <c r="S2885" s="255"/>
      <c r="T2885" s="256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7" t="s">
        <v>383</v>
      </c>
      <c r="AU2885" s="257" t="s">
        <v>91</v>
      </c>
      <c r="AV2885" s="14" t="s">
        <v>91</v>
      </c>
      <c r="AW2885" s="14" t="s">
        <v>37</v>
      </c>
      <c r="AX2885" s="14" t="s">
        <v>78</v>
      </c>
      <c r="AY2885" s="257" t="s">
        <v>373</v>
      </c>
    </row>
    <row r="2886" s="14" customFormat="1">
      <c r="A2886" s="14"/>
      <c r="B2886" s="247"/>
      <c r="C2886" s="248"/>
      <c r="D2886" s="238" t="s">
        <v>383</v>
      </c>
      <c r="E2886" s="249" t="s">
        <v>19</v>
      </c>
      <c r="F2886" s="250" t="s">
        <v>2500</v>
      </c>
      <c r="G2886" s="248"/>
      <c r="H2886" s="251">
        <v>1.7</v>
      </c>
      <c r="I2886" s="252"/>
      <c r="J2886" s="248"/>
      <c r="K2886" s="248"/>
      <c r="L2886" s="253"/>
      <c r="M2886" s="254"/>
      <c r="N2886" s="255"/>
      <c r="O2886" s="255"/>
      <c r="P2886" s="255"/>
      <c r="Q2886" s="255"/>
      <c r="R2886" s="255"/>
      <c r="S2886" s="255"/>
      <c r="T2886" s="256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7" t="s">
        <v>383</v>
      </c>
      <c r="AU2886" s="257" t="s">
        <v>91</v>
      </c>
      <c r="AV2886" s="14" t="s">
        <v>91</v>
      </c>
      <c r="AW2886" s="14" t="s">
        <v>37</v>
      </c>
      <c r="AX2886" s="14" t="s">
        <v>78</v>
      </c>
      <c r="AY2886" s="257" t="s">
        <v>373</v>
      </c>
    </row>
    <row r="2887" s="14" customFormat="1">
      <c r="A2887" s="14"/>
      <c r="B2887" s="247"/>
      <c r="C2887" s="248"/>
      <c r="D2887" s="238" t="s">
        <v>383</v>
      </c>
      <c r="E2887" s="249" t="s">
        <v>19</v>
      </c>
      <c r="F2887" s="250" t="s">
        <v>2501</v>
      </c>
      <c r="G2887" s="248"/>
      <c r="H2887" s="251">
        <v>1.7</v>
      </c>
      <c r="I2887" s="252"/>
      <c r="J2887" s="248"/>
      <c r="K2887" s="248"/>
      <c r="L2887" s="253"/>
      <c r="M2887" s="254"/>
      <c r="N2887" s="255"/>
      <c r="O2887" s="255"/>
      <c r="P2887" s="255"/>
      <c r="Q2887" s="255"/>
      <c r="R2887" s="255"/>
      <c r="S2887" s="255"/>
      <c r="T2887" s="256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7" t="s">
        <v>383</v>
      </c>
      <c r="AU2887" s="257" t="s">
        <v>91</v>
      </c>
      <c r="AV2887" s="14" t="s">
        <v>91</v>
      </c>
      <c r="AW2887" s="14" t="s">
        <v>37</v>
      </c>
      <c r="AX2887" s="14" t="s">
        <v>78</v>
      </c>
      <c r="AY2887" s="257" t="s">
        <v>373</v>
      </c>
    </row>
    <row r="2888" s="16" customFormat="1">
      <c r="A2888" s="16"/>
      <c r="B2888" s="269"/>
      <c r="C2888" s="270"/>
      <c r="D2888" s="238" t="s">
        <v>383</v>
      </c>
      <c r="E2888" s="271" t="s">
        <v>19</v>
      </c>
      <c r="F2888" s="272" t="s">
        <v>447</v>
      </c>
      <c r="G2888" s="270"/>
      <c r="H2888" s="273">
        <v>6.7999999999999998</v>
      </c>
      <c r="I2888" s="274"/>
      <c r="J2888" s="270"/>
      <c r="K2888" s="270"/>
      <c r="L2888" s="275"/>
      <c r="M2888" s="276"/>
      <c r="N2888" s="277"/>
      <c r="O2888" s="277"/>
      <c r="P2888" s="277"/>
      <c r="Q2888" s="277"/>
      <c r="R2888" s="277"/>
      <c r="S2888" s="277"/>
      <c r="T2888" s="278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T2888" s="279" t="s">
        <v>383</v>
      </c>
      <c r="AU2888" s="279" t="s">
        <v>91</v>
      </c>
      <c r="AV2888" s="16" t="s">
        <v>98</v>
      </c>
      <c r="AW2888" s="16" t="s">
        <v>37</v>
      </c>
      <c r="AX2888" s="16" t="s">
        <v>78</v>
      </c>
      <c r="AY2888" s="279" t="s">
        <v>373</v>
      </c>
    </row>
    <row r="2889" s="13" customFormat="1">
      <c r="A2889" s="13"/>
      <c r="B2889" s="236"/>
      <c r="C2889" s="237"/>
      <c r="D2889" s="238" t="s">
        <v>383</v>
      </c>
      <c r="E2889" s="239" t="s">
        <v>19</v>
      </c>
      <c r="F2889" s="240" t="s">
        <v>2502</v>
      </c>
      <c r="G2889" s="237"/>
      <c r="H2889" s="239" t="s">
        <v>19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6" t="s">
        <v>383</v>
      </c>
      <c r="AU2889" s="246" t="s">
        <v>91</v>
      </c>
      <c r="AV2889" s="13" t="s">
        <v>85</v>
      </c>
      <c r="AW2889" s="13" t="s">
        <v>37</v>
      </c>
      <c r="AX2889" s="13" t="s">
        <v>78</v>
      </c>
      <c r="AY2889" s="246" t="s">
        <v>373</v>
      </c>
    </row>
    <row r="2890" s="14" customFormat="1">
      <c r="A2890" s="14"/>
      <c r="B2890" s="247"/>
      <c r="C2890" s="248"/>
      <c r="D2890" s="238" t="s">
        <v>383</v>
      </c>
      <c r="E2890" s="249" t="s">
        <v>19</v>
      </c>
      <c r="F2890" s="250" t="s">
        <v>2503</v>
      </c>
      <c r="G2890" s="248"/>
      <c r="H2890" s="251">
        <v>3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7" t="s">
        <v>383</v>
      </c>
      <c r="AU2890" s="257" t="s">
        <v>91</v>
      </c>
      <c r="AV2890" s="14" t="s">
        <v>91</v>
      </c>
      <c r="AW2890" s="14" t="s">
        <v>37</v>
      </c>
      <c r="AX2890" s="14" t="s">
        <v>78</v>
      </c>
      <c r="AY2890" s="257" t="s">
        <v>373</v>
      </c>
    </row>
    <row r="2891" s="14" customFormat="1">
      <c r="A2891" s="14"/>
      <c r="B2891" s="247"/>
      <c r="C2891" s="248"/>
      <c r="D2891" s="238" t="s">
        <v>383</v>
      </c>
      <c r="E2891" s="249" t="s">
        <v>19</v>
      </c>
      <c r="F2891" s="250" t="s">
        <v>2504</v>
      </c>
      <c r="G2891" s="248"/>
      <c r="H2891" s="251">
        <v>3</v>
      </c>
      <c r="I2891" s="252"/>
      <c r="J2891" s="248"/>
      <c r="K2891" s="248"/>
      <c r="L2891" s="253"/>
      <c r="M2891" s="254"/>
      <c r="N2891" s="255"/>
      <c r="O2891" s="255"/>
      <c r="P2891" s="255"/>
      <c r="Q2891" s="255"/>
      <c r="R2891" s="255"/>
      <c r="S2891" s="255"/>
      <c r="T2891" s="256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7" t="s">
        <v>383</v>
      </c>
      <c r="AU2891" s="257" t="s">
        <v>91</v>
      </c>
      <c r="AV2891" s="14" t="s">
        <v>91</v>
      </c>
      <c r="AW2891" s="14" t="s">
        <v>37</v>
      </c>
      <c r="AX2891" s="14" t="s">
        <v>78</v>
      </c>
      <c r="AY2891" s="257" t="s">
        <v>373</v>
      </c>
    </row>
    <row r="2892" s="14" customFormat="1">
      <c r="A2892" s="14"/>
      <c r="B2892" s="247"/>
      <c r="C2892" s="248"/>
      <c r="D2892" s="238" t="s">
        <v>383</v>
      </c>
      <c r="E2892" s="249" t="s">
        <v>19</v>
      </c>
      <c r="F2892" s="250" t="s">
        <v>2505</v>
      </c>
      <c r="G2892" s="248"/>
      <c r="H2892" s="251">
        <v>3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7" t="s">
        <v>383</v>
      </c>
      <c r="AU2892" s="257" t="s">
        <v>91</v>
      </c>
      <c r="AV2892" s="14" t="s">
        <v>91</v>
      </c>
      <c r="AW2892" s="14" t="s">
        <v>37</v>
      </c>
      <c r="AX2892" s="14" t="s">
        <v>78</v>
      </c>
      <c r="AY2892" s="257" t="s">
        <v>373</v>
      </c>
    </row>
    <row r="2893" s="14" customFormat="1">
      <c r="A2893" s="14"/>
      <c r="B2893" s="247"/>
      <c r="C2893" s="248"/>
      <c r="D2893" s="238" t="s">
        <v>383</v>
      </c>
      <c r="E2893" s="249" t="s">
        <v>19</v>
      </c>
      <c r="F2893" s="250" t="s">
        <v>2506</v>
      </c>
      <c r="G2893" s="248"/>
      <c r="H2893" s="251">
        <v>3</v>
      </c>
      <c r="I2893" s="252"/>
      <c r="J2893" s="248"/>
      <c r="K2893" s="248"/>
      <c r="L2893" s="253"/>
      <c r="M2893" s="254"/>
      <c r="N2893" s="255"/>
      <c r="O2893" s="255"/>
      <c r="P2893" s="255"/>
      <c r="Q2893" s="255"/>
      <c r="R2893" s="255"/>
      <c r="S2893" s="255"/>
      <c r="T2893" s="256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7" t="s">
        <v>383</v>
      </c>
      <c r="AU2893" s="257" t="s">
        <v>91</v>
      </c>
      <c r="AV2893" s="14" t="s">
        <v>91</v>
      </c>
      <c r="AW2893" s="14" t="s">
        <v>37</v>
      </c>
      <c r="AX2893" s="14" t="s">
        <v>78</v>
      </c>
      <c r="AY2893" s="257" t="s">
        <v>373</v>
      </c>
    </row>
    <row r="2894" s="14" customFormat="1">
      <c r="A2894" s="14"/>
      <c r="B2894" s="247"/>
      <c r="C2894" s="248"/>
      <c r="D2894" s="238" t="s">
        <v>383</v>
      </c>
      <c r="E2894" s="249" t="s">
        <v>19</v>
      </c>
      <c r="F2894" s="250" t="s">
        <v>2507</v>
      </c>
      <c r="G2894" s="248"/>
      <c r="H2894" s="251">
        <v>3</v>
      </c>
      <c r="I2894" s="252"/>
      <c r="J2894" s="248"/>
      <c r="K2894" s="248"/>
      <c r="L2894" s="253"/>
      <c r="M2894" s="254"/>
      <c r="N2894" s="255"/>
      <c r="O2894" s="255"/>
      <c r="P2894" s="255"/>
      <c r="Q2894" s="255"/>
      <c r="R2894" s="255"/>
      <c r="S2894" s="255"/>
      <c r="T2894" s="256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7" t="s">
        <v>383</v>
      </c>
      <c r="AU2894" s="257" t="s">
        <v>91</v>
      </c>
      <c r="AV2894" s="14" t="s">
        <v>91</v>
      </c>
      <c r="AW2894" s="14" t="s">
        <v>37</v>
      </c>
      <c r="AX2894" s="14" t="s">
        <v>78</v>
      </c>
      <c r="AY2894" s="257" t="s">
        <v>373</v>
      </c>
    </row>
    <row r="2895" s="14" customFormat="1">
      <c r="A2895" s="14"/>
      <c r="B2895" s="247"/>
      <c r="C2895" s="248"/>
      <c r="D2895" s="238" t="s">
        <v>383</v>
      </c>
      <c r="E2895" s="249" t="s">
        <v>19</v>
      </c>
      <c r="F2895" s="250" t="s">
        <v>2508</v>
      </c>
      <c r="G2895" s="248"/>
      <c r="H2895" s="251">
        <v>3</v>
      </c>
      <c r="I2895" s="252"/>
      <c r="J2895" s="248"/>
      <c r="K2895" s="248"/>
      <c r="L2895" s="253"/>
      <c r="M2895" s="254"/>
      <c r="N2895" s="255"/>
      <c r="O2895" s="255"/>
      <c r="P2895" s="255"/>
      <c r="Q2895" s="255"/>
      <c r="R2895" s="255"/>
      <c r="S2895" s="255"/>
      <c r="T2895" s="256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7" t="s">
        <v>383</v>
      </c>
      <c r="AU2895" s="257" t="s">
        <v>91</v>
      </c>
      <c r="AV2895" s="14" t="s">
        <v>91</v>
      </c>
      <c r="AW2895" s="14" t="s">
        <v>37</v>
      </c>
      <c r="AX2895" s="14" t="s">
        <v>78</v>
      </c>
      <c r="AY2895" s="257" t="s">
        <v>373</v>
      </c>
    </row>
    <row r="2896" s="14" customFormat="1">
      <c r="A2896" s="14"/>
      <c r="B2896" s="247"/>
      <c r="C2896" s="248"/>
      <c r="D2896" s="238" t="s">
        <v>383</v>
      </c>
      <c r="E2896" s="249" t="s">
        <v>19</v>
      </c>
      <c r="F2896" s="250" t="s">
        <v>2509</v>
      </c>
      <c r="G2896" s="248"/>
      <c r="H2896" s="251">
        <v>3</v>
      </c>
      <c r="I2896" s="252"/>
      <c r="J2896" s="248"/>
      <c r="K2896" s="248"/>
      <c r="L2896" s="253"/>
      <c r="M2896" s="254"/>
      <c r="N2896" s="255"/>
      <c r="O2896" s="255"/>
      <c r="P2896" s="255"/>
      <c r="Q2896" s="255"/>
      <c r="R2896" s="255"/>
      <c r="S2896" s="255"/>
      <c r="T2896" s="256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7" t="s">
        <v>383</v>
      </c>
      <c r="AU2896" s="257" t="s">
        <v>91</v>
      </c>
      <c r="AV2896" s="14" t="s">
        <v>91</v>
      </c>
      <c r="AW2896" s="14" t="s">
        <v>37</v>
      </c>
      <c r="AX2896" s="14" t="s">
        <v>78</v>
      </c>
      <c r="AY2896" s="257" t="s">
        <v>373</v>
      </c>
    </row>
    <row r="2897" s="14" customFormat="1">
      <c r="A2897" s="14"/>
      <c r="B2897" s="247"/>
      <c r="C2897" s="248"/>
      <c r="D2897" s="238" t="s">
        <v>383</v>
      </c>
      <c r="E2897" s="249" t="s">
        <v>19</v>
      </c>
      <c r="F2897" s="250" t="s">
        <v>2510</v>
      </c>
      <c r="G2897" s="248"/>
      <c r="H2897" s="251">
        <v>3</v>
      </c>
      <c r="I2897" s="252"/>
      <c r="J2897" s="248"/>
      <c r="K2897" s="248"/>
      <c r="L2897" s="253"/>
      <c r="M2897" s="254"/>
      <c r="N2897" s="255"/>
      <c r="O2897" s="255"/>
      <c r="P2897" s="255"/>
      <c r="Q2897" s="255"/>
      <c r="R2897" s="255"/>
      <c r="S2897" s="255"/>
      <c r="T2897" s="256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7" t="s">
        <v>383</v>
      </c>
      <c r="AU2897" s="257" t="s">
        <v>91</v>
      </c>
      <c r="AV2897" s="14" t="s">
        <v>91</v>
      </c>
      <c r="AW2897" s="14" t="s">
        <v>37</v>
      </c>
      <c r="AX2897" s="14" t="s">
        <v>78</v>
      </c>
      <c r="AY2897" s="257" t="s">
        <v>373</v>
      </c>
    </row>
    <row r="2898" s="14" customFormat="1">
      <c r="A2898" s="14"/>
      <c r="B2898" s="247"/>
      <c r="C2898" s="248"/>
      <c r="D2898" s="238" t="s">
        <v>383</v>
      </c>
      <c r="E2898" s="249" t="s">
        <v>19</v>
      </c>
      <c r="F2898" s="250" t="s">
        <v>2511</v>
      </c>
      <c r="G2898" s="248"/>
      <c r="H2898" s="251">
        <v>3</v>
      </c>
      <c r="I2898" s="252"/>
      <c r="J2898" s="248"/>
      <c r="K2898" s="248"/>
      <c r="L2898" s="253"/>
      <c r="M2898" s="254"/>
      <c r="N2898" s="255"/>
      <c r="O2898" s="255"/>
      <c r="P2898" s="255"/>
      <c r="Q2898" s="255"/>
      <c r="R2898" s="255"/>
      <c r="S2898" s="255"/>
      <c r="T2898" s="256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7" t="s">
        <v>383</v>
      </c>
      <c r="AU2898" s="257" t="s">
        <v>91</v>
      </c>
      <c r="AV2898" s="14" t="s">
        <v>91</v>
      </c>
      <c r="AW2898" s="14" t="s">
        <v>37</v>
      </c>
      <c r="AX2898" s="14" t="s">
        <v>78</v>
      </c>
      <c r="AY2898" s="257" t="s">
        <v>373</v>
      </c>
    </row>
    <row r="2899" s="16" customFormat="1">
      <c r="A2899" s="16"/>
      <c r="B2899" s="269"/>
      <c r="C2899" s="270"/>
      <c r="D2899" s="238" t="s">
        <v>383</v>
      </c>
      <c r="E2899" s="271" t="s">
        <v>19</v>
      </c>
      <c r="F2899" s="272" t="s">
        <v>447</v>
      </c>
      <c r="G2899" s="270"/>
      <c r="H2899" s="273">
        <v>27</v>
      </c>
      <c r="I2899" s="274"/>
      <c r="J2899" s="270"/>
      <c r="K2899" s="270"/>
      <c r="L2899" s="275"/>
      <c r="M2899" s="276"/>
      <c r="N2899" s="277"/>
      <c r="O2899" s="277"/>
      <c r="P2899" s="277"/>
      <c r="Q2899" s="277"/>
      <c r="R2899" s="277"/>
      <c r="S2899" s="277"/>
      <c r="T2899" s="278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T2899" s="279" t="s">
        <v>383</v>
      </c>
      <c r="AU2899" s="279" t="s">
        <v>91</v>
      </c>
      <c r="AV2899" s="16" t="s">
        <v>98</v>
      </c>
      <c r="AW2899" s="16" t="s">
        <v>37</v>
      </c>
      <c r="AX2899" s="16" t="s">
        <v>78</v>
      </c>
      <c r="AY2899" s="279" t="s">
        <v>373</v>
      </c>
    </row>
    <row r="2900" s="15" customFormat="1">
      <c r="A2900" s="15"/>
      <c r="B2900" s="258"/>
      <c r="C2900" s="259"/>
      <c r="D2900" s="238" t="s">
        <v>383</v>
      </c>
      <c r="E2900" s="260" t="s">
        <v>19</v>
      </c>
      <c r="F2900" s="261" t="s">
        <v>386</v>
      </c>
      <c r="G2900" s="259"/>
      <c r="H2900" s="262">
        <v>33.799999999999997</v>
      </c>
      <c r="I2900" s="263"/>
      <c r="J2900" s="259"/>
      <c r="K2900" s="259"/>
      <c r="L2900" s="264"/>
      <c r="M2900" s="265"/>
      <c r="N2900" s="266"/>
      <c r="O2900" s="266"/>
      <c r="P2900" s="266"/>
      <c r="Q2900" s="266"/>
      <c r="R2900" s="266"/>
      <c r="S2900" s="266"/>
      <c r="T2900" s="267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T2900" s="268" t="s">
        <v>383</v>
      </c>
      <c r="AU2900" s="268" t="s">
        <v>91</v>
      </c>
      <c r="AV2900" s="15" t="s">
        <v>379</v>
      </c>
      <c r="AW2900" s="15" t="s">
        <v>37</v>
      </c>
      <c r="AX2900" s="15" t="s">
        <v>85</v>
      </c>
      <c r="AY2900" s="268" t="s">
        <v>373</v>
      </c>
    </row>
    <row r="2901" s="2" customFormat="1" ht="37.8" customHeight="1">
      <c r="A2901" s="41"/>
      <c r="B2901" s="42"/>
      <c r="C2901" s="280" t="s">
        <v>2512</v>
      </c>
      <c r="D2901" s="280" t="s">
        <v>489</v>
      </c>
      <c r="E2901" s="281" t="s">
        <v>2513</v>
      </c>
      <c r="F2901" s="282" t="s">
        <v>2514</v>
      </c>
      <c r="G2901" s="283" t="s">
        <v>230</v>
      </c>
      <c r="H2901" s="284">
        <v>40.560000000000002</v>
      </c>
      <c r="I2901" s="285"/>
      <c r="J2901" s="286">
        <f>ROUND(I2901*H2901,2)</f>
        <v>0</v>
      </c>
      <c r="K2901" s="282" t="s">
        <v>378</v>
      </c>
      <c r="L2901" s="287"/>
      <c r="M2901" s="288" t="s">
        <v>19</v>
      </c>
      <c r="N2901" s="289" t="s">
        <v>50</v>
      </c>
      <c r="O2901" s="87"/>
      <c r="P2901" s="227">
        <f>O2901*H2901</f>
        <v>0</v>
      </c>
      <c r="Q2901" s="227">
        <v>0.012959999999999999</v>
      </c>
      <c r="R2901" s="227">
        <f>Q2901*H2901</f>
        <v>0.52565759999999995</v>
      </c>
      <c r="S2901" s="227">
        <v>0</v>
      </c>
      <c r="T2901" s="228">
        <f>S2901*H2901</f>
        <v>0</v>
      </c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R2901" s="229" t="s">
        <v>616</v>
      </c>
      <c r="AT2901" s="229" t="s">
        <v>489</v>
      </c>
      <c r="AU2901" s="229" t="s">
        <v>91</v>
      </c>
      <c r="AY2901" s="20" t="s">
        <v>373</v>
      </c>
      <c r="BE2901" s="230">
        <f>IF(N2901="základní",J2901,0)</f>
        <v>0</v>
      </c>
      <c r="BF2901" s="230">
        <f>IF(N2901="snížená",J2901,0)</f>
        <v>0</v>
      </c>
      <c r="BG2901" s="230">
        <f>IF(N2901="zákl. přenesená",J2901,0)</f>
        <v>0</v>
      </c>
      <c r="BH2901" s="230">
        <f>IF(N2901="sníž. přenesená",J2901,0)</f>
        <v>0</v>
      </c>
      <c r="BI2901" s="230">
        <f>IF(N2901="nulová",J2901,0)</f>
        <v>0</v>
      </c>
      <c r="BJ2901" s="20" t="s">
        <v>91</v>
      </c>
      <c r="BK2901" s="230">
        <f>ROUND(I2901*H2901,2)</f>
        <v>0</v>
      </c>
      <c r="BL2901" s="20" t="s">
        <v>482</v>
      </c>
      <c r="BM2901" s="229" t="s">
        <v>2515</v>
      </c>
    </row>
    <row r="2902" s="13" customFormat="1">
      <c r="A2902" s="13"/>
      <c r="B2902" s="236"/>
      <c r="C2902" s="237"/>
      <c r="D2902" s="238" t="s">
        <v>383</v>
      </c>
      <c r="E2902" s="239" t="s">
        <v>19</v>
      </c>
      <c r="F2902" s="240" t="s">
        <v>384</v>
      </c>
      <c r="G2902" s="237"/>
      <c r="H2902" s="239" t="s">
        <v>19</v>
      </c>
      <c r="I2902" s="241"/>
      <c r="J2902" s="237"/>
      <c r="K2902" s="237"/>
      <c r="L2902" s="242"/>
      <c r="M2902" s="243"/>
      <c r="N2902" s="244"/>
      <c r="O2902" s="244"/>
      <c r="P2902" s="244"/>
      <c r="Q2902" s="244"/>
      <c r="R2902" s="244"/>
      <c r="S2902" s="244"/>
      <c r="T2902" s="245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6" t="s">
        <v>383</v>
      </c>
      <c r="AU2902" s="246" t="s">
        <v>91</v>
      </c>
      <c r="AV2902" s="13" t="s">
        <v>85</v>
      </c>
      <c r="AW2902" s="13" t="s">
        <v>37</v>
      </c>
      <c r="AX2902" s="13" t="s">
        <v>78</v>
      </c>
      <c r="AY2902" s="246" t="s">
        <v>373</v>
      </c>
    </row>
    <row r="2903" s="13" customFormat="1">
      <c r="A2903" s="13"/>
      <c r="B2903" s="236"/>
      <c r="C2903" s="237"/>
      <c r="D2903" s="238" t="s">
        <v>383</v>
      </c>
      <c r="E2903" s="239" t="s">
        <v>19</v>
      </c>
      <c r="F2903" s="240" t="s">
        <v>2497</v>
      </c>
      <c r="G2903" s="237"/>
      <c r="H2903" s="239" t="s">
        <v>19</v>
      </c>
      <c r="I2903" s="241"/>
      <c r="J2903" s="237"/>
      <c r="K2903" s="237"/>
      <c r="L2903" s="242"/>
      <c r="M2903" s="243"/>
      <c r="N2903" s="244"/>
      <c r="O2903" s="244"/>
      <c r="P2903" s="244"/>
      <c r="Q2903" s="244"/>
      <c r="R2903" s="244"/>
      <c r="S2903" s="244"/>
      <c r="T2903" s="245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6" t="s">
        <v>383</v>
      </c>
      <c r="AU2903" s="246" t="s">
        <v>91</v>
      </c>
      <c r="AV2903" s="13" t="s">
        <v>85</v>
      </c>
      <c r="AW2903" s="13" t="s">
        <v>37</v>
      </c>
      <c r="AX2903" s="13" t="s">
        <v>78</v>
      </c>
      <c r="AY2903" s="246" t="s">
        <v>373</v>
      </c>
    </row>
    <row r="2904" s="14" customFormat="1">
      <c r="A2904" s="14"/>
      <c r="B2904" s="247"/>
      <c r="C2904" s="248"/>
      <c r="D2904" s="238" t="s">
        <v>383</v>
      </c>
      <c r="E2904" s="249" t="s">
        <v>19</v>
      </c>
      <c r="F2904" s="250" t="s">
        <v>2498</v>
      </c>
      <c r="G2904" s="248"/>
      <c r="H2904" s="251">
        <v>1.7</v>
      </c>
      <c r="I2904" s="252"/>
      <c r="J2904" s="248"/>
      <c r="K2904" s="248"/>
      <c r="L2904" s="253"/>
      <c r="M2904" s="254"/>
      <c r="N2904" s="255"/>
      <c r="O2904" s="255"/>
      <c r="P2904" s="255"/>
      <c r="Q2904" s="255"/>
      <c r="R2904" s="255"/>
      <c r="S2904" s="255"/>
      <c r="T2904" s="256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7" t="s">
        <v>383</v>
      </c>
      <c r="AU2904" s="257" t="s">
        <v>91</v>
      </c>
      <c r="AV2904" s="14" t="s">
        <v>91</v>
      </c>
      <c r="AW2904" s="14" t="s">
        <v>37</v>
      </c>
      <c r="AX2904" s="14" t="s">
        <v>78</v>
      </c>
      <c r="AY2904" s="257" t="s">
        <v>373</v>
      </c>
    </row>
    <row r="2905" s="14" customFormat="1">
      <c r="A2905" s="14"/>
      <c r="B2905" s="247"/>
      <c r="C2905" s="248"/>
      <c r="D2905" s="238" t="s">
        <v>383</v>
      </c>
      <c r="E2905" s="249" t="s">
        <v>19</v>
      </c>
      <c r="F2905" s="250" t="s">
        <v>2499</v>
      </c>
      <c r="G2905" s="248"/>
      <c r="H2905" s="251">
        <v>1.7</v>
      </c>
      <c r="I2905" s="252"/>
      <c r="J2905" s="248"/>
      <c r="K2905" s="248"/>
      <c r="L2905" s="253"/>
      <c r="M2905" s="254"/>
      <c r="N2905" s="255"/>
      <c r="O2905" s="255"/>
      <c r="P2905" s="255"/>
      <c r="Q2905" s="255"/>
      <c r="R2905" s="255"/>
      <c r="S2905" s="255"/>
      <c r="T2905" s="256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7" t="s">
        <v>383</v>
      </c>
      <c r="AU2905" s="257" t="s">
        <v>91</v>
      </c>
      <c r="AV2905" s="14" t="s">
        <v>91</v>
      </c>
      <c r="AW2905" s="14" t="s">
        <v>37</v>
      </c>
      <c r="AX2905" s="14" t="s">
        <v>78</v>
      </c>
      <c r="AY2905" s="257" t="s">
        <v>373</v>
      </c>
    </row>
    <row r="2906" s="14" customFormat="1">
      <c r="A2906" s="14"/>
      <c r="B2906" s="247"/>
      <c r="C2906" s="248"/>
      <c r="D2906" s="238" t="s">
        <v>383</v>
      </c>
      <c r="E2906" s="249" t="s">
        <v>19</v>
      </c>
      <c r="F2906" s="250" t="s">
        <v>2500</v>
      </c>
      <c r="G2906" s="248"/>
      <c r="H2906" s="251">
        <v>1.7</v>
      </c>
      <c r="I2906" s="252"/>
      <c r="J2906" s="248"/>
      <c r="K2906" s="248"/>
      <c r="L2906" s="253"/>
      <c r="M2906" s="254"/>
      <c r="N2906" s="255"/>
      <c r="O2906" s="255"/>
      <c r="P2906" s="255"/>
      <c r="Q2906" s="255"/>
      <c r="R2906" s="255"/>
      <c r="S2906" s="255"/>
      <c r="T2906" s="256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7" t="s">
        <v>383</v>
      </c>
      <c r="AU2906" s="257" t="s">
        <v>91</v>
      </c>
      <c r="AV2906" s="14" t="s">
        <v>91</v>
      </c>
      <c r="AW2906" s="14" t="s">
        <v>37</v>
      </c>
      <c r="AX2906" s="14" t="s">
        <v>78</v>
      </c>
      <c r="AY2906" s="257" t="s">
        <v>373</v>
      </c>
    </row>
    <row r="2907" s="14" customFormat="1">
      <c r="A2907" s="14"/>
      <c r="B2907" s="247"/>
      <c r="C2907" s="248"/>
      <c r="D2907" s="238" t="s">
        <v>383</v>
      </c>
      <c r="E2907" s="249" t="s">
        <v>19</v>
      </c>
      <c r="F2907" s="250" t="s">
        <v>2501</v>
      </c>
      <c r="G2907" s="248"/>
      <c r="H2907" s="251">
        <v>1.7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383</v>
      </c>
      <c r="AU2907" s="257" t="s">
        <v>91</v>
      </c>
      <c r="AV2907" s="14" t="s">
        <v>91</v>
      </c>
      <c r="AW2907" s="14" t="s">
        <v>37</v>
      </c>
      <c r="AX2907" s="14" t="s">
        <v>78</v>
      </c>
      <c r="AY2907" s="257" t="s">
        <v>373</v>
      </c>
    </row>
    <row r="2908" s="16" customFormat="1">
      <c r="A2908" s="16"/>
      <c r="B2908" s="269"/>
      <c r="C2908" s="270"/>
      <c r="D2908" s="238" t="s">
        <v>383</v>
      </c>
      <c r="E2908" s="271" t="s">
        <v>19</v>
      </c>
      <c r="F2908" s="272" t="s">
        <v>447</v>
      </c>
      <c r="G2908" s="270"/>
      <c r="H2908" s="273">
        <v>6.7999999999999998</v>
      </c>
      <c r="I2908" s="274"/>
      <c r="J2908" s="270"/>
      <c r="K2908" s="270"/>
      <c r="L2908" s="275"/>
      <c r="M2908" s="276"/>
      <c r="N2908" s="277"/>
      <c r="O2908" s="277"/>
      <c r="P2908" s="277"/>
      <c r="Q2908" s="277"/>
      <c r="R2908" s="277"/>
      <c r="S2908" s="277"/>
      <c r="T2908" s="278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T2908" s="279" t="s">
        <v>383</v>
      </c>
      <c r="AU2908" s="279" t="s">
        <v>91</v>
      </c>
      <c r="AV2908" s="16" t="s">
        <v>98</v>
      </c>
      <c r="AW2908" s="16" t="s">
        <v>37</v>
      </c>
      <c r="AX2908" s="16" t="s">
        <v>78</v>
      </c>
      <c r="AY2908" s="279" t="s">
        <v>373</v>
      </c>
    </row>
    <row r="2909" s="13" customFormat="1">
      <c r="A2909" s="13"/>
      <c r="B2909" s="236"/>
      <c r="C2909" s="237"/>
      <c r="D2909" s="238" t="s">
        <v>383</v>
      </c>
      <c r="E2909" s="239" t="s">
        <v>19</v>
      </c>
      <c r="F2909" s="240" t="s">
        <v>2502</v>
      </c>
      <c r="G2909" s="237"/>
      <c r="H2909" s="239" t="s">
        <v>19</v>
      </c>
      <c r="I2909" s="241"/>
      <c r="J2909" s="237"/>
      <c r="K2909" s="237"/>
      <c r="L2909" s="242"/>
      <c r="M2909" s="243"/>
      <c r="N2909" s="244"/>
      <c r="O2909" s="244"/>
      <c r="P2909" s="244"/>
      <c r="Q2909" s="244"/>
      <c r="R2909" s="244"/>
      <c r="S2909" s="244"/>
      <c r="T2909" s="245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6" t="s">
        <v>383</v>
      </c>
      <c r="AU2909" s="246" t="s">
        <v>91</v>
      </c>
      <c r="AV2909" s="13" t="s">
        <v>85</v>
      </c>
      <c r="AW2909" s="13" t="s">
        <v>37</v>
      </c>
      <c r="AX2909" s="13" t="s">
        <v>78</v>
      </c>
      <c r="AY2909" s="246" t="s">
        <v>373</v>
      </c>
    </row>
    <row r="2910" s="14" customFormat="1">
      <c r="A2910" s="14"/>
      <c r="B2910" s="247"/>
      <c r="C2910" s="248"/>
      <c r="D2910" s="238" t="s">
        <v>383</v>
      </c>
      <c r="E2910" s="249" t="s">
        <v>19</v>
      </c>
      <c r="F2910" s="250" t="s">
        <v>2503</v>
      </c>
      <c r="G2910" s="248"/>
      <c r="H2910" s="251">
        <v>3</v>
      </c>
      <c r="I2910" s="252"/>
      <c r="J2910" s="248"/>
      <c r="K2910" s="248"/>
      <c r="L2910" s="253"/>
      <c r="M2910" s="254"/>
      <c r="N2910" s="255"/>
      <c r="O2910" s="255"/>
      <c r="P2910" s="255"/>
      <c r="Q2910" s="255"/>
      <c r="R2910" s="255"/>
      <c r="S2910" s="255"/>
      <c r="T2910" s="256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7" t="s">
        <v>383</v>
      </c>
      <c r="AU2910" s="257" t="s">
        <v>91</v>
      </c>
      <c r="AV2910" s="14" t="s">
        <v>91</v>
      </c>
      <c r="AW2910" s="14" t="s">
        <v>37</v>
      </c>
      <c r="AX2910" s="14" t="s">
        <v>78</v>
      </c>
      <c r="AY2910" s="257" t="s">
        <v>373</v>
      </c>
    </row>
    <row r="2911" s="14" customFormat="1">
      <c r="A2911" s="14"/>
      <c r="B2911" s="247"/>
      <c r="C2911" s="248"/>
      <c r="D2911" s="238" t="s">
        <v>383</v>
      </c>
      <c r="E2911" s="249" t="s">
        <v>19</v>
      </c>
      <c r="F2911" s="250" t="s">
        <v>2504</v>
      </c>
      <c r="G2911" s="248"/>
      <c r="H2911" s="251">
        <v>3</v>
      </c>
      <c r="I2911" s="252"/>
      <c r="J2911" s="248"/>
      <c r="K2911" s="248"/>
      <c r="L2911" s="253"/>
      <c r="M2911" s="254"/>
      <c r="N2911" s="255"/>
      <c r="O2911" s="255"/>
      <c r="P2911" s="255"/>
      <c r="Q2911" s="255"/>
      <c r="R2911" s="255"/>
      <c r="S2911" s="255"/>
      <c r="T2911" s="256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7" t="s">
        <v>383</v>
      </c>
      <c r="AU2911" s="257" t="s">
        <v>91</v>
      </c>
      <c r="AV2911" s="14" t="s">
        <v>91</v>
      </c>
      <c r="AW2911" s="14" t="s">
        <v>37</v>
      </c>
      <c r="AX2911" s="14" t="s">
        <v>78</v>
      </c>
      <c r="AY2911" s="257" t="s">
        <v>373</v>
      </c>
    </row>
    <row r="2912" s="14" customFormat="1">
      <c r="A2912" s="14"/>
      <c r="B2912" s="247"/>
      <c r="C2912" s="248"/>
      <c r="D2912" s="238" t="s">
        <v>383</v>
      </c>
      <c r="E2912" s="249" t="s">
        <v>19</v>
      </c>
      <c r="F2912" s="250" t="s">
        <v>2505</v>
      </c>
      <c r="G2912" s="248"/>
      <c r="H2912" s="251">
        <v>3</v>
      </c>
      <c r="I2912" s="252"/>
      <c r="J2912" s="248"/>
      <c r="K2912" s="248"/>
      <c r="L2912" s="253"/>
      <c r="M2912" s="254"/>
      <c r="N2912" s="255"/>
      <c r="O2912" s="255"/>
      <c r="P2912" s="255"/>
      <c r="Q2912" s="255"/>
      <c r="R2912" s="255"/>
      <c r="S2912" s="255"/>
      <c r="T2912" s="256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7" t="s">
        <v>383</v>
      </c>
      <c r="AU2912" s="257" t="s">
        <v>91</v>
      </c>
      <c r="AV2912" s="14" t="s">
        <v>91</v>
      </c>
      <c r="AW2912" s="14" t="s">
        <v>37</v>
      </c>
      <c r="AX2912" s="14" t="s">
        <v>78</v>
      </c>
      <c r="AY2912" s="257" t="s">
        <v>373</v>
      </c>
    </row>
    <row r="2913" s="14" customFormat="1">
      <c r="A2913" s="14"/>
      <c r="B2913" s="247"/>
      <c r="C2913" s="248"/>
      <c r="D2913" s="238" t="s">
        <v>383</v>
      </c>
      <c r="E2913" s="249" t="s">
        <v>19</v>
      </c>
      <c r="F2913" s="250" t="s">
        <v>2506</v>
      </c>
      <c r="G2913" s="248"/>
      <c r="H2913" s="251">
        <v>3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7" t="s">
        <v>383</v>
      </c>
      <c r="AU2913" s="257" t="s">
        <v>91</v>
      </c>
      <c r="AV2913" s="14" t="s">
        <v>91</v>
      </c>
      <c r="AW2913" s="14" t="s">
        <v>37</v>
      </c>
      <c r="AX2913" s="14" t="s">
        <v>78</v>
      </c>
      <c r="AY2913" s="257" t="s">
        <v>373</v>
      </c>
    </row>
    <row r="2914" s="14" customFormat="1">
      <c r="A2914" s="14"/>
      <c r="B2914" s="247"/>
      <c r="C2914" s="248"/>
      <c r="D2914" s="238" t="s">
        <v>383</v>
      </c>
      <c r="E2914" s="249" t="s">
        <v>19</v>
      </c>
      <c r="F2914" s="250" t="s">
        <v>2507</v>
      </c>
      <c r="G2914" s="248"/>
      <c r="H2914" s="251">
        <v>3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7" t="s">
        <v>383</v>
      </c>
      <c r="AU2914" s="257" t="s">
        <v>91</v>
      </c>
      <c r="AV2914" s="14" t="s">
        <v>91</v>
      </c>
      <c r="AW2914" s="14" t="s">
        <v>37</v>
      </c>
      <c r="AX2914" s="14" t="s">
        <v>78</v>
      </c>
      <c r="AY2914" s="257" t="s">
        <v>373</v>
      </c>
    </row>
    <row r="2915" s="14" customFormat="1">
      <c r="A2915" s="14"/>
      <c r="B2915" s="247"/>
      <c r="C2915" s="248"/>
      <c r="D2915" s="238" t="s">
        <v>383</v>
      </c>
      <c r="E2915" s="249" t="s">
        <v>19</v>
      </c>
      <c r="F2915" s="250" t="s">
        <v>2508</v>
      </c>
      <c r="G2915" s="248"/>
      <c r="H2915" s="251">
        <v>3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7" t="s">
        <v>383</v>
      </c>
      <c r="AU2915" s="257" t="s">
        <v>91</v>
      </c>
      <c r="AV2915" s="14" t="s">
        <v>91</v>
      </c>
      <c r="AW2915" s="14" t="s">
        <v>37</v>
      </c>
      <c r="AX2915" s="14" t="s">
        <v>78</v>
      </c>
      <c r="AY2915" s="257" t="s">
        <v>373</v>
      </c>
    </row>
    <row r="2916" s="14" customFormat="1">
      <c r="A2916" s="14"/>
      <c r="B2916" s="247"/>
      <c r="C2916" s="248"/>
      <c r="D2916" s="238" t="s">
        <v>383</v>
      </c>
      <c r="E2916" s="249" t="s">
        <v>19</v>
      </c>
      <c r="F2916" s="250" t="s">
        <v>2509</v>
      </c>
      <c r="G2916" s="248"/>
      <c r="H2916" s="251">
        <v>3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7" t="s">
        <v>383</v>
      </c>
      <c r="AU2916" s="257" t="s">
        <v>91</v>
      </c>
      <c r="AV2916" s="14" t="s">
        <v>91</v>
      </c>
      <c r="AW2916" s="14" t="s">
        <v>37</v>
      </c>
      <c r="AX2916" s="14" t="s">
        <v>78</v>
      </c>
      <c r="AY2916" s="257" t="s">
        <v>373</v>
      </c>
    </row>
    <row r="2917" s="14" customFormat="1">
      <c r="A2917" s="14"/>
      <c r="B2917" s="247"/>
      <c r="C2917" s="248"/>
      <c r="D2917" s="238" t="s">
        <v>383</v>
      </c>
      <c r="E2917" s="249" t="s">
        <v>19</v>
      </c>
      <c r="F2917" s="250" t="s">
        <v>2510</v>
      </c>
      <c r="G2917" s="248"/>
      <c r="H2917" s="251">
        <v>3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7" t="s">
        <v>383</v>
      </c>
      <c r="AU2917" s="257" t="s">
        <v>91</v>
      </c>
      <c r="AV2917" s="14" t="s">
        <v>91</v>
      </c>
      <c r="AW2917" s="14" t="s">
        <v>37</v>
      </c>
      <c r="AX2917" s="14" t="s">
        <v>78</v>
      </c>
      <c r="AY2917" s="257" t="s">
        <v>373</v>
      </c>
    </row>
    <row r="2918" s="14" customFormat="1">
      <c r="A2918" s="14"/>
      <c r="B2918" s="247"/>
      <c r="C2918" s="248"/>
      <c r="D2918" s="238" t="s">
        <v>383</v>
      </c>
      <c r="E2918" s="249" t="s">
        <v>19</v>
      </c>
      <c r="F2918" s="250" t="s">
        <v>2511</v>
      </c>
      <c r="G2918" s="248"/>
      <c r="H2918" s="251">
        <v>3</v>
      </c>
      <c r="I2918" s="252"/>
      <c r="J2918" s="248"/>
      <c r="K2918" s="248"/>
      <c r="L2918" s="253"/>
      <c r="M2918" s="254"/>
      <c r="N2918" s="255"/>
      <c r="O2918" s="255"/>
      <c r="P2918" s="255"/>
      <c r="Q2918" s="255"/>
      <c r="R2918" s="255"/>
      <c r="S2918" s="255"/>
      <c r="T2918" s="256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7" t="s">
        <v>383</v>
      </c>
      <c r="AU2918" s="257" t="s">
        <v>91</v>
      </c>
      <c r="AV2918" s="14" t="s">
        <v>91</v>
      </c>
      <c r="AW2918" s="14" t="s">
        <v>37</v>
      </c>
      <c r="AX2918" s="14" t="s">
        <v>78</v>
      </c>
      <c r="AY2918" s="257" t="s">
        <v>373</v>
      </c>
    </row>
    <row r="2919" s="16" customFormat="1">
      <c r="A2919" s="16"/>
      <c r="B2919" s="269"/>
      <c r="C2919" s="270"/>
      <c r="D2919" s="238" t="s">
        <v>383</v>
      </c>
      <c r="E2919" s="271" t="s">
        <v>19</v>
      </c>
      <c r="F2919" s="272" t="s">
        <v>447</v>
      </c>
      <c r="G2919" s="270"/>
      <c r="H2919" s="273">
        <v>27</v>
      </c>
      <c r="I2919" s="274"/>
      <c r="J2919" s="270"/>
      <c r="K2919" s="270"/>
      <c r="L2919" s="275"/>
      <c r="M2919" s="276"/>
      <c r="N2919" s="277"/>
      <c r="O2919" s="277"/>
      <c r="P2919" s="277"/>
      <c r="Q2919" s="277"/>
      <c r="R2919" s="277"/>
      <c r="S2919" s="277"/>
      <c r="T2919" s="278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79" t="s">
        <v>383</v>
      </c>
      <c r="AU2919" s="279" t="s">
        <v>91</v>
      </c>
      <c r="AV2919" s="16" t="s">
        <v>98</v>
      </c>
      <c r="AW2919" s="16" t="s">
        <v>37</v>
      </c>
      <c r="AX2919" s="16" t="s">
        <v>78</v>
      </c>
      <c r="AY2919" s="279" t="s">
        <v>373</v>
      </c>
    </row>
    <row r="2920" s="15" customFormat="1">
      <c r="A2920" s="15"/>
      <c r="B2920" s="258"/>
      <c r="C2920" s="259"/>
      <c r="D2920" s="238" t="s">
        <v>383</v>
      </c>
      <c r="E2920" s="260" t="s">
        <v>19</v>
      </c>
      <c r="F2920" s="261" t="s">
        <v>386</v>
      </c>
      <c r="G2920" s="259"/>
      <c r="H2920" s="262">
        <v>33.799999999999997</v>
      </c>
      <c r="I2920" s="263"/>
      <c r="J2920" s="259"/>
      <c r="K2920" s="259"/>
      <c r="L2920" s="264"/>
      <c r="M2920" s="265"/>
      <c r="N2920" s="266"/>
      <c r="O2920" s="266"/>
      <c r="P2920" s="266"/>
      <c r="Q2920" s="266"/>
      <c r="R2920" s="266"/>
      <c r="S2920" s="266"/>
      <c r="T2920" s="267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8" t="s">
        <v>383</v>
      </c>
      <c r="AU2920" s="268" t="s">
        <v>91</v>
      </c>
      <c r="AV2920" s="15" t="s">
        <v>379</v>
      </c>
      <c r="AW2920" s="15" t="s">
        <v>37</v>
      </c>
      <c r="AX2920" s="15" t="s">
        <v>85</v>
      </c>
      <c r="AY2920" s="268" t="s">
        <v>373</v>
      </c>
    </row>
    <row r="2921" s="14" customFormat="1">
      <c r="A2921" s="14"/>
      <c r="B2921" s="247"/>
      <c r="C2921" s="248"/>
      <c r="D2921" s="238" t="s">
        <v>383</v>
      </c>
      <c r="E2921" s="248"/>
      <c r="F2921" s="250" t="s">
        <v>2516</v>
      </c>
      <c r="G2921" s="248"/>
      <c r="H2921" s="251">
        <v>40.560000000000002</v>
      </c>
      <c r="I2921" s="252"/>
      <c r="J2921" s="248"/>
      <c r="K2921" s="248"/>
      <c r="L2921" s="253"/>
      <c r="M2921" s="254"/>
      <c r="N2921" s="255"/>
      <c r="O2921" s="255"/>
      <c r="P2921" s="255"/>
      <c r="Q2921" s="255"/>
      <c r="R2921" s="255"/>
      <c r="S2921" s="255"/>
      <c r="T2921" s="256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7" t="s">
        <v>383</v>
      </c>
      <c r="AU2921" s="257" t="s">
        <v>91</v>
      </c>
      <c r="AV2921" s="14" t="s">
        <v>91</v>
      </c>
      <c r="AW2921" s="14" t="s">
        <v>4</v>
      </c>
      <c r="AX2921" s="14" t="s">
        <v>85</v>
      </c>
      <c r="AY2921" s="257" t="s">
        <v>373</v>
      </c>
    </row>
    <row r="2922" s="2" customFormat="1" ht="49.05" customHeight="1">
      <c r="A2922" s="41"/>
      <c r="B2922" s="42"/>
      <c r="C2922" s="218" t="s">
        <v>2517</v>
      </c>
      <c r="D2922" s="218" t="s">
        <v>375</v>
      </c>
      <c r="E2922" s="219" t="s">
        <v>2518</v>
      </c>
      <c r="F2922" s="220" t="s">
        <v>2519</v>
      </c>
      <c r="G2922" s="221" t="s">
        <v>2058</v>
      </c>
      <c r="H2922" s="290"/>
      <c r="I2922" s="223"/>
      <c r="J2922" s="224">
        <f>ROUND(I2922*H2922,2)</f>
        <v>0</v>
      </c>
      <c r="K2922" s="220" t="s">
        <v>378</v>
      </c>
      <c r="L2922" s="47"/>
      <c r="M2922" s="225" t="s">
        <v>19</v>
      </c>
      <c r="N2922" s="226" t="s">
        <v>50</v>
      </c>
      <c r="O2922" s="87"/>
      <c r="P2922" s="227">
        <f>O2922*H2922</f>
        <v>0</v>
      </c>
      <c r="Q2922" s="227">
        <v>0</v>
      </c>
      <c r="R2922" s="227">
        <f>Q2922*H2922</f>
        <v>0</v>
      </c>
      <c r="S2922" s="227">
        <v>0</v>
      </c>
      <c r="T2922" s="228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9" t="s">
        <v>482</v>
      </c>
      <c r="AT2922" s="229" t="s">
        <v>375</v>
      </c>
      <c r="AU2922" s="229" t="s">
        <v>91</v>
      </c>
      <c r="AY2922" s="20" t="s">
        <v>373</v>
      </c>
      <c r="BE2922" s="230">
        <f>IF(N2922="základní",J2922,0)</f>
        <v>0</v>
      </c>
      <c r="BF2922" s="230">
        <f>IF(N2922="snížená",J2922,0)</f>
        <v>0</v>
      </c>
      <c r="BG2922" s="230">
        <f>IF(N2922="zákl. přenesená",J2922,0)</f>
        <v>0</v>
      </c>
      <c r="BH2922" s="230">
        <f>IF(N2922="sníž. přenesená",J2922,0)</f>
        <v>0</v>
      </c>
      <c r="BI2922" s="230">
        <f>IF(N2922="nulová",J2922,0)</f>
        <v>0</v>
      </c>
      <c r="BJ2922" s="20" t="s">
        <v>91</v>
      </c>
      <c r="BK2922" s="230">
        <f>ROUND(I2922*H2922,2)</f>
        <v>0</v>
      </c>
      <c r="BL2922" s="20" t="s">
        <v>482</v>
      </c>
      <c r="BM2922" s="229" t="s">
        <v>2520</v>
      </c>
    </row>
    <row r="2923" s="2" customFormat="1">
      <c r="A2923" s="41"/>
      <c r="B2923" s="42"/>
      <c r="C2923" s="43"/>
      <c r="D2923" s="231" t="s">
        <v>381</v>
      </c>
      <c r="E2923" s="43"/>
      <c r="F2923" s="232" t="s">
        <v>2521</v>
      </c>
      <c r="G2923" s="43"/>
      <c r="H2923" s="43"/>
      <c r="I2923" s="233"/>
      <c r="J2923" s="43"/>
      <c r="K2923" s="43"/>
      <c r="L2923" s="47"/>
      <c r="M2923" s="234"/>
      <c r="N2923" s="235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381</v>
      </c>
      <c r="AU2923" s="20" t="s">
        <v>91</v>
      </c>
    </row>
    <row r="2924" s="12" customFormat="1" ht="22.8" customHeight="1">
      <c r="A2924" s="12"/>
      <c r="B2924" s="202"/>
      <c r="C2924" s="203"/>
      <c r="D2924" s="204" t="s">
        <v>77</v>
      </c>
      <c r="E2924" s="216" t="s">
        <v>2522</v>
      </c>
      <c r="F2924" s="216" t="s">
        <v>2523</v>
      </c>
      <c r="G2924" s="203"/>
      <c r="H2924" s="203"/>
      <c r="I2924" s="206"/>
      <c r="J2924" s="217">
        <f>BK2924</f>
        <v>0</v>
      </c>
      <c r="K2924" s="203"/>
      <c r="L2924" s="208"/>
      <c r="M2924" s="209"/>
      <c r="N2924" s="210"/>
      <c r="O2924" s="210"/>
      <c r="P2924" s="211">
        <f>SUM(P2925:P2938)</f>
        <v>0</v>
      </c>
      <c r="Q2924" s="210"/>
      <c r="R2924" s="211">
        <f>SUM(R2925:R2938)</f>
        <v>0.02256</v>
      </c>
      <c r="S2924" s="210"/>
      <c r="T2924" s="212">
        <f>SUM(T2925:T2938)</f>
        <v>0</v>
      </c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R2924" s="213" t="s">
        <v>91</v>
      </c>
      <c r="AT2924" s="214" t="s">
        <v>77</v>
      </c>
      <c r="AU2924" s="214" t="s">
        <v>85</v>
      </c>
      <c r="AY2924" s="213" t="s">
        <v>373</v>
      </c>
      <c r="BK2924" s="215">
        <f>SUM(BK2925:BK2938)</f>
        <v>0</v>
      </c>
    </row>
    <row r="2925" s="2" customFormat="1" ht="24.15" customHeight="1">
      <c r="A2925" s="41"/>
      <c r="B2925" s="42"/>
      <c r="C2925" s="218" t="s">
        <v>2524</v>
      </c>
      <c r="D2925" s="218" t="s">
        <v>375</v>
      </c>
      <c r="E2925" s="219" t="s">
        <v>2525</v>
      </c>
      <c r="F2925" s="220" t="s">
        <v>2526</v>
      </c>
      <c r="G2925" s="221" t="s">
        <v>595</v>
      </c>
      <c r="H2925" s="222">
        <v>4</v>
      </c>
      <c r="I2925" s="223"/>
      <c r="J2925" s="224">
        <f>ROUND(I2925*H2925,2)</f>
        <v>0</v>
      </c>
      <c r="K2925" s="220" t="s">
        <v>378</v>
      </c>
      <c r="L2925" s="47"/>
      <c r="M2925" s="225" t="s">
        <v>19</v>
      </c>
      <c r="N2925" s="226" t="s">
        <v>50</v>
      </c>
      <c r="O2925" s="87"/>
      <c r="P2925" s="227">
        <f>O2925*H2925</f>
        <v>0</v>
      </c>
      <c r="Q2925" s="227">
        <v>0.00115</v>
      </c>
      <c r="R2925" s="227">
        <f>Q2925*H2925</f>
        <v>0.0045999999999999999</v>
      </c>
      <c r="S2925" s="227">
        <v>0</v>
      </c>
      <c r="T2925" s="228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9" t="s">
        <v>482</v>
      </c>
      <c r="AT2925" s="229" t="s">
        <v>375</v>
      </c>
      <c r="AU2925" s="229" t="s">
        <v>91</v>
      </c>
      <c r="AY2925" s="20" t="s">
        <v>373</v>
      </c>
      <c r="BE2925" s="230">
        <f>IF(N2925="základní",J2925,0)</f>
        <v>0</v>
      </c>
      <c r="BF2925" s="230">
        <f>IF(N2925="snížená",J2925,0)</f>
        <v>0</v>
      </c>
      <c r="BG2925" s="230">
        <f>IF(N2925="zákl. přenesená",J2925,0)</f>
        <v>0</v>
      </c>
      <c r="BH2925" s="230">
        <f>IF(N2925="sníž. přenesená",J2925,0)</f>
        <v>0</v>
      </c>
      <c r="BI2925" s="230">
        <f>IF(N2925="nulová",J2925,0)</f>
        <v>0</v>
      </c>
      <c r="BJ2925" s="20" t="s">
        <v>91</v>
      </c>
      <c r="BK2925" s="230">
        <f>ROUND(I2925*H2925,2)</f>
        <v>0</v>
      </c>
      <c r="BL2925" s="20" t="s">
        <v>482</v>
      </c>
      <c r="BM2925" s="229" t="s">
        <v>2527</v>
      </c>
    </row>
    <row r="2926" s="2" customFormat="1">
      <c r="A2926" s="41"/>
      <c r="B2926" s="42"/>
      <c r="C2926" s="43"/>
      <c r="D2926" s="231" t="s">
        <v>381</v>
      </c>
      <c r="E2926" s="43"/>
      <c r="F2926" s="232" t="s">
        <v>2528</v>
      </c>
      <c r="G2926" s="43"/>
      <c r="H2926" s="43"/>
      <c r="I2926" s="233"/>
      <c r="J2926" s="43"/>
      <c r="K2926" s="43"/>
      <c r="L2926" s="47"/>
      <c r="M2926" s="234"/>
      <c r="N2926" s="235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381</v>
      </c>
      <c r="AU2926" s="20" t="s">
        <v>91</v>
      </c>
    </row>
    <row r="2927" s="13" customFormat="1">
      <c r="A2927" s="13"/>
      <c r="B2927" s="236"/>
      <c r="C2927" s="237"/>
      <c r="D2927" s="238" t="s">
        <v>383</v>
      </c>
      <c r="E2927" s="239" t="s">
        <v>19</v>
      </c>
      <c r="F2927" s="240" t="s">
        <v>384</v>
      </c>
      <c r="G2927" s="237"/>
      <c r="H2927" s="239" t="s">
        <v>19</v>
      </c>
      <c r="I2927" s="241"/>
      <c r="J2927" s="237"/>
      <c r="K2927" s="237"/>
      <c r="L2927" s="242"/>
      <c r="M2927" s="243"/>
      <c r="N2927" s="244"/>
      <c r="O2927" s="244"/>
      <c r="P2927" s="244"/>
      <c r="Q2927" s="244"/>
      <c r="R2927" s="244"/>
      <c r="S2927" s="244"/>
      <c r="T2927" s="245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6" t="s">
        <v>383</v>
      </c>
      <c r="AU2927" s="246" t="s">
        <v>91</v>
      </c>
      <c r="AV2927" s="13" t="s">
        <v>85</v>
      </c>
      <c r="AW2927" s="13" t="s">
        <v>37</v>
      </c>
      <c r="AX2927" s="13" t="s">
        <v>78</v>
      </c>
      <c r="AY2927" s="246" t="s">
        <v>373</v>
      </c>
    </row>
    <row r="2928" s="13" customFormat="1">
      <c r="A2928" s="13"/>
      <c r="B2928" s="236"/>
      <c r="C2928" s="237"/>
      <c r="D2928" s="238" t="s">
        <v>383</v>
      </c>
      <c r="E2928" s="239" t="s">
        <v>19</v>
      </c>
      <c r="F2928" s="240" t="s">
        <v>1441</v>
      </c>
      <c r="G2928" s="237"/>
      <c r="H2928" s="239" t="s">
        <v>19</v>
      </c>
      <c r="I2928" s="241"/>
      <c r="J2928" s="237"/>
      <c r="K2928" s="237"/>
      <c r="L2928" s="242"/>
      <c r="M2928" s="243"/>
      <c r="N2928" s="244"/>
      <c r="O2928" s="244"/>
      <c r="P2928" s="244"/>
      <c r="Q2928" s="244"/>
      <c r="R2928" s="244"/>
      <c r="S2928" s="244"/>
      <c r="T2928" s="245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6" t="s">
        <v>383</v>
      </c>
      <c r="AU2928" s="246" t="s">
        <v>91</v>
      </c>
      <c r="AV2928" s="13" t="s">
        <v>85</v>
      </c>
      <c r="AW2928" s="13" t="s">
        <v>37</v>
      </c>
      <c r="AX2928" s="13" t="s">
        <v>78</v>
      </c>
      <c r="AY2928" s="246" t="s">
        <v>373</v>
      </c>
    </row>
    <row r="2929" s="14" customFormat="1">
      <c r="A2929" s="14"/>
      <c r="B2929" s="247"/>
      <c r="C2929" s="248"/>
      <c r="D2929" s="238" t="s">
        <v>383</v>
      </c>
      <c r="E2929" s="249" t="s">
        <v>19</v>
      </c>
      <c r="F2929" s="250" t="s">
        <v>2244</v>
      </c>
      <c r="G2929" s="248"/>
      <c r="H2929" s="251">
        <v>4</v>
      </c>
      <c r="I2929" s="252"/>
      <c r="J2929" s="248"/>
      <c r="K2929" s="248"/>
      <c r="L2929" s="253"/>
      <c r="M2929" s="254"/>
      <c r="N2929" s="255"/>
      <c r="O2929" s="255"/>
      <c r="P2929" s="255"/>
      <c r="Q2929" s="255"/>
      <c r="R2929" s="255"/>
      <c r="S2929" s="255"/>
      <c r="T2929" s="256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7" t="s">
        <v>383</v>
      </c>
      <c r="AU2929" s="257" t="s">
        <v>91</v>
      </c>
      <c r="AV2929" s="14" t="s">
        <v>91</v>
      </c>
      <c r="AW2929" s="14" t="s">
        <v>37</v>
      </c>
      <c r="AX2929" s="14" t="s">
        <v>78</v>
      </c>
      <c r="AY2929" s="257" t="s">
        <v>373</v>
      </c>
    </row>
    <row r="2930" s="15" customFormat="1">
      <c r="A2930" s="15"/>
      <c r="B2930" s="258"/>
      <c r="C2930" s="259"/>
      <c r="D2930" s="238" t="s">
        <v>383</v>
      </c>
      <c r="E2930" s="260" t="s">
        <v>19</v>
      </c>
      <c r="F2930" s="261" t="s">
        <v>386</v>
      </c>
      <c r="G2930" s="259"/>
      <c r="H2930" s="262">
        <v>4</v>
      </c>
      <c r="I2930" s="263"/>
      <c r="J2930" s="259"/>
      <c r="K2930" s="259"/>
      <c r="L2930" s="264"/>
      <c r="M2930" s="265"/>
      <c r="N2930" s="266"/>
      <c r="O2930" s="266"/>
      <c r="P2930" s="266"/>
      <c r="Q2930" s="266"/>
      <c r="R2930" s="266"/>
      <c r="S2930" s="266"/>
      <c r="T2930" s="267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8" t="s">
        <v>383</v>
      </c>
      <c r="AU2930" s="268" t="s">
        <v>91</v>
      </c>
      <c r="AV2930" s="15" t="s">
        <v>379</v>
      </c>
      <c r="AW2930" s="15" t="s">
        <v>37</v>
      </c>
      <c r="AX2930" s="15" t="s">
        <v>85</v>
      </c>
      <c r="AY2930" s="268" t="s">
        <v>373</v>
      </c>
    </row>
    <row r="2931" s="2" customFormat="1" ht="33" customHeight="1">
      <c r="A2931" s="41"/>
      <c r="B2931" s="42"/>
      <c r="C2931" s="280" t="s">
        <v>2529</v>
      </c>
      <c r="D2931" s="280" t="s">
        <v>489</v>
      </c>
      <c r="E2931" s="281" t="s">
        <v>2530</v>
      </c>
      <c r="F2931" s="282" t="s">
        <v>2531</v>
      </c>
      <c r="G2931" s="283" t="s">
        <v>595</v>
      </c>
      <c r="H2931" s="284">
        <v>4</v>
      </c>
      <c r="I2931" s="285"/>
      <c r="J2931" s="286">
        <f>ROUND(I2931*H2931,2)</f>
        <v>0</v>
      </c>
      <c r="K2931" s="282" t="s">
        <v>378</v>
      </c>
      <c r="L2931" s="287"/>
      <c r="M2931" s="288" t="s">
        <v>19</v>
      </c>
      <c r="N2931" s="289" t="s">
        <v>50</v>
      </c>
      <c r="O2931" s="87"/>
      <c r="P2931" s="227">
        <f>O2931*H2931</f>
        <v>0</v>
      </c>
      <c r="Q2931" s="227">
        <v>0.00181</v>
      </c>
      <c r="R2931" s="227">
        <f>Q2931*H2931</f>
        <v>0.0072399999999999999</v>
      </c>
      <c r="S2931" s="227">
        <v>0</v>
      </c>
      <c r="T2931" s="228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9" t="s">
        <v>616</v>
      </c>
      <c r="AT2931" s="229" t="s">
        <v>489</v>
      </c>
      <c r="AU2931" s="229" t="s">
        <v>91</v>
      </c>
      <c r="AY2931" s="20" t="s">
        <v>373</v>
      </c>
      <c r="BE2931" s="230">
        <f>IF(N2931="základní",J2931,0)</f>
        <v>0</v>
      </c>
      <c r="BF2931" s="230">
        <f>IF(N2931="snížená",J2931,0)</f>
        <v>0</v>
      </c>
      <c r="BG2931" s="230">
        <f>IF(N2931="zákl. přenesená",J2931,0)</f>
        <v>0</v>
      </c>
      <c r="BH2931" s="230">
        <f>IF(N2931="sníž. přenesená",J2931,0)</f>
        <v>0</v>
      </c>
      <c r="BI2931" s="230">
        <f>IF(N2931="nulová",J2931,0)</f>
        <v>0</v>
      </c>
      <c r="BJ2931" s="20" t="s">
        <v>91</v>
      </c>
      <c r="BK2931" s="230">
        <f>ROUND(I2931*H2931,2)</f>
        <v>0</v>
      </c>
      <c r="BL2931" s="20" t="s">
        <v>482</v>
      </c>
      <c r="BM2931" s="229" t="s">
        <v>2532</v>
      </c>
    </row>
    <row r="2932" s="2" customFormat="1" ht="24.15" customHeight="1">
      <c r="A2932" s="41"/>
      <c r="B2932" s="42"/>
      <c r="C2932" s="280" t="s">
        <v>2533</v>
      </c>
      <c r="D2932" s="280" t="s">
        <v>489</v>
      </c>
      <c r="E2932" s="281" t="s">
        <v>2534</v>
      </c>
      <c r="F2932" s="282" t="s">
        <v>2535</v>
      </c>
      <c r="G2932" s="283" t="s">
        <v>595</v>
      </c>
      <c r="H2932" s="284">
        <v>4</v>
      </c>
      <c r="I2932" s="285"/>
      <c r="J2932" s="286">
        <f>ROUND(I2932*H2932,2)</f>
        <v>0</v>
      </c>
      <c r="K2932" s="282" t="s">
        <v>378</v>
      </c>
      <c r="L2932" s="287"/>
      <c r="M2932" s="288" t="s">
        <v>19</v>
      </c>
      <c r="N2932" s="289" t="s">
        <v>50</v>
      </c>
      <c r="O2932" s="87"/>
      <c r="P2932" s="227">
        <f>O2932*H2932</f>
        <v>0</v>
      </c>
      <c r="Q2932" s="227">
        <v>0.0026800000000000001</v>
      </c>
      <c r="R2932" s="227">
        <f>Q2932*H2932</f>
        <v>0.01072</v>
      </c>
      <c r="S2932" s="227">
        <v>0</v>
      </c>
      <c r="T2932" s="228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29" t="s">
        <v>616</v>
      </c>
      <c r="AT2932" s="229" t="s">
        <v>489</v>
      </c>
      <c r="AU2932" s="229" t="s">
        <v>91</v>
      </c>
      <c r="AY2932" s="20" t="s">
        <v>373</v>
      </c>
      <c r="BE2932" s="230">
        <f>IF(N2932="základní",J2932,0)</f>
        <v>0</v>
      </c>
      <c r="BF2932" s="230">
        <f>IF(N2932="snížená",J2932,0)</f>
        <v>0</v>
      </c>
      <c r="BG2932" s="230">
        <f>IF(N2932="zákl. přenesená",J2932,0)</f>
        <v>0</v>
      </c>
      <c r="BH2932" s="230">
        <f>IF(N2932="sníž. přenesená",J2932,0)</f>
        <v>0</v>
      </c>
      <c r="BI2932" s="230">
        <f>IF(N2932="nulová",J2932,0)</f>
        <v>0</v>
      </c>
      <c r="BJ2932" s="20" t="s">
        <v>91</v>
      </c>
      <c r="BK2932" s="230">
        <f>ROUND(I2932*H2932,2)</f>
        <v>0</v>
      </c>
      <c r="BL2932" s="20" t="s">
        <v>482</v>
      </c>
      <c r="BM2932" s="229" t="s">
        <v>2536</v>
      </c>
    </row>
    <row r="2933" s="13" customFormat="1">
      <c r="A2933" s="13"/>
      <c r="B2933" s="236"/>
      <c r="C2933" s="237"/>
      <c r="D2933" s="238" t="s">
        <v>383</v>
      </c>
      <c r="E2933" s="239" t="s">
        <v>19</v>
      </c>
      <c r="F2933" s="240" t="s">
        <v>384</v>
      </c>
      <c r="G2933" s="237"/>
      <c r="H2933" s="239" t="s">
        <v>19</v>
      </c>
      <c r="I2933" s="241"/>
      <c r="J2933" s="237"/>
      <c r="K2933" s="237"/>
      <c r="L2933" s="242"/>
      <c r="M2933" s="243"/>
      <c r="N2933" s="244"/>
      <c r="O2933" s="244"/>
      <c r="P2933" s="244"/>
      <c r="Q2933" s="244"/>
      <c r="R2933" s="244"/>
      <c r="S2933" s="244"/>
      <c r="T2933" s="24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6" t="s">
        <v>383</v>
      </c>
      <c r="AU2933" s="246" t="s">
        <v>91</v>
      </c>
      <c r="AV2933" s="13" t="s">
        <v>85</v>
      </c>
      <c r="AW2933" s="13" t="s">
        <v>37</v>
      </c>
      <c r="AX2933" s="13" t="s">
        <v>78</v>
      </c>
      <c r="AY2933" s="246" t="s">
        <v>373</v>
      </c>
    </row>
    <row r="2934" s="13" customFormat="1">
      <c r="A2934" s="13"/>
      <c r="B2934" s="236"/>
      <c r="C2934" s="237"/>
      <c r="D2934" s="238" t="s">
        <v>383</v>
      </c>
      <c r="E2934" s="239" t="s">
        <v>19</v>
      </c>
      <c r="F2934" s="240" t="s">
        <v>1441</v>
      </c>
      <c r="G2934" s="237"/>
      <c r="H2934" s="239" t="s">
        <v>19</v>
      </c>
      <c r="I2934" s="241"/>
      <c r="J2934" s="237"/>
      <c r="K2934" s="237"/>
      <c r="L2934" s="242"/>
      <c r="M2934" s="243"/>
      <c r="N2934" s="244"/>
      <c r="O2934" s="244"/>
      <c r="P2934" s="244"/>
      <c r="Q2934" s="244"/>
      <c r="R2934" s="244"/>
      <c r="S2934" s="244"/>
      <c r="T2934" s="245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6" t="s">
        <v>383</v>
      </c>
      <c r="AU2934" s="246" t="s">
        <v>91</v>
      </c>
      <c r="AV2934" s="13" t="s">
        <v>85</v>
      </c>
      <c r="AW2934" s="13" t="s">
        <v>37</v>
      </c>
      <c r="AX2934" s="13" t="s">
        <v>78</v>
      </c>
      <c r="AY2934" s="246" t="s">
        <v>373</v>
      </c>
    </row>
    <row r="2935" s="14" customFormat="1">
      <c r="A2935" s="14"/>
      <c r="B2935" s="247"/>
      <c r="C2935" s="248"/>
      <c r="D2935" s="238" t="s">
        <v>383</v>
      </c>
      <c r="E2935" s="249" t="s">
        <v>19</v>
      </c>
      <c r="F2935" s="250" t="s">
        <v>2099</v>
      </c>
      <c r="G2935" s="248"/>
      <c r="H2935" s="251">
        <v>4</v>
      </c>
      <c r="I2935" s="252"/>
      <c r="J2935" s="248"/>
      <c r="K2935" s="248"/>
      <c r="L2935" s="253"/>
      <c r="M2935" s="254"/>
      <c r="N2935" s="255"/>
      <c r="O2935" s="255"/>
      <c r="P2935" s="255"/>
      <c r="Q2935" s="255"/>
      <c r="R2935" s="255"/>
      <c r="S2935" s="255"/>
      <c r="T2935" s="256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7" t="s">
        <v>383</v>
      </c>
      <c r="AU2935" s="257" t="s">
        <v>91</v>
      </c>
      <c r="AV2935" s="14" t="s">
        <v>91</v>
      </c>
      <c r="AW2935" s="14" t="s">
        <v>37</v>
      </c>
      <c r="AX2935" s="14" t="s">
        <v>78</v>
      </c>
      <c r="AY2935" s="257" t="s">
        <v>373</v>
      </c>
    </row>
    <row r="2936" s="15" customFormat="1">
      <c r="A2936" s="15"/>
      <c r="B2936" s="258"/>
      <c r="C2936" s="259"/>
      <c r="D2936" s="238" t="s">
        <v>383</v>
      </c>
      <c r="E2936" s="260" t="s">
        <v>19</v>
      </c>
      <c r="F2936" s="261" t="s">
        <v>386</v>
      </c>
      <c r="G2936" s="259"/>
      <c r="H2936" s="262">
        <v>4</v>
      </c>
      <c r="I2936" s="263"/>
      <c r="J2936" s="259"/>
      <c r="K2936" s="259"/>
      <c r="L2936" s="264"/>
      <c r="M2936" s="265"/>
      <c r="N2936" s="266"/>
      <c r="O2936" s="266"/>
      <c r="P2936" s="266"/>
      <c r="Q2936" s="266"/>
      <c r="R2936" s="266"/>
      <c r="S2936" s="266"/>
      <c r="T2936" s="267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8" t="s">
        <v>383</v>
      </c>
      <c r="AU2936" s="268" t="s">
        <v>91</v>
      </c>
      <c r="AV2936" s="15" t="s">
        <v>379</v>
      </c>
      <c r="AW2936" s="15" t="s">
        <v>37</v>
      </c>
      <c r="AX2936" s="15" t="s">
        <v>85</v>
      </c>
      <c r="AY2936" s="268" t="s">
        <v>373</v>
      </c>
    </row>
    <row r="2937" s="2" customFormat="1" ht="44.25" customHeight="1">
      <c r="A2937" s="41"/>
      <c r="B2937" s="42"/>
      <c r="C2937" s="218" t="s">
        <v>2537</v>
      </c>
      <c r="D2937" s="218" t="s">
        <v>375</v>
      </c>
      <c r="E2937" s="219" t="s">
        <v>2538</v>
      </c>
      <c r="F2937" s="220" t="s">
        <v>2539</v>
      </c>
      <c r="G2937" s="221" t="s">
        <v>2058</v>
      </c>
      <c r="H2937" s="290"/>
      <c r="I2937" s="223"/>
      <c r="J2937" s="224">
        <f>ROUND(I2937*H2937,2)</f>
        <v>0</v>
      </c>
      <c r="K2937" s="220" t="s">
        <v>378</v>
      </c>
      <c r="L2937" s="47"/>
      <c r="M2937" s="225" t="s">
        <v>19</v>
      </c>
      <c r="N2937" s="226" t="s">
        <v>50</v>
      </c>
      <c r="O2937" s="87"/>
      <c r="P2937" s="227">
        <f>O2937*H2937</f>
        <v>0</v>
      </c>
      <c r="Q2937" s="227">
        <v>0</v>
      </c>
      <c r="R2937" s="227">
        <f>Q2937*H2937</f>
        <v>0</v>
      </c>
      <c r="S2937" s="227">
        <v>0</v>
      </c>
      <c r="T2937" s="228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29" t="s">
        <v>482</v>
      </c>
      <c r="AT2937" s="229" t="s">
        <v>375</v>
      </c>
      <c r="AU2937" s="229" t="s">
        <v>91</v>
      </c>
      <c r="AY2937" s="20" t="s">
        <v>373</v>
      </c>
      <c r="BE2937" s="230">
        <f>IF(N2937="základní",J2937,0)</f>
        <v>0</v>
      </c>
      <c r="BF2937" s="230">
        <f>IF(N2937="snížená",J2937,0)</f>
        <v>0</v>
      </c>
      <c r="BG2937" s="230">
        <f>IF(N2937="zákl. přenesená",J2937,0)</f>
        <v>0</v>
      </c>
      <c r="BH2937" s="230">
        <f>IF(N2937="sníž. přenesená",J2937,0)</f>
        <v>0</v>
      </c>
      <c r="BI2937" s="230">
        <f>IF(N2937="nulová",J2937,0)</f>
        <v>0</v>
      </c>
      <c r="BJ2937" s="20" t="s">
        <v>91</v>
      </c>
      <c r="BK2937" s="230">
        <f>ROUND(I2937*H2937,2)</f>
        <v>0</v>
      </c>
      <c r="BL2937" s="20" t="s">
        <v>482</v>
      </c>
      <c r="BM2937" s="229" t="s">
        <v>2540</v>
      </c>
    </row>
    <row r="2938" s="2" customFormat="1">
      <c r="A2938" s="41"/>
      <c r="B2938" s="42"/>
      <c r="C2938" s="43"/>
      <c r="D2938" s="231" t="s">
        <v>381</v>
      </c>
      <c r="E2938" s="43"/>
      <c r="F2938" s="232" t="s">
        <v>2541</v>
      </c>
      <c r="G2938" s="43"/>
      <c r="H2938" s="43"/>
      <c r="I2938" s="233"/>
      <c r="J2938" s="43"/>
      <c r="K2938" s="43"/>
      <c r="L2938" s="47"/>
      <c r="M2938" s="234"/>
      <c r="N2938" s="235"/>
      <c r="O2938" s="87"/>
      <c r="P2938" s="87"/>
      <c r="Q2938" s="87"/>
      <c r="R2938" s="87"/>
      <c r="S2938" s="87"/>
      <c r="T2938" s="88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T2938" s="20" t="s">
        <v>381</v>
      </c>
      <c r="AU2938" s="20" t="s">
        <v>91</v>
      </c>
    </row>
    <row r="2939" s="12" customFormat="1" ht="22.8" customHeight="1">
      <c r="A2939" s="12"/>
      <c r="B2939" s="202"/>
      <c r="C2939" s="203"/>
      <c r="D2939" s="204" t="s">
        <v>77</v>
      </c>
      <c r="E2939" s="216" t="s">
        <v>2542</v>
      </c>
      <c r="F2939" s="216" t="s">
        <v>2543</v>
      </c>
      <c r="G2939" s="203"/>
      <c r="H2939" s="203"/>
      <c r="I2939" s="206"/>
      <c r="J2939" s="217">
        <f>BK2939</f>
        <v>0</v>
      </c>
      <c r="K2939" s="203"/>
      <c r="L2939" s="208"/>
      <c r="M2939" s="209"/>
      <c r="N2939" s="210"/>
      <c r="O2939" s="210"/>
      <c r="P2939" s="211">
        <f>SUM(P2940:P3062)</f>
        <v>0</v>
      </c>
      <c r="Q2939" s="210"/>
      <c r="R2939" s="211">
        <f>SUM(R2940:R3062)</f>
        <v>0.87283000000000011</v>
      </c>
      <c r="S2939" s="210"/>
      <c r="T2939" s="212">
        <f>SUM(T2940:T3062)</f>
        <v>0</v>
      </c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R2939" s="213" t="s">
        <v>91</v>
      </c>
      <c r="AT2939" s="214" t="s">
        <v>77</v>
      </c>
      <c r="AU2939" s="214" t="s">
        <v>85</v>
      </c>
      <c r="AY2939" s="213" t="s">
        <v>373</v>
      </c>
      <c r="BK2939" s="215">
        <f>SUM(BK2940:BK3062)</f>
        <v>0</v>
      </c>
    </row>
    <row r="2940" s="2" customFormat="1" ht="24.15" customHeight="1">
      <c r="A2940" s="41"/>
      <c r="B2940" s="42"/>
      <c r="C2940" s="218" t="s">
        <v>2544</v>
      </c>
      <c r="D2940" s="218" t="s">
        <v>375</v>
      </c>
      <c r="E2940" s="219" t="s">
        <v>2545</v>
      </c>
      <c r="F2940" s="220" t="s">
        <v>2546</v>
      </c>
      <c r="G2940" s="221" t="s">
        <v>595</v>
      </c>
      <c r="H2940" s="222">
        <v>79</v>
      </c>
      <c r="I2940" s="223"/>
      <c r="J2940" s="224">
        <f>ROUND(I2940*H2940,2)</f>
        <v>0</v>
      </c>
      <c r="K2940" s="220" t="s">
        <v>378</v>
      </c>
      <c r="L2940" s="47"/>
      <c r="M2940" s="225" t="s">
        <v>19</v>
      </c>
      <c r="N2940" s="226" t="s">
        <v>50</v>
      </c>
      <c r="O2940" s="87"/>
      <c r="P2940" s="227">
        <f>O2940*H2940</f>
        <v>0</v>
      </c>
      <c r="Q2940" s="227">
        <v>0</v>
      </c>
      <c r="R2940" s="227">
        <f>Q2940*H2940</f>
        <v>0</v>
      </c>
      <c r="S2940" s="227">
        <v>0</v>
      </c>
      <c r="T2940" s="228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9" t="s">
        <v>482</v>
      </c>
      <c r="AT2940" s="229" t="s">
        <v>375</v>
      </c>
      <c r="AU2940" s="229" t="s">
        <v>91</v>
      </c>
      <c r="AY2940" s="20" t="s">
        <v>373</v>
      </c>
      <c r="BE2940" s="230">
        <f>IF(N2940="základní",J2940,0)</f>
        <v>0</v>
      </c>
      <c r="BF2940" s="230">
        <f>IF(N2940="snížená",J2940,0)</f>
        <v>0</v>
      </c>
      <c r="BG2940" s="230">
        <f>IF(N2940="zákl. přenesená",J2940,0)</f>
        <v>0</v>
      </c>
      <c r="BH2940" s="230">
        <f>IF(N2940="sníž. přenesená",J2940,0)</f>
        <v>0</v>
      </c>
      <c r="BI2940" s="230">
        <f>IF(N2940="nulová",J2940,0)</f>
        <v>0</v>
      </c>
      <c r="BJ2940" s="20" t="s">
        <v>91</v>
      </c>
      <c r="BK2940" s="230">
        <f>ROUND(I2940*H2940,2)</f>
        <v>0</v>
      </c>
      <c r="BL2940" s="20" t="s">
        <v>482</v>
      </c>
      <c r="BM2940" s="229" t="s">
        <v>2547</v>
      </c>
    </row>
    <row r="2941" s="2" customFormat="1">
      <c r="A2941" s="41"/>
      <c r="B2941" s="42"/>
      <c r="C2941" s="43"/>
      <c r="D2941" s="231" t="s">
        <v>381</v>
      </c>
      <c r="E2941" s="43"/>
      <c r="F2941" s="232" t="s">
        <v>2548</v>
      </c>
      <c r="G2941" s="43"/>
      <c r="H2941" s="43"/>
      <c r="I2941" s="233"/>
      <c r="J2941" s="43"/>
      <c r="K2941" s="43"/>
      <c r="L2941" s="47"/>
      <c r="M2941" s="234"/>
      <c r="N2941" s="235"/>
      <c r="O2941" s="87"/>
      <c r="P2941" s="87"/>
      <c r="Q2941" s="87"/>
      <c r="R2941" s="87"/>
      <c r="S2941" s="87"/>
      <c r="T2941" s="88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T2941" s="20" t="s">
        <v>381</v>
      </c>
      <c r="AU2941" s="20" t="s">
        <v>91</v>
      </c>
    </row>
    <row r="2942" s="13" customFormat="1">
      <c r="A2942" s="13"/>
      <c r="B2942" s="236"/>
      <c r="C2942" s="237"/>
      <c r="D2942" s="238" t="s">
        <v>383</v>
      </c>
      <c r="E2942" s="239" t="s">
        <v>19</v>
      </c>
      <c r="F2942" s="240" t="s">
        <v>1348</v>
      </c>
      <c r="G2942" s="237"/>
      <c r="H2942" s="239" t="s">
        <v>19</v>
      </c>
      <c r="I2942" s="241"/>
      <c r="J2942" s="237"/>
      <c r="K2942" s="237"/>
      <c r="L2942" s="242"/>
      <c r="M2942" s="243"/>
      <c r="N2942" s="244"/>
      <c r="O2942" s="244"/>
      <c r="P2942" s="244"/>
      <c r="Q2942" s="244"/>
      <c r="R2942" s="244"/>
      <c r="S2942" s="244"/>
      <c r="T2942" s="245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6" t="s">
        <v>383</v>
      </c>
      <c r="AU2942" s="246" t="s">
        <v>91</v>
      </c>
      <c r="AV2942" s="13" t="s">
        <v>85</v>
      </c>
      <c r="AW2942" s="13" t="s">
        <v>37</v>
      </c>
      <c r="AX2942" s="13" t="s">
        <v>78</v>
      </c>
      <c r="AY2942" s="246" t="s">
        <v>373</v>
      </c>
    </row>
    <row r="2943" s="13" customFormat="1">
      <c r="A2943" s="13"/>
      <c r="B2943" s="236"/>
      <c r="C2943" s="237"/>
      <c r="D2943" s="238" t="s">
        <v>383</v>
      </c>
      <c r="E2943" s="239" t="s">
        <v>19</v>
      </c>
      <c r="F2943" s="240" t="s">
        <v>1441</v>
      </c>
      <c r="G2943" s="237"/>
      <c r="H2943" s="239" t="s">
        <v>19</v>
      </c>
      <c r="I2943" s="241"/>
      <c r="J2943" s="237"/>
      <c r="K2943" s="237"/>
      <c r="L2943" s="242"/>
      <c r="M2943" s="243"/>
      <c r="N2943" s="244"/>
      <c r="O2943" s="244"/>
      <c r="P2943" s="244"/>
      <c r="Q2943" s="244"/>
      <c r="R2943" s="244"/>
      <c r="S2943" s="244"/>
      <c r="T2943" s="24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6" t="s">
        <v>383</v>
      </c>
      <c r="AU2943" s="246" t="s">
        <v>91</v>
      </c>
      <c r="AV2943" s="13" t="s">
        <v>85</v>
      </c>
      <c r="AW2943" s="13" t="s">
        <v>37</v>
      </c>
      <c r="AX2943" s="13" t="s">
        <v>78</v>
      </c>
      <c r="AY2943" s="246" t="s">
        <v>373</v>
      </c>
    </row>
    <row r="2944" s="14" customFormat="1">
      <c r="A2944" s="14"/>
      <c r="B2944" s="247"/>
      <c r="C2944" s="248"/>
      <c r="D2944" s="238" t="s">
        <v>383</v>
      </c>
      <c r="E2944" s="249" t="s">
        <v>19</v>
      </c>
      <c r="F2944" s="250" t="s">
        <v>2549</v>
      </c>
      <c r="G2944" s="248"/>
      <c r="H2944" s="251">
        <v>79</v>
      </c>
      <c r="I2944" s="252"/>
      <c r="J2944" s="248"/>
      <c r="K2944" s="248"/>
      <c r="L2944" s="253"/>
      <c r="M2944" s="254"/>
      <c r="N2944" s="255"/>
      <c r="O2944" s="255"/>
      <c r="P2944" s="255"/>
      <c r="Q2944" s="255"/>
      <c r="R2944" s="255"/>
      <c r="S2944" s="255"/>
      <c r="T2944" s="256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7" t="s">
        <v>383</v>
      </c>
      <c r="AU2944" s="257" t="s">
        <v>91</v>
      </c>
      <c r="AV2944" s="14" t="s">
        <v>91</v>
      </c>
      <c r="AW2944" s="14" t="s">
        <v>37</v>
      </c>
      <c r="AX2944" s="14" t="s">
        <v>78</v>
      </c>
      <c r="AY2944" s="257" t="s">
        <v>373</v>
      </c>
    </row>
    <row r="2945" s="15" customFormat="1">
      <c r="A2945" s="15"/>
      <c r="B2945" s="258"/>
      <c r="C2945" s="259"/>
      <c r="D2945" s="238" t="s">
        <v>383</v>
      </c>
      <c r="E2945" s="260" t="s">
        <v>19</v>
      </c>
      <c r="F2945" s="261" t="s">
        <v>386</v>
      </c>
      <c r="G2945" s="259"/>
      <c r="H2945" s="262">
        <v>79</v>
      </c>
      <c r="I2945" s="263"/>
      <c r="J2945" s="259"/>
      <c r="K2945" s="259"/>
      <c r="L2945" s="264"/>
      <c r="M2945" s="265"/>
      <c r="N2945" s="266"/>
      <c r="O2945" s="266"/>
      <c r="P2945" s="266"/>
      <c r="Q2945" s="266"/>
      <c r="R2945" s="266"/>
      <c r="S2945" s="266"/>
      <c r="T2945" s="267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8" t="s">
        <v>383</v>
      </c>
      <c r="AU2945" s="268" t="s">
        <v>91</v>
      </c>
      <c r="AV2945" s="15" t="s">
        <v>379</v>
      </c>
      <c r="AW2945" s="15" t="s">
        <v>37</v>
      </c>
      <c r="AX2945" s="15" t="s">
        <v>85</v>
      </c>
      <c r="AY2945" s="268" t="s">
        <v>373</v>
      </c>
    </row>
    <row r="2946" s="2" customFormat="1" ht="16.5" customHeight="1">
      <c r="A2946" s="41"/>
      <c r="B2946" s="42"/>
      <c r="C2946" s="280" t="s">
        <v>2550</v>
      </c>
      <c r="D2946" s="280" t="s">
        <v>489</v>
      </c>
      <c r="E2946" s="281" t="s">
        <v>2551</v>
      </c>
      <c r="F2946" s="282" t="s">
        <v>2552</v>
      </c>
      <c r="G2946" s="283" t="s">
        <v>595</v>
      </c>
      <c r="H2946" s="284">
        <v>79</v>
      </c>
      <c r="I2946" s="285"/>
      <c r="J2946" s="286">
        <f>ROUND(I2946*H2946,2)</f>
        <v>0</v>
      </c>
      <c r="K2946" s="282" t="s">
        <v>19</v>
      </c>
      <c r="L2946" s="287"/>
      <c r="M2946" s="288" t="s">
        <v>19</v>
      </c>
      <c r="N2946" s="289" t="s">
        <v>50</v>
      </c>
      <c r="O2946" s="87"/>
      <c r="P2946" s="227">
        <f>O2946*H2946</f>
        <v>0</v>
      </c>
      <c r="Q2946" s="227">
        <v>0.00050000000000000001</v>
      </c>
      <c r="R2946" s="227">
        <f>Q2946*H2946</f>
        <v>0.0395</v>
      </c>
      <c r="S2946" s="227">
        <v>0</v>
      </c>
      <c r="T2946" s="228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9" t="s">
        <v>616</v>
      </c>
      <c r="AT2946" s="229" t="s">
        <v>489</v>
      </c>
      <c r="AU2946" s="229" t="s">
        <v>91</v>
      </c>
      <c r="AY2946" s="20" t="s">
        <v>373</v>
      </c>
      <c r="BE2946" s="230">
        <f>IF(N2946="základní",J2946,0)</f>
        <v>0</v>
      </c>
      <c r="BF2946" s="230">
        <f>IF(N2946="snížená",J2946,0)</f>
        <v>0</v>
      </c>
      <c r="BG2946" s="230">
        <f>IF(N2946="zákl. přenesená",J2946,0)</f>
        <v>0</v>
      </c>
      <c r="BH2946" s="230">
        <f>IF(N2946="sníž. přenesená",J2946,0)</f>
        <v>0</v>
      </c>
      <c r="BI2946" s="230">
        <f>IF(N2946="nulová",J2946,0)</f>
        <v>0</v>
      </c>
      <c r="BJ2946" s="20" t="s">
        <v>91</v>
      </c>
      <c r="BK2946" s="230">
        <f>ROUND(I2946*H2946,2)</f>
        <v>0</v>
      </c>
      <c r="BL2946" s="20" t="s">
        <v>482</v>
      </c>
      <c r="BM2946" s="229" t="s">
        <v>2553</v>
      </c>
    </row>
    <row r="2947" s="13" customFormat="1">
      <c r="A2947" s="13"/>
      <c r="B2947" s="236"/>
      <c r="C2947" s="237"/>
      <c r="D2947" s="238" t="s">
        <v>383</v>
      </c>
      <c r="E2947" s="239" t="s">
        <v>19</v>
      </c>
      <c r="F2947" s="240" t="s">
        <v>1348</v>
      </c>
      <c r="G2947" s="237"/>
      <c r="H2947" s="239" t="s">
        <v>19</v>
      </c>
      <c r="I2947" s="241"/>
      <c r="J2947" s="237"/>
      <c r="K2947" s="237"/>
      <c r="L2947" s="242"/>
      <c r="M2947" s="243"/>
      <c r="N2947" s="244"/>
      <c r="O2947" s="244"/>
      <c r="P2947" s="244"/>
      <c r="Q2947" s="244"/>
      <c r="R2947" s="244"/>
      <c r="S2947" s="244"/>
      <c r="T2947" s="245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6" t="s">
        <v>383</v>
      </c>
      <c r="AU2947" s="246" t="s">
        <v>91</v>
      </c>
      <c r="AV2947" s="13" t="s">
        <v>85</v>
      </c>
      <c r="AW2947" s="13" t="s">
        <v>37</v>
      </c>
      <c r="AX2947" s="13" t="s">
        <v>78</v>
      </c>
      <c r="AY2947" s="246" t="s">
        <v>373</v>
      </c>
    </row>
    <row r="2948" s="13" customFormat="1">
      <c r="A2948" s="13"/>
      <c r="B2948" s="236"/>
      <c r="C2948" s="237"/>
      <c r="D2948" s="238" t="s">
        <v>383</v>
      </c>
      <c r="E2948" s="239" t="s">
        <v>19</v>
      </c>
      <c r="F2948" s="240" t="s">
        <v>1441</v>
      </c>
      <c r="G2948" s="237"/>
      <c r="H2948" s="239" t="s">
        <v>19</v>
      </c>
      <c r="I2948" s="241"/>
      <c r="J2948" s="237"/>
      <c r="K2948" s="237"/>
      <c r="L2948" s="242"/>
      <c r="M2948" s="243"/>
      <c r="N2948" s="244"/>
      <c r="O2948" s="244"/>
      <c r="P2948" s="244"/>
      <c r="Q2948" s="244"/>
      <c r="R2948" s="244"/>
      <c r="S2948" s="244"/>
      <c r="T2948" s="245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6" t="s">
        <v>383</v>
      </c>
      <c r="AU2948" s="246" t="s">
        <v>91</v>
      </c>
      <c r="AV2948" s="13" t="s">
        <v>85</v>
      </c>
      <c r="AW2948" s="13" t="s">
        <v>37</v>
      </c>
      <c r="AX2948" s="13" t="s">
        <v>78</v>
      </c>
      <c r="AY2948" s="246" t="s">
        <v>373</v>
      </c>
    </row>
    <row r="2949" s="14" customFormat="1">
      <c r="A2949" s="14"/>
      <c r="B2949" s="247"/>
      <c r="C2949" s="248"/>
      <c r="D2949" s="238" t="s">
        <v>383</v>
      </c>
      <c r="E2949" s="249" t="s">
        <v>19</v>
      </c>
      <c r="F2949" s="250" t="s">
        <v>2549</v>
      </c>
      <c r="G2949" s="248"/>
      <c r="H2949" s="251">
        <v>79</v>
      </c>
      <c r="I2949" s="252"/>
      <c r="J2949" s="248"/>
      <c r="K2949" s="248"/>
      <c r="L2949" s="253"/>
      <c r="M2949" s="254"/>
      <c r="N2949" s="255"/>
      <c r="O2949" s="255"/>
      <c r="P2949" s="255"/>
      <c r="Q2949" s="255"/>
      <c r="R2949" s="255"/>
      <c r="S2949" s="255"/>
      <c r="T2949" s="256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7" t="s">
        <v>383</v>
      </c>
      <c r="AU2949" s="257" t="s">
        <v>91</v>
      </c>
      <c r="AV2949" s="14" t="s">
        <v>91</v>
      </c>
      <c r="AW2949" s="14" t="s">
        <v>37</v>
      </c>
      <c r="AX2949" s="14" t="s">
        <v>78</v>
      </c>
      <c r="AY2949" s="257" t="s">
        <v>373</v>
      </c>
    </row>
    <row r="2950" s="15" customFormat="1">
      <c r="A2950" s="15"/>
      <c r="B2950" s="258"/>
      <c r="C2950" s="259"/>
      <c r="D2950" s="238" t="s">
        <v>383</v>
      </c>
      <c r="E2950" s="260" t="s">
        <v>19</v>
      </c>
      <c r="F2950" s="261" t="s">
        <v>386</v>
      </c>
      <c r="G2950" s="259"/>
      <c r="H2950" s="262">
        <v>79</v>
      </c>
      <c r="I2950" s="263"/>
      <c r="J2950" s="259"/>
      <c r="K2950" s="259"/>
      <c r="L2950" s="264"/>
      <c r="M2950" s="265"/>
      <c r="N2950" s="266"/>
      <c r="O2950" s="266"/>
      <c r="P2950" s="266"/>
      <c r="Q2950" s="266"/>
      <c r="R2950" s="266"/>
      <c r="S2950" s="266"/>
      <c r="T2950" s="267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68" t="s">
        <v>383</v>
      </c>
      <c r="AU2950" s="268" t="s">
        <v>91</v>
      </c>
      <c r="AV2950" s="15" t="s">
        <v>379</v>
      </c>
      <c r="AW2950" s="15" t="s">
        <v>37</v>
      </c>
      <c r="AX2950" s="15" t="s">
        <v>85</v>
      </c>
      <c r="AY2950" s="268" t="s">
        <v>373</v>
      </c>
    </row>
    <row r="2951" s="2" customFormat="1" ht="24.15" customHeight="1">
      <c r="A2951" s="41"/>
      <c r="B2951" s="42"/>
      <c r="C2951" s="218" t="s">
        <v>2554</v>
      </c>
      <c r="D2951" s="218" t="s">
        <v>375</v>
      </c>
      <c r="E2951" s="219" t="s">
        <v>2555</v>
      </c>
      <c r="F2951" s="220" t="s">
        <v>2556</v>
      </c>
      <c r="G2951" s="221" t="s">
        <v>595</v>
      </c>
      <c r="H2951" s="222">
        <v>40</v>
      </c>
      <c r="I2951" s="223"/>
      <c r="J2951" s="224">
        <f>ROUND(I2951*H2951,2)</f>
        <v>0</v>
      </c>
      <c r="K2951" s="220" t="s">
        <v>19</v>
      </c>
      <c r="L2951" s="47"/>
      <c r="M2951" s="225" t="s">
        <v>19</v>
      </c>
      <c r="N2951" s="226" t="s">
        <v>50</v>
      </c>
      <c r="O2951" s="87"/>
      <c r="P2951" s="227">
        <f>O2951*H2951</f>
        <v>0</v>
      </c>
      <c r="Q2951" s="227">
        <v>0</v>
      </c>
      <c r="R2951" s="227">
        <f>Q2951*H2951</f>
        <v>0</v>
      </c>
      <c r="S2951" s="227">
        <v>0</v>
      </c>
      <c r="T2951" s="228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29" t="s">
        <v>482</v>
      </c>
      <c r="AT2951" s="229" t="s">
        <v>375</v>
      </c>
      <c r="AU2951" s="229" t="s">
        <v>91</v>
      </c>
      <c r="AY2951" s="20" t="s">
        <v>373</v>
      </c>
      <c r="BE2951" s="230">
        <f>IF(N2951="základní",J2951,0)</f>
        <v>0</v>
      </c>
      <c r="BF2951" s="230">
        <f>IF(N2951="snížená",J2951,0)</f>
        <v>0</v>
      </c>
      <c r="BG2951" s="230">
        <f>IF(N2951="zákl. přenesená",J2951,0)</f>
        <v>0</v>
      </c>
      <c r="BH2951" s="230">
        <f>IF(N2951="sníž. přenesená",J2951,0)</f>
        <v>0</v>
      </c>
      <c r="BI2951" s="230">
        <f>IF(N2951="nulová",J2951,0)</f>
        <v>0</v>
      </c>
      <c r="BJ2951" s="20" t="s">
        <v>91</v>
      </c>
      <c r="BK2951" s="230">
        <f>ROUND(I2951*H2951,2)</f>
        <v>0</v>
      </c>
      <c r="BL2951" s="20" t="s">
        <v>482</v>
      </c>
      <c r="BM2951" s="229" t="s">
        <v>2557</v>
      </c>
    </row>
    <row r="2952" s="13" customFormat="1">
      <c r="A2952" s="13"/>
      <c r="B2952" s="236"/>
      <c r="C2952" s="237"/>
      <c r="D2952" s="238" t="s">
        <v>383</v>
      </c>
      <c r="E2952" s="239" t="s">
        <v>19</v>
      </c>
      <c r="F2952" s="240" t="s">
        <v>1348</v>
      </c>
      <c r="G2952" s="237"/>
      <c r="H2952" s="239" t="s">
        <v>19</v>
      </c>
      <c r="I2952" s="241"/>
      <c r="J2952" s="237"/>
      <c r="K2952" s="237"/>
      <c r="L2952" s="242"/>
      <c r="M2952" s="243"/>
      <c r="N2952" s="244"/>
      <c r="O2952" s="244"/>
      <c r="P2952" s="244"/>
      <c r="Q2952" s="244"/>
      <c r="R2952" s="244"/>
      <c r="S2952" s="244"/>
      <c r="T2952" s="245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6" t="s">
        <v>383</v>
      </c>
      <c r="AU2952" s="246" t="s">
        <v>91</v>
      </c>
      <c r="AV2952" s="13" t="s">
        <v>85</v>
      </c>
      <c r="AW2952" s="13" t="s">
        <v>37</v>
      </c>
      <c r="AX2952" s="13" t="s">
        <v>78</v>
      </c>
      <c r="AY2952" s="246" t="s">
        <v>373</v>
      </c>
    </row>
    <row r="2953" s="13" customFormat="1">
      <c r="A2953" s="13"/>
      <c r="B2953" s="236"/>
      <c r="C2953" s="237"/>
      <c r="D2953" s="238" t="s">
        <v>383</v>
      </c>
      <c r="E2953" s="239" t="s">
        <v>19</v>
      </c>
      <c r="F2953" s="240" t="s">
        <v>1441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383</v>
      </c>
      <c r="AU2953" s="246" t="s">
        <v>91</v>
      </c>
      <c r="AV2953" s="13" t="s">
        <v>85</v>
      </c>
      <c r="AW2953" s="13" t="s">
        <v>37</v>
      </c>
      <c r="AX2953" s="13" t="s">
        <v>78</v>
      </c>
      <c r="AY2953" s="246" t="s">
        <v>373</v>
      </c>
    </row>
    <row r="2954" s="14" customFormat="1">
      <c r="A2954" s="14"/>
      <c r="B2954" s="247"/>
      <c r="C2954" s="248"/>
      <c r="D2954" s="238" t="s">
        <v>383</v>
      </c>
      <c r="E2954" s="249" t="s">
        <v>19</v>
      </c>
      <c r="F2954" s="250" t="s">
        <v>2558</v>
      </c>
      <c r="G2954" s="248"/>
      <c r="H2954" s="251">
        <v>40</v>
      </c>
      <c r="I2954" s="252"/>
      <c r="J2954" s="248"/>
      <c r="K2954" s="248"/>
      <c r="L2954" s="253"/>
      <c r="M2954" s="254"/>
      <c r="N2954" s="255"/>
      <c r="O2954" s="255"/>
      <c r="P2954" s="255"/>
      <c r="Q2954" s="255"/>
      <c r="R2954" s="255"/>
      <c r="S2954" s="255"/>
      <c r="T2954" s="256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7" t="s">
        <v>383</v>
      </c>
      <c r="AU2954" s="257" t="s">
        <v>91</v>
      </c>
      <c r="AV2954" s="14" t="s">
        <v>91</v>
      </c>
      <c r="AW2954" s="14" t="s">
        <v>37</v>
      </c>
      <c r="AX2954" s="14" t="s">
        <v>78</v>
      </c>
      <c r="AY2954" s="257" t="s">
        <v>373</v>
      </c>
    </row>
    <row r="2955" s="15" customFormat="1">
      <c r="A2955" s="15"/>
      <c r="B2955" s="258"/>
      <c r="C2955" s="259"/>
      <c r="D2955" s="238" t="s">
        <v>383</v>
      </c>
      <c r="E2955" s="260" t="s">
        <v>19</v>
      </c>
      <c r="F2955" s="261" t="s">
        <v>386</v>
      </c>
      <c r="G2955" s="259"/>
      <c r="H2955" s="262">
        <v>40</v>
      </c>
      <c r="I2955" s="263"/>
      <c r="J2955" s="259"/>
      <c r="K2955" s="259"/>
      <c r="L2955" s="264"/>
      <c r="M2955" s="265"/>
      <c r="N2955" s="266"/>
      <c r="O2955" s="266"/>
      <c r="P2955" s="266"/>
      <c r="Q2955" s="266"/>
      <c r="R2955" s="266"/>
      <c r="S2955" s="266"/>
      <c r="T2955" s="267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T2955" s="268" t="s">
        <v>383</v>
      </c>
      <c r="AU2955" s="268" t="s">
        <v>91</v>
      </c>
      <c r="AV2955" s="15" t="s">
        <v>379</v>
      </c>
      <c r="AW2955" s="15" t="s">
        <v>37</v>
      </c>
      <c r="AX2955" s="15" t="s">
        <v>85</v>
      </c>
      <c r="AY2955" s="268" t="s">
        <v>373</v>
      </c>
    </row>
    <row r="2956" s="2" customFormat="1" ht="16.5" customHeight="1">
      <c r="A2956" s="41"/>
      <c r="B2956" s="42"/>
      <c r="C2956" s="280" t="s">
        <v>2559</v>
      </c>
      <c r="D2956" s="280" t="s">
        <v>489</v>
      </c>
      <c r="E2956" s="281" t="s">
        <v>2560</v>
      </c>
      <c r="F2956" s="282" t="s">
        <v>2561</v>
      </c>
      <c r="G2956" s="283" t="s">
        <v>595</v>
      </c>
      <c r="H2956" s="284">
        <v>40</v>
      </c>
      <c r="I2956" s="285"/>
      <c r="J2956" s="286">
        <f>ROUND(I2956*H2956,2)</f>
        <v>0</v>
      </c>
      <c r="K2956" s="282" t="s">
        <v>19</v>
      </c>
      <c r="L2956" s="287"/>
      <c r="M2956" s="288" t="s">
        <v>19</v>
      </c>
      <c r="N2956" s="289" t="s">
        <v>50</v>
      </c>
      <c r="O2956" s="87"/>
      <c r="P2956" s="227">
        <f>O2956*H2956</f>
        <v>0</v>
      </c>
      <c r="Q2956" s="227">
        <v>0.00050000000000000001</v>
      </c>
      <c r="R2956" s="227">
        <f>Q2956*H2956</f>
        <v>0.02</v>
      </c>
      <c r="S2956" s="227">
        <v>0</v>
      </c>
      <c r="T2956" s="228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9" t="s">
        <v>616</v>
      </c>
      <c r="AT2956" s="229" t="s">
        <v>489</v>
      </c>
      <c r="AU2956" s="229" t="s">
        <v>91</v>
      </c>
      <c r="AY2956" s="20" t="s">
        <v>373</v>
      </c>
      <c r="BE2956" s="230">
        <f>IF(N2956="základní",J2956,0)</f>
        <v>0</v>
      </c>
      <c r="BF2956" s="230">
        <f>IF(N2956="snížená",J2956,0)</f>
        <v>0</v>
      </c>
      <c r="BG2956" s="230">
        <f>IF(N2956="zákl. přenesená",J2956,0)</f>
        <v>0</v>
      </c>
      <c r="BH2956" s="230">
        <f>IF(N2956="sníž. přenesená",J2956,0)</f>
        <v>0</v>
      </c>
      <c r="BI2956" s="230">
        <f>IF(N2956="nulová",J2956,0)</f>
        <v>0</v>
      </c>
      <c r="BJ2956" s="20" t="s">
        <v>91</v>
      </c>
      <c r="BK2956" s="230">
        <f>ROUND(I2956*H2956,2)</f>
        <v>0</v>
      </c>
      <c r="BL2956" s="20" t="s">
        <v>482</v>
      </c>
      <c r="BM2956" s="229" t="s">
        <v>2562</v>
      </c>
    </row>
    <row r="2957" s="13" customFormat="1">
      <c r="A2957" s="13"/>
      <c r="B2957" s="236"/>
      <c r="C2957" s="237"/>
      <c r="D2957" s="238" t="s">
        <v>383</v>
      </c>
      <c r="E2957" s="239" t="s">
        <v>19</v>
      </c>
      <c r="F2957" s="240" t="s">
        <v>1348</v>
      </c>
      <c r="G2957" s="237"/>
      <c r="H2957" s="239" t="s">
        <v>19</v>
      </c>
      <c r="I2957" s="241"/>
      <c r="J2957" s="237"/>
      <c r="K2957" s="237"/>
      <c r="L2957" s="242"/>
      <c r="M2957" s="243"/>
      <c r="N2957" s="244"/>
      <c r="O2957" s="244"/>
      <c r="P2957" s="244"/>
      <c r="Q2957" s="244"/>
      <c r="R2957" s="244"/>
      <c r="S2957" s="244"/>
      <c r="T2957" s="245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6" t="s">
        <v>383</v>
      </c>
      <c r="AU2957" s="246" t="s">
        <v>91</v>
      </c>
      <c r="AV2957" s="13" t="s">
        <v>85</v>
      </c>
      <c r="AW2957" s="13" t="s">
        <v>37</v>
      </c>
      <c r="AX2957" s="13" t="s">
        <v>78</v>
      </c>
      <c r="AY2957" s="246" t="s">
        <v>373</v>
      </c>
    </row>
    <row r="2958" s="13" customFormat="1">
      <c r="A2958" s="13"/>
      <c r="B2958" s="236"/>
      <c r="C2958" s="237"/>
      <c r="D2958" s="238" t="s">
        <v>383</v>
      </c>
      <c r="E2958" s="239" t="s">
        <v>19</v>
      </c>
      <c r="F2958" s="240" t="s">
        <v>1441</v>
      </c>
      <c r="G2958" s="237"/>
      <c r="H2958" s="239" t="s">
        <v>19</v>
      </c>
      <c r="I2958" s="241"/>
      <c r="J2958" s="237"/>
      <c r="K2958" s="237"/>
      <c r="L2958" s="242"/>
      <c r="M2958" s="243"/>
      <c r="N2958" s="244"/>
      <c r="O2958" s="244"/>
      <c r="P2958" s="244"/>
      <c r="Q2958" s="244"/>
      <c r="R2958" s="244"/>
      <c r="S2958" s="244"/>
      <c r="T2958" s="245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6" t="s">
        <v>383</v>
      </c>
      <c r="AU2958" s="246" t="s">
        <v>91</v>
      </c>
      <c r="AV2958" s="13" t="s">
        <v>85</v>
      </c>
      <c r="AW2958" s="13" t="s">
        <v>37</v>
      </c>
      <c r="AX2958" s="13" t="s">
        <v>78</v>
      </c>
      <c r="AY2958" s="246" t="s">
        <v>373</v>
      </c>
    </row>
    <row r="2959" s="14" customFormat="1">
      <c r="A2959" s="14"/>
      <c r="B2959" s="247"/>
      <c r="C2959" s="248"/>
      <c r="D2959" s="238" t="s">
        <v>383</v>
      </c>
      <c r="E2959" s="249" t="s">
        <v>19</v>
      </c>
      <c r="F2959" s="250" t="s">
        <v>2558</v>
      </c>
      <c r="G2959" s="248"/>
      <c r="H2959" s="251">
        <v>40</v>
      </c>
      <c r="I2959" s="252"/>
      <c r="J2959" s="248"/>
      <c r="K2959" s="248"/>
      <c r="L2959" s="253"/>
      <c r="M2959" s="254"/>
      <c r="N2959" s="255"/>
      <c r="O2959" s="255"/>
      <c r="P2959" s="255"/>
      <c r="Q2959" s="255"/>
      <c r="R2959" s="255"/>
      <c r="S2959" s="255"/>
      <c r="T2959" s="256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7" t="s">
        <v>383</v>
      </c>
      <c r="AU2959" s="257" t="s">
        <v>91</v>
      </c>
      <c r="AV2959" s="14" t="s">
        <v>91</v>
      </c>
      <c r="AW2959" s="14" t="s">
        <v>37</v>
      </c>
      <c r="AX2959" s="14" t="s">
        <v>78</v>
      </c>
      <c r="AY2959" s="257" t="s">
        <v>373</v>
      </c>
    </row>
    <row r="2960" s="15" customFormat="1">
      <c r="A2960" s="15"/>
      <c r="B2960" s="258"/>
      <c r="C2960" s="259"/>
      <c r="D2960" s="238" t="s">
        <v>383</v>
      </c>
      <c r="E2960" s="260" t="s">
        <v>19</v>
      </c>
      <c r="F2960" s="261" t="s">
        <v>386</v>
      </c>
      <c r="G2960" s="259"/>
      <c r="H2960" s="262">
        <v>40</v>
      </c>
      <c r="I2960" s="263"/>
      <c r="J2960" s="259"/>
      <c r="K2960" s="259"/>
      <c r="L2960" s="264"/>
      <c r="M2960" s="265"/>
      <c r="N2960" s="266"/>
      <c r="O2960" s="266"/>
      <c r="P2960" s="266"/>
      <c r="Q2960" s="266"/>
      <c r="R2960" s="266"/>
      <c r="S2960" s="266"/>
      <c r="T2960" s="267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68" t="s">
        <v>383</v>
      </c>
      <c r="AU2960" s="268" t="s">
        <v>91</v>
      </c>
      <c r="AV2960" s="15" t="s">
        <v>379</v>
      </c>
      <c r="AW2960" s="15" t="s">
        <v>37</v>
      </c>
      <c r="AX2960" s="15" t="s">
        <v>85</v>
      </c>
      <c r="AY2960" s="268" t="s">
        <v>373</v>
      </c>
    </row>
    <row r="2961" s="2" customFormat="1" ht="24.15" customHeight="1">
      <c r="A2961" s="41"/>
      <c r="B2961" s="42"/>
      <c r="C2961" s="218" t="s">
        <v>2563</v>
      </c>
      <c r="D2961" s="218" t="s">
        <v>375</v>
      </c>
      <c r="E2961" s="219" t="s">
        <v>2564</v>
      </c>
      <c r="F2961" s="220" t="s">
        <v>2565</v>
      </c>
      <c r="G2961" s="221" t="s">
        <v>595</v>
      </c>
      <c r="H2961" s="222">
        <v>16</v>
      </c>
      <c r="I2961" s="223"/>
      <c r="J2961" s="224">
        <f>ROUND(I2961*H2961,2)</f>
        <v>0</v>
      </c>
      <c r="K2961" s="220" t="s">
        <v>378</v>
      </c>
      <c r="L2961" s="47"/>
      <c r="M2961" s="225" t="s">
        <v>19</v>
      </c>
      <c r="N2961" s="226" t="s">
        <v>50</v>
      </c>
      <c r="O2961" s="87"/>
      <c r="P2961" s="227">
        <f>O2961*H2961</f>
        <v>0</v>
      </c>
      <c r="Q2961" s="227">
        <v>0</v>
      </c>
      <c r="R2961" s="227">
        <f>Q2961*H2961</f>
        <v>0</v>
      </c>
      <c r="S2961" s="227">
        <v>0</v>
      </c>
      <c r="T2961" s="228">
        <f>S2961*H2961</f>
        <v>0</v>
      </c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R2961" s="229" t="s">
        <v>482</v>
      </c>
      <c r="AT2961" s="229" t="s">
        <v>375</v>
      </c>
      <c r="AU2961" s="229" t="s">
        <v>91</v>
      </c>
      <c r="AY2961" s="20" t="s">
        <v>373</v>
      </c>
      <c r="BE2961" s="230">
        <f>IF(N2961="základní",J2961,0)</f>
        <v>0</v>
      </c>
      <c r="BF2961" s="230">
        <f>IF(N2961="snížená",J2961,0)</f>
        <v>0</v>
      </c>
      <c r="BG2961" s="230">
        <f>IF(N2961="zákl. přenesená",J2961,0)</f>
        <v>0</v>
      </c>
      <c r="BH2961" s="230">
        <f>IF(N2961="sníž. přenesená",J2961,0)</f>
        <v>0</v>
      </c>
      <c r="BI2961" s="230">
        <f>IF(N2961="nulová",J2961,0)</f>
        <v>0</v>
      </c>
      <c r="BJ2961" s="20" t="s">
        <v>91</v>
      </c>
      <c r="BK2961" s="230">
        <f>ROUND(I2961*H2961,2)</f>
        <v>0</v>
      </c>
      <c r="BL2961" s="20" t="s">
        <v>482</v>
      </c>
      <c r="BM2961" s="229" t="s">
        <v>2566</v>
      </c>
    </row>
    <row r="2962" s="2" customFormat="1">
      <c r="A2962" s="41"/>
      <c r="B2962" s="42"/>
      <c r="C2962" s="43"/>
      <c r="D2962" s="231" t="s">
        <v>381</v>
      </c>
      <c r="E2962" s="43"/>
      <c r="F2962" s="232" t="s">
        <v>2567</v>
      </c>
      <c r="G2962" s="43"/>
      <c r="H2962" s="43"/>
      <c r="I2962" s="233"/>
      <c r="J2962" s="43"/>
      <c r="K2962" s="43"/>
      <c r="L2962" s="47"/>
      <c r="M2962" s="234"/>
      <c r="N2962" s="235"/>
      <c r="O2962" s="87"/>
      <c r="P2962" s="87"/>
      <c r="Q2962" s="87"/>
      <c r="R2962" s="87"/>
      <c r="S2962" s="87"/>
      <c r="T2962" s="88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T2962" s="20" t="s">
        <v>381</v>
      </c>
      <c r="AU2962" s="20" t="s">
        <v>91</v>
      </c>
    </row>
    <row r="2963" s="13" customFormat="1">
      <c r="A2963" s="13"/>
      <c r="B2963" s="236"/>
      <c r="C2963" s="237"/>
      <c r="D2963" s="238" t="s">
        <v>383</v>
      </c>
      <c r="E2963" s="239" t="s">
        <v>19</v>
      </c>
      <c r="F2963" s="240" t="s">
        <v>1348</v>
      </c>
      <c r="G2963" s="237"/>
      <c r="H2963" s="239" t="s">
        <v>19</v>
      </c>
      <c r="I2963" s="241"/>
      <c r="J2963" s="237"/>
      <c r="K2963" s="237"/>
      <c r="L2963" s="242"/>
      <c r="M2963" s="243"/>
      <c r="N2963" s="244"/>
      <c r="O2963" s="244"/>
      <c r="P2963" s="244"/>
      <c r="Q2963" s="244"/>
      <c r="R2963" s="244"/>
      <c r="S2963" s="244"/>
      <c r="T2963" s="245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6" t="s">
        <v>383</v>
      </c>
      <c r="AU2963" s="246" t="s">
        <v>91</v>
      </c>
      <c r="AV2963" s="13" t="s">
        <v>85</v>
      </c>
      <c r="AW2963" s="13" t="s">
        <v>37</v>
      </c>
      <c r="AX2963" s="13" t="s">
        <v>78</v>
      </c>
      <c r="AY2963" s="246" t="s">
        <v>373</v>
      </c>
    </row>
    <row r="2964" s="13" customFormat="1">
      <c r="A2964" s="13"/>
      <c r="B2964" s="236"/>
      <c r="C2964" s="237"/>
      <c r="D2964" s="238" t="s">
        <v>383</v>
      </c>
      <c r="E2964" s="239" t="s">
        <v>19</v>
      </c>
      <c r="F2964" s="240" t="s">
        <v>1441</v>
      </c>
      <c r="G2964" s="237"/>
      <c r="H2964" s="239" t="s">
        <v>19</v>
      </c>
      <c r="I2964" s="241"/>
      <c r="J2964" s="237"/>
      <c r="K2964" s="237"/>
      <c r="L2964" s="242"/>
      <c r="M2964" s="243"/>
      <c r="N2964" s="244"/>
      <c r="O2964" s="244"/>
      <c r="P2964" s="244"/>
      <c r="Q2964" s="244"/>
      <c r="R2964" s="244"/>
      <c r="S2964" s="244"/>
      <c r="T2964" s="245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6" t="s">
        <v>383</v>
      </c>
      <c r="AU2964" s="246" t="s">
        <v>91</v>
      </c>
      <c r="AV2964" s="13" t="s">
        <v>85</v>
      </c>
      <c r="AW2964" s="13" t="s">
        <v>37</v>
      </c>
      <c r="AX2964" s="13" t="s">
        <v>78</v>
      </c>
      <c r="AY2964" s="246" t="s">
        <v>373</v>
      </c>
    </row>
    <row r="2965" s="14" customFormat="1">
      <c r="A2965" s="14"/>
      <c r="B2965" s="247"/>
      <c r="C2965" s="248"/>
      <c r="D2965" s="238" t="s">
        <v>383</v>
      </c>
      <c r="E2965" s="249" t="s">
        <v>19</v>
      </c>
      <c r="F2965" s="250" t="s">
        <v>2568</v>
      </c>
      <c r="G2965" s="248"/>
      <c r="H2965" s="251">
        <v>16</v>
      </c>
      <c r="I2965" s="252"/>
      <c r="J2965" s="248"/>
      <c r="K2965" s="248"/>
      <c r="L2965" s="253"/>
      <c r="M2965" s="254"/>
      <c r="N2965" s="255"/>
      <c r="O2965" s="255"/>
      <c r="P2965" s="255"/>
      <c r="Q2965" s="255"/>
      <c r="R2965" s="255"/>
      <c r="S2965" s="255"/>
      <c r="T2965" s="256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7" t="s">
        <v>383</v>
      </c>
      <c r="AU2965" s="257" t="s">
        <v>91</v>
      </c>
      <c r="AV2965" s="14" t="s">
        <v>91</v>
      </c>
      <c r="AW2965" s="14" t="s">
        <v>37</v>
      </c>
      <c r="AX2965" s="14" t="s">
        <v>78</v>
      </c>
      <c r="AY2965" s="257" t="s">
        <v>373</v>
      </c>
    </row>
    <row r="2966" s="15" customFormat="1">
      <c r="A2966" s="15"/>
      <c r="B2966" s="258"/>
      <c r="C2966" s="259"/>
      <c r="D2966" s="238" t="s">
        <v>383</v>
      </c>
      <c r="E2966" s="260" t="s">
        <v>19</v>
      </c>
      <c r="F2966" s="261" t="s">
        <v>386</v>
      </c>
      <c r="G2966" s="259"/>
      <c r="H2966" s="262">
        <v>16</v>
      </c>
      <c r="I2966" s="263"/>
      <c r="J2966" s="259"/>
      <c r="K2966" s="259"/>
      <c r="L2966" s="264"/>
      <c r="M2966" s="265"/>
      <c r="N2966" s="266"/>
      <c r="O2966" s="266"/>
      <c r="P2966" s="266"/>
      <c r="Q2966" s="266"/>
      <c r="R2966" s="266"/>
      <c r="S2966" s="266"/>
      <c r="T2966" s="267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68" t="s">
        <v>383</v>
      </c>
      <c r="AU2966" s="268" t="s">
        <v>91</v>
      </c>
      <c r="AV2966" s="15" t="s">
        <v>379</v>
      </c>
      <c r="AW2966" s="15" t="s">
        <v>37</v>
      </c>
      <c r="AX2966" s="15" t="s">
        <v>85</v>
      </c>
      <c r="AY2966" s="268" t="s">
        <v>373</v>
      </c>
    </row>
    <row r="2967" s="2" customFormat="1" ht="24.15" customHeight="1">
      <c r="A2967" s="41"/>
      <c r="B2967" s="42"/>
      <c r="C2967" s="280" t="s">
        <v>2569</v>
      </c>
      <c r="D2967" s="280" t="s">
        <v>489</v>
      </c>
      <c r="E2967" s="281" t="s">
        <v>2570</v>
      </c>
      <c r="F2967" s="282" t="s">
        <v>2571</v>
      </c>
      <c r="G2967" s="283" t="s">
        <v>595</v>
      </c>
      <c r="H2967" s="284">
        <v>16</v>
      </c>
      <c r="I2967" s="285"/>
      <c r="J2967" s="286">
        <f>ROUND(I2967*H2967,2)</f>
        <v>0</v>
      </c>
      <c r="K2967" s="282" t="s">
        <v>378</v>
      </c>
      <c r="L2967" s="287"/>
      <c r="M2967" s="288" t="s">
        <v>19</v>
      </c>
      <c r="N2967" s="289" t="s">
        <v>50</v>
      </c>
      <c r="O2967" s="87"/>
      <c r="P2967" s="227">
        <f>O2967*H2967</f>
        <v>0</v>
      </c>
      <c r="Q2967" s="227">
        <v>0.00050000000000000001</v>
      </c>
      <c r="R2967" s="227">
        <f>Q2967*H2967</f>
        <v>0.0080000000000000002</v>
      </c>
      <c r="S2967" s="227">
        <v>0</v>
      </c>
      <c r="T2967" s="228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9" t="s">
        <v>616</v>
      </c>
      <c r="AT2967" s="229" t="s">
        <v>489</v>
      </c>
      <c r="AU2967" s="229" t="s">
        <v>91</v>
      </c>
      <c r="AY2967" s="20" t="s">
        <v>373</v>
      </c>
      <c r="BE2967" s="230">
        <f>IF(N2967="základní",J2967,0)</f>
        <v>0</v>
      </c>
      <c r="BF2967" s="230">
        <f>IF(N2967="snížená",J2967,0)</f>
        <v>0</v>
      </c>
      <c r="BG2967" s="230">
        <f>IF(N2967="zákl. přenesená",J2967,0)</f>
        <v>0</v>
      </c>
      <c r="BH2967" s="230">
        <f>IF(N2967="sníž. přenesená",J2967,0)</f>
        <v>0</v>
      </c>
      <c r="BI2967" s="230">
        <f>IF(N2967="nulová",J2967,0)</f>
        <v>0</v>
      </c>
      <c r="BJ2967" s="20" t="s">
        <v>91</v>
      </c>
      <c r="BK2967" s="230">
        <f>ROUND(I2967*H2967,2)</f>
        <v>0</v>
      </c>
      <c r="BL2967" s="20" t="s">
        <v>482</v>
      </c>
      <c r="BM2967" s="229" t="s">
        <v>2572</v>
      </c>
    </row>
    <row r="2968" s="13" customFormat="1">
      <c r="A2968" s="13"/>
      <c r="B2968" s="236"/>
      <c r="C2968" s="237"/>
      <c r="D2968" s="238" t="s">
        <v>383</v>
      </c>
      <c r="E2968" s="239" t="s">
        <v>19</v>
      </c>
      <c r="F2968" s="240" t="s">
        <v>1348</v>
      </c>
      <c r="G2968" s="237"/>
      <c r="H2968" s="239" t="s">
        <v>19</v>
      </c>
      <c r="I2968" s="241"/>
      <c r="J2968" s="237"/>
      <c r="K2968" s="237"/>
      <c r="L2968" s="242"/>
      <c r="M2968" s="243"/>
      <c r="N2968" s="244"/>
      <c r="O2968" s="244"/>
      <c r="P2968" s="244"/>
      <c r="Q2968" s="244"/>
      <c r="R2968" s="244"/>
      <c r="S2968" s="244"/>
      <c r="T2968" s="24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6" t="s">
        <v>383</v>
      </c>
      <c r="AU2968" s="246" t="s">
        <v>91</v>
      </c>
      <c r="AV2968" s="13" t="s">
        <v>85</v>
      </c>
      <c r="AW2968" s="13" t="s">
        <v>37</v>
      </c>
      <c r="AX2968" s="13" t="s">
        <v>78</v>
      </c>
      <c r="AY2968" s="246" t="s">
        <v>373</v>
      </c>
    </row>
    <row r="2969" s="13" customFormat="1">
      <c r="A2969" s="13"/>
      <c r="B2969" s="236"/>
      <c r="C2969" s="237"/>
      <c r="D2969" s="238" t="s">
        <v>383</v>
      </c>
      <c r="E2969" s="239" t="s">
        <v>19</v>
      </c>
      <c r="F2969" s="240" t="s">
        <v>1441</v>
      </c>
      <c r="G2969" s="237"/>
      <c r="H2969" s="239" t="s">
        <v>19</v>
      </c>
      <c r="I2969" s="241"/>
      <c r="J2969" s="237"/>
      <c r="K2969" s="237"/>
      <c r="L2969" s="242"/>
      <c r="M2969" s="243"/>
      <c r="N2969" s="244"/>
      <c r="O2969" s="244"/>
      <c r="P2969" s="244"/>
      <c r="Q2969" s="244"/>
      <c r="R2969" s="244"/>
      <c r="S2969" s="244"/>
      <c r="T2969" s="245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6" t="s">
        <v>383</v>
      </c>
      <c r="AU2969" s="246" t="s">
        <v>91</v>
      </c>
      <c r="AV2969" s="13" t="s">
        <v>85</v>
      </c>
      <c r="AW2969" s="13" t="s">
        <v>37</v>
      </c>
      <c r="AX2969" s="13" t="s">
        <v>78</v>
      </c>
      <c r="AY2969" s="246" t="s">
        <v>373</v>
      </c>
    </row>
    <row r="2970" s="14" customFormat="1">
      <c r="A2970" s="14"/>
      <c r="B2970" s="247"/>
      <c r="C2970" s="248"/>
      <c r="D2970" s="238" t="s">
        <v>383</v>
      </c>
      <c r="E2970" s="249" t="s">
        <v>19</v>
      </c>
      <c r="F2970" s="250" t="s">
        <v>2568</v>
      </c>
      <c r="G2970" s="248"/>
      <c r="H2970" s="251">
        <v>16</v>
      </c>
      <c r="I2970" s="252"/>
      <c r="J2970" s="248"/>
      <c r="K2970" s="248"/>
      <c r="L2970" s="253"/>
      <c r="M2970" s="254"/>
      <c r="N2970" s="255"/>
      <c r="O2970" s="255"/>
      <c r="P2970" s="255"/>
      <c r="Q2970" s="255"/>
      <c r="R2970" s="255"/>
      <c r="S2970" s="255"/>
      <c r="T2970" s="256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7" t="s">
        <v>383</v>
      </c>
      <c r="AU2970" s="257" t="s">
        <v>91</v>
      </c>
      <c r="AV2970" s="14" t="s">
        <v>91</v>
      </c>
      <c r="AW2970" s="14" t="s">
        <v>37</v>
      </c>
      <c r="AX2970" s="14" t="s">
        <v>78</v>
      </c>
      <c r="AY2970" s="257" t="s">
        <v>373</v>
      </c>
    </row>
    <row r="2971" s="15" customFormat="1">
      <c r="A2971" s="15"/>
      <c r="B2971" s="258"/>
      <c r="C2971" s="259"/>
      <c r="D2971" s="238" t="s">
        <v>383</v>
      </c>
      <c r="E2971" s="260" t="s">
        <v>19</v>
      </c>
      <c r="F2971" s="261" t="s">
        <v>386</v>
      </c>
      <c r="G2971" s="259"/>
      <c r="H2971" s="262">
        <v>16</v>
      </c>
      <c r="I2971" s="263"/>
      <c r="J2971" s="259"/>
      <c r="K2971" s="259"/>
      <c r="L2971" s="264"/>
      <c r="M2971" s="265"/>
      <c r="N2971" s="266"/>
      <c r="O2971" s="266"/>
      <c r="P2971" s="266"/>
      <c r="Q2971" s="266"/>
      <c r="R2971" s="266"/>
      <c r="S2971" s="266"/>
      <c r="T2971" s="267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8" t="s">
        <v>383</v>
      </c>
      <c r="AU2971" s="268" t="s">
        <v>91</v>
      </c>
      <c r="AV2971" s="15" t="s">
        <v>379</v>
      </c>
      <c r="AW2971" s="15" t="s">
        <v>37</v>
      </c>
      <c r="AX2971" s="15" t="s">
        <v>85</v>
      </c>
      <c r="AY2971" s="268" t="s">
        <v>373</v>
      </c>
    </row>
    <row r="2972" s="2" customFormat="1" ht="24.15" customHeight="1">
      <c r="A2972" s="41"/>
      <c r="B2972" s="42"/>
      <c r="C2972" s="218" t="s">
        <v>2573</v>
      </c>
      <c r="D2972" s="218" t="s">
        <v>375</v>
      </c>
      <c r="E2972" s="219" t="s">
        <v>2574</v>
      </c>
      <c r="F2972" s="220" t="s">
        <v>2575</v>
      </c>
      <c r="G2972" s="221" t="s">
        <v>595</v>
      </c>
      <c r="H2972" s="222">
        <v>37</v>
      </c>
      <c r="I2972" s="223"/>
      <c r="J2972" s="224">
        <f>ROUND(I2972*H2972,2)</f>
        <v>0</v>
      </c>
      <c r="K2972" s="220" t="s">
        <v>19</v>
      </c>
      <c r="L2972" s="47"/>
      <c r="M2972" s="225" t="s">
        <v>19</v>
      </c>
      <c r="N2972" s="226" t="s">
        <v>50</v>
      </c>
      <c r="O2972" s="87"/>
      <c r="P2972" s="227">
        <f>O2972*H2972</f>
        <v>0</v>
      </c>
      <c r="Q2972" s="227">
        <v>0</v>
      </c>
      <c r="R2972" s="227">
        <f>Q2972*H2972</f>
        <v>0</v>
      </c>
      <c r="S2972" s="227">
        <v>0</v>
      </c>
      <c r="T2972" s="228">
        <f>S2972*H2972</f>
        <v>0</v>
      </c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R2972" s="229" t="s">
        <v>482</v>
      </c>
      <c r="AT2972" s="229" t="s">
        <v>375</v>
      </c>
      <c r="AU2972" s="229" t="s">
        <v>91</v>
      </c>
      <c r="AY2972" s="20" t="s">
        <v>373</v>
      </c>
      <c r="BE2972" s="230">
        <f>IF(N2972="základní",J2972,0)</f>
        <v>0</v>
      </c>
      <c r="BF2972" s="230">
        <f>IF(N2972="snížená",J2972,0)</f>
        <v>0</v>
      </c>
      <c r="BG2972" s="230">
        <f>IF(N2972="zákl. přenesená",J2972,0)</f>
        <v>0</v>
      </c>
      <c r="BH2972" s="230">
        <f>IF(N2972="sníž. přenesená",J2972,0)</f>
        <v>0</v>
      </c>
      <c r="BI2972" s="230">
        <f>IF(N2972="nulová",J2972,0)</f>
        <v>0</v>
      </c>
      <c r="BJ2972" s="20" t="s">
        <v>91</v>
      </c>
      <c r="BK2972" s="230">
        <f>ROUND(I2972*H2972,2)</f>
        <v>0</v>
      </c>
      <c r="BL2972" s="20" t="s">
        <v>482</v>
      </c>
      <c r="BM2972" s="229" t="s">
        <v>2576</v>
      </c>
    </row>
    <row r="2973" s="13" customFormat="1">
      <c r="A2973" s="13"/>
      <c r="B2973" s="236"/>
      <c r="C2973" s="237"/>
      <c r="D2973" s="238" t="s">
        <v>383</v>
      </c>
      <c r="E2973" s="239" t="s">
        <v>19</v>
      </c>
      <c r="F2973" s="240" t="s">
        <v>1348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383</v>
      </c>
      <c r="AU2973" s="246" t="s">
        <v>91</v>
      </c>
      <c r="AV2973" s="13" t="s">
        <v>85</v>
      </c>
      <c r="AW2973" s="13" t="s">
        <v>37</v>
      </c>
      <c r="AX2973" s="13" t="s">
        <v>78</v>
      </c>
      <c r="AY2973" s="246" t="s">
        <v>373</v>
      </c>
    </row>
    <row r="2974" s="13" customFormat="1">
      <c r="A2974" s="13"/>
      <c r="B2974" s="236"/>
      <c r="C2974" s="237"/>
      <c r="D2974" s="238" t="s">
        <v>383</v>
      </c>
      <c r="E2974" s="239" t="s">
        <v>19</v>
      </c>
      <c r="F2974" s="240" t="s">
        <v>1441</v>
      </c>
      <c r="G2974" s="237"/>
      <c r="H2974" s="239" t="s">
        <v>19</v>
      </c>
      <c r="I2974" s="241"/>
      <c r="J2974" s="237"/>
      <c r="K2974" s="237"/>
      <c r="L2974" s="242"/>
      <c r="M2974" s="243"/>
      <c r="N2974" s="244"/>
      <c r="O2974" s="244"/>
      <c r="P2974" s="244"/>
      <c r="Q2974" s="244"/>
      <c r="R2974" s="244"/>
      <c r="S2974" s="244"/>
      <c r="T2974" s="245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6" t="s">
        <v>383</v>
      </c>
      <c r="AU2974" s="246" t="s">
        <v>91</v>
      </c>
      <c r="AV2974" s="13" t="s">
        <v>85</v>
      </c>
      <c r="AW2974" s="13" t="s">
        <v>37</v>
      </c>
      <c r="AX2974" s="13" t="s">
        <v>78</v>
      </c>
      <c r="AY2974" s="246" t="s">
        <v>373</v>
      </c>
    </row>
    <row r="2975" s="14" customFormat="1">
      <c r="A2975" s="14"/>
      <c r="B2975" s="247"/>
      <c r="C2975" s="248"/>
      <c r="D2975" s="238" t="s">
        <v>383</v>
      </c>
      <c r="E2975" s="249" t="s">
        <v>19</v>
      </c>
      <c r="F2975" s="250" t="s">
        <v>2577</v>
      </c>
      <c r="G2975" s="248"/>
      <c r="H2975" s="251">
        <v>37</v>
      </c>
      <c r="I2975" s="252"/>
      <c r="J2975" s="248"/>
      <c r="K2975" s="248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7" t="s">
        <v>383</v>
      </c>
      <c r="AU2975" s="257" t="s">
        <v>91</v>
      </c>
      <c r="AV2975" s="14" t="s">
        <v>91</v>
      </c>
      <c r="AW2975" s="14" t="s">
        <v>37</v>
      </c>
      <c r="AX2975" s="14" t="s">
        <v>78</v>
      </c>
      <c r="AY2975" s="257" t="s">
        <v>373</v>
      </c>
    </row>
    <row r="2976" s="15" customFormat="1">
      <c r="A2976" s="15"/>
      <c r="B2976" s="258"/>
      <c r="C2976" s="259"/>
      <c r="D2976" s="238" t="s">
        <v>383</v>
      </c>
      <c r="E2976" s="260" t="s">
        <v>19</v>
      </c>
      <c r="F2976" s="261" t="s">
        <v>386</v>
      </c>
      <c r="G2976" s="259"/>
      <c r="H2976" s="262">
        <v>37</v>
      </c>
      <c r="I2976" s="263"/>
      <c r="J2976" s="259"/>
      <c r="K2976" s="259"/>
      <c r="L2976" s="264"/>
      <c r="M2976" s="265"/>
      <c r="N2976" s="266"/>
      <c r="O2976" s="266"/>
      <c r="P2976" s="266"/>
      <c r="Q2976" s="266"/>
      <c r="R2976" s="266"/>
      <c r="S2976" s="266"/>
      <c r="T2976" s="267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68" t="s">
        <v>383</v>
      </c>
      <c r="AU2976" s="268" t="s">
        <v>91</v>
      </c>
      <c r="AV2976" s="15" t="s">
        <v>379</v>
      </c>
      <c r="AW2976" s="15" t="s">
        <v>37</v>
      </c>
      <c r="AX2976" s="15" t="s">
        <v>85</v>
      </c>
      <c r="AY2976" s="268" t="s">
        <v>373</v>
      </c>
    </row>
    <row r="2977" s="2" customFormat="1" ht="24.15" customHeight="1">
      <c r="A2977" s="41"/>
      <c r="B2977" s="42"/>
      <c r="C2977" s="280" t="s">
        <v>2578</v>
      </c>
      <c r="D2977" s="280" t="s">
        <v>489</v>
      </c>
      <c r="E2977" s="281" t="s">
        <v>2579</v>
      </c>
      <c r="F2977" s="282" t="s">
        <v>2580</v>
      </c>
      <c r="G2977" s="283" t="s">
        <v>595</v>
      </c>
      <c r="H2977" s="284">
        <v>37</v>
      </c>
      <c r="I2977" s="285"/>
      <c r="J2977" s="286">
        <f>ROUND(I2977*H2977,2)</f>
        <v>0</v>
      </c>
      <c r="K2977" s="282" t="s">
        <v>19</v>
      </c>
      <c r="L2977" s="287"/>
      <c r="M2977" s="288" t="s">
        <v>19</v>
      </c>
      <c r="N2977" s="289" t="s">
        <v>50</v>
      </c>
      <c r="O2977" s="87"/>
      <c r="P2977" s="227">
        <f>O2977*H2977</f>
        <v>0</v>
      </c>
      <c r="Q2977" s="227">
        <v>0.00826</v>
      </c>
      <c r="R2977" s="227">
        <f>Q2977*H2977</f>
        <v>0.30562</v>
      </c>
      <c r="S2977" s="227">
        <v>0</v>
      </c>
      <c r="T2977" s="228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9" t="s">
        <v>616</v>
      </c>
      <c r="AT2977" s="229" t="s">
        <v>489</v>
      </c>
      <c r="AU2977" s="229" t="s">
        <v>91</v>
      </c>
      <c r="AY2977" s="20" t="s">
        <v>373</v>
      </c>
      <c r="BE2977" s="230">
        <f>IF(N2977="základní",J2977,0)</f>
        <v>0</v>
      </c>
      <c r="BF2977" s="230">
        <f>IF(N2977="snížená",J2977,0)</f>
        <v>0</v>
      </c>
      <c r="BG2977" s="230">
        <f>IF(N2977="zákl. přenesená",J2977,0)</f>
        <v>0</v>
      </c>
      <c r="BH2977" s="230">
        <f>IF(N2977="sníž. přenesená",J2977,0)</f>
        <v>0</v>
      </c>
      <c r="BI2977" s="230">
        <f>IF(N2977="nulová",J2977,0)</f>
        <v>0</v>
      </c>
      <c r="BJ2977" s="20" t="s">
        <v>91</v>
      </c>
      <c r="BK2977" s="230">
        <f>ROUND(I2977*H2977,2)</f>
        <v>0</v>
      </c>
      <c r="BL2977" s="20" t="s">
        <v>482</v>
      </c>
      <c r="BM2977" s="229" t="s">
        <v>2581</v>
      </c>
    </row>
    <row r="2978" s="13" customFormat="1">
      <c r="A2978" s="13"/>
      <c r="B2978" s="236"/>
      <c r="C2978" s="237"/>
      <c r="D2978" s="238" t="s">
        <v>383</v>
      </c>
      <c r="E2978" s="239" t="s">
        <v>19</v>
      </c>
      <c r="F2978" s="240" t="s">
        <v>1348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383</v>
      </c>
      <c r="AU2978" s="246" t="s">
        <v>91</v>
      </c>
      <c r="AV2978" s="13" t="s">
        <v>85</v>
      </c>
      <c r="AW2978" s="13" t="s">
        <v>37</v>
      </c>
      <c r="AX2978" s="13" t="s">
        <v>78</v>
      </c>
      <c r="AY2978" s="246" t="s">
        <v>373</v>
      </c>
    </row>
    <row r="2979" s="13" customFormat="1">
      <c r="A2979" s="13"/>
      <c r="B2979" s="236"/>
      <c r="C2979" s="237"/>
      <c r="D2979" s="238" t="s">
        <v>383</v>
      </c>
      <c r="E2979" s="239" t="s">
        <v>19</v>
      </c>
      <c r="F2979" s="240" t="s">
        <v>1441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383</v>
      </c>
      <c r="AU2979" s="246" t="s">
        <v>91</v>
      </c>
      <c r="AV2979" s="13" t="s">
        <v>85</v>
      </c>
      <c r="AW2979" s="13" t="s">
        <v>37</v>
      </c>
      <c r="AX2979" s="13" t="s">
        <v>78</v>
      </c>
      <c r="AY2979" s="246" t="s">
        <v>373</v>
      </c>
    </row>
    <row r="2980" s="14" customFormat="1">
      <c r="A2980" s="14"/>
      <c r="B2980" s="247"/>
      <c r="C2980" s="248"/>
      <c r="D2980" s="238" t="s">
        <v>383</v>
      </c>
      <c r="E2980" s="249" t="s">
        <v>19</v>
      </c>
      <c r="F2980" s="250" t="s">
        <v>2577</v>
      </c>
      <c r="G2980" s="248"/>
      <c r="H2980" s="251">
        <v>37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383</v>
      </c>
      <c r="AU2980" s="257" t="s">
        <v>91</v>
      </c>
      <c r="AV2980" s="14" t="s">
        <v>91</v>
      </c>
      <c r="AW2980" s="14" t="s">
        <v>37</v>
      </c>
      <c r="AX2980" s="14" t="s">
        <v>78</v>
      </c>
      <c r="AY2980" s="257" t="s">
        <v>373</v>
      </c>
    </row>
    <row r="2981" s="15" customFormat="1">
      <c r="A2981" s="15"/>
      <c r="B2981" s="258"/>
      <c r="C2981" s="259"/>
      <c r="D2981" s="238" t="s">
        <v>383</v>
      </c>
      <c r="E2981" s="260" t="s">
        <v>19</v>
      </c>
      <c r="F2981" s="261" t="s">
        <v>386</v>
      </c>
      <c r="G2981" s="259"/>
      <c r="H2981" s="262">
        <v>37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383</v>
      </c>
      <c r="AU2981" s="268" t="s">
        <v>91</v>
      </c>
      <c r="AV2981" s="15" t="s">
        <v>379</v>
      </c>
      <c r="AW2981" s="15" t="s">
        <v>37</v>
      </c>
      <c r="AX2981" s="15" t="s">
        <v>85</v>
      </c>
      <c r="AY2981" s="268" t="s">
        <v>373</v>
      </c>
    </row>
    <row r="2982" s="2" customFormat="1" ht="24.15" customHeight="1">
      <c r="A2982" s="41"/>
      <c r="B2982" s="42"/>
      <c r="C2982" s="218" t="s">
        <v>2582</v>
      </c>
      <c r="D2982" s="218" t="s">
        <v>375</v>
      </c>
      <c r="E2982" s="219" t="s">
        <v>2583</v>
      </c>
      <c r="F2982" s="220" t="s">
        <v>2584</v>
      </c>
      <c r="G2982" s="221" t="s">
        <v>595</v>
      </c>
      <c r="H2982" s="222">
        <v>8</v>
      </c>
      <c r="I2982" s="223"/>
      <c r="J2982" s="224">
        <f>ROUND(I2982*H2982,2)</f>
        <v>0</v>
      </c>
      <c r="K2982" s="220" t="s">
        <v>19</v>
      </c>
      <c r="L2982" s="47"/>
      <c r="M2982" s="225" t="s">
        <v>19</v>
      </c>
      <c r="N2982" s="226" t="s">
        <v>50</v>
      </c>
      <c r="O2982" s="87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R2982" s="229" t="s">
        <v>482</v>
      </c>
      <c r="AT2982" s="229" t="s">
        <v>375</v>
      </c>
      <c r="AU2982" s="229" t="s">
        <v>91</v>
      </c>
      <c r="AY2982" s="20" t="s">
        <v>373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20" t="s">
        <v>91</v>
      </c>
      <c r="BK2982" s="230">
        <f>ROUND(I2982*H2982,2)</f>
        <v>0</v>
      </c>
      <c r="BL2982" s="20" t="s">
        <v>482</v>
      </c>
      <c r="BM2982" s="229" t="s">
        <v>2585</v>
      </c>
    </row>
    <row r="2983" s="13" customFormat="1">
      <c r="A2983" s="13"/>
      <c r="B2983" s="236"/>
      <c r="C2983" s="237"/>
      <c r="D2983" s="238" t="s">
        <v>383</v>
      </c>
      <c r="E2983" s="239" t="s">
        <v>19</v>
      </c>
      <c r="F2983" s="240" t="s">
        <v>1348</v>
      </c>
      <c r="G2983" s="237"/>
      <c r="H2983" s="239" t="s">
        <v>19</v>
      </c>
      <c r="I2983" s="241"/>
      <c r="J2983" s="237"/>
      <c r="K2983" s="237"/>
      <c r="L2983" s="242"/>
      <c r="M2983" s="243"/>
      <c r="N2983" s="244"/>
      <c r="O2983" s="244"/>
      <c r="P2983" s="244"/>
      <c r="Q2983" s="244"/>
      <c r="R2983" s="244"/>
      <c r="S2983" s="244"/>
      <c r="T2983" s="24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6" t="s">
        <v>383</v>
      </c>
      <c r="AU2983" s="246" t="s">
        <v>91</v>
      </c>
      <c r="AV2983" s="13" t="s">
        <v>85</v>
      </c>
      <c r="AW2983" s="13" t="s">
        <v>37</v>
      </c>
      <c r="AX2983" s="13" t="s">
        <v>78</v>
      </c>
      <c r="AY2983" s="246" t="s">
        <v>373</v>
      </c>
    </row>
    <row r="2984" s="13" customFormat="1">
      <c r="A2984" s="13"/>
      <c r="B2984" s="236"/>
      <c r="C2984" s="237"/>
      <c r="D2984" s="238" t="s">
        <v>383</v>
      </c>
      <c r="E2984" s="239" t="s">
        <v>19</v>
      </c>
      <c r="F2984" s="240" t="s">
        <v>1441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383</v>
      </c>
      <c r="AU2984" s="246" t="s">
        <v>91</v>
      </c>
      <c r="AV2984" s="13" t="s">
        <v>85</v>
      </c>
      <c r="AW2984" s="13" t="s">
        <v>37</v>
      </c>
      <c r="AX2984" s="13" t="s">
        <v>78</v>
      </c>
      <c r="AY2984" s="246" t="s">
        <v>373</v>
      </c>
    </row>
    <row r="2985" s="14" customFormat="1">
      <c r="A2985" s="14"/>
      <c r="B2985" s="247"/>
      <c r="C2985" s="248"/>
      <c r="D2985" s="238" t="s">
        <v>383</v>
      </c>
      <c r="E2985" s="249" t="s">
        <v>19</v>
      </c>
      <c r="F2985" s="250" t="s">
        <v>2586</v>
      </c>
      <c r="G2985" s="248"/>
      <c r="H2985" s="251">
        <v>8</v>
      </c>
      <c r="I2985" s="252"/>
      <c r="J2985" s="248"/>
      <c r="K2985" s="248"/>
      <c r="L2985" s="253"/>
      <c r="M2985" s="254"/>
      <c r="N2985" s="255"/>
      <c r="O2985" s="255"/>
      <c r="P2985" s="255"/>
      <c r="Q2985" s="255"/>
      <c r="R2985" s="255"/>
      <c r="S2985" s="255"/>
      <c r="T2985" s="256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7" t="s">
        <v>383</v>
      </c>
      <c r="AU2985" s="257" t="s">
        <v>91</v>
      </c>
      <c r="AV2985" s="14" t="s">
        <v>91</v>
      </c>
      <c r="AW2985" s="14" t="s">
        <v>37</v>
      </c>
      <c r="AX2985" s="14" t="s">
        <v>78</v>
      </c>
      <c r="AY2985" s="257" t="s">
        <v>373</v>
      </c>
    </row>
    <row r="2986" s="15" customFormat="1">
      <c r="A2986" s="15"/>
      <c r="B2986" s="258"/>
      <c r="C2986" s="259"/>
      <c r="D2986" s="238" t="s">
        <v>383</v>
      </c>
      <c r="E2986" s="260" t="s">
        <v>19</v>
      </c>
      <c r="F2986" s="261" t="s">
        <v>386</v>
      </c>
      <c r="G2986" s="259"/>
      <c r="H2986" s="262">
        <v>8</v>
      </c>
      <c r="I2986" s="263"/>
      <c r="J2986" s="259"/>
      <c r="K2986" s="259"/>
      <c r="L2986" s="264"/>
      <c r="M2986" s="265"/>
      <c r="N2986" s="266"/>
      <c r="O2986" s="266"/>
      <c r="P2986" s="266"/>
      <c r="Q2986" s="266"/>
      <c r="R2986" s="266"/>
      <c r="S2986" s="266"/>
      <c r="T2986" s="267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T2986" s="268" t="s">
        <v>383</v>
      </c>
      <c r="AU2986" s="268" t="s">
        <v>91</v>
      </c>
      <c r="AV2986" s="15" t="s">
        <v>379</v>
      </c>
      <c r="AW2986" s="15" t="s">
        <v>37</v>
      </c>
      <c r="AX2986" s="15" t="s">
        <v>85</v>
      </c>
      <c r="AY2986" s="268" t="s">
        <v>373</v>
      </c>
    </row>
    <row r="2987" s="2" customFormat="1" ht="24.15" customHeight="1">
      <c r="A2987" s="41"/>
      <c r="B2987" s="42"/>
      <c r="C2987" s="280" t="s">
        <v>2587</v>
      </c>
      <c r="D2987" s="280" t="s">
        <v>489</v>
      </c>
      <c r="E2987" s="281" t="s">
        <v>2588</v>
      </c>
      <c r="F2987" s="282" t="s">
        <v>2589</v>
      </c>
      <c r="G2987" s="283" t="s">
        <v>595</v>
      </c>
      <c r="H2987" s="284">
        <v>8</v>
      </c>
      <c r="I2987" s="285"/>
      <c r="J2987" s="286">
        <f>ROUND(I2987*H2987,2)</f>
        <v>0</v>
      </c>
      <c r="K2987" s="282" t="s">
        <v>19</v>
      </c>
      <c r="L2987" s="287"/>
      <c r="M2987" s="288" t="s">
        <v>19</v>
      </c>
      <c r="N2987" s="289" t="s">
        <v>50</v>
      </c>
      <c r="O2987" s="87"/>
      <c r="P2987" s="227">
        <f>O2987*H2987</f>
        <v>0</v>
      </c>
      <c r="Q2987" s="227">
        <v>0.00826</v>
      </c>
      <c r="R2987" s="227">
        <f>Q2987*H2987</f>
        <v>0.06608</v>
      </c>
      <c r="S2987" s="227">
        <v>0</v>
      </c>
      <c r="T2987" s="228">
        <f>S2987*H2987</f>
        <v>0</v>
      </c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R2987" s="229" t="s">
        <v>616</v>
      </c>
      <c r="AT2987" s="229" t="s">
        <v>489</v>
      </c>
      <c r="AU2987" s="229" t="s">
        <v>91</v>
      </c>
      <c r="AY2987" s="20" t="s">
        <v>373</v>
      </c>
      <c r="BE2987" s="230">
        <f>IF(N2987="základní",J2987,0)</f>
        <v>0</v>
      </c>
      <c r="BF2987" s="230">
        <f>IF(N2987="snížená",J2987,0)</f>
        <v>0</v>
      </c>
      <c r="BG2987" s="230">
        <f>IF(N2987="zákl. přenesená",J2987,0)</f>
        <v>0</v>
      </c>
      <c r="BH2987" s="230">
        <f>IF(N2987="sníž. přenesená",J2987,0)</f>
        <v>0</v>
      </c>
      <c r="BI2987" s="230">
        <f>IF(N2987="nulová",J2987,0)</f>
        <v>0</v>
      </c>
      <c r="BJ2987" s="20" t="s">
        <v>91</v>
      </c>
      <c r="BK2987" s="230">
        <f>ROUND(I2987*H2987,2)</f>
        <v>0</v>
      </c>
      <c r="BL2987" s="20" t="s">
        <v>482</v>
      </c>
      <c r="BM2987" s="229" t="s">
        <v>2590</v>
      </c>
    </row>
    <row r="2988" s="13" customFormat="1">
      <c r="A2988" s="13"/>
      <c r="B2988" s="236"/>
      <c r="C2988" s="237"/>
      <c r="D2988" s="238" t="s">
        <v>383</v>
      </c>
      <c r="E2988" s="239" t="s">
        <v>19</v>
      </c>
      <c r="F2988" s="240" t="s">
        <v>1348</v>
      </c>
      <c r="G2988" s="237"/>
      <c r="H2988" s="239" t="s">
        <v>19</v>
      </c>
      <c r="I2988" s="241"/>
      <c r="J2988" s="237"/>
      <c r="K2988" s="237"/>
      <c r="L2988" s="242"/>
      <c r="M2988" s="243"/>
      <c r="N2988" s="244"/>
      <c r="O2988" s="244"/>
      <c r="P2988" s="244"/>
      <c r="Q2988" s="244"/>
      <c r="R2988" s="244"/>
      <c r="S2988" s="244"/>
      <c r="T2988" s="245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6" t="s">
        <v>383</v>
      </c>
      <c r="AU2988" s="246" t="s">
        <v>91</v>
      </c>
      <c r="AV2988" s="13" t="s">
        <v>85</v>
      </c>
      <c r="AW2988" s="13" t="s">
        <v>37</v>
      </c>
      <c r="AX2988" s="13" t="s">
        <v>78</v>
      </c>
      <c r="AY2988" s="246" t="s">
        <v>373</v>
      </c>
    </row>
    <row r="2989" s="13" customFormat="1">
      <c r="A2989" s="13"/>
      <c r="B2989" s="236"/>
      <c r="C2989" s="237"/>
      <c r="D2989" s="238" t="s">
        <v>383</v>
      </c>
      <c r="E2989" s="239" t="s">
        <v>19</v>
      </c>
      <c r="F2989" s="240" t="s">
        <v>1441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383</v>
      </c>
      <c r="AU2989" s="246" t="s">
        <v>91</v>
      </c>
      <c r="AV2989" s="13" t="s">
        <v>85</v>
      </c>
      <c r="AW2989" s="13" t="s">
        <v>37</v>
      </c>
      <c r="AX2989" s="13" t="s">
        <v>78</v>
      </c>
      <c r="AY2989" s="246" t="s">
        <v>373</v>
      </c>
    </row>
    <row r="2990" s="14" customFormat="1">
      <c r="A2990" s="14"/>
      <c r="B2990" s="247"/>
      <c r="C2990" s="248"/>
      <c r="D2990" s="238" t="s">
        <v>383</v>
      </c>
      <c r="E2990" s="249" t="s">
        <v>19</v>
      </c>
      <c r="F2990" s="250" t="s">
        <v>2586</v>
      </c>
      <c r="G2990" s="248"/>
      <c r="H2990" s="251">
        <v>8</v>
      </c>
      <c r="I2990" s="252"/>
      <c r="J2990" s="248"/>
      <c r="K2990" s="248"/>
      <c r="L2990" s="253"/>
      <c r="M2990" s="254"/>
      <c r="N2990" s="255"/>
      <c r="O2990" s="255"/>
      <c r="P2990" s="255"/>
      <c r="Q2990" s="255"/>
      <c r="R2990" s="255"/>
      <c r="S2990" s="255"/>
      <c r="T2990" s="256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7" t="s">
        <v>383</v>
      </c>
      <c r="AU2990" s="257" t="s">
        <v>91</v>
      </c>
      <c r="AV2990" s="14" t="s">
        <v>91</v>
      </c>
      <c r="AW2990" s="14" t="s">
        <v>37</v>
      </c>
      <c r="AX2990" s="14" t="s">
        <v>78</v>
      </c>
      <c r="AY2990" s="257" t="s">
        <v>373</v>
      </c>
    </row>
    <row r="2991" s="15" customFormat="1">
      <c r="A2991" s="15"/>
      <c r="B2991" s="258"/>
      <c r="C2991" s="259"/>
      <c r="D2991" s="238" t="s">
        <v>383</v>
      </c>
      <c r="E2991" s="260" t="s">
        <v>19</v>
      </c>
      <c r="F2991" s="261" t="s">
        <v>386</v>
      </c>
      <c r="G2991" s="259"/>
      <c r="H2991" s="262">
        <v>8</v>
      </c>
      <c r="I2991" s="263"/>
      <c r="J2991" s="259"/>
      <c r="K2991" s="259"/>
      <c r="L2991" s="264"/>
      <c r="M2991" s="265"/>
      <c r="N2991" s="266"/>
      <c r="O2991" s="266"/>
      <c r="P2991" s="266"/>
      <c r="Q2991" s="266"/>
      <c r="R2991" s="266"/>
      <c r="S2991" s="266"/>
      <c r="T2991" s="267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68" t="s">
        <v>383</v>
      </c>
      <c r="AU2991" s="268" t="s">
        <v>91</v>
      </c>
      <c r="AV2991" s="15" t="s">
        <v>379</v>
      </c>
      <c r="AW2991" s="15" t="s">
        <v>37</v>
      </c>
      <c r="AX2991" s="15" t="s">
        <v>85</v>
      </c>
      <c r="AY2991" s="268" t="s">
        <v>373</v>
      </c>
    </row>
    <row r="2992" s="2" customFormat="1" ht="24.15" customHeight="1">
      <c r="A2992" s="41"/>
      <c r="B2992" s="42"/>
      <c r="C2992" s="218" t="s">
        <v>2591</v>
      </c>
      <c r="D2992" s="218" t="s">
        <v>375</v>
      </c>
      <c r="E2992" s="219" t="s">
        <v>2592</v>
      </c>
      <c r="F2992" s="220" t="s">
        <v>2593</v>
      </c>
      <c r="G2992" s="221" t="s">
        <v>595</v>
      </c>
      <c r="H2992" s="222">
        <v>29</v>
      </c>
      <c r="I2992" s="223"/>
      <c r="J2992" s="224">
        <f>ROUND(I2992*H2992,2)</f>
        <v>0</v>
      </c>
      <c r="K2992" s="220" t="s">
        <v>378</v>
      </c>
      <c r="L2992" s="47"/>
      <c r="M2992" s="225" t="s">
        <v>19</v>
      </c>
      <c r="N2992" s="226" t="s">
        <v>50</v>
      </c>
      <c r="O2992" s="87"/>
      <c r="P2992" s="227">
        <f>O2992*H2992</f>
        <v>0</v>
      </c>
      <c r="Q2992" s="227">
        <v>0</v>
      </c>
      <c r="R2992" s="227">
        <f>Q2992*H2992</f>
        <v>0</v>
      </c>
      <c r="S2992" s="227">
        <v>0</v>
      </c>
      <c r="T2992" s="228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9" t="s">
        <v>482</v>
      </c>
      <c r="AT2992" s="229" t="s">
        <v>375</v>
      </c>
      <c r="AU2992" s="229" t="s">
        <v>91</v>
      </c>
      <c r="AY2992" s="20" t="s">
        <v>373</v>
      </c>
      <c r="BE2992" s="230">
        <f>IF(N2992="základní",J2992,0)</f>
        <v>0</v>
      </c>
      <c r="BF2992" s="230">
        <f>IF(N2992="snížená",J2992,0)</f>
        <v>0</v>
      </c>
      <c r="BG2992" s="230">
        <f>IF(N2992="zákl. přenesená",J2992,0)</f>
        <v>0</v>
      </c>
      <c r="BH2992" s="230">
        <f>IF(N2992="sníž. přenesená",J2992,0)</f>
        <v>0</v>
      </c>
      <c r="BI2992" s="230">
        <f>IF(N2992="nulová",J2992,0)</f>
        <v>0</v>
      </c>
      <c r="BJ2992" s="20" t="s">
        <v>91</v>
      </c>
      <c r="BK2992" s="230">
        <f>ROUND(I2992*H2992,2)</f>
        <v>0</v>
      </c>
      <c r="BL2992" s="20" t="s">
        <v>482</v>
      </c>
      <c r="BM2992" s="229" t="s">
        <v>2594</v>
      </c>
    </row>
    <row r="2993" s="2" customFormat="1">
      <c r="A2993" s="41"/>
      <c r="B2993" s="42"/>
      <c r="C2993" s="43"/>
      <c r="D2993" s="231" t="s">
        <v>381</v>
      </c>
      <c r="E2993" s="43"/>
      <c r="F2993" s="232" t="s">
        <v>2595</v>
      </c>
      <c r="G2993" s="43"/>
      <c r="H2993" s="43"/>
      <c r="I2993" s="233"/>
      <c r="J2993" s="43"/>
      <c r="K2993" s="43"/>
      <c r="L2993" s="47"/>
      <c r="M2993" s="234"/>
      <c r="N2993" s="235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381</v>
      </c>
      <c r="AU2993" s="20" t="s">
        <v>91</v>
      </c>
    </row>
    <row r="2994" s="13" customFormat="1">
      <c r="A2994" s="13"/>
      <c r="B2994" s="236"/>
      <c r="C2994" s="237"/>
      <c r="D2994" s="238" t="s">
        <v>383</v>
      </c>
      <c r="E2994" s="239" t="s">
        <v>19</v>
      </c>
      <c r="F2994" s="240" t="s">
        <v>1348</v>
      </c>
      <c r="G2994" s="237"/>
      <c r="H2994" s="239" t="s">
        <v>19</v>
      </c>
      <c r="I2994" s="241"/>
      <c r="J2994" s="237"/>
      <c r="K2994" s="237"/>
      <c r="L2994" s="242"/>
      <c r="M2994" s="243"/>
      <c r="N2994" s="244"/>
      <c r="O2994" s="244"/>
      <c r="P2994" s="244"/>
      <c r="Q2994" s="244"/>
      <c r="R2994" s="244"/>
      <c r="S2994" s="244"/>
      <c r="T2994" s="245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6" t="s">
        <v>383</v>
      </c>
      <c r="AU2994" s="246" t="s">
        <v>91</v>
      </c>
      <c r="AV2994" s="13" t="s">
        <v>85</v>
      </c>
      <c r="AW2994" s="13" t="s">
        <v>37</v>
      </c>
      <c r="AX2994" s="13" t="s">
        <v>78</v>
      </c>
      <c r="AY2994" s="246" t="s">
        <v>373</v>
      </c>
    </row>
    <row r="2995" s="13" customFormat="1">
      <c r="A2995" s="13"/>
      <c r="B2995" s="236"/>
      <c r="C2995" s="237"/>
      <c r="D2995" s="238" t="s">
        <v>383</v>
      </c>
      <c r="E2995" s="239" t="s">
        <v>19</v>
      </c>
      <c r="F2995" s="240" t="s">
        <v>1441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383</v>
      </c>
      <c r="AU2995" s="246" t="s">
        <v>91</v>
      </c>
      <c r="AV2995" s="13" t="s">
        <v>85</v>
      </c>
      <c r="AW2995" s="13" t="s">
        <v>37</v>
      </c>
      <c r="AX2995" s="13" t="s">
        <v>78</v>
      </c>
      <c r="AY2995" s="246" t="s">
        <v>373</v>
      </c>
    </row>
    <row r="2996" s="14" customFormat="1">
      <c r="A2996" s="14"/>
      <c r="B2996" s="247"/>
      <c r="C2996" s="248"/>
      <c r="D2996" s="238" t="s">
        <v>383</v>
      </c>
      <c r="E2996" s="249" t="s">
        <v>19</v>
      </c>
      <c r="F2996" s="250" t="s">
        <v>2596</v>
      </c>
      <c r="G2996" s="248"/>
      <c r="H2996" s="251">
        <v>29</v>
      </c>
      <c r="I2996" s="252"/>
      <c r="J2996" s="248"/>
      <c r="K2996" s="248"/>
      <c r="L2996" s="253"/>
      <c r="M2996" s="254"/>
      <c r="N2996" s="255"/>
      <c r="O2996" s="255"/>
      <c r="P2996" s="255"/>
      <c r="Q2996" s="255"/>
      <c r="R2996" s="255"/>
      <c r="S2996" s="255"/>
      <c r="T2996" s="256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7" t="s">
        <v>383</v>
      </c>
      <c r="AU2996" s="257" t="s">
        <v>91</v>
      </c>
      <c r="AV2996" s="14" t="s">
        <v>91</v>
      </c>
      <c r="AW2996" s="14" t="s">
        <v>37</v>
      </c>
      <c r="AX2996" s="14" t="s">
        <v>78</v>
      </c>
      <c r="AY2996" s="257" t="s">
        <v>373</v>
      </c>
    </row>
    <row r="2997" s="15" customFormat="1">
      <c r="A2997" s="15"/>
      <c r="B2997" s="258"/>
      <c r="C2997" s="259"/>
      <c r="D2997" s="238" t="s">
        <v>383</v>
      </c>
      <c r="E2997" s="260" t="s">
        <v>19</v>
      </c>
      <c r="F2997" s="261" t="s">
        <v>386</v>
      </c>
      <c r="G2997" s="259"/>
      <c r="H2997" s="262">
        <v>29</v>
      </c>
      <c r="I2997" s="263"/>
      <c r="J2997" s="259"/>
      <c r="K2997" s="259"/>
      <c r="L2997" s="264"/>
      <c r="M2997" s="265"/>
      <c r="N2997" s="266"/>
      <c r="O2997" s="266"/>
      <c r="P2997" s="266"/>
      <c r="Q2997" s="266"/>
      <c r="R2997" s="266"/>
      <c r="S2997" s="266"/>
      <c r="T2997" s="267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T2997" s="268" t="s">
        <v>383</v>
      </c>
      <c r="AU2997" s="268" t="s">
        <v>91</v>
      </c>
      <c r="AV2997" s="15" t="s">
        <v>379</v>
      </c>
      <c r="AW2997" s="15" t="s">
        <v>37</v>
      </c>
      <c r="AX2997" s="15" t="s">
        <v>85</v>
      </c>
      <c r="AY2997" s="268" t="s">
        <v>373</v>
      </c>
    </row>
    <row r="2998" s="2" customFormat="1" ht="24.15" customHeight="1">
      <c r="A2998" s="41"/>
      <c r="B2998" s="42"/>
      <c r="C2998" s="280" t="s">
        <v>2597</v>
      </c>
      <c r="D2998" s="280" t="s">
        <v>489</v>
      </c>
      <c r="E2998" s="281" t="s">
        <v>2598</v>
      </c>
      <c r="F2998" s="282" t="s">
        <v>2599</v>
      </c>
      <c r="G2998" s="283" t="s">
        <v>595</v>
      </c>
      <c r="H2998" s="284">
        <v>29</v>
      </c>
      <c r="I2998" s="285"/>
      <c r="J2998" s="286">
        <f>ROUND(I2998*H2998,2)</f>
        <v>0</v>
      </c>
      <c r="K2998" s="282" t="s">
        <v>378</v>
      </c>
      <c r="L2998" s="287"/>
      <c r="M2998" s="288" t="s">
        <v>19</v>
      </c>
      <c r="N2998" s="289" t="s">
        <v>50</v>
      </c>
      <c r="O2998" s="87"/>
      <c r="P2998" s="227">
        <f>O2998*H2998</f>
        <v>0</v>
      </c>
      <c r="Q2998" s="227">
        <v>0.0030000000000000001</v>
      </c>
      <c r="R2998" s="227">
        <f>Q2998*H2998</f>
        <v>0.087000000000000008</v>
      </c>
      <c r="S2998" s="227">
        <v>0</v>
      </c>
      <c r="T2998" s="228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9" t="s">
        <v>616</v>
      </c>
      <c r="AT2998" s="229" t="s">
        <v>489</v>
      </c>
      <c r="AU2998" s="229" t="s">
        <v>91</v>
      </c>
      <c r="AY2998" s="20" t="s">
        <v>373</v>
      </c>
      <c r="BE2998" s="230">
        <f>IF(N2998="základní",J2998,0)</f>
        <v>0</v>
      </c>
      <c r="BF2998" s="230">
        <f>IF(N2998="snížená",J2998,0)</f>
        <v>0</v>
      </c>
      <c r="BG2998" s="230">
        <f>IF(N2998="zákl. přenesená",J2998,0)</f>
        <v>0</v>
      </c>
      <c r="BH2998" s="230">
        <f>IF(N2998="sníž. přenesená",J2998,0)</f>
        <v>0</v>
      </c>
      <c r="BI2998" s="230">
        <f>IF(N2998="nulová",J2998,0)</f>
        <v>0</v>
      </c>
      <c r="BJ2998" s="20" t="s">
        <v>91</v>
      </c>
      <c r="BK2998" s="230">
        <f>ROUND(I2998*H2998,2)</f>
        <v>0</v>
      </c>
      <c r="BL2998" s="20" t="s">
        <v>482</v>
      </c>
      <c r="BM2998" s="229" t="s">
        <v>2600</v>
      </c>
    </row>
    <row r="2999" s="13" customFormat="1">
      <c r="A2999" s="13"/>
      <c r="B2999" s="236"/>
      <c r="C2999" s="237"/>
      <c r="D2999" s="238" t="s">
        <v>383</v>
      </c>
      <c r="E2999" s="239" t="s">
        <v>19</v>
      </c>
      <c r="F2999" s="240" t="s">
        <v>1348</v>
      </c>
      <c r="G2999" s="237"/>
      <c r="H2999" s="239" t="s">
        <v>19</v>
      </c>
      <c r="I2999" s="241"/>
      <c r="J2999" s="237"/>
      <c r="K2999" s="237"/>
      <c r="L2999" s="242"/>
      <c r="M2999" s="243"/>
      <c r="N2999" s="244"/>
      <c r="O2999" s="244"/>
      <c r="P2999" s="244"/>
      <c r="Q2999" s="244"/>
      <c r="R2999" s="244"/>
      <c r="S2999" s="244"/>
      <c r="T2999" s="245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6" t="s">
        <v>383</v>
      </c>
      <c r="AU2999" s="246" t="s">
        <v>91</v>
      </c>
      <c r="AV2999" s="13" t="s">
        <v>85</v>
      </c>
      <c r="AW2999" s="13" t="s">
        <v>37</v>
      </c>
      <c r="AX2999" s="13" t="s">
        <v>78</v>
      </c>
      <c r="AY2999" s="246" t="s">
        <v>373</v>
      </c>
    </row>
    <row r="3000" s="13" customFormat="1">
      <c r="A3000" s="13"/>
      <c r="B3000" s="236"/>
      <c r="C3000" s="237"/>
      <c r="D3000" s="238" t="s">
        <v>383</v>
      </c>
      <c r="E3000" s="239" t="s">
        <v>19</v>
      </c>
      <c r="F3000" s="240" t="s">
        <v>1441</v>
      </c>
      <c r="G3000" s="237"/>
      <c r="H3000" s="239" t="s">
        <v>19</v>
      </c>
      <c r="I3000" s="241"/>
      <c r="J3000" s="237"/>
      <c r="K3000" s="237"/>
      <c r="L3000" s="242"/>
      <c r="M3000" s="243"/>
      <c r="N3000" s="244"/>
      <c r="O3000" s="244"/>
      <c r="P3000" s="244"/>
      <c r="Q3000" s="244"/>
      <c r="R3000" s="244"/>
      <c r="S3000" s="244"/>
      <c r="T3000" s="24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6" t="s">
        <v>383</v>
      </c>
      <c r="AU3000" s="246" t="s">
        <v>91</v>
      </c>
      <c r="AV3000" s="13" t="s">
        <v>85</v>
      </c>
      <c r="AW3000" s="13" t="s">
        <v>37</v>
      </c>
      <c r="AX3000" s="13" t="s">
        <v>78</v>
      </c>
      <c r="AY3000" s="246" t="s">
        <v>373</v>
      </c>
    </row>
    <row r="3001" s="14" customFormat="1">
      <c r="A3001" s="14"/>
      <c r="B3001" s="247"/>
      <c r="C3001" s="248"/>
      <c r="D3001" s="238" t="s">
        <v>383</v>
      </c>
      <c r="E3001" s="249" t="s">
        <v>19</v>
      </c>
      <c r="F3001" s="250" t="s">
        <v>2596</v>
      </c>
      <c r="G3001" s="248"/>
      <c r="H3001" s="251">
        <v>29</v>
      </c>
      <c r="I3001" s="252"/>
      <c r="J3001" s="248"/>
      <c r="K3001" s="248"/>
      <c r="L3001" s="253"/>
      <c r="M3001" s="254"/>
      <c r="N3001" s="255"/>
      <c r="O3001" s="255"/>
      <c r="P3001" s="255"/>
      <c r="Q3001" s="255"/>
      <c r="R3001" s="255"/>
      <c r="S3001" s="255"/>
      <c r="T3001" s="256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7" t="s">
        <v>383</v>
      </c>
      <c r="AU3001" s="257" t="s">
        <v>91</v>
      </c>
      <c r="AV3001" s="14" t="s">
        <v>91</v>
      </c>
      <c r="AW3001" s="14" t="s">
        <v>37</v>
      </c>
      <c r="AX3001" s="14" t="s">
        <v>78</v>
      </c>
      <c r="AY3001" s="257" t="s">
        <v>373</v>
      </c>
    </row>
    <row r="3002" s="15" customFormat="1">
      <c r="A3002" s="15"/>
      <c r="B3002" s="258"/>
      <c r="C3002" s="259"/>
      <c r="D3002" s="238" t="s">
        <v>383</v>
      </c>
      <c r="E3002" s="260" t="s">
        <v>19</v>
      </c>
      <c r="F3002" s="261" t="s">
        <v>386</v>
      </c>
      <c r="G3002" s="259"/>
      <c r="H3002" s="262">
        <v>29</v>
      </c>
      <c r="I3002" s="263"/>
      <c r="J3002" s="259"/>
      <c r="K3002" s="259"/>
      <c r="L3002" s="264"/>
      <c r="M3002" s="265"/>
      <c r="N3002" s="266"/>
      <c r="O3002" s="266"/>
      <c r="P3002" s="266"/>
      <c r="Q3002" s="266"/>
      <c r="R3002" s="266"/>
      <c r="S3002" s="266"/>
      <c r="T3002" s="267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68" t="s">
        <v>383</v>
      </c>
      <c r="AU3002" s="268" t="s">
        <v>91</v>
      </c>
      <c r="AV3002" s="15" t="s">
        <v>379</v>
      </c>
      <c r="AW3002" s="15" t="s">
        <v>37</v>
      </c>
      <c r="AX3002" s="15" t="s">
        <v>85</v>
      </c>
      <c r="AY3002" s="268" t="s">
        <v>373</v>
      </c>
    </row>
    <row r="3003" s="2" customFormat="1" ht="24.15" customHeight="1">
      <c r="A3003" s="41"/>
      <c r="B3003" s="42"/>
      <c r="C3003" s="218" t="s">
        <v>2601</v>
      </c>
      <c r="D3003" s="218" t="s">
        <v>375</v>
      </c>
      <c r="E3003" s="219" t="s">
        <v>2602</v>
      </c>
      <c r="F3003" s="220" t="s">
        <v>2603</v>
      </c>
      <c r="G3003" s="221" t="s">
        <v>595</v>
      </c>
      <c r="H3003" s="222">
        <v>40</v>
      </c>
      <c r="I3003" s="223"/>
      <c r="J3003" s="224">
        <f>ROUND(I3003*H3003,2)</f>
        <v>0</v>
      </c>
      <c r="K3003" s="220" t="s">
        <v>378</v>
      </c>
      <c r="L3003" s="47"/>
      <c r="M3003" s="225" t="s">
        <v>19</v>
      </c>
      <c r="N3003" s="226" t="s">
        <v>50</v>
      </c>
      <c r="O3003" s="87"/>
      <c r="P3003" s="227">
        <f>O3003*H3003</f>
        <v>0</v>
      </c>
      <c r="Q3003" s="227">
        <v>0</v>
      </c>
      <c r="R3003" s="227">
        <f>Q3003*H3003</f>
        <v>0</v>
      </c>
      <c r="S3003" s="227">
        <v>0</v>
      </c>
      <c r="T3003" s="228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9" t="s">
        <v>482</v>
      </c>
      <c r="AT3003" s="229" t="s">
        <v>375</v>
      </c>
      <c r="AU3003" s="229" t="s">
        <v>91</v>
      </c>
      <c r="AY3003" s="20" t="s">
        <v>373</v>
      </c>
      <c r="BE3003" s="230">
        <f>IF(N3003="základní",J3003,0)</f>
        <v>0</v>
      </c>
      <c r="BF3003" s="230">
        <f>IF(N3003="snížená",J3003,0)</f>
        <v>0</v>
      </c>
      <c r="BG3003" s="230">
        <f>IF(N3003="zákl. přenesená",J3003,0)</f>
        <v>0</v>
      </c>
      <c r="BH3003" s="230">
        <f>IF(N3003="sníž. přenesená",J3003,0)</f>
        <v>0</v>
      </c>
      <c r="BI3003" s="230">
        <f>IF(N3003="nulová",J3003,0)</f>
        <v>0</v>
      </c>
      <c r="BJ3003" s="20" t="s">
        <v>91</v>
      </c>
      <c r="BK3003" s="230">
        <f>ROUND(I3003*H3003,2)</f>
        <v>0</v>
      </c>
      <c r="BL3003" s="20" t="s">
        <v>482</v>
      </c>
      <c r="BM3003" s="229" t="s">
        <v>2604</v>
      </c>
    </row>
    <row r="3004" s="2" customFormat="1">
      <c r="A3004" s="41"/>
      <c r="B3004" s="42"/>
      <c r="C3004" s="43"/>
      <c r="D3004" s="231" t="s">
        <v>381</v>
      </c>
      <c r="E3004" s="43"/>
      <c r="F3004" s="232" t="s">
        <v>2605</v>
      </c>
      <c r="G3004" s="43"/>
      <c r="H3004" s="43"/>
      <c r="I3004" s="233"/>
      <c r="J3004" s="43"/>
      <c r="K3004" s="43"/>
      <c r="L3004" s="47"/>
      <c r="M3004" s="234"/>
      <c r="N3004" s="235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381</v>
      </c>
      <c r="AU3004" s="20" t="s">
        <v>91</v>
      </c>
    </row>
    <row r="3005" s="13" customFormat="1">
      <c r="A3005" s="13"/>
      <c r="B3005" s="236"/>
      <c r="C3005" s="237"/>
      <c r="D3005" s="238" t="s">
        <v>383</v>
      </c>
      <c r="E3005" s="239" t="s">
        <v>19</v>
      </c>
      <c r="F3005" s="240" t="s">
        <v>1348</v>
      </c>
      <c r="G3005" s="237"/>
      <c r="H3005" s="239" t="s">
        <v>19</v>
      </c>
      <c r="I3005" s="241"/>
      <c r="J3005" s="237"/>
      <c r="K3005" s="237"/>
      <c r="L3005" s="242"/>
      <c r="M3005" s="243"/>
      <c r="N3005" s="244"/>
      <c r="O3005" s="244"/>
      <c r="P3005" s="244"/>
      <c r="Q3005" s="244"/>
      <c r="R3005" s="244"/>
      <c r="S3005" s="244"/>
      <c r="T3005" s="245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6" t="s">
        <v>383</v>
      </c>
      <c r="AU3005" s="246" t="s">
        <v>91</v>
      </c>
      <c r="AV3005" s="13" t="s">
        <v>85</v>
      </c>
      <c r="AW3005" s="13" t="s">
        <v>37</v>
      </c>
      <c r="AX3005" s="13" t="s">
        <v>78</v>
      </c>
      <c r="AY3005" s="246" t="s">
        <v>373</v>
      </c>
    </row>
    <row r="3006" s="13" customFormat="1">
      <c r="A3006" s="13"/>
      <c r="B3006" s="236"/>
      <c r="C3006" s="237"/>
      <c r="D3006" s="238" t="s">
        <v>383</v>
      </c>
      <c r="E3006" s="239" t="s">
        <v>19</v>
      </c>
      <c r="F3006" s="240" t="s">
        <v>1441</v>
      </c>
      <c r="G3006" s="237"/>
      <c r="H3006" s="239" t="s">
        <v>19</v>
      </c>
      <c r="I3006" s="241"/>
      <c r="J3006" s="237"/>
      <c r="K3006" s="237"/>
      <c r="L3006" s="242"/>
      <c r="M3006" s="243"/>
      <c r="N3006" s="244"/>
      <c r="O3006" s="244"/>
      <c r="P3006" s="244"/>
      <c r="Q3006" s="244"/>
      <c r="R3006" s="244"/>
      <c r="S3006" s="244"/>
      <c r="T3006" s="24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6" t="s">
        <v>383</v>
      </c>
      <c r="AU3006" s="246" t="s">
        <v>91</v>
      </c>
      <c r="AV3006" s="13" t="s">
        <v>85</v>
      </c>
      <c r="AW3006" s="13" t="s">
        <v>37</v>
      </c>
      <c r="AX3006" s="13" t="s">
        <v>78</v>
      </c>
      <c r="AY3006" s="246" t="s">
        <v>373</v>
      </c>
    </row>
    <row r="3007" s="14" customFormat="1">
      <c r="A3007" s="14"/>
      <c r="B3007" s="247"/>
      <c r="C3007" s="248"/>
      <c r="D3007" s="238" t="s">
        <v>383</v>
      </c>
      <c r="E3007" s="249" t="s">
        <v>19</v>
      </c>
      <c r="F3007" s="250" t="s">
        <v>2606</v>
      </c>
      <c r="G3007" s="248"/>
      <c r="H3007" s="251">
        <v>40</v>
      </c>
      <c r="I3007" s="252"/>
      <c r="J3007" s="248"/>
      <c r="K3007" s="248"/>
      <c r="L3007" s="253"/>
      <c r="M3007" s="254"/>
      <c r="N3007" s="255"/>
      <c r="O3007" s="255"/>
      <c r="P3007" s="255"/>
      <c r="Q3007" s="255"/>
      <c r="R3007" s="255"/>
      <c r="S3007" s="255"/>
      <c r="T3007" s="256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7" t="s">
        <v>383</v>
      </c>
      <c r="AU3007" s="257" t="s">
        <v>91</v>
      </c>
      <c r="AV3007" s="14" t="s">
        <v>91</v>
      </c>
      <c r="AW3007" s="14" t="s">
        <v>37</v>
      </c>
      <c r="AX3007" s="14" t="s">
        <v>78</v>
      </c>
      <c r="AY3007" s="257" t="s">
        <v>373</v>
      </c>
    </row>
    <row r="3008" s="15" customFormat="1">
      <c r="A3008" s="15"/>
      <c r="B3008" s="258"/>
      <c r="C3008" s="259"/>
      <c r="D3008" s="238" t="s">
        <v>383</v>
      </c>
      <c r="E3008" s="260" t="s">
        <v>19</v>
      </c>
      <c r="F3008" s="261" t="s">
        <v>386</v>
      </c>
      <c r="G3008" s="259"/>
      <c r="H3008" s="262">
        <v>40</v>
      </c>
      <c r="I3008" s="263"/>
      <c r="J3008" s="259"/>
      <c r="K3008" s="259"/>
      <c r="L3008" s="264"/>
      <c r="M3008" s="265"/>
      <c r="N3008" s="266"/>
      <c r="O3008" s="266"/>
      <c r="P3008" s="266"/>
      <c r="Q3008" s="266"/>
      <c r="R3008" s="266"/>
      <c r="S3008" s="266"/>
      <c r="T3008" s="267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68" t="s">
        <v>383</v>
      </c>
      <c r="AU3008" s="268" t="s">
        <v>91</v>
      </c>
      <c r="AV3008" s="15" t="s">
        <v>379</v>
      </c>
      <c r="AW3008" s="15" t="s">
        <v>37</v>
      </c>
      <c r="AX3008" s="15" t="s">
        <v>85</v>
      </c>
      <c r="AY3008" s="268" t="s">
        <v>373</v>
      </c>
    </row>
    <row r="3009" s="2" customFormat="1" ht="24.15" customHeight="1">
      <c r="A3009" s="41"/>
      <c r="B3009" s="42"/>
      <c r="C3009" s="280" t="s">
        <v>2607</v>
      </c>
      <c r="D3009" s="280" t="s">
        <v>489</v>
      </c>
      <c r="E3009" s="281" t="s">
        <v>2608</v>
      </c>
      <c r="F3009" s="282" t="s">
        <v>2609</v>
      </c>
      <c r="G3009" s="283" t="s">
        <v>595</v>
      </c>
      <c r="H3009" s="284">
        <v>40</v>
      </c>
      <c r="I3009" s="285"/>
      <c r="J3009" s="286">
        <f>ROUND(I3009*H3009,2)</f>
        <v>0</v>
      </c>
      <c r="K3009" s="282" t="s">
        <v>378</v>
      </c>
      <c r="L3009" s="287"/>
      <c r="M3009" s="288" t="s">
        <v>19</v>
      </c>
      <c r="N3009" s="289" t="s">
        <v>50</v>
      </c>
      <c r="O3009" s="87"/>
      <c r="P3009" s="227">
        <f>O3009*H3009</f>
        <v>0</v>
      </c>
      <c r="Q3009" s="227">
        <v>0.0012999999999999999</v>
      </c>
      <c r="R3009" s="227">
        <f>Q3009*H3009</f>
        <v>0.051999999999999998</v>
      </c>
      <c r="S3009" s="227">
        <v>0</v>
      </c>
      <c r="T3009" s="228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9" t="s">
        <v>616</v>
      </c>
      <c r="AT3009" s="229" t="s">
        <v>489</v>
      </c>
      <c r="AU3009" s="229" t="s">
        <v>91</v>
      </c>
      <c r="AY3009" s="20" t="s">
        <v>373</v>
      </c>
      <c r="BE3009" s="230">
        <f>IF(N3009="základní",J3009,0)</f>
        <v>0</v>
      </c>
      <c r="BF3009" s="230">
        <f>IF(N3009="snížená",J3009,0)</f>
        <v>0</v>
      </c>
      <c r="BG3009" s="230">
        <f>IF(N3009="zákl. přenesená",J3009,0)</f>
        <v>0</v>
      </c>
      <c r="BH3009" s="230">
        <f>IF(N3009="sníž. přenesená",J3009,0)</f>
        <v>0</v>
      </c>
      <c r="BI3009" s="230">
        <f>IF(N3009="nulová",J3009,0)</f>
        <v>0</v>
      </c>
      <c r="BJ3009" s="20" t="s">
        <v>91</v>
      </c>
      <c r="BK3009" s="230">
        <f>ROUND(I3009*H3009,2)</f>
        <v>0</v>
      </c>
      <c r="BL3009" s="20" t="s">
        <v>482</v>
      </c>
      <c r="BM3009" s="229" t="s">
        <v>2610</v>
      </c>
    </row>
    <row r="3010" s="13" customFormat="1">
      <c r="A3010" s="13"/>
      <c r="B3010" s="236"/>
      <c r="C3010" s="237"/>
      <c r="D3010" s="238" t="s">
        <v>383</v>
      </c>
      <c r="E3010" s="239" t="s">
        <v>19</v>
      </c>
      <c r="F3010" s="240" t="s">
        <v>1348</v>
      </c>
      <c r="G3010" s="237"/>
      <c r="H3010" s="239" t="s">
        <v>19</v>
      </c>
      <c r="I3010" s="241"/>
      <c r="J3010" s="237"/>
      <c r="K3010" s="237"/>
      <c r="L3010" s="242"/>
      <c r="M3010" s="243"/>
      <c r="N3010" s="244"/>
      <c r="O3010" s="244"/>
      <c r="P3010" s="244"/>
      <c r="Q3010" s="244"/>
      <c r="R3010" s="244"/>
      <c r="S3010" s="244"/>
      <c r="T3010" s="245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6" t="s">
        <v>383</v>
      </c>
      <c r="AU3010" s="246" t="s">
        <v>91</v>
      </c>
      <c r="AV3010" s="13" t="s">
        <v>85</v>
      </c>
      <c r="AW3010" s="13" t="s">
        <v>37</v>
      </c>
      <c r="AX3010" s="13" t="s">
        <v>78</v>
      </c>
      <c r="AY3010" s="246" t="s">
        <v>373</v>
      </c>
    </row>
    <row r="3011" s="13" customFormat="1">
      <c r="A3011" s="13"/>
      <c r="B3011" s="236"/>
      <c r="C3011" s="237"/>
      <c r="D3011" s="238" t="s">
        <v>383</v>
      </c>
      <c r="E3011" s="239" t="s">
        <v>19</v>
      </c>
      <c r="F3011" s="240" t="s">
        <v>1441</v>
      </c>
      <c r="G3011" s="237"/>
      <c r="H3011" s="239" t="s">
        <v>19</v>
      </c>
      <c r="I3011" s="241"/>
      <c r="J3011" s="237"/>
      <c r="K3011" s="237"/>
      <c r="L3011" s="242"/>
      <c r="M3011" s="243"/>
      <c r="N3011" s="244"/>
      <c r="O3011" s="244"/>
      <c r="P3011" s="244"/>
      <c r="Q3011" s="244"/>
      <c r="R3011" s="244"/>
      <c r="S3011" s="244"/>
      <c r="T3011" s="24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6" t="s">
        <v>383</v>
      </c>
      <c r="AU3011" s="246" t="s">
        <v>91</v>
      </c>
      <c r="AV3011" s="13" t="s">
        <v>85</v>
      </c>
      <c r="AW3011" s="13" t="s">
        <v>37</v>
      </c>
      <c r="AX3011" s="13" t="s">
        <v>78</v>
      </c>
      <c r="AY3011" s="246" t="s">
        <v>373</v>
      </c>
    </row>
    <row r="3012" s="14" customFormat="1">
      <c r="A3012" s="14"/>
      <c r="B3012" s="247"/>
      <c r="C3012" s="248"/>
      <c r="D3012" s="238" t="s">
        <v>383</v>
      </c>
      <c r="E3012" s="249" t="s">
        <v>19</v>
      </c>
      <c r="F3012" s="250" t="s">
        <v>2606</v>
      </c>
      <c r="G3012" s="248"/>
      <c r="H3012" s="251">
        <v>40</v>
      </c>
      <c r="I3012" s="252"/>
      <c r="J3012" s="248"/>
      <c r="K3012" s="248"/>
      <c r="L3012" s="253"/>
      <c r="M3012" s="254"/>
      <c r="N3012" s="255"/>
      <c r="O3012" s="255"/>
      <c r="P3012" s="255"/>
      <c r="Q3012" s="255"/>
      <c r="R3012" s="255"/>
      <c r="S3012" s="255"/>
      <c r="T3012" s="256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7" t="s">
        <v>383</v>
      </c>
      <c r="AU3012" s="257" t="s">
        <v>91</v>
      </c>
      <c r="AV3012" s="14" t="s">
        <v>91</v>
      </c>
      <c r="AW3012" s="14" t="s">
        <v>37</v>
      </c>
      <c r="AX3012" s="14" t="s">
        <v>78</v>
      </c>
      <c r="AY3012" s="257" t="s">
        <v>373</v>
      </c>
    </row>
    <row r="3013" s="15" customFormat="1">
      <c r="A3013" s="15"/>
      <c r="B3013" s="258"/>
      <c r="C3013" s="259"/>
      <c r="D3013" s="238" t="s">
        <v>383</v>
      </c>
      <c r="E3013" s="260" t="s">
        <v>19</v>
      </c>
      <c r="F3013" s="261" t="s">
        <v>386</v>
      </c>
      <c r="G3013" s="259"/>
      <c r="H3013" s="262">
        <v>40</v>
      </c>
      <c r="I3013" s="263"/>
      <c r="J3013" s="259"/>
      <c r="K3013" s="259"/>
      <c r="L3013" s="264"/>
      <c r="M3013" s="265"/>
      <c r="N3013" s="266"/>
      <c r="O3013" s="266"/>
      <c r="P3013" s="266"/>
      <c r="Q3013" s="266"/>
      <c r="R3013" s="266"/>
      <c r="S3013" s="266"/>
      <c r="T3013" s="267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68" t="s">
        <v>383</v>
      </c>
      <c r="AU3013" s="268" t="s">
        <v>91</v>
      </c>
      <c r="AV3013" s="15" t="s">
        <v>379</v>
      </c>
      <c r="AW3013" s="15" t="s">
        <v>37</v>
      </c>
      <c r="AX3013" s="15" t="s">
        <v>85</v>
      </c>
      <c r="AY3013" s="268" t="s">
        <v>373</v>
      </c>
    </row>
    <row r="3014" s="2" customFormat="1" ht="21.75" customHeight="1">
      <c r="A3014" s="41"/>
      <c r="B3014" s="42"/>
      <c r="C3014" s="218" t="s">
        <v>2611</v>
      </c>
      <c r="D3014" s="218" t="s">
        <v>375</v>
      </c>
      <c r="E3014" s="219" t="s">
        <v>2612</v>
      </c>
      <c r="F3014" s="220" t="s">
        <v>2613</v>
      </c>
      <c r="G3014" s="221" t="s">
        <v>595</v>
      </c>
      <c r="H3014" s="222">
        <v>29</v>
      </c>
      <c r="I3014" s="223"/>
      <c r="J3014" s="224">
        <f>ROUND(I3014*H3014,2)</f>
        <v>0</v>
      </c>
      <c r="K3014" s="220" t="s">
        <v>378</v>
      </c>
      <c r="L3014" s="47"/>
      <c r="M3014" s="225" t="s">
        <v>19</v>
      </c>
      <c r="N3014" s="226" t="s">
        <v>50</v>
      </c>
      <c r="O3014" s="87"/>
      <c r="P3014" s="227">
        <f>O3014*H3014</f>
        <v>0</v>
      </c>
      <c r="Q3014" s="227">
        <v>0</v>
      </c>
      <c r="R3014" s="227">
        <f>Q3014*H3014</f>
        <v>0</v>
      </c>
      <c r="S3014" s="227">
        <v>0</v>
      </c>
      <c r="T3014" s="228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9" t="s">
        <v>482</v>
      </c>
      <c r="AT3014" s="229" t="s">
        <v>375</v>
      </c>
      <c r="AU3014" s="229" t="s">
        <v>91</v>
      </c>
      <c r="AY3014" s="20" t="s">
        <v>373</v>
      </c>
      <c r="BE3014" s="230">
        <f>IF(N3014="základní",J3014,0)</f>
        <v>0</v>
      </c>
      <c r="BF3014" s="230">
        <f>IF(N3014="snížená",J3014,0)</f>
        <v>0</v>
      </c>
      <c r="BG3014" s="230">
        <f>IF(N3014="zákl. přenesená",J3014,0)</f>
        <v>0</v>
      </c>
      <c r="BH3014" s="230">
        <f>IF(N3014="sníž. přenesená",J3014,0)</f>
        <v>0</v>
      </c>
      <c r="BI3014" s="230">
        <f>IF(N3014="nulová",J3014,0)</f>
        <v>0</v>
      </c>
      <c r="BJ3014" s="20" t="s">
        <v>91</v>
      </c>
      <c r="BK3014" s="230">
        <f>ROUND(I3014*H3014,2)</f>
        <v>0</v>
      </c>
      <c r="BL3014" s="20" t="s">
        <v>482</v>
      </c>
      <c r="BM3014" s="229" t="s">
        <v>2614</v>
      </c>
    </row>
    <row r="3015" s="2" customFormat="1">
      <c r="A3015" s="41"/>
      <c r="B3015" s="42"/>
      <c r="C3015" s="43"/>
      <c r="D3015" s="231" t="s">
        <v>381</v>
      </c>
      <c r="E3015" s="43"/>
      <c r="F3015" s="232" t="s">
        <v>2615</v>
      </c>
      <c r="G3015" s="43"/>
      <c r="H3015" s="43"/>
      <c r="I3015" s="233"/>
      <c r="J3015" s="43"/>
      <c r="K3015" s="43"/>
      <c r="L3015" s="47"/>
      <c r="M3015" s="234"/>
      <c r="N3015" s="235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381</v>
      </c>
      <c r="AU3015" s="20" t="s">
        <v>91</v>
      </c>
    </row>
    <row r="3016" s="13" customFormat="1">
      <c r="A3016" s="13"/>
      <c r="B3016" s="236"/>
      <c r="C3016" s="237"/>
      <c r="D3016" s="238" t="s">
        <v>383</v>
      </c>
      <c r="E3016" s="239" t="s">
        <v>19</v>
      </c>
      <c r="F3016" s="240" t="s">
        <v>1348</v>
      </c>
      <c r="G3016" s="237"/>
      <c r="H3016" s="239" t="s">
        <v>19</v>
      </c>
      <c r="I3016" s="241"/>
      <c r="J3016" s="237"/>
      <c r="K3016" s="237"/>
      <c r="L3016" s="242"/>
      <c r="M3016" s="243"/>
      <c r="N3016" s="244"/>
      <c r="O3016" s="244"/>
      <c r="P3016" s="244"/>
      <c r="Q3016" s="244"/>
      <c r="R3016" s="244"/>
      <c r="S3016" s="244"/>
      <c r="T3016" s="24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6" t="s">
        <v>383</v>
      </c>
      <c r="AU3016" s="246" t="s">
        <v>91</v>
      </c>
      <c r="AV3016" s="13" t="s">
        <v>85</v>
      </c>
      <c r="AW3016" s="13" t="s">
        <v>37</v>
      </c>
      <c r="AX3016" s="13" t="s">
        <v>78</v>
      </c>
      <c r="AY3016" s="246" t="s">
        <v>373</v>
      </c>
    </row>
    <row r="3017" s="13" customFormat="1">
      <c r="A3017" s="13"/>
      <c r="B3017" s="236"/>
      <c r="C3017" s="237"/>
      <c r="D3017" s="238" t="s">
        <v>383</v>
      </c>
      <c r="E3017" s="239" t="s">
        <v>19</v>
      </c>
      <c r="F3017" s="240" t="s">
        <v>1441</v>
      </c>
      <c r="G3017" s="237"/>
      <c r="H3017" s="239" t="s">
        <v>19</v>
      </c>
      <c r="I3017" s="241"/>
      <c r="J3017" s="237"/>
      <c r="K3017" s="237"/>
      <c r="L3017" s="242"/>
      <c r="M3017" s="243"/>
      <c r="N3017" s="244"/>
      <c r="O3017" s="244"/>
      <c r="P3017" s="244"/>
      <c r="Q3017" s="244"/>
      <c r="R3017" s="244"/>
      <c r="S3017" s="244"/>
      <c r="T3017" s="24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6" t="s">
        <v>383</v>
      </c>
      <c r="AU3017" s="246" t="s">
        <v>91</v>
      </c>
      <c r="AV3017" s="13" t="s">
        <v>85</v>
      </c>
      <c r="AW3017" s="13" t="s">
        <v>37</v>
      </c>
      <c r="AX3017" s="13" t="s">
        <v>78</v>
      </c>
      <c r="AY3017" s="246" t="s">
        <v>373</v>
      </c>
    </row>
    <row r="3018" s="14" customFormat="1">
      <c r="A3018" s="14"/>
      <c r="B3018" s="247"/>
      <c r="C3018" s="248"/>
      <c r="D3018" s="238" t="s">
        <v>383</v>
      </c>
      <c r="E3018" s="249" t="s">
        <v>19</v>
      </c>
      <c r="F3018" s="250" t="s">
        <v>2616</v>
      </c>
      <c r="G3018" s="248"/>
      <c r="H3018" s="251">
        <v>29</v>
      </c>
      <c r="I3018" s="252"/>
      <c r="J3018" s="248"/>
      <c r="K3018" s="248"/>
      <c r="L3018" s="253"/>
      <c r="M3018" s="254"/>
      <c r="N3018" s="255"/>
      <c r="O3018" s="255"/>
      <c r="P3018" s="255"/>
      <c r="Q3018" s="255"/>
      <c r="R3018" s="255"/>
      <c r="S3018" s="255"/>
      <c r="T3018" s="256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7" t="s">
        <v>383</v>
      </c>
      <c r="AU3018" s="257" t="s">
        <v>91</v>
      </c>
      <c r="AV3018" s="14" t="s">
        <v>91</v>
      </c>
      <c r="AW3018" s="14" t="s">
        <v>37</v>
      </c>
      <c r="AX3018" s="14" t="s">
        <v>78</v>
      </c>
      <c r="AY3018" s="257" t="s">
        <v>373</v>
      </c>
    </row>
    <row r="3019" s="15" customFormat="1">
      <c r="A3019" s="15"/>
      <c r="B3019" s="258"/>
      <c r="C3019" s="259"/>
      <c r="D3019" s="238" t="s">
        <v>383</v>
      </c>
      <c r="E3019" s="260" t="s">
        <v>19</v>
      </c>
      <c r="F3019" s="261" t="s">
        <v>386</v>
      </c>
      <c r="G3019" s="259"/>
      <c r="H3019" s="262">
        <v>29</v>
      </c>
      <c r="I3019" s="263"/>
      <c r="J3019" s="259"/>
      <c r="K3019" s="259"/>
      <c r="L3019" s="264"/>
      <c r="M3019" s="265"/>
      <c r="N3019" s="266"/>
      <c r="O3019" s="266"/>
      <c r="P3019" s="266"/>
      <c r="Q3019" s="266"/>
      <c r="R3019" s="266"/>
      <c r="S3019" s="266"/>
      <c r="T3019" s="267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T3019" s="268" t="s">
        <v>383</v>
      </c>
      <c r="AU3019" s="268" t="s">
        <v>91</v>
      </c>
      <c r="AV3019" s="15" t="s">
        <v>379</v>
      </c>
      <c r="AW3019" s="15" t="s">
        <v>37</v>
      </c>
      <c r="AX3019" s="15" t="s">
        <v>85</v>
      </c>
      <c r="AY3019" s="268" t="s">
        <v>373</v>
      </c>
    </row>
    <row r="3020" s="2" customFormat="1" ht="16.5" customHeight="1">
      <c r="A3020" s="41"/>
      <c r="B3020" s="42"/>
      <c r="C3020" s="280" t="s">
        <v>2617</v>
      </c>
      <c r="D3020" s="280" t="s">
        <v>489</v>
      </c>
      <c r="E3020" s="281" t="s">
        <v>2618</v>
      </c>
      <c r="F3020" s="282" t="s">
        <v>2619</v>
      </c>
      <c r="G3020" s="283" t="s">
        <v>595</v>
      </c>
      <c r="H3020" s="284">
        <v>29</v>
      </c>
      <c r="I3020" s="285"/>
      <c r="J3020" s="286">
        <f>ROUND(I3020*H3020,2)</f>
        <v>0</v>
      </c>
      <c r="K3020" s="282" t="s">
        <v>378</v>
      </c>
      <c r="L3020" s="287"/>
      <c r="M3020" s="288" t="s">
        <v>19</v>
      </c>
      <c r="N3020" s="289" t="s">
        <v>50</v>
      </c>
      <c r="O3020" s="87"/>
      <c r="P3020" s="227">
        <f>O3020*H3020</f>
        <v>0</v>
      </c>
      <c r="Q3020" s="227">
        <v>0.00012</v>
      </c>
      <c r="R3020" s="227">
        <f>Q3020*H3020</f>
        <v>0.00348</v>
      </c>
      <c r="S3020" s="227">
        <v>0</v>
      </c>
      <c r="T3020" s="228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9" t="s">
        <v>616</v>
      </c>
      <c r="AT3020" s="229" t="s">
        <v>489</v>
      </c>
      <c r="AU3020" s="229" t="s">
        <v>91</v>
      </c>
      <c r="AY3020" s="20" t="s">
        <v>373</v>
      </c>
      <c r="BE3020" s="230">
        <f>IF(N3020="základní",J3020,0)</f>
        <v>0</v>
      </c>
      <c r="BF3020" s="230">
        <f>IF(N3020="snížená",J3020,0)</f>
        <v>0</v>
      </c>
      <c r="BG3020" s="230">
        <f>IF(N3020="zákl. přenesená",J3020,0)</f>
        <v>0</v>
      </c>
      <c r="BH3020" s="230">
        <f>IF(N3020="sníž. přenesená",J3020,0)</f>
        <v>0</v>
      </c>
      <c r="BI3020" s="230">
        <f>IF(N3020="nulová",J3020,0)</f>
        <v>0</v>
      </c>
      <c r="BJ3020" s="20" t="s">
        <v>91</v>
      </c>
      <c r="BK3020" s="230">
        <f>ROUND(I3020*H3020,2)</f>
        <v>0</v>
      </c>
      <c r="BL3020" s="20" t="s">
        <v>482</v>
      </c>
      <c r="BM3020" s="229" t="s">
        <v>2620</v>
      </c>
    </row>
    <row r="3021" s="13" customFormat="1">
      <c r="A3021" s="13"/>
      <c r="B3021" s="236"/>
      <c r="C3021" s="237"/>
      <c r="D3021" s="238" t="s">
        <v>383</v>
      </c>
      <c r="E3021" s="239" t="s">
        <v>19</v>
      </c>
      <c r="F3021" s="240" t="s">
        <v>1348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383</v>
      </c>
      <c r="AU3021" s="246" t="s">
        <v>91</v>
      </c>
      <c r="AV3021" s="13" t="s">
        <v>85</v>
      </c>
      <c r="AW3021" s="13" t="s">
        <v>37</v>
      </c>
      <c r="AX3021" s="13" t="s">
        <v>78</v>
      </c>
      <c r="AY3021" s="246" t="s">
        <v>373</v>
      </c>
    </row>
    <row r="3022" s="13" customFormat="1">
      <c r="A3022" s="13"/>
      <c r="B3022" s="236"/>
      <c r="C3022" s="237"/>
      <c r="D3022" s="238" t="s">
        <v>383</v>
      </c>
      <c r="E3022" s="239" t="s">
        <v>19</v>
      </c>
      <c r="F3022" s="240" t="s">
        <v>1441</v>
      </c>
      <c r="G3022" s="237"/>
      <c r="H3022" s="239" t="s">
        <v>19</v>
      </c>
      <c r="I3022" s="241"/>
      <c r="J3022" s="237"/>
      <c r="K3022" s="237"/>
      <c r="L3022" s="242"/>
      <c r="M3022" s="243"/>
      <c r="N3022" s="244"/>
      <c r="O3022" s="244"/>
      <c r="P3022" s="244"/>
      <c r="Q3022" s="244"/>
      <c r="R3022" s="244"/>
      <c r="S3022" s="244"/>
      <c r="T3022" s="24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6" t="s">
        <v>383</v>
      </c>
      <c r="AU3022" s="246" t="s">
        <v>91</v>
      </c>
      <c r="AV3022" s="13" t="s">
        <v>85</v>
      </c>
      <c r="AW3022" s="13" t="s">
        <v>37</v>
      </c>
      <c r="AX3022" s="13" t="s">
        <v>78</v>
      </c>
      <c r="AY3022" s="246" t="s">
        <v>373</v>
      </c>
    </row>
    <row r="3023" s="14" customFormat="1">
      <c r="A3023" s="14"/>
      <c r="B3023" s="247"/>
      <c r="C3023" s="248"/>
      <c r="D3023" s="238" t="s">
        <v>383</v>
      </c>
      <c r="E3023" s="249" t="s">
        <v>19</v>
      </c>
      <c r="F3023" s="250" t="s">
        <v>2616</v>
      </c>
      <c r="G3023" s="248"/>
      <c r="H3023" s="251">
        <v>29</v>
      </c>
      <c r="I3023" s="252"/>
      <c r="J3023" s="248"/>
      <c r="K3023" s="248"/>
      <c r="L3023" s="253"/>
      <c r="M3023" s="254"/>
      <c r="N3023" s="255"/>
      <c r="O3023" s="255"/>
      <c r="P3023" s="255"/>
      <c r="Q3023" s="255"/>
      <c r="R3023" s="255"/>
      <c r="S3023" s="255"/>
      <c r="T3023" s="256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7" t="s">
        <v>383</v>
      </c>
      <c r="AU3023" s="257" t="s">
        <v>91</v>
      </c>
      <c r="AV3023" s="14" t="s">
        <v>91</v>
      </c>
      <c r="AW3023" s="14" t="s">
        <v>37</v>
      </c>
      <c r="AX3023" s="14" t="s">
        <v>78</v>
      </c>
      <c r="AY3023" s="257" t="s">
        <v>373</v>
      </c>
    </row>
    <row r="3024" s="15" customFormat="1">
      <c r="A3024" s="15"/>
      <c r="B3024" s="258"/>
      <c r="C3024" s="259"/>
      <c r="D3024" s="238" t="s">
        <v>383</v>
      </c>
      <c r="E3024" s="260" t="s">
        <v>19</v>
      </c>
      <c r="F3024" s="261" t="s">
        <v>386</v>
      </c>
      <c r="G3024" s="259"/>
      <c r="H3024" s="262">
        <v>29</v>
      </c>
      <c r="I3024" s="263"/>
      <c r="J3024" s="259"/>
      <c r="K3024" s="259"/>
      <c r="L3024" s="264"/>
      <c r="M3024" s="265"/>
      <c r="N3024" s="266"/>
      <c r="O3024" s="266"/>
      <c r="P3024" s="266"/>
      <c r="Q3024" s="266"/>
      <c r="R3024" s="266"/>
      <c r="S3024" s="266"/>
      <c r="T3024" s="267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T3024" s="268" t="s">
        <v>383</v>
      </c>
      <c r="AU3024" s="268" t="s">
        <v>91</v>
      </c>
      <c r="AV3024" s="15" t="s">
        <v>379</v>
      </c>
      <c r="AW3024" s="15" t="s">
        <v>37</v>
      </c>
      <c r="AX3024" s="15" t="s">
        <v>85</v>
      </c>
      <c r="AY3024" s="268" t="s">
        <v>373</v>
      </c>
    </row>
    <row r="3025" s="2" customFormat="1" ht="24.15" customHeight="1">
      <c r="A3025" s="41"/>
      <c r="B3025" s="42"/>
      <c r="C3025" s="218" t="s">
        <v>2621</v>
      </c>
      <c r="D3025" s="218" t="s">
        <v>375</v>
      </c>
      <c r="E3025" s="219" t="s">
        <v>2622</v>
      </c>
      <c r="F3025" s="220" t="s">
        <v>2623</v>
      </c>
      <c r="G3025" s="221" t="s">
        <v>595</v>
      </c>
      <c r="H3025" s="222">
        <v>34</v>
      </c>
      <c r="I3025" s="223"/>
      <c r="J3025" s="224">
        <f>ROUND(I3025*H3025,2)</f>
        <v>0</v>
      </c>
      <c r="K3025" s="220" t="s">
        <v>19</v>
      </c>
      <c r="L3025" s="47"/>
      <c r="M3025" s="225" t="s">
        <v>19</v>
      </c>
      <c r="N3025" s="226" t="s">
        <v>50</v>
      </c>
      <c r="O3025" s="87"/>
      <c r="P3025" s="227">
        <f>O3025*H3025</f>
        <v>0</v>
      </c>
      <c r="Q3025" s="227">
        <v>0</v>
      </c>
      <c r="R3025" s="227">
        <f>Q3025*H3025</f>
        <v>0</v>
      </c>
      <c r="S3025" s="227">
        <v>0</v>
      </c>
      <c r="T3025" s="228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9" t="s">
        <v>482</v>
      </c>
      <c r="AT3025" s="229" t="s">
        <v>375</v>
      </c>
      <c r="AU3025" s="229" t="s">
        <v>91</v>
      </c>
      <c r="AY3025" s="20" t="s">
        <v>373</v>
      </c>
      <c r="BE3025" s="230">
        <f>IF(N3025="základní",J3025,0)</f>
        <v>0</v>
      </c>
      <c r="BF3025" s="230">
        <f>IF(N3025="snížená",J3025,0)</f>
        <v>0</v>
      </c>
      <c r="BG3025" s="230">
        <f>IF(N3025="zákl. přenesená",J3025,0)</f>
        <v>0</v>
      </c>
      <c r="BH3025" s="230">
        <f>IF(N3025="sníž. přenesená",J3025,0)</f>
        <v>0</v>
      </c>
      <c r="BI3025" s="230">
        <f>IF(N3025="nulová",J3025,0)</f>
        <v>0</v>
      </c>
      <c r="BJ3025" s="20" t="s">
        <v>91</v>
      </c>
      <c r="BK3025" s="230">
        <f>ROUND(I3025*H3025,2)</f>
        <v>0</v>
      </c>
      <c r="BL3025" s="20" t="s">
        <v>482</v>
      </c>
      <c r="BM3025" s="229" t="s">
        <v>2624</v>
      </c>
    </row>
    <row r="3026" s="13" customFormat="1">
      <c r="A3026" s="13"/>
      <c r="B3026" s="236"/>
      <c r="C3026" s="237"/>
      <c r="D3026" s="238" t="s">
        <v>383</v>
      </c>
      <c r="E3026" s="239" t="s">
        <v>19</v>
      </c>
      <c r="F3026" s="240" t="s">
        <v>1348</v>
      </c>
      <c r="G3026" s="237"/>
      <c r="H3026" s="239" t="s">
        <v>19</v>
      </c>
      <c r="I3026" s="241"/>
      <c r="J3026" s="237"/>
      <c r="K3026" s="237"/>
      <c r="L3026" s="242"/>
      <c r="M3026" s="243"/>
      <c r="N3026" s="244"/>
      <c r="O3026" s="244"/>
      <c r="P3026" s="244"/>
      <c r="Q3026" s="244"/>
      <c r="R3026" s="244"/>
      <c r="S3026" s="244"/>
      <c r="T3026" s="24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6" t="s">
        <v>383</v>
      </c>
      <c r="AU3026" s="246" t="s">
        <v>91</v>
      </c>
      <c r="AV3026" s="13" t="s">
        <v>85</v>
      </c>
      <c r="AW3026" s="13" t="s">
        <v>37</v>
      </c>
      <c r="AX3026" s="13" t="s">
        <v>78</v>
      </c>
      <c r="AY3026" s="246" t="s">
        <v>373</v>
      </c>
    </row>
    <row r="3027" s="13" customFormat="1">
      <c r="A3027" s="13"/>
      <c r="B3027" s="236"/>
      <c r="C3027" s="237"/>
      <c r="D3027" s="238" t="s">
        <v>383</v>
      </c>
      <c r="E3027" s="239" t="s">
        <v>19</v>
      </c>
      <c r="F3027" s="240" t="s">
        <v>1441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383</v>
      </c>
      <c r="AU3027" s="246" t="s">
        <v>91</v>
      </c>
      <c r="AV3027" s="13" t="s">
        <v>85</v>
      </c>
      <c r="AW3027" s="13" t="s">
        <v>37</v>
      </c>
      <c r="AX3027" s="13" t="s">
        <v>78</v>
      </c>
      <c r="AY3027" s="246" t="s">
        <v>373</v>
      </c>
    </row>
    <row r="3028" s="14" customFormat="1">
      <c r="A3028" s="14"/>
      <c r="B3028" s="247"/>
      <c r="C3028" s="248"/>
      <c r="D3028" s="238" t="s">
        <v>383</v>
      </c>
      <c r="E3028" s="249" t="s">
        <v>19</v>
      </c>
      <c r="F3028" s="250" t="s">
        <v>2625</v>
      </c>
      <c r="G3028" s="248"/>
      <c r="H3028" s="251">
        <v>34</v>
      </c>
      <c r="I3028" s="252"/>
      <c r="J3028" s="248"/>
      <c r="K3028" s="248"/>
      <c r="L3028" s="253"/>
      <c r="M3028" s="254"/>
      <c r="N3028" s="255"/>
      <c r="O3028" s="255"/>
      <c r="P3028" s="255"/>
      <c r="Q3028" s="255"/>
      <c r="R3028" s="255"/>
      <c r="S3028" s="255"/>
      <c r="T3028" s="256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7" t="s">
        <v>383</v>
      </c>
      <c r="AU3028" s="257" t="s">
        <v>91</v>
      </c>
      <c r="AV3028" s="14" t="s">
        <v>91</v>
      </c>
      <c r="AW3028" s="14" t="s">
        <v>37</v>
      </c>
      <c r="AX3028" s="14" t="s">
        <v>78</v>
      </c>
      <c r="AY3028" s="257" t="s">
        <v>373</v>
      </c>
    </row>
    <row r="3029" s="15" customFormat="1">
      <c r="A3029" s="15"/>
      <c r="B3029" s="258"/>
      <c r="C3029" s="259"/>
      <c r="D3029" s="238" t="s">
        <v>383</v>
      </c>
      <c r="E3029" s="260" t="s">
        <v>19</v>
      </c>
      <c r="F3029" s="261" t="s">
        <v>386</v>
      </c>
      <c r="G3029" s="259"/>
      <c r="H3029" s="262">
        <v>34</v>
      </c>
      <c r="I3029" s="263"/>
      <c r="J3029" s="259"/>
      <c r="K3029" s="259"/>
      <c r="L3029" s="264"/>
      <c r="M3029" s="265"/>
      <c r="N3029" s="266"/>
      <c r="O3029" s="266"/>
      <c r="P3029" s="266"/>
      <c r="Q3029" s="266"/>
      <c r="R3029" s="266"/>
      <c r="S3029" s="266"/>
      <c r="T3029" s="267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8" t="s">
        <v>383</v>
      </c>
      <c r="AU3029" s="268" t="s">
        <v>91</v>
      </c>
      <c r="AV3029" s="15" t="s">
        <v>379</v>
      </c>
      <c r="AW3029" s="15" t="s">
        <v>37</v>
      </c>
      <c r="AX3029" s="15" t="s">
        <v>85</v>
      </c>
      <c r="AY3029" s="268" t="s">
        <v>373</v>
      </c>
    </row>
    <row r="3030" s="2" customFormat="1" ht="16.5" customHeight="1">
      <c r="A3030" s="41"/>
      <c r="B3030" s="42"/>
      <c r="C3030" s="280" t="s">
        <v>2626</v>
      </c>
      <c r="D3030" s="280" t="s">
        <v>489</v>
      </c>
      <c r="E3030" s="281" t="s">
        <v>2627</v>
      </c>
      <c r="F3030" s="282" t="s">
        <v>2628</v>
      </c>
      <c r="G3030" s="283" t="s">
        <v>595</v>
      </c>
      <c r="H3030" s="284">
        <v>34</v>
      </c>
      <c r="I3030" s="285"/>
      <c r="J3030" s="286">
        <f>ROUND(I3030*H3030,2)</f>
        <v>0</v>
      </c>
      <c r="K3030" s="282" t="s">
        <v>19</v>
      </c>
      <c r="L3030" s="287"/>
      <c r="M3030" s="288" t="s">
        <v>19</v>
      </c>
      <c r="N3030" s="289" t="s">
        <v>50</v>
      </c>
      <c r="O3030" s="87"/>
      <c r="P3030" s="227">
        <f>O3030*H3030</f>
        <v>0</v>
      </c>
      <c r="Q3030" s="227">
        <v>0.001</v>
      </c>
      <c r="R3030" s="227">
        <f>Q3030*H3030</f>
        <v>0.034000000000000002</v>
      </c>
      <c r="S3030" s="227">
        <v>0</v>
      </c>
      <c r="T3030" s="228">
        <f>S3030*H3030</f>
        <v>0</v>
      </c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R3030" s="229" t="s">
        <v>616</v>
      </c>
      <c r="AT3030" s="229" t="s">
        <v>489</v>
      </c>
      <c r="AU3030" s="229" t="s">
        <v>91</v>
      </c>
      <c r="AY3030" s="20" t="s">
        <v>373</v>
      </c>
      <c r="BE3030" s="230">
        <f>IF(N3030="základní",J3030,0)</f>
        <v>0</v>
      </c>
      <c r="BF3030" s="230">
        <f>IF(N3030="snížená",J3030,0)</f>
        <v>0</v>
      </c>
      <c r="BG3030" s="230">
        <f>IF(N3030="zákl. přenesená",J3030,0)</f>
        <v>0</v>
      </c>
      <c r="BH3030" s="230">
        <f>IF(N3030="sníž. přenesená",J3030,0)</f>
        <v>0</v>
      </c>
      <c r="BI3030" s="230">
        <f>IF(N3030="nulová",J3030,0)</f>
        <v>0</v>
      </c>
      <c r="BJ3030" s="20" t="s">
        <v>91</v>
      </c>
      <c r="BK3030" s="230">
        <f>ROUND(I3030*H3030,2)</f>
        <v>0</v>
      </c>
      <c r="BL3030" s="20" t="s">
        <v>482</v>
      </c>
      <c r="BM3030" s="229" t="s">
        <v>2629</v>
      </c>
    </row>
    <row r="3031" s="13" customFormat="1">
      <c r="A3031" s="13"/>
      <c r="B3031" s="236"/>
      <c r="C3031" s="237"/>
      <c r="D3031" s="238" t="s">
        <v>383</v>
      </c>
      <c r="E3031" s="239" t="s">
        <v>19</v>
      </c>
      <c r="F3031" s="240" t="s">
        <v>1348</v>
      </c>
      <c r="G3031" s="237"/>
      <c r="H3031" s="239" t="s">
        <v>19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6" t="s">
        <v>383</v>
      </c>
      <c r="AU3031" s="246" t="s">
        <v>91</v>
      </c>
      <c r="AV3031" s="13" t="s">
        <v>85</v>
      </c>
      <c r="AW3031" s="13" t="s">
        <v>37</v>
      </c>
      <c r="AX3031" s="13" t="s">
        <v>78</v>
      </c>
      <c r="AY3031" s="246" t="s">
        <v>373</v>
      </c>
    </row>
    <row r="3032" s="13" customFormat="1">
      <c r="A3032" s="13"/>
      <c r="B3032" s="236"/>
      <c r="C3032" s="237"/>
      <c r="D3032" s="238" t="s">
        <v>383</v>
      </c>
      <c r="E3032" s="239" t="s">
        <v>19</v>
      </c>
      <c r="F3032" s="240" t="s">
        <v>1441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383</v>
      </c>
      <c r="AU3032" s="246" t="s">
        <v>91</v>
      </c>
      <c r="AV3032" s="13" t="s">
        <v>85</v>
      </c>
      <c r="AW3032" s="13" t="s">
        <v>37</v>
      </c>
      <c r="AX3032" s="13" t="s">
        <v>78</v>
      </c>
      <c r="AY3032" s="246" t="s">
        <v>373</v>
      </c>
    </row>
    <row r="3033" s="14" customFormat="1">
      <c r="A3033" s="14"/>
      <c r="B3033" s="247"/>
      <c r="C3033" s="248"/>
      <c r="D3033" s="238" t="s">
        <v>383</v>
      </c>
      <c r="E3033" s="249" t="s">
        <v>19</v>
      </c>
      <c r="F3033" s="250" t="s">
        <v>2625</v>
      </c>
      <c r="G3033" s="248"/>
      <c r="H3033" s="251">
        <v>34</v>
      </c>
      <c r="I3033" s="252"/>
      <c r="J3033" s="248"/>
      <c r="K3033" s="248"/>
      <c r="L3033" s="253"/>
      <c r="M3033" s="254"/>
      <c r="N3033" s="255"/>
      <c r="O3033" s="255"/>
      <c r="P3033" s="255"/>
      <c r="Q3033" s="255"/>
      <c r="R3033" s="255"/>
      <c r="S3033" s="255"/>
      <c r="T3033" s="256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7" t="s">
        <v>383</v>
      </c>
      <c r="AU3033" s="257" t="s">
        <v>91</v>
      </c>
      <c r="AV3033" s="14" t="s">
        <v>91</v>
      </c>
      <c r="AW3033" s="14" t="s">
        <v>37</v>
      </c>
      <c r="AX3033" s="14" t="s">
        <v>78</v>
      </c>
      <c r="AY3033" s="257" t="s">
        <v>373</v>
      </c>
    </row>
    <row r="3034" s="15" customFormat="1">
      <c r="A3034" s="15"/>
      <c r="B3034" s="258"/>
      <c r="C3034" s="259"/>
      <c r="D3034" s="238" t="s">
        <v>383</v>
      </c>
      <c r="E3034" s="260" t="s">
        <v>19</v>
      </c>
      <c r="F3034" s="261" t="s">
        <v>386</v>
      </c>
      <c r="G3034" s="259"/>
      <c r="H3034" s="262">
        <v>34</v>
      </c>
      <c r="I3034" s="263"/>
      <c r="J3034" s="259"/>
      <c r="K3034" s="259"/>
      <c r="L3034" s="264"/>
      <c r="M3034" s="265"/>
      <c r="N3034" s="266"/>
      <c r="O3034" s="266"/>
      <c r="P3034" s="266"/>
      <c r="Q3034" s="266"/>
      <c r="R3034" s="266"/>
      <c r="S3034" s="266"/>
      <c r="T3034" s="267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T3034" s="268" t="s">
        <v>383</v>
      </c>
      <c r="AU3034" s="268" t="s">
        <v>91</v>
      </c>
      <c r="AV3034" s="15" t="s">
        <v>379</v>
      </c>
      <c r="AW3034" s="15" t="s">
        <v>37</v>
      </c>
      <c r="AX3034" s="15" t="s">
        <v>85</v>
      </c>
      <c r="AY3034" s="268" t="s">
        <v>373</v>
      </c>
    </row>
    <row r="3035" s="2" customFormat="1" ht="24.15" customHeight="1">
      <c r="A3035" s="41"/>
      <c r="B3035" s="42"/>
      <c r="C3035" s="218" t="s">
        <v>2630</v>
      </c>
      <c r="D3035" s="218" t="s">
        <v>375</v>
      </c>
      <c r="E3035" s="219" t="s">
        <v>2631</v>
      </c>
      <c r="F3035" s="220" t="s">
        <v>2632</v>
      </c>
      <c r="G3035" s="221" t="s">
        <v>595</v>
      </c>
      <c r="H3035" s="222">
        <v>63</v>
      </c>
      <c r="I3035" s="223"/>
      <c r="J3035" s="224">
        <f>ROUND(I3035*H3035,2)</f>
        <v>0</v>
      </c>
      <c r="K3035" s="220" t="s">
        <v>378</v>
      </c>
      <c r="L3035" s="47"/>
      <c r="M3035" s="225" t="s">
        <v>19</v>
      </c>
      <c r="N3035" s="226" t="s">
        <v>50</v>
      </c>
      <c r="O3035" s="87"/>
      <c r="P3035" s="227">
        <f>O3035*H3035</f>
        <v>0</v>
      </c>
      <c r="Q3035" s="227">
        <v>0</v>
      </c>
      <c r="R3035" s="227">
        <f>Q3035*H3035</f>
        <v>0</v>
      </c>
      <c r="S3035" s="227">
        <v>0</v>
      </c>
      <c r="T3035" s="228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9" t="s">
        <v>482</v>
      </c>
      <c r="AT3035" s="229" t="s">
        <v>375</v>
      </c>
      <c r="AU3035" s="229" t="s">
        <v>91</v>
      </c>
      <c r="AY3035" s="20" t="s">
        <v>373</v>
      </c>
      <c r="BE3035" s="230">
        <f>IF(N3035="základní",J3035,0)</f>
        <v>0</v>
      </c>
      <c r="BF3035" s="230">
        <f>IF(N3035="snížená",J3035,0)</f>
        <v>0</v>
      </c>
      <c r="BG3035" s="230">
        <f>IF(N3035="zákl. přenesená",J3035,0)</f>
        <v>0</v>
      </c>
      <c r="BH3035" s="230">
        <f>IF(N3035="sníž. přenesená",J3035,0)</f>
        <v>0</v>
      </c>
      <c r="BI3035" s="230">
        <f>IF(N3035="nulová",J3035,0)</f>
        <v>0</v>
      </c>
      <c r="BJ3035" s="20" t="s">
        <v>91</v>
      </c>
      <c r="BK3035" s="230">
        <f>ROUND(I3035*H3035,2)</f>
        <v>0</v>
      </c>
      <c r="BL3035" s="20" t="s">
        <v>482</v>
      </c>
      <c r="BM3035" s="229" t="s">
        <v>2633</v>
      </c>
    </row>
    <row r="3036" s="2" customFormat="1">
      <c r="A3036" s="41"/>
      <c r="B3036" s="42"/>
      <c r="C3036" s="43"/>
      <c r="D3036" s="231" t="s">
        <v>381</v>
      </c>
      <c r="E3036" s="43"/>
      <c r="F3036" s="232" t="s">
        <v>2634</v>
      </c>
      <c r="G3036" s="43"/>
      <c r="H3036" s="43"/>
      <c r="I3036" s="233"/>
      <c r="J3036" s="43"/>
      <c r="K3036" s="43"/>
      <c r="L3036" s="47"/>
      <c r="M3036" s="234"/>
      <c r="N3036" s="235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381</v>
      </c>
      <c r="AU3036" s="20" t="s">
        <v>91</v>
      </c>
    </row>
    <row r="3037" s="13" customFormat="1">
      <c r="A3037" s="13"/>
      <c r="B3037" s="236"/>
      <c r="C3037" s="237"/>
      <c r="D3037" s="238" t="s">
        <v>383</v>
      </c>
      <c r="E3037" s="239" t="s">
        <v>19</v>
      </c>
      <c r="F3037" s="240" t="s">
        <v>1348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383</v>
      </c>
      <c r="AU3037" s="246" t="s">
        <v>91</v>
      </c>
      <c r="AV3037" s="13" t="s">
        <v>85</v>
      </c>
      <c r="AW3037" s="13" t="s">
        <v>37</v>
      </c>
      <c r="AX3037" s="13" t="s">
        <v>78</v>
      </c>
      <c r="AY3037" s="246" t="s">
        <v>373</v>
      </c>
    </row>
    <row r="3038" s="13" customFormat="1">
      <c r="A3038" s="13"/>
      <c r="B3038" s="236"/>
      <c r="C3038" s="237"/>
      <c r="D3038" s="238" t="s">
        <v>383</v>
      </c>
      <c r="E3038" s="239" t="s">
        <v>19</v>
      </c>
      <c r="F3038" s="240" t="s">
        <v>1441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383</v>
      </c>
      <c r="AU3038" s="246" t="s">
        <v>91</v>
      </c>
      <c r="AV3038" s="13" t="s">
        <v>85</v>
      </c>
      <c r="AW3038" s="13" t="s">
        <v>37</v>
      </c>
      <c r="AX3038" s="13" t="s">
        <v>78</v>
      </c>
      <c r="AY3038" s="246" t="s">
        <v>373</v>
      </c>
    </row>
    <row r="3039" s="14" customFormat="1">
      <c r="A3039" s="14"/>
      <c r="B3039" s="247"/>
      <c r="C3039" s="248"/>
      <c r="D3039" s="238" t="s">
        <v>383</v>
      </c>
      <c r="E3039" s="249" t="s">
        <v>19</v>
      </c>
      <c r="F3039" s="250" t="s">
        <v>2635</v>
      </c>
      <c r="G3039" s="248"/>
      <c r="H3039" s="251">
        <v>63</v>
      </c>
      <c r="I3039" s="252"/>
      <c r="J3039" s="248"/>
      <c r="K3039" s="248"/>
      <c r="L3039" s="253"/>
      <c r="M3039" s="254"/>
      <c r="N3039" s="255"/>
      <c r="O3039" s="255"/>
      <c r="P3039" s="255"/>
      <c r="Q3039" s="255"/>
      <c r="R3039" s="255"/>
      <c r="S3039" s="255"/>
      <c r="T3039" s="256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7" t="s">
        <v>383</v>
      </c>
      <c r="AU3039" s="257" t="s">
        <v>91</v>
      </c>
      <c r="AV3039" s="14" t="s">
        <v>91</v>
      </c>
      <c r="AW3039" s="14" t="s">
        <v>37</v>
      </c>
      <c r="AX3039" s="14" t="s">
        <v>78</v>
      </c>
      <c r="AY3039" s="257" t="s">
        <v>373</v>
      </c>
    </row>
    <row r="3040" s="15" customFormat="1">
      <c r="A3040" s="15"/>
      <c r="B3040" s="258"/>
      <c r="C3040" s="259"/>
      <c r="D3040" s="238" t="s">
        <v>383</v>
      </c>
      <c r="E3040" s="260" t="s">
        <v>19</v>
      </c>
      <c r="F3040" s="261" t="s">
        <v>386</v>
      </c>
      <c r="G3040" s="259"/>
      <c r="H3040" s="262">
        <v>63</v>
      </c>
      <c r="I3040" s="263"/>
      <c r="J3040" s="259"/>
      <c r="K3040" s="259"/>
      <c r="L3040" s="264"/>
      <c r="M3040" s="265"/>
      <c r="N3040" s="266"/>
      <c r="O3040" s="266"/>
      <c r="P3040" s="266"/>
      <c r="Q3040" s="266"/>
      <c r="R3040" s="266"/>
      <c r="S3040" s="266"/>
      <c r="T3040" s="267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68" t="s">
        <v>383</v>
      </c>
      <c r="AU3040" s="268" t="s">
        <v>91</v>
      </c>
      <c r="AV3040" s="15" t="s">
        <v>379</v>
      </c>
      <c r="AW3040" s="15" t="s">
        <v>37</v>
      </c>
      <c r="AX3040" s="15" t="s">
        <v>85</v>
      </c>
      <c r="AY3040" s="268" t="s">
        <v>373</v>
      </c>
    </row>
    <row r="3041" s="2" customFormat="1" ht="21.75" customHeight="1">
      <c r="A3041" s="41"/>
      <c r="B3041" s="42"/>
      <c r="C3041" s="280" t="s">
        <v>2636</v>
      </c>
      <c r="D3041" s="280" t="s">
        <v>489</v>
      </c>
      <c r="E3041" s="281" t="s">
        <v>2637</v>
      </c>
      <c r="F3041" s="282" t="s">
        <v>2638</v>
      </c>
      <c r="G3041" s="283" t="s">
        <v>595</v>
      </c>
      <c r="H3041" s="284">
        <v>63</v>
      </c>
      <c r="I3041" s="285"/>
      <c r="J3041" s="286">
        <f>ROUND(I3041*H3041,2)</f>
        <v>0</v>
      </c>
      <c r="K3041" s="282" t="s">
        <v>19</v>
      </c>
      <c r="L3041" s="287"/>
      <c r="M3041" s="288" t="s">
        <v>19</v>
      </c>
      <c r="N3041" s="289" t="s">
        <v>50</v>
      </c>
      <c r="O3041" s="87"/>
      <c r="P3041" s="227">
        <f>O3041*H3041</f>
        <v>0</v>
      </c>
      <c r="Q3041" s="227">
        <v>0.00084999999999999995</v>
      </c>
      <c r="R3041" s="227">
        <f>Q3041*H3041</f>
        <v>0.05355</v>
      </c>
      <c r="S3041" s="227">
        <v>0</v>
      </c>
      <c r="T3041" s="228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9" t="s">
        <v>616</v>
      </c>
      <c r="AT3041" s="229" t="s">
        <v>489</v>
      </c>
      <c r="AU3041" s="229" t="s">
        <v>91</v>
      </c>
      <c r="AY3041" s="20" t="s">
        <v>373</v>
      </c>
      <c r="BE3041" s="230">
        <f>IF(N3041="základní",J3041,0)</f>
        <v>0</v>
      </c>
      <c r="BF3041" s="230">
        <f>IF(N3041="snížená",J3041,0)</f>
        <v>0</v>
      </c>
      <c r="BG3041" s="230">
        <f>IF(N3041="zákl. přenesená",J3041,0)</f>
        <v>0</v>
      </c>
      <c r="BH3041" s="230">
        <f>IF(N3041="sníž. přenesená",J3041,0)</f>
        <v>0</v>
      </c>
      <c r="BI3041" s="230">
        <f>IF(N3041="nulová",J3041,0)</f>
        <v>0</v>
      </c>
      <c r="BJ3041" s="20" t="s">
        <v>91</v>
      </c>
      <c r="BK3041" s="230">
        <f>ROUND(I3041*H3041,2)</f>
        <v>0</v>
      </c>
      <c r="BL3041" s="20" t="s">
        <v>482</v>
      </c>
      <c r="BM3041" s="229" t="s">
        <v>2639</v>
      </c>
    </row>
    <row r="3042" s="13" customFormat="1">
      <c r="A3042" s="13"/>
      <c r="B3042" s="236"/>
      <c r="C3042" s="237"/>
      <c r="D3042" s="238" t="s">
        <v>383</v>
      </c>
      <c r="E3042" s="239" t="s">
        <v>19</v>
      </c>
      <c r="F3042" s="240" t="s">
        <v>1348</v>
      </c>
      <c r="G3042" s="237"/>
      <c r="H3042" s="239" t="s">
        <v>19</v>
      </c>
      <c r="I3042" s="241"/>
      <c r="J3042" s="237"/>
      <c r="K3042" s="237"/>
      <c r="L3042" s="242"/>
      <c r="M3042" s="243"/>
      <c r="N3042" s="244"/>
      <c r="O3042" s="244"/>
      <c r="P3042" s="244"/>
      <c r="Q3042" s="244"/>
      <c r="R3042" s="244"/>
      <c r="S3042" s="244"/>
      <c r="T3042" s="24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6" t="s">
        <v>383</v>
      </c>
      <c r="AU3042" s="246" t="s">
        <v>91</v>
      </c>
      <c r="AV3042" s="13" t="s">
        <v>85</v>
      </c>
      <c r="AW3042" s="13" t="s">
        <v>37</v>
      </c>
      <c r="AX3042" s="13" t="s">
        <v>78</v>
      </c>
      <c r="AY3042" s="246" t="s">
        <v>373</v>
      </c>
    </row>
    <row r="3043" s="13" customFormat="1">
      <c r="A3043" s="13"/>
      <c r="B3043" s="236"/>
      <c r="C3043" s="237"/>
      <c r="D3043" s="238" t="s">
        <v>383</v>
      </c>
      <c r="E3043" s="239" t="s">
        <v>19</v>
      </c>
      <c r="F3043" s="240" t="s">
        <v>1441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383</v>
      </c>
      <c r="AU3043" s="246" t="s">
        <v>91</v>
      </c>
      <c r="AV3043" s="13" t="s">
        <v>85</v>
      </c>
      <c r="AW3043" s="13" t="s">
        <v>37</v>
      </c>
      <c r="AX3043" s="13" t="s">
        <v>78</v>
      </c>
      <c r="AY3043" s="246" t="s">
        <v>373</v>
      </c>
    </row>
    <row r="3044" s="14" customFormat="1">
      <c r="A3044" s="14"/>
      <c r="B3044" s="247"/>
      <c r="C3044" s="248"/>
      <c r="D3044" s="238" t="s">
        <v>383</v>
      </c>
      <c r="E3044" s="249" t="s">
        <v>19</v>
      </c>
      <c r="F3044" s="250" t="s">
        <v>2635</v>
      </c>
      <c r="G3044" s="248"/>
      <c r="H3044" s="251">
        <v>63</v>
      </c>
      <c r="I3044" s="252"/>
      <c r="J3044" s="248"/>
      <c r="K3044" s="248"/>
      <c r="L3044" s="253"/>
      <c r="M3044" s="254"/>
      <c r="N3044" s="255"/>
      <c r="O3044" s="255"/>
      <c r="P3044" s="255"/>
      <c r="Q3044" s="255"/>
      <c r="R3044" s="255"/>
      <c r="S3044" s="255"/>
      <c r="T3044" s="256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7" t="s">
        <v>383</v>
      </c>
      <c r="AU3044" s="257" t="s">
        <v>91</v>
      </c>
      <c r="AV3044" s="14" t="s">
        <v>91</v>
      </c>
      <c r="AW3044" s="14" t="s">
        <v>37</v>
      </c>
      <c r="AX3044" s="14" t="s">
        <v>78</v>
      </c>
      <c r="AY3044" s="257" t="s">
        <v>373</v>
      </c>
    </row>
    <row r="3045" s="15" customFormat="1">
      <c r="A3045" s="15"/>
      <c r="B3045" s="258"/>
      <c r="C3045" s="259"/>
      <c r="D3045" s="238" t="s">
        <v>383</v>
      </c>
      <c r="E3045" s="260" t="s">
        <v>19</v>
      </c>
      <c r="F3045" s="261" t="s">
        <v>386</v>
      </c>
      <c r="G3045" s="259"/>
      <c r="H3045" s="262">
        <v>63</v>
      </c>
      <c r="I3045" s="263"/>
      <c r="J3045" s="259"/>
      <c r="K3045" s="259"/>
      <c r="L3045" s="264"/>
      <c r="M3045" s="265"/>
      <c r="N3045" s="266"/>
      <c r="O3045" s="266"/>
      <c r="P3045" s="266"/>
      <c r="Q3045" s="266"/>
      <c r="R3045" s="266"/>
      <c r="S3045" s="266"/>
      <c r="T3045" s="267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68" t="s">
        <v>383</v>
      </c>
      <c r="AU3045" s="268" t="s">
        <v>91</v>
      </c>
      <c r="AV3045" s="15" t="s">
        <v>379</v>
      </c>
      <c r="AW3045" s="15" t="s">
        <v>37</v>
      </c>
      <c r="AX3045" s="15" t="s">
        <v>85</v>
      </c>
      <c r="AY3045" s="268" t="s">
        <v>373</v>
      </c>
    </row>
    <row r="3046" s="2" customFormat="1" ht="24.15" customHeight="1">
      <c r="A3046" s="41"/>
      <c r="B3046" s="42"/>
      <c r="C3046" s="218" t="s">
        <v>2640</v>
      </c>
      <c r="D3046" s="218" t="s">
        <v>375</v>
      </c>
      <c r="E3046" s="219" t="s">
        <v>2641</v>
      </c>
      <c r="F3046" s="220" t="s">
        <v>2642</v>
      </c>
      <c r="G3046" s="221" t="s">
        <v>595</v>
      </c>
      <c r="H3046" s="222">
        <v>164</v>
      </c>
      <c r="I3046" s="223"/>
      <c r="J3046" s="224">
        <f>ROUND(I3046*H3046,2)</f>
        <v>0</v>
      </c>
      <c r="K3046" s="220" t="s">
        <v>19</v>
      </c>
      <c r="L3046" s="47"/>
      <c r="M3046" s="225" t="s">
        <v>19</v>
      </c>
      <c r="N3046" s="226" t="s">
        <v>50</v>
      </c>
      <c r="O3046" s="87"/>
      <c r="P3046" s="227">
        <f>O3046*H3046</f>
        <v>0</v>
      </c>
      <c r="Q3046" s="227">
        <v>0</v>
      </c>
      <c r="R3046" s="227">
        <f>Q3046*H3046</f>
        <v>0</v>
      </c>
      <c r="S3046" s="227">
        <v>0</v>
      </c>
      <c r="T3046" s="228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9" t="s">
        <v>482</v>
      </c>
      <c r="AT3046" s="229" t="s">
        <v>375</v>
      </c>
      <c r="AU3046" s="229" t="s">
        <v>91</v>
      </c>
      <c r="AY3046" s="20" t="s">
        <v>373</v>
      </c>
      <c r="BE3046" s="230">
        <f>IF(N3046="základní",J3046,0)</f>
        <v>0</v>
      </c>
      <c r="BF3046" s="230">
        <f>IF(N3046="snížená",J3046,0)</f>
        <v>0</v>
      </c>
      <c r="BG3046" s="230">
        <f>IF(N3046="zákl. přenesená",J3046,0)</f>
        <v>0</v>
      </c>
      <c r="BH3046" s="230">
        <f>IF(N3046="sníž. přenesená",J3046,0)</f>
        <v>0</v>
      </c>
      <c r="BI3046" s="230">
        <f>IF(N3046="nulová",J3046,0)</f>
        <v>0</v>
      </c>
      <c r="BJ3046" s="20" t="s">
        <v>91</v>
      </c>
      <c r="BK3046" s="230">
        <f>ROUND(I3046*H3046,2)</f>
        <v>0</v>
      </c>
      <c r="BL3046" s="20" t="s">
        <v>482</v>
      </c>
      <c r="BM3046" s="229" t="s">
        <v>2643</v>
      </c>
    </row>
    <row r="3047" s="13" customFormat="1">
      <c r="A3047" s="13"/>
      <c r="B3047" s="236"/>
      <c r="C3047" s="237"/>
      <c r="D3047" s="238" t="s">
        <v>383</v>
      </c>
      <c r="E3047" s="239" t="s">
        <v>19</v>
      </c>
      <c r="F3047" s="240" t="s">
        <v>1348</v>
      </c>
      <c r="G3047" s="237"/>
      <c r="H3047" s="239" t="s">
        <v>19</v>
      </c>
      <c r="I3047" s="241"/>
      <c r="J3047" s="237"/>
      <c r="K3047" s="237"/>
      <c r="L3047" s="242"/>
      <c r="M3047" s="243"/>
      <c r="N3047" s="244"/>
      <c r="O3047" s="244"/>
      <c r="P3047" s="244"/>
      <c r="Q3047" s="244"/>
      <c r="R3047" s="244"/>
      <c r="S3047" s="244"/>
      <c r="T3047" s="24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6" t="s">
        <v>383</v>
      </c>
      <c r="AU3047" s="246" t="s">
        <v>91</v>
      </c>
      <c r="AV3047" s="13" t="s">
        <v>85</v>
      </c>
      <c r="AW3047" s="13" t="s">
        <v>37</v>
      </c>
      <c r="AX3047" s="13" t="s">
        <v>78</v>
      </c>
      <c r="AY3047" s="246" t="s">
        <v>373</v>
      </c>
    </row>
    <row r="3048" s="13" customFormat="1">
      <c r="A3048" s="13"/>
      <c r="B3048" s="236"/>
      <c r="C3048" s="237"/>
      <c r="D3048" s="238" t="s">
        <v>383</v>
      </c>
      <c r="E3048" s="239" t="s">
        <v>19</v>
      </c>
      <c r="F3048" s="240" t="s">
        <v>1441</v>
      </c>
      <c r="G3048" s="237"/>
      <c r="H3048" s="239" t="s">
        <v>19</v>
      </c>
      <c r="I3048" s="241"/>
      <c r="J3048" s="237"/>
      <c r="K3048" s="237"/>
      <c r="L3048" s="242"/>
      <c r="M3048" s="243"/>
      <c r="N3048" s="244"/>
      <c r="O3048" s="244"/>
      <c r="P3048" s="244"/>
      <c r="Q3048" s="244"/>
      <c r="R3048" s="244"/>
      <c r="S3048" s="244"/>
      <c r="T3048" s="24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6" t="s">
        <v>383</v>
      </c>
      <c r="AU3048" s="246" t="s">
        <v>91</v>
      </c>
      <c r="AV3048" s="13" t="s">
        <v>85</v>
      </c>
      <c r="AW3048" s="13" t="s">
        <v>37</v>
      </c>
      <c r="AX3048" s="13" t="s">
        <v>78</v>
      </c>
      <c r="AY3048" s="246" t="s">
        <v>373</v>
      </c>
    </row>
    <row r="3049" s="14" customFormat="1">
      <c r="A3049" s="14"/>
      <c r="B3049" s="247"/>
      <c r="C3049" s="248"/>
      <c r="D3049" s="238" t="s">
        <v>383</v>
      </c>
      <c r="E3049" s="249" t="s">
        <v>19</v>
      </c>
      <c r="F3049" s="250" t="s">
        <v>2644</v>
      </c>
      <c r="G3049" s="248"/>
      <c r="H3049" s="251">
        <v>164</v>
      </c>
      <c r="I3049" s="252"/>
      <c r="J3049" s="248"/>
      <c r="K3049" s="248"/>
      <c r="L3049" s="253"/>
      <c r="M3049" s="254"/>
      <c r="N3049" s="255"/>
      <c r="O3049" s="255"/>
      <c r="P3049" s="255"/>
      <c r="Q3049" s="255"/>
      <c r="R3049" s="255"/>
      <c r="S3049" s="255"/>
      <c r="T3049" s="256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7" t="s">
        <v>383</v>
      </c>
      <c r="AU3049" s="257" t="s">
        <v>91</v>
      </c>
      <c r="AV3049" s="14" t="s">
        <v>91</v>
      </c>
      <c r="AW3049" s="14" t="s">
        <v>37</v>
      </c>
      <c r="AX3049" s="14" t="s">
        <v>78</v>
      </c>
      <c r="AY3049" s="257" t="s">
        <v>373</v>
      </c>
    </row>
    <row r="3050" s="15" customFormat="1">
      <c r="A3050" s="15"/>
      <c r="B3050" s="258"/>
      <c r="C3050" s="259"/>
      <c r="D3050" s="238" t="s">
        <v>383</v>
      </c>
      <c r="E3050" s="260" t="s">
        <v>19</v>
      </c>
      <c r="F3050" s="261" t="s">
        <v>386</v>
      </c>
      <c r="G3050" s="259"/>
      <c r="H3050" s="262">
        <v>164</v>
      </c>
      <c r="I3050" s="263"/>
      <c r="J3050" s="259"/>
      <c r="K3050" s="259"/>
      <c r="L3050" s="264"/>
      <c r="M3050" s="265"/>
      <c r="N3050" s="266"/>
      <c r="O3050" s="266"/>
      <c r="P3050" s="266"/>
      <c r="Q3050" s="266"/>
      <c r="R3050" s="266"/>
      <c r="S3050" s="266"/>
      <c r="T3050" s="267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68" t="s">
        <v>383</v>
      </c>
      <c r="AU3050" s="268" t="s">
        <v>91</v>
      </c>
      <c r="AV3050" s="15" t="s">
        <v>379</v>
      </c>
      <c r="AW3050" s="15" t="s">
        <v>37</v>
      </c>
      <c r="AX3050" s="15" t="s">
        <v>85</v>
      </c>
      <c r="AY3050" s="268" t="s">
        <v>373</v>
      </c>
    </row>
    <row r="3051" s="2" customFormat="1" ht="21.75" customHeight="1">
      <c r="A3051" s="41"/>
      <c r="B3051" s="42"/>
      <c r="C3051" s="280" t="s">
        <v>2645</v>
      </c>
      <c r="D3051" s="280" t="s">
        <v>489</v>
      </c>
      <c r="E3051" s="281" t="s">
        <v>2646</v>
      </c>
      <c r="F3051" s="282" t="s">
        <v>2647</v>
      </c>
      <c r="G3051" s="283" t="s">
        <v>595</v>
      </c>
      <c r="H3051" s="284">
        <v>164</v>
      </c>
      <c r="I3051" s="285"/>
      <c r="J3051" s="286">
        <f>ROUND(I3051*H3051,2)</f>
        <v>0</v>
      </c>
      <c r="K3051" s="282" t="s">
        <v>378</v>
      </c>
      <c r="L3051" s="287"/>
      <c r="M3051" s="288" t="s">
        <v>19</v>
      </c>
      <c r="N3051" s="289" t="s">
        <v>50</v>
      </c>
      <c r="O3051" s="87"/>
      <c r="P3051" s="227">
        <f>O3051*H3051</f>
        <v>0</v>
      </c>
      <c r="Q3051" s="227">
        <v>0.0011000000000000001</v>
      </c>
      <c r="R3051" s="227">
        <f>Q3051*H3051</f>
        <v>0.18040000000000001</v>
      </c>
      <c r="S3051" s="227">
        <v>0</v>
      </c>
      <c r="T3051" s="228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9" t="s">
        <v>616</v>
      </c>
      <c r="AT3051" s="229" t="s">
        <v>489</v>
      </c>
      <c r="AU3051" s="229" t="s">
        <v>91</v>
      </c>
      <c r="AY3051" s="20" t="s">
        <v>373</v>
      </c>
      <c r="BE3051" s="230">
        <f>IF(N3051="základní",J3051,0)</f>
        <v>0</v>
      </c>
      <c r="BF3051" s="230">
        <f>IF(N3051="snížená",J3051,0)</f>
        <v>0</v>
      </c>
      <c r="BG3051" s="230">
        <f>IF(N3051="zákl. přenesená",J3051,0)</f>
        <v>0</v>
      </c>
      <c r="BH3051" s="230">
        <f>IF(N3051="sníž. přenesená",J3051,0)</f>
        <v>0</v>
      </c>
      <c r="BI3051" s="230">
        <f>IF(N3051="nulová",J3051,0)</f>
        <v>0</v>
      </c>
      <c r="BJ3051" s="20" t="s">
        <v>91</v>
      </c>
      <c r="BK3051" s="230">
        <f>ROUND(I3051*H3051,2)</f>
        <v>0</v>
      </c>
      <c r="BL3051" s="20" t="s">
        <v>482</v>
      </c>
      <c r="BM3051" s="229" t="s">
        <v>2648</v>
      </c>
    </row>
    <row r="3052" s="13" customFormat="1">
      <c r="A3052" s="13"/>
      <c r="B3052" s="236"/>
      <c r="C3052" s="237"/>
      <c r="D3052" s="238" t="s">
        <v>383</v>
      </c>
      <c r="E3052" s="239" t="s">
        <v>19</v>
      </c>
      <c r="F3052" s="240" t="s">
        <v>1348</v>
      </c>
      <c r="G3052" s="237"/>
      <c r="H3052" s="239" t="s">
        <v>19</v>
      </c>
      <c r="I3052" s="241"/>
      <c r="J3052" s="237"/>
      <c r="K3052" s="237"/>
      <c r="L3052" s="242"/>
      <c r="M3052" s="243"/>
      <c r="N3052" s="244"/>
      <c r="O3052" s="244"/>
      <c r="P3052" s="244"/>
      <c r="Q3052" s="244"/>
      <c r="R3052" s="244"/>
      <c r="S3052" s="244"/>
      <c r="T3052" s="245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6" t="s">
        <v>383</v>
      </c>
      <c r="AU3052" s="246" t="s">
        <v>91</v>
      </c>
      <c r="AV3052" s="13" t="s">
        <v>85</v>
      </c>
      <c r="AW3052" s="13" t="s">
        <v>37</v>
      </c>
      <c r="AX3052" s="13" t="s">
        <v>78</v>
      </c>
      <c r="AY3052" s="246" t="s">
        <v>373</v>
      </c>
    </row>
    <row r="3053" s="13" customFormat="1">
      <c r="A3053" s="13"/>
      <c r="B3053" s="236"/>
      <c r="C3053" s="237"/>
      <c r="D3053" s="238" t="s">
        <v>383</v>
      </c>
      <c r="E3053" s="239" t="s">
        <v>19</v>
      </c>
      <c r="F3053" s="240" t="s">
        <v>1441</v>
      </c>
      <c r="G3053" s="237"/>
      <c r="H3053" s="239" t="s">
        <v>19</v>
      </c>
      <c r="I3053" s="241"/>
      <c r="J3053" s="237"/>
      <c r="K3053" s="237"/>
      <c r="L3053" s="242"/>
      <c r="M3053" s="243"/>
      <c r="N3053" s="244"/>
      <c r="O3053" s="244"/>
      <c r="P3053" s="244"/>
      <c r="Q3053" s="244"/>
      <c r="R3053" s="244"/>
      <c r="S3053" s="244"/>
      <c r="T3053" s="245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6" t="s">
        <v>383</v>
      </c>
      <c r="AU3053" s="246" t="s">
        <v>91</v>
      </c>
      <c r="AV3053" s="13" t="s">
        <v>85</v>
      </c>
      <c r="AW3053" s="13" t="s">
        <v>37</v>
      </c>
      <c r="AX3053" s="13" t="s">
        <v>78</v>
      </c>
      <c r="AY3053" s="246" t="s">
        <v>373</v>
      </c>
    </row>
    <row r="3054" s="14" customFormat="1">
      <c r="A3054" s="14"/>
      <c r="B3054" s="247"/>
      <c r="C3054" s="248"/>
      <c r="D3054" s="238" t="s">
        <v>383</v>
      </c>
      <c r="E3054" s="249" t="s">
        <v>19</v>
      </c>
      <c r="F3054" s="250" t="s">
        <v>2644</v>
      </c>
      <c r="G3054" s="248"/>
      <c r="H3054" s="251">
        <v>164</v>
      </c>
      <c r="I3054" s="252"/>
      <c r="J3054" s="248"/>
      <c r="K3054" s="248"/>
      <c r="L3054" s="253"/>
      <c r="M3054" s="254"/>
      <c r="N3054" s="255"/>
      <c r="O3054" s="255"/>
      <c r="P3054" s="255"/>
      <c r="Q3054" s="255"/>
      <c r="R3054" s="255"/>
      <c r="S3054" s="255"/>
      <c r="T3054" s="256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7" t="s">
        <v>383</v>
      </c>
      <c r="AU3054" s="257" t="s">
        <v>91</v>
      </c>
      <c r="AV3054" s="14" t="s">
        <v>91</v>
      </c>
      <c r="AW3054" s="14" t="s">
        <v>37</v>
      </c>
      <c r="AX3054" s="14" t="s">
        <v>78</v>
      </c>
      <c r="AY3054" s="257" t="s">
        <v>373</v>
      </c>
    </row>
    <row r="3055" s="15" customFormat="1">
      <c r="A3055" s="15"/>
      <c r="B3055" s="258"/>
      <c r="C3055" s="259"/>
      <c r="D3055" s="238" t="s">
        <v>383</v>
      </c>
      <c r="E3055" s="260" t="s">
        <v>19</v>
      </c>
      <c r="F3055" s="261" t="s">
        <v>386</v>
      </c>
      <c r="G3055" s="259"/>
      <c r="H3055" s="262">
        <v>164</v>
      </c>
      <c r="I3055" s="263"/>
      <c r="J3055" s="259"/>
      <c r="K3055" s="259"/>
      <c r="L3055" s="264"/>
      <c r="M3055" s="265"/>
      <c r="N3055" s="266"/>
      <c r="O3055" s="266"/>
      <c r="P3055" s="266"/>
      <c r="Q3055" s="266"/>
      <c r="R3055" s="266"/>
      <c r="S3055" s="266"/>
      <c r="T3055" s="267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68" t="s">
        <v>383</v>
      </c>
      <c r="AU3055" s="268" t="s">
        <v>91</v>
      </c>
      <c r="AV3055" s="15" t="s">
        <v>379</v>
      </c>
      <c r="AW3055" s="15" t="s">
        <v>37</v>
      </c>
      <c r="AX3055" s="15" t="s">
        <v>85</v>
      </c>
      <c r="AY3055" s="268" t="s">
        <v>373</v>
      </c>
    </row>
    <row r="3056" s="2" customFormat="1" ht="16.5" customHeight="1">
      <c r="A3056" s="41"/>
      <c r="B3056" s="42"/>
      <c r="C3056" s="280" t="s">
        <v>2649</v>
      </c>
      <c r="D3056" s="280" t="s">
        <v>489</v>
      </c>
      <c r="E3056" s="281" t="s">
        <v>2650</v>
      </c>
      <c r="F3056" s="282" t="s">
        <v>2651</v>
      </c>
      <c r="G3056" s="283" t="s">
        <v>595</v>
      </c>
      <c r="H3056" s="284">
        <v>29</v>
      </c>
      <c r="I3056" s="285"/>
      <c r="J3056" s="286">
        <f>ROUND(I3056*H3056,2)</f>
        <v>0</v>
      </c>
      <c r="K3056" s="282" t="s">
        <v>19</v>
      </c>
      <c r="L3056" s="287"/>
      <c r="M3056" s="288" t="s">
        <v>19</v>
      </c>
      <c r="N3056" s="289" t="s">
        <v>50</v>
      </c>
      <c r="O3056" s="87"/>
      <c r="P3056" s="227">
        <f>O3056*H3056</f>
        <v>0</v>
      </c>
      <c r="Q3056" s="227">
        <v>0.00080000000000000004</v>
      </c>
      <c r="R3056" s="227">
        <f>Q3056*H3056</f>
        <v>0.023200000000000002</v>
      </c>
      <c r="S3056" s="227">
        <v>0</v>
      </c>
      <c r="T3056" s="228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9" t="s">
        <v>616</v>
      </c>
      <c r="AT3056" s="229" t="s">
        <v>489</v>
      </c>
      <c r="AU3056" s="229" t="s">
        <v>91</v>
      </c>
      <c r="AY3056" s="20" t="s">
        <v>373</v>
      </c>
      <c r="BE3056" s="230">
        <f>IF(N3056="základní",J3056,0)</f>
        <v>0</v>
      </c>
      <c r="BF3056" s="230">
        <f>IF(N3056="snížená",J3056,0)</f>
        <v>0</v>
      </c>
      <c r="BG3056" s="230">
        <f>IF(N3056="zákl. přenesená",J3056,0)</f>
        <v>0</v>
      </c>
      <c r="BH3056" s="230">
        <f>IF(N3056="sníž. přenesená",J3056,0)</f>
        <v>0</v>
      </c>
      <c r="BI3056" s="230">
        <f>IF(N3056="nulová",J3056,0)</f>
        <v>0</v>
      </c>
      <c r="BJ3056" s="20" t="s">
        <v>91</v>
      </c>
      <c r="BK3056" s="230">
        <f>ROUND(I3056*H3056,2)</f>
        <v>0</v>
      </c>
      <c r="BL3056" s="20" t="s">
        <v>482</v>
      </c>
      <c r="BM3056" s="229" t="s">
        <v>2652</v>
      </c>
    </row>
    <row r="3057" s="13" customFormat="1">
      <c r="A3057" s="13"/>
      <c r="B3057" s="236"/>
      <c r="C3057" s="237"/>
      <c r="D3057" s="238" t="s">
        <v>383</v>
      </c>
      <c r="E3057" s="239" t="s">
        <v>19</v>
      </c>
      <c r="F3057" s="240" t="s">
        <v>1348</v>
      </c>
      <c r="G3057" s="237"/>
      <c r="H3057" s="239" t="s">
        <v>19</v>
      </c>
      <c r="I3057" s="241"/>
      <c r="J3057" s="237"/>
      <c r="K3057" s="237"/>
      <c r="L3057" s="242"/>
      <c r="M3057" s="243"/>
      <c r="N3057" s="244"/>
      <c r="O3057" s="244"/>
      <c r="P3057" s="244"/>
      <c r="Q3057" s="244"/>
      <c r="R3057" s="244"/>
      <c r="S3057" s="244"/>
      <c r="T3057" s="24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6" t="s">
        <v>383</v>
      </c>
      <c r="AU3057" s="246" t="s">
        <v>91</v>
      </c>
      <c r="AV3057" s="13" t="s">
        <v>85</v>
      </c>
      <c r="AW3057" s="13" t="s">
        <v>37</v>
      </c>
      <c r="AX3057" s="13" t="s">
        <v>78</v>
      </c>
      <c r="AY3057" s="246" t="s">
        <v>373</v>
      </c>
    </row>
    <row r="3058" s="13" customFormat="1">
      <c r="A3058" s="13"/>
      <c r="B3058" s="236"/>
      <c r="C3058" s="237"/>
      <c r="D3058" s="238" t="s">
        <v>383</v>
      </c>
      <c r="E3058" s="239" t="s">
        <v>19</v>
      </c>
      <c r="F3058" s="240" t="s">
        <v>1441</v>
      </c>
      <c r="G3058" s="237"/>
      <c r="H3058" s="239" t="s">
        <v>19</v>
      </c>
      <c r="I3058" s="241"/>
      <c r="J3058" s="237"/>
      <c r="K3058" s="237"/>
      <c r="L3058" s="242"/>
      <c r="M3058" s="243"/>
      <c r="N3058" s="244"/>
      <c r="O3058" s="244"/>
      <c r="P3058" s="244"/>
      <c r="Q3058" s="244"/>
      <c r="R3058" s="244"/>
      <c r="S3058" s="244"/>
      <c r="T3058" s="245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6" t="s">
        <v>383</v>
      </c>
      <c r="AU3058" s="246" t="s">
        <v>91</v>
      </c>
      <c r="AV3058" s="13" t="s">
        <v>85</v>
      </c>
      <c r="AW3058" s="13" t="s">
        <v>37</v>
      </c>
      <c r="AX3058" s="13" t="s">
        <v>78</v>
      </c>
      <c r="AY3058" s="246" t="s">
        <v>373</v>
      </c>
    </row>
    <row r="3059" s="14" customFormat="1">
      <c r="A3059" s="14"/>
      <c r="B3059" s="247"/>
      <c r="C3059" s="248"/>
      <c r="D3059" s="238" t="s">
        <v>383</v>
      </c>
      <c r="E3059" s="249" t="s">
        <v>19</v>
      </c>
      <c r="F3059" s="250" t="s">
        <v>2653</v>
      </c>
      <c r="G3059" s="248"/>
      <c r="H3059" s="251">
        <v>29</v>
      </c>
      <c r="I3059" s="252"/>
      <c r="J3059" s="248"/>
      <c r="K3059" s="248"/>
      <c r="L3059" s="253"/>
      <c r="M3059" s="254"/>
      <c r="N3059" s="255"/>
      <c r="O3059" s="255"/>
      <c r="P3059" s="255"/>
      <c r="Q3059" s="255"/>
      <c r="R3059" s="255"/>
      <c r="S3059" s="255"/>
      <c r="T3059" s="256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7" t="s">
        <v>383</v>
      </c>
      <c r="AU3059" s="257" t="s">
        <v>91</v>
      </c>
      <c r="AV3059" s="14" t="s">
        <v>91</v>
      </c>
      <c r="AW3059" s="14" t="s">
        <v>37</v>
      </c>
      <c r="AX3059" s="14" t="s">
        <v>78</v>
      </c>
      <c r="AY3059" s="257" t="s">
        <v>373</v>
      </c>
    </row>
    <row r="3060" s="15" customFormat="1">
      <c r="A3060" s="15"/>
      <c r="B3060" s="258"/>
      <c r="C3060" s="259"/>
      <c r="D3060" s="238" t="s">
        <v>383</v>
      </c>
      <c r="E3060" s="260" t="s">
        <v>19</v>
      </c>
      <c r="F3060" s="261" t="s">
        <v>386</v>
      </c>
      <c r="G3060" s="259"/>
      <c r="H3060" s="262">
        <v>29</v>
      </c>
      <c r="I3060" s="263"/>
      <c r="J3060" s="259"/>
      <c r="K3060" s="259"/>
      <c r="L3060" s="264"/>
      <c r="M3060" s="265"/>
      <c r="N3060" s="266"/>
      <c r="O3060" s="266"/>
      <c r="P3060" s="266"/>
      <c r="Q3060" s="266"/>
      <c r="R3060" s="266"/>
      <c r="S3060" s="266"/>
      <c r="T3060" s="267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68" t="s">
        <v>383</v>
      </c>
      <c r="AU3060" s="268" t="s">
        <v>91</v>
      </c>
      <c r="AV3060" s="15" t="s">
        <v>379</v>
      </c>
      <c r="AW3060" s="15" t="s">
        <v>37</v>
      </c>
      <c r="AX3060" s="15" t="s">
        <v>85</v>
      </c>
      <c r="AY3060" s="268" t="s">
        <v>373</v>
      </c>
    </row>
    <row r="3061" s="2" customFormat="1" ht="49.05" customHeight="1">
      <c r="A3061" s="41"/>
      <c r="B3061" s="42"/>
      <c r="C3061" s="218" t="s">
        <v>2654</v>
      </c>
      <c r="D3061" s="218" t="s">
        <v>375</v>
      </c>
      <c r="E3061" s="219" t="s">
        <v>2655</v>
      </c>
      <c r="F3061" s="220" t="s">
        <v>2656</v>
      </c>
      <c r="G3061" s="221" t="s">
        <v>2058</v>
      </c>
      <c r="H3061" s="290"/>
      <c r="I3061" s="223"/>
      <c r="J3061" s="224">
        <f>ROUND(I3061*H3061,2)</f>
        <v>0</v>
      </c>
      <c r="K3061" s="220" t="s">
        <v>378</v>
      </c>
      <c r="L3061" s="47"/>
      <c r="M3061" s="225" t="s">
        <v>19</v>
      </c>
      <c r="N3061" s="226" t="s">
        <v>50</v>
      </c>
      <c r="O3061" s="87"/>
      <c r="P3061" s="227">
        <f>O3061*H3061</f>
        <v>0</v>
      </c>
      <c r="Q3061" s="227">
        <v>0</v>
      </c>
      <c r="R3061" s="227">
        <f>Q3061*H3061</f>
        <v>0</v>
      </c>
      <c r="S3061" s="227">
        <v>0</v>
      </c>
      <c r="T3061" s="228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9" t="s">
        <v>482</v>
      </c>
      <c r="AT3061" s="229" t="s">
        <v>375</v>
      </c>
      <c r="AU3061" s="229" t="s">
        <v>91</v>
      </c>
      <c r="AY3061" s="20" t="s">
        <v>373</v>
      </c>
      <c r="BE3061" s="230">
        <f>IF(N3061="základní",J3061,0)</f>
        <v>0</v>
      </c>
      <c r="BF3061" s="230">
        <f>IF(N3061="snížená",J3061,0)</f>
        <v>0</v>
      </c>
      <c r="BG3061" s="230">
        <f>IF(N3061="zákl. přenesená",J3061,0)</f>
        <v>0</v>
      </c>
      <c r="BH3061" s="230">
        <f>IF(N3061="sníž. přenesená",J3061,0)</f>
        <v>0</v>
      </c>
      <c r="BI3061" s="230">
        <f>IF(N3061="nulová",J3061,0)</f>
        <v>0</v>
      </c>
      <c r="BJ3061" s="20" t="s">
        <v>91</v>
      </c>
      <c r="BK3061" s="230">
        <f>ROUND(I3061*H3061,2)</f>
        <v>0</v>
      </c>
      <c r="BL3061" s="20" t="s">
        <v>482</v>
      </c>
      <c r="BM3061" s="229" t="s">
        <v>2657</v>
      </c>
    </row>
    <row r="3062" s="2" customFormat="1">
      <c r="A3062" s="41"/>
      <c r="B3062" s="42"/>
      <c r="C3062" s="43"/>
      <c r="D3062" s="231" t="s">
        <v>381</v>
      </c>
      <c r="E3062" s="43"/>
      <c r="F3062" s="232" t="s">
        <v>2658</v>
      </c>
      <c r="G3062" s="43"/>
      <c r="H3062" s="43"/>
      <c r="I3062" s="233"/>
      <c r="J3062" s="43"/>
      <c r="K3062" s="43"/>
      <c r="L3062" s="47"/>
      <c r="M3062" s="234"/>
      <c r="N3062" s="235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381</v>
      </c>
      <c r="AU3062" s="20" t="s">
        <v>91</v>
      </c>
    </row>
    <row r="3063" s="12" customFormat="1" ht="22.8" customHeight="1">
      <c r="A3063" s="12"/>
      <c r="B3063" s="202"/>
      <c r="C3063" s="203"/>
      <c r="D3063" s="204" t="s">
        <v>77</v>
      </c>
      <c r="E3063" s="216" t="s">
        <v>2659</v>
      </c>
      <c r="F3063" s="216" t="s">
        <v>113</v>
      </c>
      <c r="G3063" s="203"/>
      <c r="H3063" s="203"/>
      <c r="I3063" s="206"/>
      <c r="J3063" s="217">
        <f>BK3063</f>
        <v>0</v>
      </c>
      <c r="K3063" s="203"/>
      <c r="L3063" s="208"/>
      <c r="M3063" s="209"/>
      <c r="N3063" s="210"/>
      <c r="O3063" s="210"/>
      <c r="P3063" s="211">
        <f>SUM(P3064:P3081)</f>
        <v>0</v>
      </c>
      <c r="Q3063" s="210"/>
      <c r="R3063" s="211">
        <f>SUM(R3064:R3081)</f>
        <v>0.0048000000000000004</v>
      </c>
      <c r="S3063" s="210"/>
      <c r="T3063" s="212">
        <f>SUM(T3064:T3081)</f>
        <v>0</v>
      </c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R3063" s="213" t="s">
        <v>91</v>
      </c>
      <c r="AT3063" s="214" t="s">
        <v>77</v>
      </c>
      <c r="AU3063" s="214" t="s">
        <v>85</v>
      </c>
      <c r="AY3063" s="213" t="s">
        <v>373</v>
      </c>
      <c r="BK3063" s="215">
        <f>SUM(BK3064:BK3081)</f>
        <v>0</v>
      </c>
    </row>
    <row r="3064" s="2" customFormat="1" ht="55.5" customHeight="1">
      <c r="A3064" s="41"/>
      <c r="B3064" s="42"/>
      <c r="C3064" s="218" t="s">
        <v>2660</v>
      </c>
      <c r="D3064" s="218" t="s">
        <v>375</v>
      </c>
      <c r="E3064" s="219" t="s">
        <v>2661</v>
      </c>
      <c r="F3064" s="220" t="s">
        <v>2662</v>
      </c>
      <c r="G3064" s="221" t="s">
        <v>595</v>
      </c>
      <c r="H3064" s="222">
        <v>1</v>
      </c>
      <c r="I3064" s="223"/>
      <c r="J3064" s="224">
        <f>ROUND(I3064*H3064,2)</f>
        <v>0</v>
      </c>
      <c r="K3064" s="220" t="s">
        <v>19</v>
      </c>
      <c r="L3064" s="47"/>
      <c r="M3064" s="225" t="s">
        <v>19</v>
      </c>
      <c r="N3064" s="226" t="s">
        <v>50</v>
      </c>
      <c r="O3064" s="87"/>
      <c r="P3064" s="227">
        <f>O3064*H3064</f>
        <v>0</v>
      </c>
      <c r="Q3064" s="227">
        <v>0</v>
      </c>
      <c r="R3064" s="227">
        <f>Q3064*H3064</f>
        <v>0</v>
      </c>
      <c r="S3064" s="227">
        <v>0</v>
      </c>
      <c r="T3064" s="228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9" t="s">
        <v>482</v>
      </c>
      <c r="AT3064" s="229" t="s">
        <v>375</v>
      </c>
      <c r="AU3064" s="229" t="s">
        <v>91</v>
      </c>
      <c r="AY3064" s="20" t="s">
        <v>373</v>
      </c>
      <c r="BE3064" s="230">
        <f>IF(N3064="základní",J3064,0)</f>
        <v>0</v>
      </c>
      <c r="BF3064" s="230">
        <f>IF(N3064="snížená",J3064,0)</f>
        <v>0</v>
      </c>
      <c r="BG3064" s="230">
        <f>IF(N3064="zákl. přenesená",J3064,0)</f>
        <v>0</v>
      </c>
      <c r="BH3064" s="230">
        <f>IF(N3064="sníž. přenesená",J3064,0)</f>
        <v>0</v>
      </c>
      <c r="BI3064" s="230">
        <f>IF(N3064="nulová",J3064,0)</f>
        <v>0</v>
      </c>
      <c r="BJ3064" s="20" t="s">
        <v>91</v>
      </c>
      <c r="BK3064" s="230">
        <f>ROUND(I3064*H3064,2)</f>
        <v>0</v>
      </c>
      <c r="BL3064" s="20" t="s">
        <v>482</v>
      </c>
      <c r="BM3064" s="229" t="s">
        <v>2663</v>
      </c>
    </row>
    <row r="3065" s="13" customFormat="1">
      <c r="A3065" s="13"/>
      <c r="B3065" s="236"/>
      <c r="C3065" s="237"/>
      <c r="D3065" s="238" t="s">
        <v>383</v>
      </c>
      <c r="E3065" s="239" t="s">
        <v>19</v>
      </c>
      <c r="F3065" s="240" t="s">
        <v>1348</v>
      </c>
      <c r="G3065" s="237"/>
      <c r="H3065" s="239" t="s">
        <v>19</v>
      </c>
      <c r="I3065" s="241"/>
      <c r="J3065" s="237"/>
      <c r="K3065" s="237"/>
      <c r="L3065" s="242"/>
      <c r="M3065" s="243"/>
      <c r="N3065" s="244"/>
      <c r="O3065" s="244"/>
      <c r="P3065" s="244"/>
      <c r="Q3065" s="244"/>
      <c r="R3065" s="244"/>
      <c r="S3065" s="244"/>
      <c r="T3065" s="245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6" t="s">
        <v>383</v>
      </c>
      <c r="AU3065" s="246" t="s">
        <v>91</v>
      </c>
      <c r="AV3065" s="13" t="s">
        <v>85</v>
      </c>
      <c r="AW3065" s="13" t="s">
        <v>37</v>
      </c>
      <c r="AX3065" s="13" t="s">
        <v>78</v>
      </c>
      <c r="AY3065" s="246" t="s">
        <v>373</v>
      </c>
    </row>
    <row r="3066" s="13" customFormat="1">
      <c r="A3066" s="13"/>
      <c r="B3066" s="236"/>
      <c r="C3066" s="237"/>
      <c r="D3066" s="238" t="s">
        <v>383</v>
      </c>
      <c r="E3066" s="239" t="s">
        <v>19</v>
      </c>
      <c r="F3066" s="240" t="s">
        <v>2664</v>
      </c>
      <c r="G3066" s="237"/>
      <c r="H3066" s="239" t="s">
        <v>19</v>
      </c>
      <c r="I3066" s="241"/>
      <c r="J3066" s="237"/>
      <c r="K3066" s="237"/>
      <c r="L3066" s="242"/>
      <c r="M3066" s="243"/>
      <c r="N3066" s="244"/>
      <c r="O3066" s="244"/>
      <c r="P3066" s="244"/>
      <c r="Q3066" s="244"/>
      <c r="R3066" s="244"/>
      <c r="S3066" s="244"/>
      <c r="T3066" s="24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6" t="s">
        <v>383</v>
      </c>
      <c r="AU3066" s="246" t="s">
        <v>91</v>
      </c>
      <c r="AV3066" s="13" t="s">
        <v>85</v>
      </c>
      <c r="AW3066" s="13" t="s">
        <v>37</v>
      </c>
      <c r="AX3066" s="13" t="s">
        <v>78</v>
      </c>
      <c r="AY3066" s="246" t="s">
        <v>373</v>
      </c>
    </row>
    <row r="3067" s="14" customFormat="1">
      <c r="A3067" s="14"/>
      <c r="B3067" s="247"/>
      <c r="C3067" s="248"/>
      <c r="D3067" s="238" t="s">
        <v>383</v>
      </c>
      <c r="E3067" s="249" t="s">
        <v>19</v>
      </c>
      <c r="F3067" s="250" t="s">
        <v>2665</v>
      </c>
      <c r="G3067" s="248"/>
      <c r="H3067" s="251">
        <v>1</v>
      </c>
      <c r="I3067" s="252"/>
      <c r="J3067" s="248"/>
      <c r="K3067" s="248"/>
      <c r="L3067" s="253"/>
      <c r="M3067" s="254"/>
      <c r="N3067" s="255"/>
      <c r="O3067" s="255"/>
      <c r="P3067" s="255"/>
      <c r="Q3067" s="255"/>
      <c r="R3067" s="255"/>
      <c r="S3067" s="255"/>
      <c r="T3067" s="256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7" t="s">
        <v>383</v>
      </c>
      <c r="AU3067" s="257" t="s">
        <v>91</v>
      </c>
      <c r="AV3067" s="14" t="s">
        <v>91</v>
      </c>
      <c r="AW3067" s="14" t="s">
        <v>37</v>
      </c>
      <c r="AX3067" s="14" t="s">
        <v>78</v>
      </c>
      <c r="AY3067" s="257" t="s">
        <v>373</v>
      </c>
    </row>
    <row r="3068" s="15" customFormat="1">
      <c r="A3068" s="15"/>
      <c r="B3068" s="258"/>
      <c r="C3068" s="259"/>
      <c r="D3068" s="238" t="s">
        <v>383</v>
      </c>
      <c r="E3068" s="260" t="s">
        <v>19</v>
      </c>
      <c r="F3068" s="261" t="s">
        <v>386</v>
      </c>
      <c r="G3068" s="259"/>
      <c r="H3068" s="262">
        <v>1</v>
      </c>
      <c r="I3068" s="263"/>
      <c r="J3068" s="259"/>
      <c r="K3068" s="259"/>
      <c r="L3068" s="264"/>
      <c r="M3068" s="265"/>
      <c r="N3068" s="266"/>
      <c r="O3068" s="266"/>
      <c r="P3068" s="266"/>
      <c r="Q3068" s="266"/>
      <c r="R3068" s="266"/>
      <c r="S3068" s="266"/>
      <c r="T3068" s="267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68" t="s">
        <v>383</v>
      </c>
      <c r="AU3068" s="268" t="s">
        <v>91</v>
      </c>
      <c r="AV3068" s="15" t="s">
        <v>379</v>
      </c>
      <c r="AW3068" s="15" t="s">
        <v>37</v>
      </c>
      <c r="AX3068" s="15" t="s">
        <v>85</v>
      </c>
      <c r="AY3068" s="268" t="s">
        <v>373</v>
      </c>
    </row>
    <row r="3069" s="2" customFormat="1" ht="37.8" customHeight="1">
      <c r="A3069" s="41"/>
      <c r="B3069" s="42"/>
      <c r="C3069" s="218" t="s">
        <v>2666</v>
      </c>
      <c r="D3069" s="218" t="s">
        <v>375</v>
      </c>
      <c r="E3069" s="219" t="s">
        <v>2667</v>
      </c>
      <c r="F3069" s="220" t="s">
        <v>2668</v>
      </c>
      <c r="G3069" s="221" t="s">
        <v>595</v>
      </c>
      <c r="H3069" s="222">
        <v>3</v>
      </c>
      <c r="I3069" s="223"/>
      <c r="J3069" s="224">
        <f>ROUND(I3069*H3069,2)</f>
        <v>0</v>
      </c>
      <c r="K3069" s="220" t="s">
        <v>378</v>
      </c>
      <c r="L3069" s="47"/>
      <c r="M3069" s="225" t="s">
        <v>19</v>
      </c>
      <c r="N3069" s="226" t="s">
        <v>50</v>
      </c>
      <c r="O3069" s="87"/>
      <c r="P3069" s="227">
        <f>O3069*H3069</f>
        <v>0</v>
      </c>
      <c r="Q3069" s="227">
        <v>0</v>
      </c>
      <c r="R3069" s="227">
        <f>Q3069*H3069</f>
        <v>0</v>
      </c>
      <c r="S3069" s="227">
        <v>0</v>
      </c>
      <c r="T3069" s="228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29" t="s">
        <v>482</v>
      </c>
      <c r="AT3069" s="229" t="s">
        <v>375</v>
      </c>
      <c r="AU3069" s="229" t="s">
        <v>91</v>
      </c>
      <c r="AY3069" s="20" t="s">
        <v>373</v>
      </c>
      <c r="BE3069" s="230">
        <f>IF(N3069="základní",J3069,0)</f>
        <v>0</v>
      </c>
      <c r="BF3069" s="230">
        <f>IF(N3069="snížená",J3069,0)</f>
        <v>0</v>
      </c>
      <c r="BG3069" s="230">
        <f>IF(N3069="zákl. přenesená",J3069,0)</f>
        <v>0</v>
      </c>
      <c r="BH3069" s="230">
        <f>IF(N3069="sníž. přenesená",J3069,0)</f>
        <v>0</v>
      </c>
      <c r="BI3069" s="230">
        <f>IF(N3069="nulová",J3069,0)</f>
        <v>0</v>
      </c>
      <c r="BJ3069" s="20" t="s">
        <v>91</v>
      </c>
      <c r="BK3069" s="230">
        <f>ROUND(I3069*H3069,2)</f>
        <v>0</v>
      </c>
      <c r="BL3069" s="20" t="s">
        <v>482</v>
      </c>
      <c r="BM3069" s="229" t="s">
        <v>2669</v>
      </c>
    </row>
    <row r="3070" s="2" customFormat="1">
      <c r="A3070" s="41"/>
      <c r="B3070" s="42"/>
      <c r="C3070" s="43"/>
      <c r="D3070" s="231" t="s">
        <v>381</v>
      </c>
      <c r="E3070" s="43"/>
      <c r="F3070" s="232" t="s">
        <v>2670</v>
      </c>
      <c r="G3070" s="43"/>
      <c r="H3070" s="43"/>
      <c r="I3070" s="233"/>
      <c r="J3070" s="43"/>
      <c r="K3070" s="43"/>
      <c r="L3070" s="47"/>
      <c r="M3070" s="234"/>
      <c r="N3070" s="235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381</v>
      </c>
      <c r="AU3070" s="20" t="s">
        <v>91</v>
      </c>
    </row>
    <row r="3071" s="13" customFormat="1">
      <c r="A3071" s="13"/>
      <c r="B3071" s="236"/>
      <c r="C3071" s="237"/>
      <c r="D3071" s="238" t="s">
        <v>383</v>
      </c>
      <c r="E3071" s="239" t="s">
        <v>19</v>
      </c>
      <c r="F3071" s="240" t="s">
        <v>1348</v>
      </c>
      <c r="G3071" s="237"/>
      <c r="H3071" s="239" t="s">
        <v>19</v>
      </c>
      <c r="I3071" s="241"/>
      <c r="J3071" s="237"/>
      <c r="K3071" s="237"/>
      <c r="L3071" s="242"/>
      <c r="M3071" s="243"/>
      <c r="N3071" s="244"/>
      <c r="O3071" s="244"/>
      <c r="P3071" s="244"/>
      <c r="Q3071" s="244"/>
      <c r="R3071" s="244"/>
      <c r="S3071" s="244"/>
      <c r="T3071" s="245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6" t="s">
        <v>383</v>
      </c>
      <c r="AU3071" s="246" t="s">
        <v>91</v>
      </c>
      <c r="AV3071" s="13" t="s">
        <v>85</v>
      </c>
      <c r="AW3071" s="13" t="s">
        <v>37</v>
      </c>
      <c r="AX3071" s="13" t="s">
        <v>78</v>
      </c>
      <c r="AY3071" s="246" t="s">
        <v>373</v>
      </c>
    </row>
    <row r="3072" s="13" customFormat="1">
      <c r="A3072" s="13"/>
      <c r="B3072" s="236"/>
      <c r="C3072" s="237"/>
      <c r="D3072" s="238" t="s">
        <v>383</v>
      </c>
      <c r="E3072" s="239" t="s">
        <v>19</v>
      </c>
      <c r="F3072" s="240" t="s">
        <v>1441</v>
      </c>
      <c r="G3072" s="237"/>
      <c r="H3072" s="239" t="s">
        <v>19</v>
      </c>
      <c r="I3072" s="241"/>
      <c r="J3072" s="237"/>
      <c r="K3072" s="237"/>
      <c r="L3072" s="242"/>
      <c r="M3072" s="243"/>
      <c r="N3072" s="244"/>
      <c r="O3072" s="244"/>
      <c r="P3072" s="244"/>
      <c r="Q3072" s="244"/>
      <c r="R3072" s="244"/>
      <c r="S3072" s="244"/>
      <c r="T3072" s="245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6" t="s">
        <v>383</v>
      </c>
      <c r="AU3072" s="246" t="s">
        <v>91</v>
      </c>
      <c r="AV3072" s="13" t="s">
        <v>85</v>
      </c>
      <c r="AW3072" s="13" t="s">
        <v>37</v>
      </c>
      <c r="AX3072" s="13" t="s">
        <v>78</v>
      </c>
      <c r="AY3072" s="246" t="s">
        <v>373</v>
      </c>
    </row>
    <row r="3073" s="14" customFormat="1">
      <c r="A3073" s="14"/>
      <c r="B3073" s="247"/>
      <c r="C3073" s="248"/>
      <c r="D3073" s="238" t="s">
        <v>383</v>
      </c>
      <c r="E3073" s="249" t="s">
        <v>19</v>
      </c>
      <c r="F3073" s="250" t="s">
        <v>2135</v>
      </c>
      <c r="G3073" s="248"/>
      <c r="H3073" s="251">
        <v>3</v>
      </c>
      <c r="I3073" s="252"/>
      <c r="J3073" s="248"/>
      <c r="K3073" s="248"/>
      <c r="L3073" s="253"/>
      <c r="M3073" s="254"/>
      <c r="N3073" s="255"/>
      <c r="O3073" s="255"/>
      <c r="P3073" s="255"/>
      <c r="Q3073" s="255"/>
      <c r="R3073" s="255"/>
      <c r="S3073" s="255"/>
      <c r="T3073" s="256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7" t="s">
        <v>383</v>
      </c>
      <c r="AU3073" s="257" t="s">
        <v>91</v>
      </c>
      <c r="AV3073" s="14" t="s">
        <v>91</v>
      </c>
      <c r="AW3073" s="14" t="s">
        <v>37</v>
      </c>
      <c r="AX3073" s="14" t="s">
        <v>78</v>
      </c>
      <c r="AY3073" s="257" t="s">
        <v>373</v>
      </c>
    </row>
    <row r="3074" s="15" customFormat="1">
      <c r="A3074" s="15"/>
      <c r="B3074" s="258"/>
      <c r="C3074" s="259"/>
      <c r="D3074" s="238" t="s">
        <v>383</v>
      </c>
      <c r="E3074" s="260" t="s">
        <v>19</v>
      </c>
      <c r="F3074" s="261" t="s">
        <v>386</v>
      </c>
      <c r="G3074" s="259"/>
      <c r="H3074" s="262">
        <v>3</v>
      </c>
      <c r="I3074" s="263"/>
      <c r="J3074" s="259"/>
      <c r="K3074" s="259"/>
      <c r="L3074" s="264"/>
      <c r="M3074" s="265"/>
      <c r="N3074" s="266"/>
      <c r="O3074" s="266"/>
      <c r="P3074" s="266"/>
      <c r="Q3074" s="266"/>
      <c r="R3074" s="266"/>
      <c r="S3074" s="266"/>
      <c r="T3074" s="267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68" t="s">
        <v>383</v>
      </c>
      <c r="AU3074" s="268" t="s">
        <v>91</v>
      </c>
      <c r="AV3074" s="15" t="s">
        <v>379</v>
      </c>
      <c r="AW3074" s="15" t="s">
        <v>37</v>
      </c>
      <c r="AX3074" s="15" t="s">
        <v>85</v>
      </c>
      <c r="AY3074" s="268" t="s">
        <v>373</v>
      </c>
    </row>
    <row r="3075" s="2" customFormat="1" ht="44.25" customHeight="1">
      <c r="A3075" s="41"/>
      <c r="B3075" s="42"/>
      <c r="C3075" s="280" t="s">
        <v>2671</v>
      </c>
      <c r="D3075" s="280" t="s">
        <v>489</v>
      </c>
      <c r="E3075" s="281" t="s">
        <v>2672</v>
      </c>
      <c r="F3075" s="282" t="s">
        <v>2673</v>
      </c>
      <c r="G3075" s="283" t="s">
        <v>595</v>
      </c>
      <c r="H3075" s="284">
        <v>3</v>
      </c>
      <c r="I3075" s="285"/>
      <c r="J3075" s="286">
        <f>ROUND(I3075*H3075,2)</f>
        <v>0</v>
      </c>
      <c r="K3075" s="282" t="s">
        <v>19</v>
      </c>
      <c r="L3075" s="287"/>
      <c r="M3075" s="288" t="s">
        <v>19</v>
      </c>
      <c r="N3075" s="289" t="s">
        <v>50</v>
      </c>
      <c r="O3075" s="87"/>
      <c r="P3075" s="227">
        <f>O3075*H3075</f>
        <v>0</v>
      </c>
      <c r="Q3075" s="227">
        <v>0.0016000000000000001</v>
      </c>
      <c r="R3075" s="227">
        <f>Q3075*H3075</f>
        <v>0.0048000000000000004</v>
      </c>
      <c r="S3075" s="227">
        <v>0</v>
      </c>
      <c r="T3075" s="228">
        <f>S3075*H3075</f>
        <v>0</v>
      </c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R3075" s="229" t="s">
        <v>616</v>
      </c>
      <c r="AT3075" s="229" t="s">
        <v>489</v>
      </c>
      <c r="AU3075" s="229" t="s">
        <v>91</v>
      </c>
      <c r="AY3075" s="20" t="s">
        <v>373</v>
      </c>
      <c r="BE3075" s="230">
        <f>IF(N3075="základní",J3075,0)</f>
        <v>0</v>
      </c>
      <c r="BF3075" s="230">
        <f>IF(N3075="snížená",J3075,0)</f>
        <v>0</v>
      </c>
      <c r="BG3075" s="230">
        <f>IF(N3075="zákl. přenesená",J3075,0)</f>
        <v>0</v>
      </c>
      <c r="BH3075" s="230">
        <f>IF(N3075="sníž. přenesená",J3075,0)</f>
        <v>0</v>
      </c>
      <c r="BI3075" s="230">
        <f>IF(N3075="nulová",J3075,0)</f>
        <v>0</v>
      </c>
      <c r="BJ3075" s="20" t="s">
        <v>91</v>
      </c>
      <c r="BK3075" s="230">
        <f>ROUND(I3075*H3075,2)</f>
        <v>0</v>
      </c>
      <c r="BL3075" s="20" t="s">
        <v>482</v>
      </c>
      <c r="BM3075" s="229" t="s">
        <v>2674</v>
      </c>
    </row>
    <row r="3076" s="13" customFormat="1">
      <c r="A3076" s="13"/>
      <c r="B3076" s="236"/>
      <c r="C3076" s="237"/>
      <c r="D3076" s="238" t="s">
        <v>383</v>
      </c>
      <c r="E3076" s="239" t="s">
        <v>19</v>
      </c>
      <c r="F3076" s="240" t="s">
        <v>1348</v>
      </c>
      <c r="G3076" s="237"/>
      <c r="H3076" s="239" t="s">
        <v>19</v>
      </c>
      <c r="I3076" s="241"/>
      <c r="J3076" s="237"/>
      <c r="K3076" s="237"/>
      <c r="L3076" s="242"/>
      <c r="M3076" s="243"/>
      <c r="N3076" s="244"/>
      <c r="O3076" s="244"/>
      <c r="P3076" s="244"/>
      <c r="Q3076" s="244"/>
      <c r="R3076" s="244"/>
      <c r="S3076" s="244"/>
      <c r="T3076" s="245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6" t="s">
        <v>383</v>
      </c>
      <c r="AU3076" s="246" t="s">
        <v>91</v>
      </c>
      <c r="AV3076" s="13" t="s">
        <v>85</v>
      </c>
      <c r="AW3076" s="13" t="s">
        <v>37</v>
      </c>
      <c r="AX3076" s="13" t="s">
        <v>78</v>
      </c>
      <c r="AY3076" s="246" t="s">
        <v>373</v>
      </c>
    </row>
    <row r="3077" s="13" customFormat="1">
      <c r="A3077" s="13"/>
      <c r="B3077" s="236"/>
      <c r="C3077" s="237"/>
      <c r="D3077" s="238" t="s">
        <v>383</v>
      </c>
      <c r="E3077" s="239" t="s">
        <v>19</v>
      </c>
      <c r="F3077" s="240" t="s">
        <v>1441</v>
      </c>
      <c r="G3077" s="237"/>
      <c r="H3077" s="239" t="s">
        <v>19</v>
      </c>
      <c r="I3077" s="241"/>
      <c r="J3077" s="237"/>
      <c r="K3077" s="237"/>
      <c r="L3077" s="242"/>
      <c r="M3077" s="243"/>
      <c r="N3077" s="244"/>
      <c r="O3077" s="244"/>
      <c r="P3077" s="244"/>
      <c r="Q3077" s="244"/>
      <c r="R3077" s="244"/>
      <c r="S3077" s="244"/>
      <c r="T3077" s="24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6" t="s">
        <v>383</v>
      </c>
      <c r="AU3077" s="246" t="s">
        <v>91</v>
      </c>
      <c r="AV3077" s="13" t="s">
        <v>85</v>
      </c>
      <c r="AW3077" s="13" t="s">
        <v>37</v>
      </c>
      <c r="AX3077" s="13" t="s">
        <v>78</v>
      </c>
      <c r="AY3077" s="246" t="s">
        <v>373</v>
      </c>
    </row>
    <row r="3078" s="14" customFormat="1">
      <c r="A3078" s="14"/>
      <c r="B3078" s="247"/>
      <c r="C3078" s="248"/>
      <c r="D3078" s="238" t="s">
        <v>383</v>
      </c>
      <c r="E3078" s="249" t="s">
        <v>19</v>
      </c>
      <c r="F3078" s="250" t="s">
        <v>2135</v>
      </c>
      <c r="G3078" s="248"/>
      <c r="H3078" s="251">
        <v>3</v>
      </c>
      <c r="I3078" s="252"/>
      <c r="J3078" s="248"/>
      <c r="K3078" s="248"/>
      <c r="L3078" s="253"/>
      <c r="M3078" s="254"/>
      <c r="N3078" s="255"/>
      <c r="O3078" s="255"/>
      <c r="P3078" s="255"/>
      <c r="Q3078" s="255"/>
      <c r="R3078" s="255"/>
      <c r="S3078" s="255"/>
      <c r="T3078" s="256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7" t="s">
        <v>383</v>
      </c>
      <c r="AU3078" s="257" t="s">
        <v>91</v>
      </c>
      <c r="AV3078" s="14" t="s">
        <v>91</v>
      </c>
      <c r="AW3078" s="14" t="s">
        <v>37</v>
      </c>
      <c r="AX3078" s="14" t="s">
        <v>78</v>
      </c>
      <c r="AY3078" s="257" t="s">
        <v>373</v>
      </c>
    </row>
    <row r="3079" s="15" customFormat="1">
      <c r="A3079" s="15"/>
      <c r="B3079" s="258"/>
      <c r="C3079" s="259"/>
      <c r="D3079" s="238" t="s">
        <v>383</v>
      </c>
      <c r="E3079" s="260" t="s">
        <v>19</v>
      </c>
      <c r="F3079" s="261" t="s">
        <v>386</v>
      </c>
      <c r="G3079" s="259"/>
      <c r="H3079" s="262">
        <v>3</v>
      </c>
      <c r="I3079" s="263"/>
      <c r="J3079" s="259"/>
      <c r="K3079" s="259"/>
      <c r="L3079" s="264"/>
      <c r="M3079" s="265"/>
      <c r="N3079" s="266"/>
      <c r="O3079" s="266"/>
      <c r="P3079" s="266"/>
      <c r="Q3079" s="266"/>
      <c r="R3079" s="266"/>
      <c r="S3079" s="266"/>
      <c r="T3079" s="267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68" t="s">
        <v>383</v>
      </c>
      <c r="AU3079" s="268" t="s">
        <v>91</v>
      </c>
      <c r="AV3079" s="15" t="s">
        <v>379</v>
      </c>
      <c r="AW3079" s="15" t="s">
        <v>37</v>
      </c>
      <c r="AX3079" s="15" t="s">
        <v>85</v>
      </c>
      <c r="AY3079" s="268" t="s">
        <v>373</v>
      </c>
    </row>
    <row r="3080" s="2" customFormat="1" ht="44.25" customHeight="1">
      <c r="A3080" s="41"/>
      <c r="B3080" s="42"/>
      <c r="C3080" s="218" t="s">
        <v>2675</v>
      </c>
      <c r="D3080" s="218" t="s">
        <v>375</v>
      </c>
      <c r="E3080" s="219" t="s">
        <v>2676</v>
      </c>
      <c r="F3080" s="220" t="s">
        <v>2677</v>
      </c>
      <c r="G3080" s="221" t="s">
        <v>2058</v>
      </c>
      <c r="H3080" s="290"/>
      <c r="I3080" s="223"/>
      <c r="J3080" s="224">
        <f>ROUND(I3080*H3080,2)</f>
        <v>0</v>
      </c>
      <c r="K3080" s="220" t="s">
        <v>378</v>
      </c>
      <c r="L3080" s="47"/>
      <c r="M3080" s="225" t="s">
        <v>19</v>
      </c>
      <c r="N3080" s="226" t="s">
        <v>50</v>
      </c>
      <c r="O3080" s="87"/>
      <c r="P3080" s="227">
        <f>O3080*H3080</f>
        <v>0</v>
      </c>
      <c r="Q3080" s="227">
        <v>0</v>
      </c>
      <c r="R3080" s="227">
        <f>Q3080*H3080</f>
        <v>0</v>
      </c>
      <c r="S3080" s="227">
        <v>0</v>
      </c>
      <c r="T3080" s="228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9" t="s">
        <v>482</v>
      </c>
      <c r="AT3080" s="229" t="s">
        <v>375</v>
      </c>
      <c r="AU3080" s="229" t="s">
        <v>91</v>
      </c>
      <c r="AY3080" s="20" t="s">
        <v>373</v>
      </c>
      <c r="BE3080" s="230">
        <f>IF(N3080="základní",J3080,0)</f>
        <v>0</v>
      </c>
      <c r="BF3080" s="230">
        <f>IF(N3080="snížená",J3080,0)</f>
        <v>0</v>
      </c>
      <c r="BG3080" s="230">
        <f>IF(N3080="zákl. přenesená",J3080,0)</f>
        <v>0</v>
      </c>
      <c r="BH3080" s="230">
        <f>IF(N3080="sníž. přenesená",J3080,0)</f>
        <v>0</v>
      </c>
      <c r="BI3080" s="230">
        <f>IF(N3080="nulová",J3080,0)</f>
        <v>0</v>
      </c>
      <c r="BJ3080" s="20" t="s">
        <v>91</v>
      </c>
      <c r="BK3080" s="230">
        <f>ROUND(I3080*H3080,2)</f>
        <v>0</v>
      </c>
      <c r="BL3080" s="20" t="s">
        <v>482</v>
      </c>
      <c r="BM3080" s="229" t="s">
        <v>2678</v>
      </c>
    </row>
    <row r="3081" s="2" customFormat="1">
      <c r="A3081" s="41"/>
      <c r="B3081" s="42"/>
      <c r="C3081" s="43"/>
      <c r="D3081" s="231" t="s">
        <v>381</v>
      </c>
      <c r="E3081" s="43"/>
      <c r="F3081" s="232" t="s">
        <v>2679</v>
      </c>
      <c r="G3081" s="43"/>
      <c r="H3081" s="43"/>
      <c r="I3081" s="233"/>
      <c r="J3081" s="43"/>
      <c r="K3081" s="43"/>
      <c r="L3081" s="47"/>
      <c r="M3081" s="234"/>
      <c r="N3081" s="235"/>
      <c r="O3081" s="87"/>
      <c r="P3081" s="87"/>
      <c r="Q3081" s="87"/>
      <c r="R3081" s="87"/>
      <c r="S3081" s="87"/>
      <c r="T3081" s="88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T3081" s="20" t="s">
        <v>381</v>
      </c>
      <c r="AU3081" s="20" t="s">
        <v>91</v>
      </c>
    </row>
    <row r="3082" s="12" customFormat="1" ht="22.8" customHeight="1">
      <c r="A3082" s="12"/>
      <c r="B3082" s="202"/>
      <c r="C3082" s="203"/>
      <c r="D3082" s="204" t="s">
        <v>77</v>
      </c>
      <c r="E3082" s="216" t="s">
        <v>2680</v>
      </c>
      <c r="F3082" s="216" t="s">
        <v>2681</v>
      </c>
      <c r="G3082" s="203"/>
      <c r="H3082" s="203"/>
      <c r="I3082" s="206"/>
      <c r="J3082" s="217">
        <f>BK3082</f>
        <v>0</v>
      </c>
      <c r="K3082" s="203"/>
      <c r="L3082" s="208"/>
      <c r="M3082" s="209"/>
      <c r="N3082" s="210"/>
      <c r="O3082" s="210"/>
      <c r="P3082" s="211">
        <f>SUM(P3083:P3094)</f>
        <v>0</v>
      </c>
      <c r="Q3082" s="210"/>
      <c r="R3082" s="211">
        <f>SUM(R3083:R3094)</f>
        <v>3.41683</v>
      </c>
      <c r="S3082" s="210"/>
      <c r="T3082" s="212">
        <f>SUM(T3083:T3094)</f>
        <v>0</v>
      </c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R3082" s="213" t="s">
        <v>91</v>
      </c>
      <c r="AT3082" s="214" t="s">
        <v>77</v>
      </c>
      <c r="AU3082" s="214" t="s">
        <v>85</v>
      </c>
      <c r="AY3082" s="213" t="s">
        <v>373</v>
      </c>
      <c r="BK3082" s="215">
        <f>SUM(BK3083:BK3094)</f>
        <v>0</v>
      </c>
    </row>
    <row r="3083" s="2" customFormat="1" ht="49.05" customHeight="1">
      <c r="A3083" s="41"/>
      <c r="B3083" s="42"/>
      <c r="C3083" s="218" t="s">
        <v>2682</v>
      </c>
      <c r="D3083" s="218" t="s">
        <v>375</v>
      </c>
      <c r="E3083" s="219" t="s">
        <v>2683</v>
      </c>
      <c r="F3083" s="220" t="s">
        <v>2684</v>
      </c>
      <c r="G3083" s="221" t="s">
        <v>153</v>
      </c>
      <c r="H3083" s="222">
        <v>101</v>
      </c>
      <c r="I3083" s="223"/>
      <c r="J3083" s="224">
        <f>ROUND(I3083*H3083,2)</f>
        <v>0</v>
      </c>
      <c r="K3083" s="220" t="s">
        <v>19</v>
      </c>
      <c r="L3083" s="47"/>
      <c r="M3083" s="225" t="s">
        <v>19</v>
      </c>
      <c r="N3083" s="226" t="s">
        <v>50</v>
      </c>
      <c r="O3083" s="87"/>
      <c r="P3083" s="227">
        <f>O3083*H3083</f>
        <v>0</v>
      </c>
      <c r="Q3083" s="227">
        <v>0.033829999999999999</v>
      </c>
      <c r="R3083" s="227">
        <f>Q3083*H3083</f>
        <v>3.41683</v>
      </c>
      <c r="S3083" s="227">
        <v>0</v>
      </c>
      <c r="T3083" s="228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9" t="s">
        <v>482</v>
      </c>
      <c r="AT3083" s="229" t="s">
        <v>375</v>
      </c>
      <c r="AU3083" s="229" t="s">
        <v>91</v>
      </c>
      <c r="AY3083" s="20" t="s">
        <v>373</v>
      </c>
      <c r="BE3083" s="230">
        <f>IF(N3083="základní",J3083,0)</f>
        <v>0</v>
      </c>
      <c r="BF3083" s="230">
        <f>IF(N3083="snížená",J3083,0)</f>
        <v>0</v>
      </c>
      <c r="BG3083" s="230">
        <f>IF(N3083="zákl. přenesená",J3083,0)</f>
        <v>0</v>
      </c>
      <c r="BH3083" s="230">
        <f>IF(N3083="sníž. přenesená",J3083,0)</f>
        <v>0</v>
      </c>
      <c r="BI3083" s="230">
        <f>IF(N3083="nulová",J3083,0)</f>
        <v>0</v>
      </c>
      <c r="BJ3083" s="20" t="s">
        <v>91</v>
      </c>
      <c r="BK3083" s="230">
        <f>ROUND(I3083*H3083,2)</f>
        <v>0</v>
      </c>
      <c r="BL3083" s="20" t="s">
        <v>482</v>
      </c>
      <c r="BM3083" s="229" t="s">
        <v>2685</v>
      </c>
    </row>
    <row r="3084" s="13" customFormat="1">
      <c r="A3084" s="13"/>
      <c r="B3084" s="236"/>
      <c r="C3084" s="237"/>
      <c r="D3084" s="238" t="s">
        <v>383</v>
      </c>
      <c r="E3084" s="239" t="s">
        <v>19</v>
      </c>
      <c r="F3084" s="240" t="s">
        <v>384</v>
      </c>
      <c r="G3084" s="237"/>
      <c r="H3084" s="239" t="s">
        <v>19</v>
      </c>
      <c r="I3084" s="241"/>
      <c r="J3084" s="237"/>
      <c r="K3084" s="237"/>
      <c r="L3084" s="242"/>
      <c r="M3084" s="243"/>
      <c r="N3084" s="244"/>
      <c r="O3084" s="244"/>
      <c r="P3084" s="244"/>
      <c r="Q3084" s="244"/>
      <c r="R3084" s="244"/>
      <c r="S3084" s="244"/>
      <c r="T3084" s="245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6" t="s">
        <v>383</v>
      </c>
      <c r="AU3084" s="246" t="s">
        <v>91</v>
      </c>
      <c r="AV3084" s="13" t="s">
        <v>85</v>
      </c>
      <c r="AW3084" s="13" t="s">
        <v>37</v>
      </c>
      <c r="AX3084" s="13" t="s">
        <v>78</v>
      </c>
      <c r="AY3084" s="246" t="s">
        <v>373</v>
      </c>
    </row>
    <row r="3085" s="13" customFormat="1">
      <c r="A3085" s="13"/>
      <c r="B3085" s="236"/>
      <c r="C3085" s="237"/>
      <c r="D3085" s="238" t="s">
        <v>383</v>
      </c>
      <c r="E3085" s="239" t="s">
        <v>19</v>
      </c>
      <c r="F3085" s="240" t="s">
        <v>759</v>
      </c>
      <c r="G3085" s="237"/>
      <c r="H3085" s="239" t="s">
        <v>19</v>
      </c>
      <c r="I3085" s="241"/>
      <c r="J3085" s="237"/>
      <c r="K3085" s="237"/>
      <c r="L3085" s="242"/>
      <c r="M3085" s="243"/>
      <c r="N3085" s="244"/>
      <c r="O3085" s="244"/>
      <c r="P3085" s="244"/>
      <c r="Q3085" s="244"/>
      <c r="R3085" s="244"/>
      <c r="S3085" s="244"/>
      <c r="T3085" s="24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6" t="s">
        <v>383</v>
      </c>
      <c r="AU3085" s="246" t="s">
        <v>91</v>
      </c>
      <c r="AV3085" s="13" t="s">
        <v>85</v>
      </c>
      <c r="AW3085" s="13" t="s">
        <v>37</v>
      </c>
      <c r="AX3085" s="13" t="s">
        <v>78</v>
      </c>
      <c r="AY3085" s="246" t="s">
        <v>373</v>
      </c>
    </row>
    <row r="3086" s="13" customFormat="1">
      <c r="A3086" s="13"/>
      <c r="B3086" s="236"/>
      <c r="C3086" s="237"/>
      <c r="D3086" s="238" t="s">
        <v>383</v>
      </c>
      <c r="E3086" s="239" t="s">
        <v>19</v>
      </c>
      <c r="F3086" s="240" t="s">
        <v>2482</v>
      </c>
      <c r="G3086" s="237"/>
      <c r="H3086" s="239" t="s">
        <v>19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6" t="s">
        <v>383</v>
      </c>
      <c r="AU3086" s="246" t="s">
        <v>91</v>
      </c>
      <c r="AV3086" s="13" t="s">
        <v>85</v>
      </c>
      <c r="AW3086" s="13" t="s">
        <v>37</v>
      </c>
      <c r="AX3086" s="13" t="s">
        <v>78</v>
      </c>
      <c r="AY3086" s="246" t="s">
        <v>373</v>
      </c>
    </row>
    <row r="3087" s="13" customFormat="1">
      <c r="A3087" s="13"/>
      <c r="B3087" s="236"/>
      <c r="C3087" s="237"/>
      <c r="D3087" s="238" t="s">
        <v>383</v>
      </c>
      <c r="E3087" s="239" t="s">
        <v>19</v>
      </c>
      <c r="F3087" s="240" t="s">
        <v>2161</v>
      </c>
      <c r="G3087" s="237"/>
      <c r="H3087" s="239" t="s">
        <v>19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6" t="s">
        <v>383</v>
      </c>
      <c r="AU3087" s="246" t="s">
        <v>91</v>
      </c>
      <c r="AV3087" s="13" t="s">
        <v>85</v>
      </c>
      <c r="AW3087" s="13" t="s">
        <v>37</v>
      </c>
      <c r="AX3087" s="13" t="s">
        <v>78</v>
      </c>
      <c r="AY3087" s="246" t="s">
        <v>373</v>
      </c>
    </row>
    <row r="3088" s="14" customFormat="1">
      <c r="A3088" s="14"/>
      <c r="B3088" s="247"/>
      <c r="C3088" s="248"/>
      <c r="D3088" s="238" t="s">
        <v>383</v>
      </c>
      <c r="E3088" s="249" t="s">
        <v>19</v>
      </c>
      <c r="F3088" s="250" t="s">
        <v>2686</v>
      </c>
      <c r="G3088" s="248"/>
      <c r="H3088" s="251">
        <v>87.599999999999994</v>
      </c>
      <c r="I3088" s="252"/>
      <c r="J3088" s="248"/>
      <c r="K3088" s="248"/>
      <c r="L3088" s="253"/>
      <c r="M3088" s="254"/>
      <c r="N3088" s="255"/>
      <c r="O3088" s="255"/>
      <c r="P3088" s="255"/>
      <c r="Q3088" s="255"/>
      <c r="R3088" s="255"/>
      <c r="S3088" s="255"/>
      <c r="T3088" s="256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7" t="s">
        <v>383</v>
      </c>
      <c r="AU3088" s="257" t="s">
        <v>91</v>
      </c>
      <c r="AV3088" s="14" t="s">
        <v>91</v>
      </c>
      <c r="AW3088" s="14" t="s">
        <v>37</v>
      </c>
      <c r="AX3088" s="14" t="s">
        <v>78</v>
      </c>
      <c r="AY3088" s="257" t="s">
        <v>373</v>
      </c>
    </row>
    <row r="3089" s="13" customFormat="1">
      <c r="A3089" s="13"/>
      <c r="B3089" s="236"/>
      <c r="C3089" s="237"/>
      <c r="D3089" s="238" t="s">
        <v>383</v>
      </c>
      <c r="E3089" s="239" t="s">
        <v>19</v>
      </c>
      <c r="F3089" s="240" t="s">
        <v>946</v>
      </c>
      <c r="G3089" s="237"/>
      <c r="H3089" s="239" t="s">
        <v>19</v>
      </c>
      <c r="I3089" s="241"/>
      <c r="J3089" s="237"/>
      <c r="K3089" s="237"/>
      <c r="L3089" s="242"/>
      <c r="M3089" s="243"/>
      <c r="N3089" s="244"/>
      <c r="O3089" s="244"/>
      <c r="P3089" s="244"/>
      <c r="Q3089" s="244"/>
      <c r="R3089" s="244"/>
      <c r="S3089" s="244"/>
      <c r="T3089" s="24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6" t="s">
        <v>383</v>
      </c>
      <c r="AU3089" s="246" t="s">
        <v>91</v>
      </c>
      <c r="AV3089" s="13" t="s">
        <v>85</v>
      </c>
      <c r="AW3089" s="13" t="s">
        <v>37</v>
      </c>
      <c r="AX3089" s="13" t="s">
        <v>78</v>
      </c>
      <c r="AY3089" s="246" t="s">
        <v>373</v>
      </c>
    </row>
    <row r="3090" s="13" customFormat="1">
      <c r="A3090" s="13"/>
      <c r="B3090" s="236"/>
      <c r="C3090" s="237"/>
      <c r="D3090" s="238" t="s">
        <v>383</v>
      </c>
      <c r="E3090" s="239" t="s">
        <v>19</v>
      </c>
      <c r="F3090" s="240" t="s">
        <v>2449</v>
      </c>
      <c r="G3090" s="237"/>
      <c r="H3090" s="239" t="s">
        <v>19</v>
      </c>
      <c r="I3090" s="241"/>
      <c r="J3090" s="237"/>
      <c r="K3090" s="237"/>
      <c r="L3090" s="242"/>
      <c r="M3090" s="243"/>
      <c r="N3090" s="244"/>
      <c r="O3090" s="244"/>
      <c r="P3090" s="244"/>
      <c r="Q3090" s="244"/>
      <c r="R3090" s="244"/>
      <c r="S3090" s="244"/>
      <c r="T3090" s="245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6" t="s">
        <v>383</v>
      </c>
      <c r="AU3090" s="246" t="s">
        <v>91</v>
      </c>
      <c r="AV3090" s="13" t="s">
        <v>85</v>
      </c>
      <c r="AW3090" s="13" t="s">
        <v>37</v>
      </c>
      <c r="AX3090" s="13" t="s">
        <v>78</v>
      </c>
      <c r="AY3090" s="246" t="s">
        <v>373</v>
      </c>
    </row>
    <row r="3091" s="14" customFormat="1">
      <c r="A3091" s="14"/>
      <c r="B3091" s="247"/>
      <c r="C3091" s="248"/>
      <c r="D3091" s="238" t="s">
        <v>383</v>
      </c>
      <c r="E3091" s="249" t="s">
        <v>19</v>
      </c>
      <c r="F3091" s="250" t="s">
        <v>2450</v>
      </c>
      <c r="G3091" s="248"/>
      <c r="H3091" s="251">
        <v>13.4</v>
      </c>
      <c r="I3091" s="252"/>
      <c r="J3091" s="248"/>
      <c r="K3091" s="248"/>
      <c r="L3091" s="253"/>
      <c r="M3091" s="254"/>
      <c r="N3091" s="255"/>
      <c r="O3091" s="255"/>
      <c r="P3091" s="255"/>
      <c r="Q3091" s="255"/>
      <c r="R3091" s="255"/>
      <c r="S3091" s="255"/>
      <c r="T3091" s="256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7" t="s">
        <v>383</v>
      </c>
      <c r="AU3091" s="257" t="s">
        <v>91</v>
      </c>
      <c r="AV3091" s="14" t="s">
        <v>91</v>
      </c>
      <c r="AW3091" s="14" t="s">
        <v>37</v>
      </c>
      <c r="AX3091" s="14" t="s">
        <v>78</v>
      </c>
      <c r="AY3091" s="257" t="s">
        <v>373</v>
      </c>
    </row>
    <row r="3092" s="15" customFormat="1">
      <c r="A3092" s="15"/>
      <c r="B3092" s="258"/>
      <c r="C3092" s="259"/>
      <c r="D3092" s="238" t="s">
        <v>383</v>
      </c>
      <c r="E3092" s="260" t="s">
        <v>19</v>
      </c>
      <c r="F3092" s="261" t="s">
        <v>386</v>
      </c>
      <c r="G3092" s="259"/>
      <c r="H3092" s="262">
        <v>101</v>
      </c>
      <c r="I3092" s="263"/>
      <c r="J3092" s="259"/>
      <c r="K3092" s="259"/>
      <c r="L3092" s="264"/>
      <c r="M3092" s="265"/>
      <c r="N3092" s="266"/>
      <c r="O3092" s="266"/>
      <c r="P3092" s="266"/>
      <c r="Q3092" s="266"/>
      <c r="R3092" s="266"/>
      <c r="S3092" s="266"/>
      <c r="T3092" s="267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68" t="s">
        <v>383</v>
      </c>
      <c r="AU3092" s="268" t="s">
        <v>91</v>
      </c>
      <c r="AV3092" s="15" t="s">
        <v>379</v>
      </c>
      <c r="AW3092" s="15" t="s">
        <v>37</v>
      </c>
      <c r="AX3092" s="15" t="s">
        <v>85</v>
      </c>
      <c r="AY3092" s="268" t="s">
        <v>373</v>
      </c>
    </row>
    <row r="3093" s="2" customFormat="1" ht="49.05" customHeight="1">
      <c r="A3093" s="41"/>
      <c r="B3093" s="42"/>
      <c r="C3093" s="218" t="s">
        <v>2687</v>
      </c>
      <c r="D3093" s="218" t="s">
        <v>375</v>
      </c>
      <c r="E3093" s="219" t="s">
        <v>2688</v>
      </c>
      <c r="F3093" s="220" t="s">
        <v>2689</v>
      </c>
      <c r="G3093" s="221" t="s">
        <v>2058</v>
      </c>
      <c r="H3093" s="290"/>
      <c r="I3093" s="223"/>
      <c r="J3093" s="224">
        <f>ROUND(I3093*H3093,2)</f>
        <v>0</v>
      </c>
      <c r="K3093" s="220" t="s">
        <v>378</v>
      </c>
      <c r="L3093" s="47"/>
      <c r="M3093" s="225" t="s">
        <v>19</v>
      </c>
      <c r="N3093" s="226" t="s">
        <v>50</v>
      </c>
      <c r="O3093" s="87"/>
      <c r="P3093" s="227">
        <f>O3093*H3093</f>
        <v>0</v>
      </c>
      <c r="Q3093" s="227">
        <v>0</v>
      </c>
      <c r="R3093" s="227">
        <f>Q3093*H3093</f>
        <v>0</v>
      </c>
      <c r="S3093" s="227">
        <v>0</v>
      </c>
      <c r="T3093" s="228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9" t="s">
        <v>482</v>
      </c>
      <c r="AT3093" s="229" t="s">
        <v>375</v>
      </c>
      <c r="AU3093" s="229" t="s">
        <v>91</v>
      </c>
      <c r="AY3093" s="20" t="s">
        <v>373</v>
      </c>
      <c r="BE3093" s="230">
        <f>IF(N3093="základní",J3093,0)</f>
        <v>0</v>
      </c>
      <c r="BF3093" s="230">
        <f>IF(N3093="snížená",J3093,0)</f>
        <v>0</v>
      </c>
      <c r="BG3093" s="230">
        <f>IF(N3093="zákl. přenesená",J3093,0)</f>
        <v>0</v>
      </c>
      <c r="BH3093" s="230">
        <f>IF(N3093="sníž. přenesená",J3093,0)</f>
        <v>0</v>
      </c>
      <c r="BI3093" s="230">
        <f>IF(N3093="nulová",J3093,0)</f>
        <v>0</v>
      </c>
      <c r="BJ3093" s="20" t="s">
        <v>91</v>
      </c>
      <c r="BK3093" s="230">
        <f>ROUND(I3093*H3093,2)</f>
        <v>0</v>
      </c>
      <c r="BL3093" s="20" t="s">
        <v>482</v>
      </c>
      <c r="BM3093" s="229" t="s">
        <v>2690</v>
      </c>
    </row>
    <row r="3094" s="2" customFormat="1">
      <c r="A3094" s="41"/>
      <c r="B3094" s="42"/>
      <c r="C3094" s="43"/>
      <c r="D3094" s="231" t="s">
        <v>381</v>
      </c>
      <c r="E3094" s="43"/>
      <c r="F3094" s="232" t="s">
        <v>2691</v>
      </c>
      <c r="G3094" s="43"/>
      <c r="H3094" s="43"/>
      <c r="I3094" s="233"/>
      <c r="J3094" s="43"/>
      <c r="K3094" s="43"/>
      <c r="L3094" s="47"/>
      <c r="M3094" s="234"/>
      <c r="N3094" s="235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381</v>
      </c>
      <c r="AU3094" s="20" t="s">
        <v>91</v>
      </c>
    </row>
    <row r="3095" s="12" customFormat="1" ht="22.8" customHeight="1">
      <c r="A3095" s="12"/>
      <c r="B3095" s="202"/>
      <c r="C3095" s="203"/>
      <c r="D3095" s="204" t="s">
        <v>77</v>
      </c>
      <c r="E3095" s="216" t="s">
        <v>2692</v>
      </c>
      <c r="F3095" s="216" t="s">
        <v>2693</v>
      </c>
      <c r="G3095" s="203"/>
      <c r="H3095" s="203"/>
      <c r="I3095" s="206"/>
      <c r="J3095" s="217">
        <f>BK3095</f>
        <v>0</v>
      </c>
      <c r="K3095" s="203"/>
      <c r="L3095" s="208"/>
      <c r="M3095" s="209"/>
      <c r="N3095" s="210"/>
      <c r="O3095" s="210"/>
      <c r="P3095" s="211">
        <f>SUM(P3096:P3456)</f>
        <v>0</v>
      </c>
      <c r="Q3095" s="210"/>
      <c r="R3095" s="211">
        <f>SUM(R3096:R3456)</f>
        <v>36.473085210000008</v>
      </c>
      <c r="S3095" s="210"/>
      <c r="T3095" s="212">
        <f>SUM(T3096:T3456)</f>
        <v>0</v>
      </c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R3095" s="213" t="s">
        <v>91</v>
      </c>
      <c r="AT3095" s="214" t="s">
        <v>77</v>
      </c>
      <c r="AU3095" s="214" t="s">
        <v>85</v>
      </c>
      <c r="AY3095" s="213" t="s">
        <v>373</v>
      </c>
      <c r="BK3095" s="215">
        <f>SUM(BK3096:BK3456)</f>
        <v>0</v>
      </c>
    </row>
    <row r="3096" s="2" customFormat="1" ht="44.25" customHeight="1">
      <c r="A3096" s="41"/>
      <c r="B3096" s="42"/>
      <c r="C3096" s="218" t="s">
        <v>2694</v>
      </c>
      <c r="D3096" s="218" t="s">
        <v>375</v>
      </c>
      <c r="E3096" s="219" t="s">
        <v>2695</v>
      </c>
      <c r="F3096" s="220" t="s">
        <v>2696</v>
      </c>
      <c r="G3096" s="221" t="s">
        <v>230</v>
      </c>
      <c r="H3096" s="222">
        <v>84.25</v>
      </c>
      <c r="I3096" s="223"/>
      <c r="J3096" s="224">
        <f>ROUND(I3096*H3096,2)</f>
        <v>0</v>
      </c>
      <c r="K3096" s="220" t="s">
        <v>378</v>
      </c>
      <c r="L3096" s="47"/>
      <c r="M3096" s="225" t="s">
        <v>19</v>
      </c>
      <c r="N3096" s="226" t="s">
        <v>50</v>
      </c>
      <c r="O3096" s="87"/>
      <c r="P3096" s="227">
        <f>O3096*H3096</f>
        <v>0</v>
      </c>
      <c r="Q3096" s="227">
        <v>0.0051900000000000002</v>
      </c>
      <c r="R3096" s="227">
        <f>Q3096*H3096</f>
        <v>0.43725750000000002</v>
      </c>
      <c r="S3096" s="227">
        <v>0</v>
      </c>
      <c r="T3096" s="228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9" t="s">
        <v>482</v>
      </c>
      <c r="AT3096" s="229" t="s">
        <v>375</v>
      </c>
      <c r="AU3096" s="229" t="s">
        <v>91</v>
      </c>
      <c r="AY3096" s="20" t="s">
        <v>373</v>
      </c>
      <c r="BE3096" s="230">
        <f>IF(N3096="základní",J3096,0)</f>
        <v>0</v>
      </c>
      <c r="BF3096" s="230">
        <f>IF(N3096="snížená",J3096,0)</f>
        <v>0</v>
      </c>
      <c r="BG3096" s="230">
        <f>IF(N3096="zákl. přenesená",J3096,0)</f>
        <v>0</v>
      </c>
      <c r="BH3096" s="230">
        <f>IF(N3096="sníž. přenesená",J3096,0)</f>
        <v>0</v>
      </c>
      <c r="BI3096" s="230">
        <f>IF(N3096="nulová",J3096,0)</f>
        <v>0</v>
      </c>
      <c r="BJ3096" s="20" t="s">
        <v>91</v>
      </c>
      <c r="BK3096" s="230">
        <f>ROUND(I3096*H3096,2)</f>
        <v>0</v>
      </c>
      <c r="BL3096" s="20" t="s">
        <v>482</v>
      </c>
      <c r="BM3096" s="229" t="s">
        <v>2697</v>
      </c>
    </row>
    <row r="3097" s="2" customFormat="1">
      <c r="A3097" s="41"/>
      <c r="B3097" s="42"/>
      <c r="C3097" s="43"/>
      <c r="D3097" s="231" t="s">
        <v>381</v>
      </c>
      <c r="E3097" s="43"/>
      <c r="F3097" s="232" t="s">
        <v>2698</v>
      </c>
      <c r="G3097" s="43"/>
      <c r="H3097" s="43"/>
      <c r="I3097" s="233"/>
      <c r="J3097" s="43"/>
      <c r="K3097" s="43"/>
      <c r="L3097" s="47"/>
      <c r="M3097" s="234"/>
      <c r="N3097" s="235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381</v>
      </c>
      <c r="AU3097" s="20" t="s">
        <v>91</v>
      </c>
    </row>
    <row r="3098" s="13" customFormat="1">
      <c r="A3098" s="13"/>
      <c r="B3098" s="236"/>
      <c r="C3098" s="237"/>
      <c r="D3098" s="238" t="s">
        <v>383</v>
      </c>
      <c r="E3098" s="239" t="s">
        <v>19</v>
      </c>
      <c r="F3098" s="240" t="s">
        <v>384</v>
      </c>
      <c r="G3098" s="237"/>
      <c r="H3098" s="239" t="s">
        <v>19</v>
      </c>
      <c r="I3098" s="241"/>
      <c r="J3098" s="237"/>
      <c r="K3098" s="237"/>
      <c r="L3098" s="242"/>
      <c r="M3098" s="243"/>
      <c r="N3098" s="244"/>
      <c r="O3098" s="244"/>
      <c r="P3098" s="244"/>
      <c r="Q3098" s="244"/>
      <c r="R3098" s="244"/>
      <c r="S3098" s="244"/>
      <c r="T3098" s="24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6" t="s">
        <v>383</v>
      </c>
      <c r="AU3098" s="246" t="s">
        <v>91</v>
      </c>
      <c r="AV3098" s="13" t="s">
        <v>85</v>
      </c>
      <c r="AW3098" s="13" t="s">
        <v>37</v>
      </c>
      <c r="AX3098" s="13" t="s">
        <v>78</v>
      </c>
      <c r="AY3098" s="246" t="s">
        <v>373</v>
      </c>
    </row>
    <row r="3099" s="13" customFormat="1">
      <c r="A3099" s="13"/>
      <c r="B3099" s="236"/>
      <c r="C3099" s="237"/>
      <c r="D3099" s="238" t="s">
        <v>383</v>
      </c>
      <c r="E3099" s="239" t="s">
        <v>19</v>
      </c>
      <c r="F3099" s="240" t="s">
        <v>673</v>
      </c>
      <c r="G3099" s="237"/>
      <c r="H3099" s="239" t="s">
        <v>19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6" t="s">
        <v>383</v>
      </c>
      <c r="AU3099" s="246" t="s">
        <v>91</v>
      </c>
      <c r="AV3099" s="13" t="s">
        <v>85</v>
      </c>
      <c r="AW3099" s="13" t="s">
        <v>37</v>
      </c>
      <c r="AX3099" s="13" t="s">
        <v>78</v>
      </c>
      <c r="AY3099" s="246" t="s">
        <v>373</v>
      </c>
    </row>
    <row r="3100" s="14" customFormat="1">
      <c r="A3100" s="14"/>
      <c r="B3100" s="247"/>
      <c r="C3100" s="248"/>
      <c r="D3100" s="238" t="s">
        <v>383</v>
      </c>
      <c r="E3100" s="249" t="s">
        <v>19</v>
      </c>
      <c r="F3100" s="250" t="s">
        <v>2699</v>
      </c>
      <c r="G3100" s="248"/>
      <c r="H3100" s="251">
        <v>6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7" t="s">
        <v>383</v>
      </c>
      <c r="AU3100" s="257" t="s">
        <v>91</v>
      </c>
      <c r="AV3100" s="14" t="s">
        <v>91</v>
      </c>
      <c r="AW3100" s="14" t="s">
        <v>37</v>
      </c>
      <c r="AX3100" s="14" t="s">
        <v>78</v>
      </c>
      <c r="AY3100" s="257" t="s">
        <v>373</v>
      </c>
    </row>
    <row r="3101" s="13" customFormat="1">
      <c r="A3101" s="13"/>
      <c r="B3101" s="236"/>
      <c r="C3101" s="237"/>
      <c r="D3101" s="238" t="s">
        <v>383</v>
      </c>
      <c r="E3101" s="239" t="s">
        <v>19</v>
      </c>
      <c r="F3101" s="240" t="s">
        <v>692</v>
      </c>
      <c r="G3101" s="237"/>
      <c r="H3101" s="239" t="s">
        <v>19</v>
      </c>
      <c r="I3101" s="241"/>
      <c r="J3101" s="237"/>
      <c r="K3101" s="237"/>
      <c r="L3101" s="242"/>
      <c r="M3101" s="243"/>
      <c r="N3101" s="244"/>
      <c r="O3101" s="244"/>
      <c r="P3101" s="244"/>
      <c r="Q3101" s="244"/>
      <c r="R3101" s="244"/>
      <c r="S3101" s="244"/>
      <c r="T3101" s="245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6" t="s">
        <v>383</v>
      </c>
      <c r="AU3101" s="246" t="s">
        <v>91</v>
      </c>
      <c r="AV3101" s="13" t="s">
        <v>85</v>
      </c>
      <c r="AW3101" s="13" t="s">
        <v>37</v>
      </c>
      <c r="AX3101" s="13" t="s">
        <v>78</v>
      </c>
      <c r="AY3101" s="246" t="s">
        <v>373</v>
      </c>
    </row>
    <row r="3102" s="14" customFormat="1">
      <c r="A3102" s="14"/>
      <c r="B3102" s="247"/>
      <c r="C3102" s="248"/>
      <c r="D3102" s="238" t="s">
        <v>383</v>
      </c>
      <c r="E3102" s="249" t="s">
        <v>19</v>
      </c>
      <c r="F3102" s="250" t="s">
        <v>2700</v>
      </c>
      <c r="G3102" s="248"/>
      <c r="H3102" s="251">
        <v>2.3999999999999999</v>
      </c>
      <c r="I3102" s="252"/>
      <c r="J3102" s="248"/>
      <c r="K3102" s="248"/>
      <c r="L3102" s="253"/>
      <c r="M3102" s="254"/>
      <c r="N3102" s="255"/>
      <c r="O3102" s="255"/>
      <c r="P3102" s="255"/>
      <c r="Q3102" s="255"/>
      <c r="R3102" s="255"/>
      <c r="S3102" s="255"/>
      <c r="T3102" s="256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7" t="s">
        <v>383</v>
      </c>
      <c r="AU3102" s="257" t="s">
        <v>91</v>
      </c>
      <c r="AV3102" s="14" t="s">
        <v>91</v>
      </c>
      <c r="AW3102" s="14" t="s">
        <v>37</v>
      </c>
      <c r="AX3102" s="14" t="s">
        <v>78</v>
      </c>
      <c r="AY3102" s="257" t="s">
        <v>373</v>
      </c>
    </row>
    <row r="3103" s="14" customFormat="1">
      <c r="A3103" s="14"/>
      <c r="B3103" s="247"/>
      <c r="C3103" s="248"/>
      <c r="D3103" s="238" t="s">
        <v>383</v>
      </c>
      <c r="E3103" s="249" t="s">
        <v>19</v>
      </c>
      <c r="F3103" s="250" t="s">
        <v>2701</v>
      </c>
      <c r="G3103" s="248"/>
      <c r="H3103" s="251">
        <v>22.050000000000001</v>
      </c>
      <c r="I3103" s="252"/>
      <c r="J3103" s="248"/>
      <c r="K3103" s="248"/>
      <c r="L3103" s="253"/>
      <c r="M3103" s="254"/>
      <c r="N3103" s="255"/>
      <c r="O3103" s="255"/>
      <c r="P3103" s="255"/>
      <c r="Q3103" s="255"/>
      <c r="R3103" s="255"/>
      <c r="S3103" s="255"/>
      <c r="T3103" s="256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7" t="s">
        <v>383</v>
      </c>
      <c r="AU3103" s="257" t="s">
        <v>91</v>
      </c>
      <c r="AV3103" s="14" t="s">
        <v>91</v>
      </c>
      <c r="AW3103" s="14" t="s">
        <v>37</v>
      </c>
      <c r="AX3103" s="14" t="s">
        <v>78</v>
      </c>
      <c r="AY3103" s="257" t="s">
        <v>373</v>
      </c>
    </row>
    <row r="3104" s="13" customFormat="1">
      <c r="A3104" s="13"/>
      <c r="B3104" s="236"/>
      <c r="C3104" s="237"/>
      <c r="D3104" s="238" t="s">
        <v>383</v>
      </c>
      <c r="E3104" s="239" t="s">
        <v>19</v>
      </c>
      <c r="F3104" s="240" t="s">
        <v>693</v>
      </c>
      <c r="G3104" s="237"/>
      <c r="H3104" s="239" t="s">
        <v>19</v>
      </c>
      <c r="I3104" s="241"/>
      <c r="J3104" s="237"/>
      <c r="K3104" s="237"/>
      <c r="L3104" s="242"/>
      <c r="M3104" s="243"/>
      <c r="N3104" s="244"/>
      <c r="O3104" s="244"/>
      <c r="P3104" s="244"/>
      <c r="Q3104" s="244"/>
      <c r="R3104" s="244"/>
      <c r="S3104" s="244"/>
      <c r="T3104" s="24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6" t="s">
        <v>383</v>
      </c>
      <c r="AU3104" s="246" t="s">
        <v>91</v>
      </c>
      <c r="AV3104" s="13" t="s">
        <v>85</v>
      </c>
      <c r="AW3104" s="13" t="s">
        <v>37</v>
      </c>
      <c r="AX3104" s="13" t="s">
        <v>78</v>
      </c>
      <c r="AY3104" s="246" t="s">
        <v>373</v>
      </c>
    </row>
    <row r="3105" s="14" customFormat="1">
      <c r="A3105" s="14"/>
      <c r="B3105" s="247"/>
      <c r="C3105" s="248"/>
      <c r="D3105" s="238" t="s">
        <v>383</v>
      </c>
      <c r="E3105" s="249" t="s">
        <v>19</v>
      </c>
      <c r="F3105" s="250" t="s">
        <v>2700</v>
      </c>
      <c r="G3105" s="248"/>
      <c r="H3105" s="251">
        <v>2.3999999999999999</v>
      </c>
      <c r="I3105" s="252"/>
      <c r="J3105" s="248"/>
      <c r="K3105" s="248"/>
      <c r="L3105" s="253"/>
      <c r="M3105" s="254"/>
      <c r="N3105" s="255"/>
      <c r="O3105" s="255"/>
      <c r="P3105" s="255"/>
      <c r="Q3105" s="255"/>
      <c r="R3105" s="255"/>
      <c r="S3105" s="255"/>
      <c r="T3105" s="256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7" t="s">
        <v>383</v>
      </c>
      <c r="AU3105" s="257" t="s">
        <v>91</v>
      </c>
      <c r="AV3105" s="14" t="s">
        <v>91</v>
      </c>
      <c r="AW3105" s="14" t="s">
        <v>37</v>
      </c>
      <c r="AX3105" s="14" t="s">
        <v>78</v>
      </c>
      <c r="AY3105" s="257" t="s">
        <v>373</v>
      </c>
    </row>
    <row r="3106" s="14" customFormat="1">
      <c r="A3106" s="14"/>
      <c r="B3106" s="247"/>
      <c r="C3106" s="248"/>
      <c r="D3106" s="238" t="s">
        <v>383</v>
      </c>
      <c r="E3106" s="249" t="s">
        <v>19</v>
      </c>
      <c r="F3106" s="250" t="s">
        <v>2702</v>
      </c>
      <c r="G3106" s="248"/>
      <c r="H3106" s="251">
        <v>24.5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7" t="s">
        <v>383</v>
      </c>
      <c r="AU3106" s="257" t="s">
        <v>91</v>
      </c>
      <c r="AV3106" s="14" t="s">
        <v>91</v>
      </c>
      <c r="AW3106" s="14" t="s">
        <v>37</v>
      </c>
      <c r="AX3106" s="14" t="s">
        <v>78</v>
      </c>
      <c r="AY3106" s="257" t="s">
        <v>373</v>
      </c>
    </row>
    <row r="3107" s="13" customFormat="1">
      <c r="A3107" s="13"/>
      <c r="B3107" s="236"/>
      <c r="C3107" s="237"/>
      <c r="D3107" s="238" t="s">
        <v>383</v>
      </c>
      <c r="E3107" s="239" t="s">
        <v>19</v>
      </c>
      <c r="F3107" s="240" t="s">
        <v>694</v>
      </c>
      <c r="G3107" s="237"/>
      <c r="H3107" s="239" t="s">
        <v>19</v>
      </c>
      <c r="I3107" s="241"/>
      <c r="J3107" s="237"/>
      <c r="K3107" s="237"/>
      <c r="L3107" s="242"/>
      <c r="M3107" s="243"/>
      <c r="N3107" s="244"/>
      <c r="O3107" s="244"/>
      <c r="P3107" s="244"/>
      <c r="Q3107" s="244"/>
      <c r="R3107" s="244"/>
      <c r="S3107" s="244"/>
      <c r="T3107" s="245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6" t="s">
        <v>383</v>
      </c>
      <c r="AU3107" s="246" t="s">
        <v>91</v>
      </c>
      <c r="AV3107" s="13" t="s">
        <v>85</v>
      </c>
      <c r="AW3107" s="13" t="s">
        <v>37</v>
      </c>
      <c r="AX3107" s="13" t="s">
        <v>78</v>
      </c>
      <c r="AY3107" s="246" t="s">
        <v>373</v>
      </c>
    </row>
    <row r="3108" s="14" customFormat="1">
      <c r="A3108" s="14"/>
      <c r="B3108" s="247"/>
      <c r="C3108" s="248"/>
      <c r="D3108" s="238" t="s">
        <v>383</v>
      </c>
      <c r="E3108" s="249" t="s">
        <v>19</v>
      </c>
      <c r="F3108" s="250" t="s">
        <v>2700</v>
      </c>
      <c r="G3108" s="248"/>
      <c r="H3108" s="251">
        <v>2.3999999999999999</v>
      </c>
      <c r="I3108" s="252"/>
      <c r="J3108" s="248"/>
      <c r="K3108" s="248"/>
      <c r="L3108" s="253"/>
      <c r="M3108" s="254"/>
      <c r="N3108" s="255"/>
      <c r="O3108" s="255"/>
      <c r="P3108" s="255"/>
      <c r="Q3108" s="255"/>
      <c r="R3108" s="255"/>
      <c r="S3108" s="255"/>
      <c r="T3108" s="256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7" t="s">
        <v>383</v>
      </c>
      <c r="AU3108" s="257" t="s">
        <v>91</v>
      </c>
      <c r="AV3108" s="14" t="s">
        <v>91</v>
      </c>
      <c r="AW3108" s="14" t="s">
        <v>37</v>
      </c>
      <c r="AX3108" s="14" t="s">
        <v>78</v>
      </c>
      <c r="AY3108" s="257" t="s">
        <v>373</v>
      </c>
    </row>
    <row r="3109" s="14" customFormat="1">
      <c r="A3109" s="14"/>
      <c r="B3109" s="247"/>
      <c r="C3109" s="248"/>
      <c r="D3109" s="238" t="s">
        <v>383</v>
      </c>
      <c r="E3109" s="249" t="s">
        <v>19</v>
      </c>
      <c r="F3109" s="250" t="s">
        <v>2702</v>
      </c>
      <c r="G3109" s="248"/>
      <c r="H3109" s="251">
        <v>24.5</v>
      </c>
      <c r="I3109" s="252"/>
      <c r="J3109" s="248"/>
      <c r="K3109" s="248"/>
      <c r="L3109" s="253"/>
      <c r="M3109" s="254"/>
      <c r="N3109" s="255"/>
      <c r="O3109" s="255"/>
      <c r="P3109" s="255"/>
      <c r="Q3109" s="255"/>
      <c r="R3109" s="255"/>
      <c r="S3109" s="255"/>
      <c r="T3109" s="256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7" t="s">
        <v>383</v>
      </c>
      <c r="AU3109" s="257" t="s">
        <v>91</v>
      </c>
      <c r="AV3109" s="14" t="s">
        <v>91</v>
      </c>
      <c r="AW3109" s="14" t="s">
        <v>37</v>
      </c>
      <c r="AX3109" s="14" t="s">
        <v>78</v>
      </c>
      <c r="AY3109" s="257" t="s">
        <v>373</v>
      </c>
    </row>
    <row r="3110" s="15" customFormat="1">
      <c r="A3110" s="15"/>
      <c r="B3110" s="258"/>
      <c r="C3110" s="259"/>
      <c r="D3110" s="238" t="s">
        <v>383</v>
      </c>
      <c r="E3110" s="260" t="s">
        <v>19</v>
      </c>
      <c r="F3110" s="261" t="s">
        <v>386</v>
      </c>
      <c r="G3110" s="259"/>
      <c r="H3110" s="262">
        <v>84.25</v>
      </c>
      <c r="I3110" s="263"/>
      <c r="J3110" s="259"/>
      <c r="K3110" s="259"/>
      <c r="L3110" s="264"/>
      <c r="M3110" s="265"/>
      <c r="N3110" s="266"/>
      <c r="O3110" s="266"/>
      <c r="P3110" s="266"/>
      <c r="Q3110" s="266"/>
      <c r="R3110" s="266"/>
      <c r="S3110" s="266"/>
      <c r="T3110" s="267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68" t="s">
        <v>383</v>
      </c>
      <c r="AU3110" s="268" t="s">
        <v>91</v>
      </c>
      <c r="AV3110" s="15" t="s">
        <v>379</v>
      </c>
      <c r="AW3110" s="15" t="s">
        <v>37</v>
      </c>
      <c r="AX3110" s="15" t="s">
        <v>85</v>
      </c>
      <c r="AY3110" s="268" t="s">
        <v>373</v>
      </c>
    </row>
    <row r="3111" s="2" customFormat="1" ht="44.25" customHeight="1">
      <c r="A3111" s="41"/>
      <c r="B3111" s="42"/>
      <c r="C3111" s="218" t="s">
        <v>2703</v>
      </c>
      <c r="D3111" s="218" t="s">
        <v>375</v>
      </c>
      <c r="E3111" s="219" t="s">
        <v>2704</v>
      </c>
      <c r="F3111" s="220" t="s">
        <v>2705</v>
      </c>
      <c r="G3111" s="221" t="s">
        <v>153</v>
      </c>
      <c r="H3111" s="222">
        <v>13.199999999999999</v>
      </c>
      <c r="I3111" s="223"/>
      <c r="J3111" s="224">
        <f>ROUND(I3111*H3111,2)</f>
        <v>0</v>
      </c>
      <c r="K3111" s="220" t="s">
        <v>378</v>
      </c>
      <c r="L3111" s="47"/>
      <c r="M3111" s="225" t="s">
        <v>19</v>
      </c>
      <c r="N3111" s="226" t="s">
        <v>50</v>
      </c>
      <c r="O3111" s="87"/>
      <c r="P3111" s="227">
        <f>O3111*H3111</f>
        <v>0</v>
      </c>
      <c r="Q3111" s="227">
        <v>0.010880000000000001</v>
      </c>
      <c r="R3111" s="227">
        <f>Q3111*H3111</f>
        <v>0.14361599999999999</v>
      </c>
      <c r="S3111" s="227">
        <v>0</v>
      </c>
      <c r="T3111" s="228">
        <f>S3111*H3111</f>
        <v>0</v>
      </c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R3111" s="229" t="s">
        <v>482</v>
      </c>
      <c r="AT3111" s="229" t="s">
        <v>375</v>
      </c>
      <c r="AU3111" s="229" t="s">
        <v>91</v>
      </c>
      <c r="AY3111" s="20" t="s">
        <v>373</v>
      </c>
      <c r="BE3111" s="230">
        <f>IF(N3111="základní",J3111,0)</f>
        <v>0</v>
      </c>
      <c r="BF3111" s="230">
        <f>IF(N3111="snížená",J3111,0)</f>
        <v>0</v>
      </c>
      <c r="BG3111" s="230">
        <f>IF(N3111="zákl. přenesená",J3111,0)</f>
        <v>0</v>
      </c>
      <c r="BH3111" s="230">
        <f>IF(N3111="sníž. přenesená",J3111,0)</f>
        <v>0</v>
      </c>
      <c r="BI3111" s="230">
        <f>IF(N3111="nulová",J3111,0)</f>
        <v>0</v>
      </c>
      <c r="BJ3111" s="20" t="s">
        <v>91</v>
      </c>
      <c r="BK3111" s="230">
        <f>ROUND(I3111*H3111,2)</f>
        <v>0</v>
      </c>
      <c r="BL3111" s="20" t="s">
        <v>482</v>
      </c>
      <c r="BM3111" s="229" t="s">
        <v>2706</v>
      </c>
    </row>
    <row r="3112" s="2" customFormat="1">
      <c r="A3112" s="41"/>
      <c r="B3112" s="42"/>
      <c r="C3112" s="43"/>
      <c r="D3112" s="231" t="s">
        <v>381</v>
      </c>
      <c r="E3112" s="43"/>
      <c r="F3112" s="232" t="s">
        <v>2707</v>
      </c>
      <c r="G3112" s="43"/>
      <c r="H3112" s="43"/>
      <c r="I3112" s="233"/>
      <c r="J3112" s="43"/>
      <c r="K3112" s="43"/>
      <c r="L3112" s="47"/>
      <c r="M3112" s="234"/>
      <c r="N3112" s="235"/>
      <c r="O3112" s="87"/>
      <c r="P3112" s="87"/>
      <c r="Q3112" s="87"/>
      <c r="R3112" s="87"/>
      <c r="S3112" s="87"/>
      <c r="T3112" s="88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T3112" s="20" t="s">
        <v>381</v>
      </c>
      <c r="AU3112" s="20" t="s">
        <v>91</v>
      </c>
    </row>
    <row r="3113" s="13" customFormat="1">
      <c r="A3113" s="13"/>
      <c r="B3113" s="236"/>
      <c r="C3113" s="237"/>
      <c r="D3113" s="238" t="s">
        <v>383</v>
      </c>
      <c r="E3113" s="239" t="s">
        <v>19</v>
      </c>
      <c r="F3113" s="240" t="s">
        <v>2708</v>
      </c>
      <c r="G3113" s="237"/>
      <c r="H3113" s="239" t="s">
        <v>19</v>
      </c>
      <c r="I3113" s="241"/>
      <c r="J3113" s="237"/>
      <c r="K3113" s="237"/>
      <c r="L3113" s="242"/>
      <c r="M3113" s="243"/>
      <c r="N3113" s="244"/>
      <c r="O3113" s="244"/>
      <c r="P3113" s="244"/>
      <c r="Q3113" s="244"/>
      <c r="R3113" s="244"/>
      <c r="S3113" s="244"/>
      <c r="T3113" s="245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6" t="s">
        <v>383</v>
      </c>
      <c r="AU3113" s="246" t="s">
        <v>91</v>
      </c>
      <c r="AV3113" s="13" t="s">
        <v>85</v>
      </c>
      <c r="AW3113" s="13" t="s">
        <v>37</v>
      </c>
      <c r="AX3113" s="13" t="s">
        <v>78</v>
      </c>
      <c r="AY3113" s="246" t="s">
        <v>373</v>
      </c>
    </row>
    <row r="3114" s="14" customFormat="1">
      <c r="A3114" s="14"/>
      <c r="B3114" s="247"/>
      <c r="C3114" s="248"/>
      <c r="D3114" s="238" t="s">
        <v>383</v>
      </c>
      <c r="E3114" s="249" t="s">
        <v>19</v>
      </c>
      <c r="F3114" s="250" t="s">
        <v>2709</v>
      </c>
      <c r="G3114" s="248"/>
      <c r="H3114" s="251">
        <v>13.199999999999999</v>
      </c>
      <c r="I3114" s="252"/>
      <c r="J3114" s="248"/>
      <c r="K3114" s="248"/>
      <c r="L3114" s="253"/>
      <c r="M3114" s="254"/>
      <c r="N3114" s="255"/>
      <c r="O3114" s="255"/>
      <c r="P3114" s="255"/>
      <c r="Q3114" s="255"/>
      <c r="R3114" s="255"/>
      <c r="S3114" s="255"/>
      <c r="T3114" s="256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7" t="s">
        <v>383</v>
      </c>
      <c r="AU3114" s="257" t="s">
        <v>91</v>
      </c>
      <c r="AV3114" s="14" t="s">
        <v>91</v>
      </c>
      <c r="AW3114" s="14" t="s">
        <v>37</v>
      </c>
      <c r="AX3114" s="14" t="s">
        <v>78</v>
      </c>
      <c r="AY3114" s="257" t="s">
        <v>373</v>
      </c>
    </row>
    <row r="3115" s="15" customFormat="1">
      <c r="A3115" s="15"/>
      <c r="B3115" s="258"/>
      <c r="C3115" s="259"/>
      <c r="D3115" s="238" t="s">
        <v>383</v>
      </c>
      <c r="E3115" s="260" t="s">
        <v>19</v>
      </c>
      <c r="F3115" s="261" t="s">
        <v>386</v>
      </c>
      <c r="G3115" s="259"/>
      <c r="H3115" s="262">
        <v>13.199999999999999</v>
      </c>
      <c r="I3115" s="263"/>
      <c r="J3115" s="259"/>
      <c r="K3115" s="259"/>
      <c r="L3115" s="264"/>
      <c r="M3115" s="265"/>
      <c r="N3115" s="266"/>
      <c r="O3115" s="266"/>
      <c r="P3115" s="266"/>
      <c r="Q3115" s="266"/>
      <c r="R3115" s="266"/>
      <c r="S3115" s="266"/>
      <c r="T3115" s="267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68" t="s">
        <v>383</v>
      </c>
      <c r="AU3115" s="268" t="s">
        <v>91</v>
      </c>
      <c r="AV3115" s="15" t="s">
        <v>379</v>
      </c>
      <c r="AW3115" s="15" t="s">
        <v>37</v>
      </c>
      <c r="AX3115" s="15" t="s">
        <v>85</v>
      </c>
      <c r="AY3115" s="268" t="s">
        <v>373</v>
      </c>
    </row>
    <row r="3116" s="2" customFormat="1" ht="66.75" customHeight="1">
      <c r="A3116" s="41"/>
      <c r="B3116" s="42"/>
      <c r="C3116" s="218" t="s">
        <v>2710</v>
      </c>
      <c r="D3116" s="218" t="s">
        <v>375</v>
      </c>
      <c r="E3116" s="219" t="s">
        <v>2711</v>
      </c>
      <c r="F3116" s="220" t="s">
        <v>2712</v>
      </c>
      <c r="G3116" s="221" t="s">
        <v>153</v>
      </c>
      <c r="H3116" s="222">
        <v>36.654000000000003</v>
      </c>
      <c r="I3116" s="223"/>
      <c r="J3116" s="224">
        <f>ROUND(I3116*H3116,2)</f>
        <v>0</v>
      </c>
      <c r="K3116" s="220" t="s">
        <v>19</v>
      </c>
      <c r="L3116" s="47"/>
      <c r="M3116" s="225" t="s">
        <v>19</v>
      </c>
      <c r="N3116" s="226" t="s">
        <v>50</v>
      </c>
      <c r="O3116" s="87"/>
      <c r="P3116" s="227">
        <f>O3116*H3116</f>
        <v>0</v>
      </c>
      <c r="Q3116" s="227">
        <v>0.017809999999999999</v>
      </c>
      <c r="R3116" s="227">
        <f>Q3116*H3116</f>
        <v>0.65280774000000008</v>
      </c>
      <c r="S3116" s="227">
        <v>0</v>
      </c>
      <c r="T3116" s="228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9" t="s">
        <v>482</v>
      </c>
      <c r="AT3116" s="229" t="s">
        <v>375</v>
      </c>
      <c r="AU3116" s="229" t="s">
        <v>91</v>
      </c>
      <c r="AY3116" s="20" t="s">
        <v>373</v>
      </c>
      <c r="BE3116" s="230">
        <f>IF(N3116="základní",J3116,0)</f>
        <v>0</v>
      </c>
      <c r="BF3116" s="230">
        <f>IF(N3116="snížená",J3116,0)</f>
        <v>0</v>
      </c>
      <c r="BG3116" s="230">
        <f>IF(N3116="zákl. přenesená",J3116,0)</f>
        <v>0</v>
      </c>
      <c r="BH3116" s="230">
        <f>IF(N3116="sníž. přenesená",J3116,0)</f>
        <v>0</v>
      </c>
      <c r="BI3116" s="230">
        <f>IF(N3116="nulová",J3116,0)</f>
        <v>0</v>
      </c>
      <c r="BJ3116" s="20" t="s">
        <v>91</v>
      </c>
      <c r="BK3116" s="230">
        <f>ROUND(I3116*H3116,2)</f>
        <v>0</v>
      </c>
      <c r="BL3116" s="20" t="s">
        <v>482</v>
      </c>
      <c r="BM3116" s="229" t="s">
        <v>2713</v>
      </c>
    </row>
    <row r="3117" s="13" customFormat="1">
      <c r="A3117" s="13"/>
      <c r="B3117" s="236"/>
      <c r="C3117" s="237"/>
      <c r="D3117" s="238" t="s">
        <v>383</v>
      </c>
      <c r="E3117" s="239" t="s">
        <v>19</v>
      </c>
      <c r="F3117" s="240" t="s">
        <v>384</v>
      </c>
      <c r="G3117" s="237"/>
      <c r="H3117" s="239" t="s">
        <v>19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6" t="s">
        <v>383</v>
      </c>
      <c r="AU3117" s="246" t="s">
        <v>91</v>
      </c>
      <c r="AV3117" s="13" t="s">
        <v>85</v>
      </c>
      <c r="AW3117" s="13" t="s">
        <v>37</v>
      </c>
      <c r="AX3117" s="13" t="s">
        <v>78</v>
      </c>
      <c r="AY3117" s="246" t="s">
        <v>373</v>
      </c>
    </row>
    <row r="3118" s="13" customFormat="1">
      <c r="A3118" s="13"/>
      <c r="B3118" s="236"/>
      <c r="C3118" s="237"/>
      <c r="D3118" s="238" t="s">
        <v>383</v>
      </c>
      <c r="E3118" s="239" t="s">
        <v>19</v>
      </c>
      <c r="F3118" s="240" t="s">
        <v>668</v>
      </c>
      <c r="G3118" s="237"/>
      <c r="H3118" s="239" t="s">
        <v>19</v>
      </c>
      <c r="I3118" s="241"/>
      <c r="J3118" s="237"/>
      <c r="K3118" s="237"/>
      <c r="L3118" s="242"/>
      <c r="M3118" s="243"/>
      <c r="N3118" s="244"/>
      <c r="O3118" s="244"/>
      <c r="P3118" s="244"/>
      <c r="Q3118" s="244"/>
      <c r="R3118" s="244"/>
      <c r="S3118" s="244"/>
      <c r="T3118" s="245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6" t="s">
        <v>383</v>
      </c>
      <c r="AU3118" s="246" t="s">
        <v>91</v>
      </c>
      <c r="AV3118" s="13" t="s">
        <v>85</v>
      </c>
      <c r="AW3118" s="13" t="s">
        <v>37</v>
      </c>
      <c r="AX3118" s="13" t="s">
        <v>78</v>
      </c>
      <c r="AY3118" s="246" t="s">
        <v>373</v>
      </c>
    </row>
    <row r="3119" s="13" customFormat="1">
      <c r="A3119" s="13"/>
      <c r="B3119" s="236"/>
      <c r="C3119" s="237"/>
      <c r="D3119" s="238" t="s">
        <v>383</v>
      </c>
      <c r="E3119" s="239" t="s">
        <v>19</v>
      </c>
      <c r="F3119" s="240" t="s">
        <v>2714</v>
      </c>
      <c r="G3119" s="237"/>
      <c r="H3119" s="239" t="s">
        <v>19</v>
      </c>
      <c r="I3119" s="241"/>
      <c r="J3119" s="237"/>
      <c r="K3119" s="237"/>
      <c r="L3119" s="242"/>
      <c r="M3119" s="243"/>
      <c r="N3119" s="244"/>
      <c r="O3119" s="244"/>
      <c r="P3119" s="244"/>
      <c r="Q3119" s="244"/>
      <c r="R3119" s="244"/>
      <c r="S3119" s="244"/>
      <c r="T3119" s="245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6" t="s">
        <v>383</v>
      </c>
      <c r="AU3119" s="246" t="s">
        <v>91</v>
      </c>
      <c r="AV3119" s="13" t="s">
        <v>85</v>
      </c>
      <c r="AW3119" s="13" t="s">
        <v>37</v>
      </c>
      <c r="AX3119" s="13" t="s">
        <v>78</v>
      </c>
      <c r="AY3119" s="246" t="s">
        <v>373</v>
      </c>
    </row>
    <row r="3120" s="13" customFormat="1">
      <c r="A3120" s="13"/>
      <c r="B3120" s="236"/>
      <c r="C3120" s="237"/>
      <c r="D3120" s="238" t="s">
        <v>383</v>
      </c>
      <c r="E3120" s="239" t="s">
        <v>19</v>
      </c>
      <c r="F3120" s="240" t="s">
        <v>673</v>
      </c>
      <c r="G3120" s="237"/>
      <c r="H3120" s="239" t="s">
        <v>19</v>
      </c>
      <c r="I3120" s="241"/>
      <c r="J3120" s="237"/>
      <c r="K3120" s="237"/>
      <c r="L3120" s="242"/>
      <c r="M3120" s="243"/>
      <c r="N3120" s="244"/>
      <c r="O3120" s="244"/>
      <c r="P3120" s="244"/>
      <c r="Q3120" s="244"/>
      <c r="R3120" s="244"/>
      <c r="S3120" s="244"/>
      <c r="T3120" s="24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6" t="s">
        <v>383</v>
      </c>
      <c r="AU3120" s="246" t="s">
        <v>91</v>
      </c>
      <c r="AV3120" s="13" t="s">
        <v>85</v>
      </c>
      <c r="AW3120" s="13" t="s">
        <v>37</v>
      </c>
      <c r="AX3120" s="13" t="s">
        <v>78</v>
      </c>
      <c r="AY3120" s="246" t="s">
        <v>373</v>
      </c>
    </row>
    <row r="3121" s="14" customFormat="1">
      <c r="A3121" s="14"/>
      <c r="B3121" s="247"/>
      <c r="C3121" s="248"/>
      <c r="D3121" s="238" t="s">
        <v>383</v>
      </c>
      <c r="E3121" s="249" t="s">
        <v>19</v>
      </c>
      <c r="F3121" s="250" t="s">
        <v>2715</v>
      </c>
      <c r="G3121" s="248"/>
      <c r="H3121" s="251">
        <v>7.4690000000000003</v>
      </c>
      <c r="I3121" s="252"/>
      <c r="J3121" s="248"/>
      <c r="K3121" s="248"/>
      <c r="L3121" s="253"/>
      <c r="M3121" s="254"/>
      <c r="N3121" s="255"/>
      <c r="O3121" s="255"/>
      <c r="P3121" s="255"/>
      <c r="Q3121" s="255"/>
      <c r="R3121" s="255"/>
      <c r="S3121" s="255"/>
      <c r="T3121" s="256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7" t="s">
        <v>383</v>
      </c>
      <c r="AU3121" s="257" t="s">
        <v>91</v>
      </c>
      <c r="AV3121" s="14" t="s">
        <v>91</v>
      </c>
      <c r="AW3121" s="14" t="s">
        <v>37</v>
      </c>
      <c r="AX3121" s="14" t="s">
        <v>78</v>
      </c>
      <c r="AY3121" s="257" t="s">
        <v>373</v>
      </c>
    </row>
    <row r="3122" s="13" customFormat="1">
      <c r="A3122" s="13"/>
      <c r="B3122" s="236"/>
      <c r="C3122" s="237"/>
      <c r="D3122" s="238" t="s">
        <v>383</v>
      </c>
      <c r="E3122" s="239" t="s">
        <v>19</v>
      </c>
      <c r="F3122" s="240" t="s">
        <v>692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383</v>
      </c>
      <c r="AU3122" s="246" t="s">
        <v>91</v>
      </c>
      <c r="AV3122" s="13" t="s">
        <v>85</v>
      </c>
      <c r="AW3122" s="13" t="s">
        <v>37</v>
      </c>
      <c r="AX3122" s="13" t="s">
        <v>78</v>
      </c>
      <c r="AY3122" s="246" t="s">
        <v>373</v>
      </c>
    </row>
    <row r="3123" s="14" customFormat="1">
      <c r="A3123" s="14"/>
      <c r="B3123" s="247"/>
      <c r="C3123" s="248"/>
      <c r="D3123" s="238" t="s">
        <v>383</v>
      </c>
      <c r="E3123" s="249" t="s">
        <v>19</v>
      </c>
      <c r="F3123" s="250" t="s">
        <v>2716</v>
      </c>
      <c r="G3123" s="248"/>
      <c r="H3123" s="251">
        <v>9.6240000000000006</v>
      </c>
      <c r="I3123" s="252"/>
      <c r="J3123" s="248"/>
      <c r="K3123" s="248"/>
      <c r="L3123" s="253"/>
      <c r="M3123" s="254"/>
      <c r="N3123" s="255"/>
      <c r="O3123" s="255"/>
      <c r="P3123" s="255"/>
      <c r="Q3123" s="255"/>
      <c r="R3123" s="255"/>
      <c r="S3123" s="255"/>
      <c r="T3123" s="256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7" t="s">
        <v>383</v>
      </c>
      <c r="AU3123" s="257" t="s">
        <v>91</v>
      </c>
      <c r="AV3123" s="14" t="s">
        <v>91</v>
      </c>
      <c r="AW3123" s="14" t="s">
        <v>37</v>
      </c>
      <c r="AX3123" s="14" t="s">
        <v>78</v>
      </c>
      <c r="AY3123" s="257" t="s">
        <v>373</v>
      </c>
    </row>
    <row r="3124" s="13" customFormat="1">
      <c r="A3124" s="13"/>
      <c r="B3124" s="236"/>
      <c r="C3124" s="237"/>
      <c r="D3124" s="238" t="s">
        <v>383</v>
      </c>
      <c r="E3124" s="239" t="s">
        <v>19</v>
      </c>
      <c r="F3124" s="240" t="s">
        <v>693</v>
      </c>
      <c r="G3124" s="237"/>
      <c r="H3124" s="239" t="s">
        <v>19</v>
      </c>
      <c r="I3124" s="241"/>
      <c r="J3124" s="237"/>
      <c r="K3124" s="237"/>
      <c r="L3124" s="242"/>
      <c r="M3124" s="243"/>
      <c r="N3124" s="244"/>
      <c r="O3124" s="244"/>
      <c r="P3124" s="244"/>
      <c r="Q3124" s="244"/>
      <c r="R3124" s="244"/>
      <c r="S3124" s="244"/>
      <c r="T3124" s="245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6" t="s">
        <v>383</v>
      </c>
      <c r="AU3124" s="246" t="s">
        <v>91</v>
      </c>
      <c r="AV3124" s="13" t="s">
        <v>85</v>
      </c>
      <c r="AW3124" s="13" t="s">
        <v>37</v>
      </c>
      <c r="AX3124" s="13" t="s">
        <v>78</v>
      </c>
      <c r="AY3124" s="246" t="s">
        <v>373</v>
      </c>
    </row>
    <row r="3125" s="14" customFormat="1">
      <c r="A3125" s="14"/>
      <c r="B3125" s="247"/>
      <c r="C3125" s="248"/>
      <c r="D3125" s="238" t="s">
        <v>383</v>
      </c>
      <c r="E3125" s="249" t="s">
        <v>19</v>
      </c>
      <c r="F3125" s="250" t="s">
        <v>2716</v>
      </c>
      <c r="G3125" s="248"/>
      <c r="H3125" s="251">
        <v>9.6240000000000006</v>
      </c>
      <c r="I3125" s="252"/>
      <c r="J3125" s="248"/>
      <c r="K3125" s="248"/>
      <c r="L3125" s="253"/>
      <c r="M3125" s="254"/>
      <c r="N3125" s="255"/>
      <c r="O3125" s="255"/>
      <c r="P3125" s="255"/>
      <c r="Q3125" s="255"/>
      <c r="R3125" s="255"/>
      <c r="S3125" s="255"/>
      <c r="T3125" s="256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7" t="s">
        <v>383</v>
      </c>
      <c r="AU3125" s="257" t="s">
        <v>91</v>
      </c>
      <c r="AV3125" s="14" t="s">
        <v>91</v>
      </c>
      <c r="AW3125" s="14" t="s">
        <v>37</v>
      </c>
      <c r="AX3125" s="14" t="s">
        <v>78</v>
      </c>
      <c r="AY3125" s="257" t="s">
        <v>373</v>
      </c>
    </row>
    <row r="3126" s="13" customFormat="1">
      <c r="A3126" s="13"/>
      <c r="B3126" s="236"/>
      <c r="C3126" s="237"/>
      <c r="D3126" s="238" t="s">
        <v>383</v>
      </c>
      <c r="E3126" s="239" t="s">
        <v>19</v>
      </c>
      <c r="F3126" s="240" t="s">
        <v>694</v>
      </c>
      <c r="G3126" s="237"/>
      <c r="H3126" s="239" t="s">
        <v>19</v>
      </c>
      <c r="I3126" s="241"/>
      <c r="J3126" s="237"/>
      <c r="K3126" s="237"/>
      <c r="L3126" s="242"/>
      <c r="M3126" s="243"/>
      <c r="N3126" s="244"/>
      <c r="O3126" s="244"/>
      <c r="P3126" s="244"/>
      <c r="Q3126" s="244"/>
      <c r="R3126" s="244"/>
      <c r="S3126" s="244"/>
      <c r="T3126" s="245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6" t="s">
        <v>383</v>
      </c>
      <c r="AU3126" s="246" t="s">
        <v>91</v>
      </c>
      <c r="AV3126" s="13" t="s">
        <v>85</v>
      </c>
      <c r="AW3126" s="13" t="s">
        <v>37</v>
      </c>
      <c r="AX3126" s="13" t="s">
        <v>78</v>
      </c>
      <c r="AY3126" s="246" t="s">
        <v>373</v>
      </c>
    </row>
    <row r="3127" s="14" customFormat="1">
      <c r="A3127" s="14"/>
      <c r="B3127" s="247"/>
      <c r="C3127" s="248"/>
      <c r="D3127" s="238" t="s">
        <v>383</v>
      </c>
      <c r="E3127" s="249" t="s">
        <v>19</v>
      </c>
      <c r="F3127" s="250" t="s">
        <v>2717</v>
      </c>
      <c r="G3127" s="248"/>
      <c r="H3127" s="251">
        <v>9.9369999999999994</v>
      </c>
      <c r="I3127" s="252"/>
      <c r="J3127" s="248"/>
      <c r="K3127" s="248"/>
      <c r="L3127" s="253"/>
      <c r="M3127" s="254"/>
      <c r="N3127" s="255"/>
      <c r="O3127" s="255"/>
      <c r="P3127" s="255"/>
      <c r="Q3127" s="255"/>
      <c r="R3127" s="255"/>
      <c r="S3127" s="255"/>
      <c r="T3127" s="256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7" t="s">
        <v>383</v>
      </c>
      <c r="AU3127" s="257" t="s">
        <v>91</v>
      </c>
      <c r="AV3127" s="14" t="s">
        <v>91</v>
      </c>
      <c r="AW3127" s="14" t="s">
        <v>37</v>
      </c>
      <c r="AX3127" s="14" t="s">
        <v>78</v>
      </c>
      <c r="AY3127" s="257" t="s">
        <v>373</v>
      </c>
    </row>
    <row r="3128" s="15" customFormat="1">
      <c r="A3128" s="15"/>
      <c r="B3128" s="258"/>
      <c r="C3128" s="259"/>
      <c r="D3128" s="238" t="s">
        <v>383</v>
      </c>
      <c r="E3128" s="260" t="s">
        <v>2718</v>
      </c>
      <c r="F3128" s="261" t="s">
        <v>386</v>
      </c>
      <c r="G3128" s="259"/>
      <c r="H3128" s="262">
        <v>36.654000000000003</v>
      </c>
      <c r="I3128" s="263"/>
      <c r="J3128" s="259"/>
      <c r="K3128" s="259"/>
      <c r="L3128" s="264"/>
      <c r="M3128" s="265"/>
      <c r="N3128" s="266"/>
      <c r="O3128" s="266"/>
      <c r="P3128" s="266"/>
      <c r="Q3128" s="266"/>
      <c r="R3128" s="266"/>
      <c r="S3128" s="266"/>
      <c r="T3128" s="267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68" t="s">
        <v>383</v>
      </c>
      <c r="AU3128" s="268" t="s">
        <v>91</v>
      </c>
      <c r="AV3128" s="15" t="s">
        <v>379</v>
      </c>
      <c r="AW3128" s="15" t="s">
        <v>37</v>
      </c>
      <c r="AX3128" s="15" t="s">
        <v>85</v>
      </c>
      <c r="AY3128" s="268" t="s">
        <v>373</v>
      </c>
    </row>
    <row r="3129" s="2" customFormat="1" ht="66.75" customHeight="1">
      <c r="A3129" s="41"/>
      <c r="B3129" s="42"/>
      <c r="C3129" s="218" t="s">
        <v>2719</v>
      </c>
      <c r="D3129" s="218" t="s">
        <v>375</v>
      </c>
      <c r="E3129" s="219" t="s">
        <v>2720</v>
      </c>
      <c r="F3129" s="220" t="s">
        <v>2721</v>
      </c>
      <c r="G3129" s="221" t="s">
        <v>153</v>
      </c>
      <c r="H3129" s="222">
        <v>340.29500000000002</v>
      </c>
      <c r="I3129" s="223"/>
      <c r="J3129" s="224">
        <f>ROUND(I3129*H3129,2)</f>
        <v>0</v>
      </c>
      <c r="K3129" s="220" t="s">
        <v>19</v>
      </c>
      <c r="L3129" s="47"/>
      <c r="M3129" s="225" t="s">
        <v>19</v>
      </c>
      <c r="N3129" s="226" t="s">
        <v>50</v>
      </c>
      <c r="O3129" s="87"/>
      <c r="P3129" s="227">
        <f>O3129*H3129</f>
        <v>0</v>
      </c>
      <c r="Q3129" s="227">
        <v>0.017809999999999999</v>
      </c>
      <c r="R3129" s="227">
        <f>Q3129*H3129</f>
        <v>6.0606539499999998</v>
      </c>
      <c r="S3129" s="227">
        <v>0</v>
      </c>
      <c r="T3129" s="228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9" t="s">
        <v>482</v>
      </c>
      <c r="AT3129" s="229" t="s">
        <v>375</v>
      </c>
      <c r="AU3129" s="229" t="s">
        <v>91</v>
      </c>
      <c r="AY3129" s="20" t="s">
        <v>373</v>
      </c>
      <c r="BE3129" s="230">
        <f>IF(N3129="základní",J3129,0)</f>
        <v>0</v>
      </c>
      <c r="BF3129" s="230">
        <f>IF(N3129="snížená",J3129,0)</f>
        <v>0</v>
      </c>
      <c r="BG3129" s="230">
        <f>IF(N3129="zákl. přenesená",J3129,0)</f>
        <v>0</v>
      </c>
      <c r="BH3129" s="230">
        <f>IF(N3129="sníž. přenesená",J3129,0)</f>
        <v>0</v>
      </c>
      <c r="BI3129" s="230">
        <f>IF(N3129="nulová",J3129,0)</f>
        <v>0</v>
      </c>
      <c r="BJ3129" s="20" t="s">
        <v>91</v>
      </c>
      <c r="BK3129" s="230">
        <f>ROUND(I3129*H3129,2)</f>
        <v>0</v>
      </c>
      <c r="BL3129" s="20" t="s">
        <v>482</v>
      </c>
      <c r="BM3129" s="229" t="s">
        <v>2722</v>
      </c>
    </row>
    <row r="3130" s="13" customFormat="1">
      <c r="A3130" s="13"/>
      <c r="B3130" s="236"/>
      <c r="C3130" s="237"/>
      <c r="D3130" s="238" t="s">
        <v>383</v>
      </c>
      <c r="E3130" s="239" t="s">
        <v>19</v>
      </c>
      <c r="F3130" s="240" t="s">
        <v>384</v>
      </c>
      <c r="G3130" s="237"/>
      <c r="H3130" s="239" t="s">
        <v>19</v>
      </c>
      <c r="I3130" s="241"/>
      <c r="J3130" s="237"/>
      <c r="K3130" s="237"/>
      <c r="L3130" s="242"/>
      <c r="M3130" s="243"/>
      <c r="N3130" s="244"/>
      <c r="O3130" s="244"/>
      <c r="P3130" s="244"/>
      <c r="Q3130" s="244"/>
      <c r="R3130" s="244"/>
      <c r="S3130" s="244"/>
      <c r="T3130" s="245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6" t="s">
        <v>383</v>
      </c>
      <c r="AU3130" s="246" t="s">
        <v>91</v>
      </c>
      <c r="AV3130" s="13" t="s">
        <v>85</v>
      </c>
      <c r="AW3130" s="13" t="s">
        <v>37</v>
      </c>
      <c r="AX3130" s="13" t="s">
        <v>78</v>
      </c>
      <c r="AY3130" s="246" t="s">
        <v>373</v>
      </c>
    </row>
    <row r="3131" s="13" customFormat="1">
      <c r="A3131" s="13"/>
      <c r="B3131" s="236"/>
      <c r="C3131" s="237"/>
      <c r="D3131" s="238" t="s">
        <v>383</v>
      </c>
      <c r="E3131" s="239" t="s">
        <v>19</v>
      </c>
      <c r="F3131" s="240" t="s">
        <v>668</v>
      </c>
      <c r="G3131" s="237"/>
      <c r="H3131" s="239" t="s">
        <v>19</v>
      </c>
      <c r="I3131" s="241"/>
      <c r="J3131" s="237"/>
      <c r="K3131" s="237"/>
      <c r="L3131" s="242"/>
      <c r="M3131" s="243"/>
      <c r="N3131" s="244"/>
      <c r="O3131" s="244"/>
      <c r="P3131" s="244"/>
      <c r="Q3131" s="244"/>
      <c r="R3131" s="244"/>
      <c r="S3131" s="244"/>
      <c r="T3131" s="245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6" t="s">
        <v>383</v>
      </c>
      <c r="AU3131" s="246" t="s">
        <v>91</v>
      </c>
      <c r="AV3131" s="13" t="s">
        <v>85</v>
      </c>
      <c r="AW3131" s="13" t="s">
        <v>37</v>
      </c>
      <c r="AX3131" s="13" t="s">
        <v>78</v>
      </c>
      <c r="AY3131" s="246" t="s">
        <v>373</v>
      </c>
    </row>
    <row r="3132" s="13" customFormat="1">
      <c r="A3132" s="13"/>
      <c r="B3132" s="236"/>
      <c r="C3132" s="237"/>
      <c r="D3132" s="238" t="s">
        <v>383</v>
      </c>
      <c r="E3132" s="239" t="s">
        <v>19</v>
      </c>
      <c r="F3132" s="240" t="s">
        <v>2723</v>
      </c>
      <c r="G3132" s="237"/>
      <c r="H3132" s="239" t="s">
        <v>19</v>
      </c>
      <c r="I3132" s="241"/>
      <c r="J3132" s="237"/>
      <c r="K3132" s="237"/>
      <c r="L3132" s="242"/>
      <c r="M3132" s="243"/>
      <c r="N3132" s="244"/>
      <c r="O3132" s="244"/>
      <c r="P3132" s="244"/>
      <c r="Q3132" s="244"/>
      <c r="R3132" s="244"/>
      <c r="S3132" s="244"/>
      <c r="T3132" s="245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6" t="s">
        <v>383</v>
      </c>
      <c r="AU3132" s="246" t="s">
        <v>91</v>
      </c>
      <c r="AV3132" s="13" t="s">
        <v>85</v>
      </c>
      <c r="AW3132" s="13" t="s">
        <v>37</v>
      </c>
      <c r="AX3132" s="13" t="s">
        <v>78</v>
      </c>
      <c r="AY3132" s="246" t="s">
        <v>373</v>
      </c>
    </row>
    <row r="3133" s="13" customFormat="1">
      <c r="A3133" s="13"/>
      <c r="B3133" s="236"/>
      <c r="C3133" s="237"/>
      <c r="D3133" s="238" t="s">
        <v>383</v>
      </c>
      <c r="E3133" s="239" t="s">
        <v>19</v>
      </c>
      <c r="F3133" s="240" t="s">
        <v>673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383</v>
      </c>
      <c r="AU3133" s="246" t="s">
        <v>91</v>
      </c>
      <c r="AV3133" s="13" t="s">
        <v>85</v>
      </c>
      <c r="AW3133" s="13" t="s">
        <v>37</v>
      </c>
      <c r="AX3133" s="13" t="s">
        <v>78</v>
      </c>
      <c r="AY3133" s="246" t="s">
        <v>373</v>
      </c>
    </row>
    <row r="3134" s="14" customFormat="1">
      <c r="A3134" s="14"/>
      <c r="B3134" s="247"/>
      <c r="C3134" s="248"/>
      <c r="D3134" s="238" t="s">
        <v>383</v>
      </c>
      <c r="E3134" s="249" t="s">
        <v>19</v>
      </c>
      <c r="F3134" s="250" t="s">
        <v>2724</v>
      </c>
      <c r="G3134" s="248"/>
      <c r="H3134" s="251">
        <v>50.143999999999998</v>
      </c>
      <c r="I3134" s="252"/>
      <c r="J3134" s="248"/>
      <c r="K3134" s="248"/>
      <c r="L3134" s="253"/>
      <c r="M3134" s="254"/>
      <c r="N3134" s="255"/>
      <c r="O3134" s="255"/>
      <c r="P3134" s="255"/>
      <c r="Q3134" s="255"/>
      <c r="R3134" s="255"/>
      <c r="S3134" s="255"/>
      <c r="T3134" s="256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7" t="s">
        <v>383</v>
      </c>
      <c r="AU3134" s="257" t="s">
        <v>91</v>
      </c>
      <c r="AV3134" s="14" t="s">
        <v>91</v>
      </c>
      <c r="AW3134" s="14" t="s">
        <v>37</v>
      </c>
      <c r="AX3134" s="14" t="s">
        <v>78</v>
      </c>
      <c r="AY3134" s="257" t="s">
        <v>373</v>
      </c>
    </row>
    <row r="3135" s="13" customFormat="1">
      <c r="A3135" s="13"/>
      <c r="B3135" s="236"/>
      <c r="C3135" s="237"/>
      <c r="D3135" s="238" t="s">
        <v>383</v>
      </c>
      <c r="E3135" s="239" t="s">
        <v>19</v>
      </c>
      <c r="F3135" s="240" t="s">
        <v>692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383</v>
      </c>
      <c r="AU3135" s="246" t="s">
        <v>91</v>
      </c>
      <c r="AV3135" s="13" t="s">
        <v>85</v>
      </c>
      <c r="AW3135" s="13" t="s">
        <v>37</v>
      </c>
      <c r="AX3135" s="13" t="s">
        <v>78</v>
      </c>
      <c r="AY3135" s="246" t="s">
        <v>373</v>
      </c>
    </row>
    <row r="3136" s="14" customFormat="1">
      <c r="A3136" s="14"/>
      <c r="B3136" s="247"/>
      <c r="C3136" s="248"/>
      <c r="D3136" s="238" t="s">
        <v>383</v>
      </c>
      <c r="E3136" s="249" t="s">
        <v>19</v>
      </c>
      <c r="F3136" s="250" t="s">
        <v>2725</v>
      </c>
      <c r="G3136" s="248"/>
      <c r="H3136" s="251">
        <v>90.370000000000005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7" t="s">
        <v>383</v>
      </c>
      <c r="AU3136" s="257" t="s">
        <v>91</v>
      </c>
      <c r="AV3136" s="14" t="s">
        <v>91</v>
      </c>
      <c r="AW3136" s="14" t="s">
        <v>37</v>
      </c>
      <c r="AX3136" s="14" t="s">
        <v>78</v>
      </c>
      <c r="AY3136" s="257" t="s">
        <v>373</v>
      </c>
    </row>
    <row r="3137" s="13" customFormat="1">
      <c r="A3137" s="13"/>
      <c r="B3137" s="236"/>
      <c r="C3137" s="237"/>
      <c r="D3137" s="238" t="s">
        <v>383</v>
      </c>
      <c r="E3137" s="239" t="s">
        <v>19</v>
      </c>
      <c r="F3137" s="240" t="s">
        <v>693</v>
      </c>
      <c r="G3137" s="237"/>
      <c r="H3137" s="239" t="s">
        <v>19</v>
      </c>
      <c r="I3137" s="241"/>
      <c r="J3137" s="237"/>
      <c r="K3137" s="237"/>
      <c r="L3137" s="242"/>
      <c r="M3137" s="243"/>
      <c r="N3137" s="244"/>
      <c r="O3137" s="244"/>
      <c r="P3137" s="244"/>
      <c r="Q3137" s="244"/>
      <c r="R3137" s="244"/>
      <c r="S3137" s="244"/>
      <c r="T3137" s="245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6" t="s">
        <v>383</v>
      </c>
      <c r="AU3137" s="246" t="s">
        <v>91</v>
      </c>
      <c r="AV3137" s="13" t="s">
        <v>85</v>
      </c>
      <c r="AW3137" s="13" t="s">
        <v>37</v>
      </c>
      <c r="AX3137" s="13" t="s">
        <v>78</v>
      </c>
      <c r="AY3137" s="246" t="s">
        <v>373</v>
      </c>
    </row>
    <row r="3138" s="14" customFormat="1">
      <c r="A3138" s="14"/>
      <c r="B3138" s="247"/>
      <c r="C3138" s="248"/>
      <c r="D3138" s="238" t="s">
        <v>383</v>
      </c>
      <c r="E3138" s="249" t="s">
        <v>19</v>
      </c>
      <c r="F3138" s="250" t="s">
        <v>2726</v>
      </c>
      <c r="G3138" s="248"/>
      <c r="H3138" s="251">
        <v>98.295000000000002</v>
      </c>
      <c r="I3138" s="252"/>
      <c r="J3138" s="248"/>
      <c r="K3138" s="248"/>
      <c r="L3138" s="253"/>
      <c r="M3138" s="254"/>
      <c r="N3138" s="255"/>
      <c r="O3138" s="255"/>
      <c r="P3138" s="255"/>
      <c r="Q3138" s="255"/>
      <c r="R3138" s="255"/>
      <c r="S3138" s="255"/>
      <c r="T3138" s="256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7" t="s">
        <v>383</v>
      </c>
      <c r="AU3138" s="257" t="s">
        <v>91</v>
      </c>
      <c r="AV3138" s="14" t="s">
        <v>91</v>
      </c>
      <c r="AW3138" s="14" t="s">
        <v>37</v>
      </c>
      <c r="AX3138" s="14" t="s">
        <v>78</v>
      </c>
      <c r="AY3138" s="257" t="s">
        <v>373</v>
      </c>
    </row>
    <row r="3139" s="13" customFormat="1">
      <c r="A3139" s="13"/>
      <c r="B3139" s="236"/>
      <c r="C3139" s="237"/>
      <c r="D3139" s="238" t="s">
        <v>383</v>
      </c>
      <c r="E3139" s="239" t="s">
        <v>19</v>
      </c>
      <c r="F3139" s="240" t="s">
        <v>694</v>
      </c>
      <c r="G3139" s="237"/>
      <c r="H3139" s="239" t="s">
        <v>19</v>
      </c>
      <c r="I3139" s="241"/>
      <c r="J3139" s="237"/>
      <c r="K3139" s="237"/>
      <c r="L3139" s="242"/>
      <c r="M3139" s="243"/>
      <c r="N3139" s="244"/>
      <c r="O3139" s="244"/>
      <c r="P3139" s="244"/>
      <c r="Q3139" s="244"/>
      <c r="R3139" s="244"/>
      <c r="S3139" s="244"/>
      <c r="T3139" s="24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6" t="s">
        <v>383</v>
      </c>
      <c r="AU3139" s="246" t="s">
        <v>91</v>
      </c>
      <c r="AV3139" s="13" t="s">
        <v>85</v>
      </c>
      <c r="AW3139" s="13" t="s">
        <v>37</v>
      </c>
      <c r="AX3139" s="13" t="s">
        <v>78</v>
      </c>
      <c r="AY3139" s="246" t="s">
        <v>373</v>
      </c>
    </row>
    <row r="3140" s="14" customFormat="1">
      <c r="A3140" s="14"/>
      <c r="B3140" s="247"/>
      <c r="C3140" s="248"/>
      <c r="D3140" s="238" t="s">
        <v>383</v>
      </c>
      <c r="E3140" s="249" t="s">
        <v>19</v>
      </c>
      <c r="F3140" s="250" t="s">
        <v>2727</v>
      </c>
      <c r="G3140" s="248"/>
      <c r="H3140" s="251">
        <v>101.486</v>
      </c>
      <c r="I3140" s="252"/>
      <c r="J3140" s="248"/>
      <c r="K3140" s="248"/>
      <c r="L3140" s="253"/>
      <c r="M3140" s="254"/>
      <c r="N3140" s="255"/>
      <c r="O3140" s="255"/>
      <c r="P3140" s="255"/>
      <c r="Q3140" s="255"/>
      <c r="R3140" s="255"/>
      <c r="S3140" s="255"/>
      <c r="T3140" s="256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7" t="s">
        <v>383</v>
      </c>
      <c r="AU3140" s="257" t="s">
        <v>91</v>
      </c>
      <c r="AV3140" s="14" t="s">
        <v>91</v>
      </c>
      <c r="AW3140" s="14" t="s">
        <v>37</v>
      </c>
      <c r="AX3140" s="14" t="s">
        <v>78</v>
      </c>
      <c r="AY3140" s="257" t="s">
        <v>373</v>
      </c>
    </row>
    <row r="3141" s="15" customFormat="1">
      <c r="A3141" s="15"/>
      <c r="B3141" s="258"/>
      <c r="C3141" s="259"/>
      <c r="D3141" s="238" t="s">
        <v>383</v>
      </c>
      <c r="E3141" s="260" t="s">
        <v>2728</v>
      </c>
      <c r="F3141" s="261" t="s">
        <v>386</v>
      </c>
      <c r="G3141" s="259"/>
      <c r="H3141" s="262">
        <v>340.29500000000002</v>
      </c>
      <c r="I3141" s="263"/>
      <c r="J3141" s="259"/>
      <c r="K3141" s="259"/>
      <c r="L3141" s="264"/>
      <c r="M3141" s="265"/>
      <c r="N3141" s="266"/>
      <c r="O3141" s="266"/>
      <c r="P3141" s="266"/>
      <c r="Q3141" s="266"/>
      <c r="R3141" s="266"/>
      <c r="S3141" s="266"/>
      <c r="T3141" s="267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68" t="s">
        <v>383</v>
      </c>
      <c r="AU3141" s="268" t="s">
        <v>91</v>
      </c>
      <c r="AV3141" s="15" t="s">
        <v>379</v>
      </c>
      <c r="AW3141" s="15" t="s">
        <v>37</v>
      </c>
      <c r="AX3141" s="15" t="s">
        <v>85</v>
      </c>
      <c r="AY3141" s="268" t="s">
        <v>373</v>
      </c>
    </row>
    <row r="3142" s="2" customFormat="1" ht="66.75" customHeight="1">
      <c r="A3142" s="41"/>
      <c r="B3142" s="42"/>
      <c r="C3142" s="218" t="s">
        <v>2729</v>
      </c>
      <c r="D3142" s="218" t="s">
        <v>375</v>
      </c>
      <c r="E3142" s="219" t="s">
        <v>2730</v>
      </c>
      <c r="F3142" s="220" t="s">
        <v>2731</v>
      </c>
      <c r="G3142" s="221" t="s">
        <v>153</v>
      </c>
      <c r="H3142" s="222">
        <v>8.3520000000000003</v>
      </c>
      <c r="I3142" s="223"/>
      <c r="J3142" s="224">
        <f>ROUND(I3142*H3142,2)</f>
        <v>0</v>
      </c>
      <c r="K3142" s="220" t="s">
        <v>19</v>
      </c>
      <c r="L3142" s="47"/>
      <c r="M3142" s="225" t="s">
        <v>19</v>
      </c>
      <c r="N3142" s="226" t="s">
        <v>50</v>
      </c>
      <c r="O3142" s="87"/>
      <c r="P3142" s="227">
        <f>O3142*H3142</f>
        <v>0</v>
      </c>
      <c r="Q3142" s="227">
        <v>0.017809999999999999</v>
      </c>
      <c r="R3142" s="227">
        <f>Q3142*H3142</f>
        <v>0.14874912000000001</v>
      </c>
      <c r="S3142" s="227">
        <v>0</v>
      </c>
      <c r="T3142" s="228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9" t="s">
        <v>482</v>
      </c>
      <c r="AT3142" s="229" t="s">
        <v>375</v>
      </c>
      <c r="AU3142" s="229" t="s">
        <v>91</v>
      </c>
      <c r="AY3142" s="20" t="s">
        <v>373</v>
      </c>
      <c r="BE3142" s="230">
        <f>IF(N3142="základní",J3142,0)</f>
        <v>0</v>
      </c>
      <c r="BF3142" s="230">
        <f>IF(N3142="snížená",J3142,0)</f>
        <v>0</v>
      </c>
      <c r="BG3142" s="230">
        <f>IF(N3142="zákl. přenesená",J3142,0)</f>
        <v>0</v>
      </c>
      <c r="BH3142" s="230">
        <f>IF(N3142="sníž. přenesená",J3142,0)</f>
        <v>0</v>
      </c>
      <c r="BI3142" s="230">
        <f>IF(N3142="nulová",J3142,0)</f>
        <v>0</v>
      </c>
      <c r="BJ3142" s="20" t="s">
        <v>91</v>
      </c>
      <c r="BK3142" s="230">
        <f>ROUND(I3142*H3142,2)</f>
        <v>0</v>
      </c>
      <c r="BL3142" s="20" t="s">
        <v>482</v>
      </c>
      <c r="BM3142" s="229" t="s">
        <v>2732</v>
      </c>
    </row>
    <row r="3143" s="13" customFormat="1">
      <c r="A3143" s="13"/>
      <c r="B3143" s="236"/>
      <c r="C3143" s="237"/>
      <c r="D3143" s="238" t="s">
        <v>383</v>
      </c>
      <c r="E3143" s="239" t="s">
        <v>19</v>
      </c>
      <c r="F3143" s="240" t="s">
        <v>384</v>
      </c>
      <c r="G3143" s="237"/>
      <c r="H3143" s="239" t="s">
        <v>19</v>
      </c>
      <c r="I3143" s="241"/>
      <c r="J3143" s="237"/>
      <c r="K3143" s="237"/>
      <c r="L3143" s="242"/>
      <c r="M3143" s="243"/>
      <c r="N3143" s="244"/>
      <c r="O3143" s="244"/>
      <c r="P3143" s="244"/>
      <c r="Q3143" s="244"/>
      <c r="R3143" s="244"/>
      <c r="S3143" s="244"/>
      <c r="T3143" s="24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6" t="s">
        <v>383</v>
      </c>
      <c r="AU3143" s="246" t="s">
        <v>91</v>
      </c>
      <c r="AV3143" s="13" t="s">
        <v>85</v>
      </c>
      <c r="AW3143" s="13" t="s">
        <v>37</v>
      </c>
      <c r="AX3143" s="13" t="s">
        <v>78</v>
      </c>
      <c r="AY3143" s="246" t="s">
        <v>373</v>
      </c>
    </row>
    <row r="3144" s="13" customFormat="1">
      <c r="A3144" s="13"/>
      <c r="B3144" s="236"/>
      <c r="C3144" s="237"/>
      <c r="D3144" s="238" t="s">
        <v>383</v>
      </c>
      <c r="E3144" s="239" t="s">
        <v>19</v>
      </c>
      <c r="F3144" s="240" t="s">
        <v>668</v>
      </c>
      <c r="G3144" s="237"/>
      <c r="H3144" s="239" t="s">
        <v>19</v>
      </c>
      <c r="I3144" s="241"/>
      <c r="J3144" s="237"/>
      <c r="K3144" s="237"/>
      <c r="L3144" s="242"/>
      <c r="M3144" s="243"/>
      <c r="N3144" s="244"/>
      <c r="O3144" s="244"/>
      <c r="P3144" s="244"/>
      <c r="Q3144" s="244"/>
      <c r="R3144" s="244"/>
      <c r="S3144" s="244"/>
      <c r="T3144" s="24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6" t="s">
        <v>383</v>
      </c>
      <c r="AU3144" s="246" t="s">
        <v>91</v>
      </c>
      <c r="AV3144" s="13" t="s">
        <v>85</v>
      </c>
      <c r="AW3144" s="13" t="s">
        <v>37</v>
      </c>
      <c r="AX3144" s="13" t="s">
        <v>78</v>
      </c>
      <c r="AY3144" s="246" t="s">
        <v>373</v>
      </c>
    </row>
    <row r="3145" s="13" customFormat="1">
      <c r="A3145" s="13"/>
      <c r="B3145" s="236"/>
      <c r="C3145" s="237"/>
      <c r="D3145" s="238" t="s">
        <v>383</v>
      </c>
      <c r="E3145" s="239" t="s">
        <v>19</v>
      </c>
      <c r="F3145" s="240" t="s">
        <v>2733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383</v>
      </c>
      <c r="AU3145" s="246" t="s">
        <v>91</v>
      </c>
      <c r="AV3145" s="13" t="s">
        <v>85</v>
      </c>
      <c r="AW3145" s="13" t="s">
        <v>37</v>
      </c>
      <c r="AX3145" s="13" t="s">
        <v>78</v>
      </c>
      <c r="AY3145" s="246" t="s">
        <v>373</v>
      </c>
    </row>
    <row r="3146" s="13" customFormat="1">
      <c r="A3146" s="13"/>
      <c r="B3146" s="236"/>
      <c r="C3146" s="237"/>
      <c r="D3146" s="238" t="s">
        <v>383</v>
      </c>
      <c r="E3146" s="239" t="s">
        <v>19</v>
      </c>
      <c r="F3146" s="240" t="s">
        <v>673</v>
      </c>
      <c r="G3146" s="237"/>
      <c r="H3146" s="239" t="s">
        <v>19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6" t="s">
        <v>383</v>
      </c>
      <c r="AU3146" s="246" t="s">
        <v>91</v>
      </c>
      <c r="AV3146" s="13" t="s">
        <v>85</v>
      </c>
      <c r="AW3146" s="13" t="s">
        <v>37</v>
      </c>
      <c r="AX3146" s="13" t="s">
        <v>78</v>
      </c>
      <c r="AY3146" s="246" t="s">
        <v>373</v>
      </c>
    </row>
    <row r="3147" s="14" customFormat="1">
      <c r="A3147" s="14"/>
      <c r="B3147" s="247"/>
      <c r="C3147" s="248"/>
      <c r="D3147" s="238" t="s">
        <v>383</v>
      </c>
      <c r="E3147" s="249" t="s">
        <v>19</v>
      </c>
      <c r="F3147" s="250" t="s">
        <v>2734</v>
      </c>
      <c r="G3147" s="248"/>
      <c r="H3147" s="251">
        <v>8.3520000000000003</v>
      </c>
      <c r="I3147" s="252"/>
      <c r="J3147" s="248"/>
      <c r="K3147" s="248"/>
      <c r="L3147" s="253"/>
      <c r="M3147" s="254"/>
      <c r="N3147" s="255"/>
      <c r="O3147" s="255"/>
      <c r="P3147" s="255"/>
      <c r="Q3147" s="255"/>
      <c r="R3147" s="255"/>
      <c r="S3147" s="255"/>
      <c r="T3147" s="256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7" t="s">
        <v>383</v>
      </c>
      <c r="AU3147" s="257" t="s">
        <v>91</v>
      </c>
      <c r="AV3147" s="14" t="s">
        <v>91</v>
      </c>
      <c r="AW3147" s="14" t="s">
        <v>37</v>
      </c>
      <c r="AX3147" s="14" t="s">
        <v>78</v>
      </c>
      <c r="AY3147" s="257" t="s">
        <v>373</v>
      </c>
    </row>
    <row r="3148" s="15" customFormat="1">
      <c r="A3148" s="15"/>
      <c r="B3148" s="258"/>
      <c r="C3148" s="259"/>
      <c r="D3148" s="238" t="s">
        <v>383</v>
      </c>
      <c r="E3148" s="260" t="s">
        <v>2735</v>
      </c>
      <c r="F3148" s="261" t="s">
        <v>386</v>
      </c>
      <c r="G3148" s="259"/>
      <c r="H3148" s="262">
        <v>8.3520000000000003</v>
      </c>
      <c r="I3148" s="263"/>
      <c r="J3148" s="259"/>
      <c r="K3148" s="259"/>
      <c r="L3148" s="264"/>
      <c r="M3148" s="265"/>
      <c r="N3148" s="266"/>
      <c r="O3148" s="266"/>
      <c r="P3148" s="266"/>
      <c r="Q3148" s="266"/>
      <c r="R3148" s="266"/>
      <c r="S3148" s="266"/>
      <c r="T3148" s="267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T3148" s="268" t="s">
        <v>383</v>
      </c>
      <c r="AU3148" s="268" t="s">
        <v>91</v>
      </c>
      <c r="AV3148" s="15" t="s">
        <v>379</v>
      </c>
      <c r="AW3148" s="15" t="s">
        <v>37</v>
      </c>
      <c r="AX3148" s="15" t="s">
        <v>85</v>
      </c>
      <c r="AY3148" s="268" t="s">
        <v>373</v>
      </c>
    </row>
    <row r="3149" s="2" customFormat="1" ht="49.05" customHeight="1">
      <c r="A3149" s="41"/>
      <c r="B3149" s="42"/>
      <c r="C3149" s="218" t="s">
        <v>2736</v>
      </c>
      <c r="D3149" s="218" t="s">
        <v>375</v>
      </c>
      <c r="E3149" s="219" t="s">
        <v>2737</v>
      </c>
      <c r="F3149" s="220" t="s">
        <v>2738</v>
      </c>
      <c r="G3149" s="221" t="s">
        <v>153</v>
      </c>
      <c r="H3149" s="222">
        <v>1662.348</v>
      </c>
      <c r="I3149" s="223"/>
      <c r="J3149" s="224">
        <f>ROUND(I3149*H3149,2)</f>
        <v>0</v>
      </c>
      <c r="K3149" s="220" t="s">
        <v>378</v>
      </c>
      <c r="L3149" s="47"/>
      <c r="M3149" s="225" t="s">
        <v>19</v>
      </c>
      <c r="N3149" s="226" t="s">
        <v>50</v>
      </c>
      <c r="O3149" s="87"/>
      <c r="P3149" s="227">
        <f>O3149*H3149</f>
        <v>0</v>
      </c>
      <c r="Q3149" s="227">
        <v>0.012200000000000001</v>
      </c>
      <c r="R3149" s="227">
        <f>Q3149*H3149</f>
        <v>20.2806456</v>
      </c>
      <c r="S3149" s="227">
        <v>0</v>
      </c>
      <c r="T3149" s="228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9" t="s">
        <v>482</v>
      </c>
      <c r="AT3149" s="229" t="s">
        <v>375</v>
      </c>
      <c r="AU3149" s="229" t="s">
        <v>91</v>
      </c>
      <c r="AY3149" s="20" t="s">
        <v>373</v>
      </c>
      <c r="BE3149" s="230">
        <f>IF(N3149="základní",J3149,0)</f>
        <v>0</v>
      </c>
      <c r="BF3149" s="230">
        <f>IF(N3149="snížená",J3149,0)</f>
        <v>0</v>
      </c>
      <c r="BG3149" s="230">
        <f>IF(N3149="zákl. přenesená",J3149,0)</f>
        <v>0</v>
      </c>
      <c r="BH3149" s="230">
        <f>IF(N3149="sníž. přenesená",J3149,0)</f>
        <v>0</v>
      </c>
      <c r="BI3149" s="230">
        <f>IF(N3149="nulová",J3149,0)</f>
        <v>0</v>
      </c>
      <c r="BJ3149" s="20" t="s">
        <v>91</v>
      </c>
      <c r="BK3149" s="230">
        <f>ROUND(I3149*H3149,2)</f>
        <v>0</v>
      </c>
      <c r="BL3149" s="20" t="s">
        <v>482</v>
      </c>
      <c r="BM3149" s="229" t="s">
        <v>2739</v>
      </c>
    </row>
    <row r="3150" s="2" customFormat="1">
      <c r="A3150" s="41"/>
      <c r="B3150" s="42"/>
      <c r="C3150" s="43"/>
      <c r="D3150" s="231" t="s">
        <v>381</v>
      </c>
      <c r="E3150" s="43"/>
      <c r="F3150" s="232" t="s">
        <v>2740</v>
      </c>
      <c r="G3150" s="43"/>
      <c r="H3150" s="43"/>
      <c r="I3150" s="233"/>
      <c r="J3150" s="43"/>
      <c r="K3150" s="43"/>
      <c r="L3150" s="47"/>
      <c r="M3150" s="234"/>
      <c r="N3150" s="235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381</v>
      </c>
      <c r="AU3150" s="20" t="s">
        <v>91</v>
      </c>
    </row>
    <row r="3151" s="13" customFormat="1">
      <c r="A3151" s="13"/>
      <c r="B3151" s="236"/>
      <c r="C3151" s="237"/>
      <c r="D3151" s="238" t="s">
        <v>383</v>
      </c>
      <c r="E3151" s="239" t="s">
        <v>19</v>
      </c>
      <c r="F3151" s="240" t="s">
        <v>384</v>
      </c>
      <c r="G3151" s="237"/>
      <c r="H3151" s="239" t="s">
        <v>19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6" t="s">
        <v>383</v>
      </c>
      <c r="AU3151" s="246" t="s">
        <v>91</v>
      </c>
      <c r="AV3151" s="13" t="s">
        <v>85</v>
      </c>
      <c r="AW3151" s="13" t="s">
        <v>37</v>
      </c>
      <c r="AX3151" s="13" t="s">
        <v>78</v>
      </c>
      <c r="AY3151" s="246" t="s">
        <v>373</v>
      </c>
    </row>
    <row r="3152" s="13" customFormat="1">
      <c r="A3152" s="13"/>
      <c r="B3152" s="236"/>
      <c r="C3152" s="237"/>
      <c r="D3152" s="238" t="s">
        <v>383</v>
      </c>
      <c r="E3152" s="239" t="s">
        <v>19</v>
      </c>
      <c r="F3152" s="240" t="s">
        <v>668</v>
      </c>
      <c r="G3152" s="237"/>
      <c r="H3152" s="239" t="s">
        <v>19</v>
      </c>
      <c r="I3152" s="241"/>
      <c r="J3152" s="237"/>
      <c r="K3152" s="237"/>
      <c r="L3152" s="242"/>
      <c r="M3152" s="243"/>
      <c r="N3152" s="244"/>
      <c r="O3152" s="244"/>
      <c r="P3152" s="244"/>
      <c r="Q3152" s="244"/>
      <c r="R3152" s="244"/>
      <c r="S3152" s="244"/>
      <c r="T3152" s="24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6" t="s">
        <v>383</v>
      </c>
      <c r="AU3152" s="246" t="s">
        <v>91</v>
      </c>
      <c r="AV3152" s="13" t="s">
        <v>85</v>
      </c>
      <c r="AW3152" s="13" t="s">
        <v>37</v>
      </c>
      <c r="AX3152" s="13" t="s">
        <v>78</v>
      </c>
      <c r="AY3152" s="246" t="s">
        <v>373</v>
      </c>
    </row>
    <row r="3153" s="13" customFormat="1">
      <c r="A3153" s="13"/>
      <c r="B3153" s="236"/>
      <c r="C3153" s="237"/>
      <c r="D3153" s="238" t="s">
        <v>383</v>
      </c>
      <c r="E3153" s="239" t="s">
        <v>19</v>
      </c>
      <c r="F3153" s="240" t="s">
        <v>208</v>
      </c>
      <c r="G3153" s="237"/>
      <c r="H3153" s="239" t="s">
        <v>19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6" t="s">
        <v>383</v>
      </c>
      <c r="AU3153" s="246" t="s">
        <v>91</v>
      </c>
      <c r="AV3153" s="13" t="s">
        <v>85</v>
      </c>
      <c r="AW3153" s="13" t="s">
        <v>37</v>
      </c>
      <c r="AX3153" s="13" t="s">
        <v>78</v>
      </c>
      <c r="AY3153" s="246" t="s">
        <v>373</v>
      </c>
    </row>
    <row r="3154" s="13" customFormat="1">
      <c r="A3154" s="13"/>
      <c r="B3154" s="236"/>
      <c r="C3154" s="237"/>
      <c r="D3154" s="238" t="s">
        <v>383</v>
      </c>
      <c r="E3154" s="239" t="s">
        <v>19</v>
      </c>
      <c r="F3154" s="240" t="s">
        <v>673</v>
      </c>
      <c r="G3154" s="237"/>
      <c r="H3154" s="239" t="s">
        <v>19</v>
      </c>
      <c r="I3154" s="241"/>
      <c r="J3154" s="237"/>
      <c r="K3154" s="237"/>
      <c r="L3154" s="242"/>
      <c r="M3154" s="243"/>
      <c r="N3154" s="244"/>
      <c r="O3154" s="244"/>
      <c r="P3154" s="244"/>
      <c r="Q3154" s="244"/>
      <c r="R3154" s="244"/>
      <c r="S3154" s="244"/>
      <c r="T3154" s="245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6" t="s">
        <v>383</v>
      </c>
      <c r="AU3154" s="246" t="s">
        <v>91</v>
      </c>
      <c r="AV3154" s="13" t="s">
        <v>85</v>
      </c>
      <c r="AW3154" s="13" t="s">
        <v>37</v>
      </c>
      <c r="AX3154" s="13" t="s">
        <v>78</v>
      </c>
      <c r="AY3154" s="246" t="s">
        <v>373</v>
      </c>
    </row>
    <row r="3155" s="13" customFormat="1">
      <c r="A3155" s="13"/>
      <c r="B3155" s="236"/>
      <c r="C3155" s="237"/>
      <c r="D3155" s="238" t="s">
        <v>383</v>
      </c>
      <c r="E3155" s="239" t="s">
        <v>19</v>
      </c>
      <c r="F3155" s="240" t="s">
        <v>2741</v>
      </c>
      <c r="G3155" s="237"/>
      <c r="H3155" s="239" t="s">
        <v>19</v>
      </c>
      <c r="I3155" s="241"/>
      <c r="J3155" s="237"/>
      <c r="K3155" s="237"/>
      <c r="L3155" s="242"/>
      <c r="M3155" s="243"/>
      <c r="N3155" s="244"/>
      <c r="O3155" s="244"/>
      <c r="P3155" s="244"/>
      <c r="Q3155" s="244"/>
      <c r="R3155" s="244"/>
      <c r="S3155" s="244"/>
      <c r="T3155" s="245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6" t="s">
        <v>383</v>
      </c>
      <c r="AU3155" s="246" t="s">
        <v>91</v>
      </c>
      <c r="AV3155" s="13" t="s">
        <v>85</v>
      </c>
      <c r="AW3155" s="13" t="s">
        <v>37</v>
      </c>
      <c r="AX3155" s="13" t="s">
        <v>78</v>
      </c>
      <c r="AY3155" s="246" t="s">
        <v>373</v>
      </c>
    </row>
    <row r="3156" s="14" customFormat="1">
      <c r="A3156" s="14"/>
      <c r="B3156" s="247"/>
      <c r="C3156" s="248"/>
      <c r="D3156" s="238" t="s">
        <v>383</v>
      </c>
      <c r="E3156" s="249" t="s">
        <v>19</v>
      </c>
      <c r="F3156" s="250" t="s">
        <v>2742</v>
      </c>
      <c r="G3156" s="248"/>
      <c r="H3156" s="251">
        <v>6.9699999999999998</v>
      </c>
      <c r="I3156" s="252"/>
      <c r="J3156" s="248"/>
      <c r="K3156" s="248"/>
      <c r="L3156" s="253"/>
      <c r="M3156" s="254"/>
      <c r="N3156" s="255"/>
      <c r="O3156" s="255"/>
      <c r="P3156" s="255"/>
      <c r="Q3156" s="255"/>
      <c r="R3156" s="255"/>
      <c r="S3156" s="255"/>
      <c r="T3156" s="256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7" t="s">
        <v>383</v>
      </c>
      <c r="AU3156" s="257" t="s">
        <v>91</v>
      </c>
      <c r="AV3156" s="14" t="s">
        <v>91</v>
      </c>
      <c r="AW3156" s="14" t="s">
        <v>37</v>
      </c>
      <c r="AX3156" s="14" t="s">
        <v>78</v>
      </c>
      <c r="AY3156" s="257" t="s">
        <v>373</v>
      </c>
    </row>
    <row r="3157" s="14" customFormat="1">
      <c r="A3157" s="14"/>
      <c r="B3157" s="247"/>
      <c r="C3157" s="248"/>
      <c r="D3157" s="238" t="s">
        <v>383</v>
      </c>
      <c r="E3157" s="249" t="s">
        <v>19</v>
      </c>
      <c r="F3157" s="250" t="s">
        <v>2743</v>
      </c>
      <c r="G3157" s="248"/>
      <c r="H3157" s="251">
        <v>80.560000000000002</v>
      </c>
      <c r="I3157" s="252"/>
      <c r="J3157" s="248"/>
      <c r="K3157" s="248"/>
      <c r="L3157" s="253"/>
      <c r="M3157" s="254"/>
      <c r="N3157" s="255"/>
      <c r="O3157" s="255"/>
      <c r="P3157" s="255"/>
      <c r="Q3157" s="255"/>
      <c r="R3157" s="255"/>
      <c r="S3157" s="255"/>
      <c r="T3157" s="256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7" t="s">
        <v>383</v>
      </c>
      <c r="AU3157" s="257" t="s">
        <v>91</v>
      </c>
      <c r="AV3157" s="14" t="s">
        <v>91</v>
      </c>
      <c r="AW3157" s="14" t="s">
        <v>37</v>
      </c>
      <c r="AX3157" s="14" t="s">
        <v>78</v>
      </c>
      <c r="AY3157" s="257" t="s">
        <v>373</v>
      </c>
    </row>
    <row r="3158" s="14" customFormat="1">
      <c r="A3158" s="14"/>
      <c r="B3158" s="247"/>
      <c r="C3158" s="248"/>
      <c r="D3158" s="238" t="s">
        <v>383</v>
      </c>
      <c r="E3158" s="249" t="s">
        <v>19</v>
      </c>
      <c r="F3158" s="250" t="s">
        <v>2744</v>
      </c>
      <c r="G3158" s="248"/>
      <c r="H3158" s="251">
        <v>3.6200000000000001</v>
      </c>
      <c r="I3158" s="252"/>
      <c r="J3158" s="248"/>
      <c r="K3158" s="248"/>
      <c r="L3158" s="253"/>
      <c r="M3158" s="254"/>
      <c r="N3158" s="255"/>
      <c r="O3158" s="255"/>
      <c r="P3158" s="255"/>
      <c r="Q3158" s="255"/>
      <c r="R3158" s="255"/>
      <c r="S3158" s="255"/>
      <c r="T3158" s="256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7" t="s">
        <v>383</v>
      </c>
      <c r="AU3158" s="257" t="s">
        <v>91</v>
      </c>
      <c r="AV3158" s="14" t="s">
        <v>91</v>
      </c>
      <c r="AW3158" s="14" t="s">
        <v>37</v>
      </c>
      <c r="AX3158" s="14" t="s">
        <v>78</v>
      </c>
      <c r="AY3158" s="257" t="s">
        <v>373</v>
      </c>
    </row>
    <row r="3159" s="14" customFormat="1">
      <c r="A3159" s="14"/>
      <c r="B3159" s="247"/>
      <c r="C3159" s="248"/>
      <c r="D3159" s="238" t="s">
        <v>383</v>
      </c>
      <c r="E3159" s="249" t="s">
        <v>19</v>
      </c>
      <c r="F3159" s="250" t="s">
        <v>2745</v>
      </c>
      <c r="G3159" s="248"/>
      <c r="H3159" s="251">
        <v>15.94</v>
      </c>
      <c r="I3159" s="252"/>
      <c r="J3159" s="248"/>
      <c r="K3159" s="248"/>
      <c r="L3159" s="253"/>
      <c r="M3159" s="254"/>
      <c r="N3159" s="255"/>
      <c r="O3159" s="255"/>
      <c r="P3159" s="255"/>
      <c r="Q3159" s="255"/>
      <c r="R3159" s="255"/>
      <c r="S3159" s="255"/>
      <c r="T3159" s="256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7" t="s">
        <v>383</v>
      </c>
      <c r="AU3159" s="257" t="s">
        <v>91</v>
      </c>
      <c r="AV3159" s="14" t="s">
        <v>91</v>
      </c>
      <c r="AW3159" s="14" t="s">
        <v>37</v>
      </c>
      <c r="AX3159" s="14" t="s">
        <v>78</v>
      </c>
      <c r="AY3159" s="257" t="s">
        <v>373</v>
      </c>
    </row>
    <row r="3160" s="14" customFormat="1">
      <c r="A3160" s="14"/>
      <c r="B3160" s="247"/>
      <c r="C3160" s="248"/>
      <c r="D3160" s="238" t="s">
        <v>383</v>
      </c>
      <c r="E3160" s="249" t="s">
        <v>19</v>
      </c>
      <c r="F3160" s="250" t="s">
        <v>2746</v>
      </c>
      <c r="G3160" s="248"/>
      <c r="H3160" s="251">
        <v>66.180000000000007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383</v>
      </c>
      <c r="AU3160" s="257" t="s">
        <v>91</v>
      </c>
      <c r="AV3160" s="14" t="s">
        <v>91</v>
      </c>
      <c r="AW3160" s="14" t="s">
        <v>37</v>
      </c>
      <c r="AX3160" s="14" t="s">
        <v>78</v>
      </c>
      <c r="AY3160" s="257" t="s">
        <v>373</v>
      </c>
    </row>
    <row r="3161" s="14" customFormat="1">
      <c r="A3161" s="14"/>
      <c r="B3161" s="247"/>
      <c r="C3161" s="248"/>
      <c r="D3161" s="238" t="s">
        <v>383</v>
      </c>
      <c r="E3161" s="249" t="s">
        <v>19</v>
      </c>
      <c r="F3161" s="250" t="s">
        <v>2747</v>
      </c>
      <c r="G3161" s="248"/>
      <c r="H3161" s="251">
        <v>10.34</v>
      </c>
      <c r="I3161" s="252"/>
      <c r="J3161" s="248"/>
      <c r="K3161" s="248"/>
      <c r="L3161" s="253"/>
      <c r="M3161" s="254"/>
      <c r="N3161" s="255"/>
      <c r="O3161" s="255"/>
      <c r="P3161" s="255"/>
      <c r="Q3161" s="255"/>
      <c r="R3161" s="255"/>
      <c r="S3161" s="255"/>
      <c r="T3161" s="256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7" t="s">
        <v>383</v>
      </c>
      <c r="AU3161" s="257" t="s">
        <v>91</v>
      </c>
      <c r="AV3161" s="14" t="s">
        <v>91</v>
      </c>
      <c r="AW3161" s="14" t="s">
        <v>37</v>
      </c>
      <c r="AX3161" s="14" t="s">
        <v>78</v>
      </c>
      <c r="AY3161" s="257" t="s">
        <v>373</v>
      </c>
    </row>
    <row r="3162" s="14" customFormat="1">
      <c r="A3162" s="14"/>
      <c r="B3162" s="247"/>
      <c r="C3162" s="248"/>
      <c r="D3162" s="238" t="s">
        <v>383</v>
      </c>
      <c r="E3162" s="249" t="s">
        <v>19</v>
      </c>
      <c r="F3162" s="250" t="s">
        <v>2748</v>
      </c>
      <c r="G3162" s="248"/>
      <c r="H3162" s="251">
        <v>3.7799999999999998</v>
      </c>
      <c r="I3162" s="252"/>
      <c r="J3162" s="248"/>
      <c r="K3162" s="248"/>
      <c r="L3162" s="253"/>
      <c r="M3162" s="254"/>
      <c r="N3162" s="255"/>
      <c r="O3162" s="255"/>
      <c r="P3162" s="255"/>
      <c r="Q3162" s="255"/>
      <c r="R3162" s="255"/>
      <c r="S3162" s="255"/>
      <c r="T3162" s="256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7" t="s">
        <v>383</v>
      </c>
      <c r="AU3162" s="257" t="s">
        <v>91</v>
      </c>
      <c r="AV3162" s="14" t="s">
        <v>91</v>
      </c>
      <c r="AW3162" s="14" t="s">
        <v>37</v>
      </c>
      <c r="AX3162" s="14" t="s">
        <v>78</v>
      </c>
      <c r="AY3162" s="257" t="s">
        <v>373</v>
      </c>
    </row>
    <row r="3163" s="14" customFormat="1">
      <c r="A3163" s="14"/>
      <c r="B3163" s="247"/>
      <c r="C3163" s="248"/>
      <c r="D3163" s="238" t="s">
        <v>383</v>
      </c>
      <c r="E3163" s="249" t="s">
        <v>19</v>
      </c>
      <c r="F3163" s="250" t="s">
        <v>2749</v>
      </c>
      <c r="G3163" s="248"/>
      <c r="H3163" s="251">
        <v>3.7999999999999998</v>
      </c>
      <c r="I3163" s="252"/>
      <c r="J3163" s="248"/>
      <c r="K3163" s="248"/>
      <c r="L3163" s="253"/>
      <c r="M3163" s="254"/>
      <c r="N3163" s="255"/>
      <c r="O3163" s="255"/>
      <c r="P3163" s="255"/>
      <c r="Q3163" s="255"/>
      <c r="R3163" s="255"/>
      <c r="S3163" s="255"/>
      <c r="T3163" s="256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7" t="s">
        <v>383</v>
      </c>
      <c r="AU3163" s="257" t="s">
        <v>91</v>
      </c>
      <c r="AV3163" s="14" t="s">
        <v>91</v>
      </c>
      <c r="AW3163" s="14" t="s">
        <v>37</v>
      </c>
      <c r="AX3163" s="14" t="s">
        <v>78</v>
      </c>
      <c r="AY3163" s="257" t="s">
        <v>373</v>
      </c>
    </row>
    <row r="3164" s="14" customFormat="1">
      <c r="A3164" s="14"/>
      <c r="B3164" s="247"/>
      <c r="C3164" s="248"/>
      <c r="D3164" s="238" t="s">
        <v>383</v>
      </c>
      <c r="E3164" s="249" t="s">
        <v>19</v>
      </c>
      <c r="F3164" s="250" t="s">
        <v>2750</v>
      </c>
      <c r="G3164" s="248"/>
      <c r="H3164" s="251">
        <v>6.5700000000000003</v>
      </c>
      <c r="I3164" s="252"/>
      <c r="J3164" s="248"/>
      <c r="K3164" s="248"/>
      <c r="L3164" s="253"/>
      <c r="M3164" s="254"/>
      <c r="N3164" s="255"/>
      <c r="O3164" s="255"/>
      <c r="P3164" s="255"/>
      <c r="Q3164" s="255"/>
      <c r="R3164" s="255"/>
      <c r="S3164" s="255"/>
      <c r="T3164" s="256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7" t="s">
        <v>383</v>
      </c>
      <c r="AU3164" s="257" t="s">
        <v>91</v>
      </c>
      <c r="AV3164" s="14" t="s">
        <v>91</v>
      </c>
      <c r="AW3164" s="14" t="s">
        <v>37</v>
      </c>
      <c r="AX3164" s="14" t="s">
        <v>78</v>
      </c>
      <c r="AY3164" s="257" t="s">
        <v>373</v>
      </c>
    </row>
    <row r="3165" s="14" customFormat="1">
      <c r="A3165" s="14"/>
      <c r="B3165" s="247"/>
      <c r="C3165" s="248"/>
      <c r="D3165" s="238" t="s">
        <v>383</v>
      </c>
      <c r="E3165" s="249" t="s">
        <v>19</v>
      </c>
      <c r="F3165" s="250" t="s">
        <v>2751</v>
      </c>
      <c r="G3165" s="248"/>
      <c r="H3165" s="251">
        <v>6.46</v>
      </c>
      <c r="I3165" s="252"/>
      <c r="J3165" s="248"/>
      <c r="K3165" s="248"/>
      <c r="L3165" s="253"/>
      <c r="M3165" s="254"/>
      <c r="N3165" s="255"/>
      <c r="O3165" s="255"/>
      <c r="P3165" s="255"/>
      <c r="Q3165" s="255"/>
      <c r="R3165" s="255"/>
      <c r="S3165" s="255"/>
      <c r="T3165" s="256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7" t="s">
        <v>383</v>
      </c>
      <c r="AU3165" s="257" t="s">
        <v>91</v>
      </c>
      <c r="AV3165" s="14" t="s">
        <v>91</v>
      </c>
      <c r="AW3165" s="14" t="s">
        <v>37</v>
      </c>
      <c r="AX3165" s="14" t="s">
        <v>78</v>
      </c>
      <c r="AY3165" s="257" t="s">
        <v>373</v>
      </c>
    </row>
    <row r="3166" s="14" customFormat="1">
      <c r="A3166" s="14"/>
      <c r="B3166" s="247"/>
      <c r="C3166" s="248"/>
      <c r="D3166" s="238" t="s">
        <v>383</v>
      </c>
      <c r="E3166" s="249" t="s">
        <v>19</v>
      </c>
      <c r="F3166" s="250" t="s">
        <v>2752</v>
      </c>
      <c r="G3166" s="248"/>
      <c r="H3166" s="251">
        <v>5.0599999999999996</v>
      </c>
      <c r="I3166" s="252"/>
      <c r="J3166" s="248"/>
      <c r="K3166" s="248"/>
      <c r="L3166" s="253"/>
      <c r="M3166" s="254"/>
      <c r="N3166" s="255"/>
      <c r="O3166" s="255"/>
      <c r="P3166" s="255"/>
      <c r="Q3166" s="255"/>
      <c r="R3166" s="255"/>
      <c r="S3166" s="255"/>
      <c r="T3166" s="256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7" t="s">
        <v>383</v>
      </c>
      <c r="AU3166" s="257" t="s">
        <v>91</v>
      </c>
      <c r="AV3166" s="14" t="s">
        <v>91</v>
      </c>
      <c r="AW3166" s="14" t="s">
        <v>37</v>
      </c>
      <c r="AX3166" s="14" t="s">
        <v>78</v>
      </c>
      <c r="AY3166" s="257" t="s">
        <v>373</v>
      </c>
    </row>
    <row r="3167" s="14" customFormat="1">
      <c r="A3167" s="14"/>
      <c r="B3167" s="247"/>
      <c r="C3167" s="248"/>
      <c r="D3167" s="238" t="s">
        <v>383</v>
      </c>
      <c r="E3167" s="249" t="s">
        <v>19</v>
      </c>
      <c r="F3167" s="250" t="s">
        <v>2753</v>
      </c>
      <c r="G3167" s="248"/>
      <c r="H3167" s="251">
        <v>3.25</v>
      </c>
      <c r="I3167" s="252"/>
      <c r="J3167" s="248"/>
      <c r="K3167" s="248"/>
      <c r="L3167" s="253"/>
      <c r="M3167" s="254"/>
      <c r="N3167" s="255"/>
      <c r="O3167" s="255"/>
      <c r="P3167" s="255"/>
      <c r="Q3167" s="255"/>
      <c r="R3167" s="255"/>
      <c r="S3167" s="255"/>
      <c r="T3167" s="256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7" t="s">
        <v>383</v>
      </c>
      <c r="AU3167" s="257" t="s">
        <v>91</v>
      </c>
      <c r="AV3167" s="14" t="s">
        <v>91</v>
      </c>
      <c r="AW3167" s="14" t="s">
        <v>37</v>
      </c>
      <c r="AX3167" s="14" t="s">
        <v>78</v>
      </c>
      <c r="AY3167" s="257" t="s">
        <v>373</v>
      </c>
    </row>
    <row r="3168" s="14" customFormat="1">
      <c r="A3168" s="14"/>
      <c r="B3168" s="247"/>
      <c r="C3168" s="248"/>
      <c r="D3168" s="238" t="s">
        <v>383</v>
      </c>
      <c r="E3168" s="249" t="s">
        <v>19</v>
      </c>
      <c r="F3168" s="250" t="s">
        <v>2754</v>
      </c>
      <c r="G3168" s="248"/>
      <c r="H3168" s="251">
        <v>3.23</v>
      </c>
      <c r="I3168" s="252"/>
      <c r="J3168" s="248"/>
      <c r="K3168" s="248"/>
      <c r="L3168" s="253"/>
      <c r="M3168" s="254"/>
      <c r="N3168" s="255"/>
      <c r="O3168" s="255"/>
      <c r="P3168" s="255"/>
      <c r="Q3168" s="255"/>
      <c r="R3168" s="255"/>
      <c r="S3168" s="255"/>
      <c r="T3168" s="256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7" t="s">
        <v>383</v>
      </c>
      <c r="AU3168" s="257" t="s">
        <v>91</v>
      </c>
      <c r="AV3168" s="14" t="s">
        <v>91</v>
      </c>
      <c r="AW3168" s="14" t="s">
        <v>37</v>
      </c>
      <c r="AX3168" s="14" t="s">
        <v>78</v>
      </c>
      <c r="AY3168" s="257" t="s">
        <v>373</v>
      </c>
    </row>
    <row r="3169" s="14" customFormat="1">
      <c r="A3169" s="14"/>
      <c r="B3169" s="247"/>
      <c r="C3169" s="248"/>
      <c r="D3169" s="238" t="s">
        <v>383</v>
      </c>
      <c r="E3169" s="249" t="s">
        <v>19</v>
      </c>
      <c r="F3169" s="250" t="s">
        <v>2755</v>
      </c>
      <c r="G3169" s="248"/>
      <c r="H3169" s="251">
        <v>4.8099999999999996</v>
      </c>
      <c r="I3169" s="252"/>
      <c r="J3169" s="248"/>
      <c r="K3169" s="248"/>
      <c r="L3169" s="253"/>
      <c r="M3169" s="254"/>
      <c r="N3169" s="255"/>
      <c r="O3169" s="255"/>
      <c r="P3169" s="255"/>
      <c r="Q3169" s="255"/>
      <c r="R3169" s="255"/>
      <c r="S3169" s="255"/>
      <c r="T3169" s="256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7" t="s">
        <v>383</v>
      </c>
      <c r="AU3169" s="257" t="s">
        <v>91</v>
      </c>
      <c r="AV3169" s="14" t="s">
        <v>91</v>
      </c>
      <c r="AW3169" s="14" t="s">
        <v>37</v>
      </c>
      <c r="AX3169" s="14" t="s">
        <v>78</v>
      </c>
      <c r="AY3169" s="257" t="s">
        <v>373</v>
      </c>
    </row>
    <row r="3170" s="14" customFormat="1">
      <c r="A3170" s="14"/>
      <c r="B3170" s="247"/>
      <c r="C3170" s="248"/>
      <c r="D3170" s="238" t="s">
        <v>383</v>
      </c>
      <c r="E3170" s="249" t="s">
        <v>19</v>
      </c>
      <c r="F3170" s="250" t="s">
        <v>2756</v>
      </c>
      <c r="G3170" s="248"/>
      <c r="H3170" s="251">
        <v>13.65</v>
      </c>
      <c r="I3170" s="252"/>
      <c r="J3170" s="248"/>
      <c r="K3170" s="248"/>
      <c r="L3170" s="253"/>
      <c r="M3170" s="254"/>
      <c r="N3170" s="255"/>
      <c r="O3170" s="255"/>
      <c r="P3170" s="255"/>
      <c r="Q3170" s="255"/>
      <c r="R3170" s="255"/>
      <c r="S3170" s="255"/>
      <c r="T3170" s="25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7" t="s">
        <v>383</v>
      </c>
      <c r="AU3170" s="257" t="s">
        <v>91</v>
      </c>
      <c r="AV3170" s="14" t="s">
        <v>91</v>
      </c>
      <c r="AW3170" s="14" t="s">
        <v>37</v>
      </c>
      <c r="AX3170" s="14" t="s">
        <v>78</v>
      </c>
      <c r="AY3170" s="257" t="s">
        <v>373</v>
      </c>
    </row>
    <row r="3171" s="14" customFormat="1">
      <c r="A3171" s="14"/>
      <c r="B3171" s="247"/>
      <c r="C3171" s="248"/>
      <c r="D3171" s="238" t="s">
        <v>383</v>
      </c>
      <c r="E3171" s="249" t="s">
        <v>19</v>
      </c>
      <c r="F3171" s="250" t="s">
        <v>2757</v>
      </c>
      <c r="G3171" s="248"/>
      <c r="H3171" s="251">
        <v>6.7800000000000002</v>
      </c>
      <c r="I3171" s="252"/>
      <c r="J3171" s="248"/>
      <c r="K3171" s="248"/>
      <c r="L3171" s="253"/>
      <c r="M3171" s="254"/>
      <c r="N3171" s="255"/>
      <c r="O3171" s="255"/>
      <c r="P3171" s="255"/>
      <c r="Q3171" s="255"/>
      <c r="R3171" s="255"/>
      <c r="S3171" s="255"/>
      <c r="T3171" s="256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7" t="s">
        <v>383</v>
      </c>
      <c r="AU3171" s="257" t="s">
        <v>91</v>
      </c>
      <c r="AV3171" s="14" t="s">
        <v>91</v>
      </c>
      <c r="AW3171" s="14" t="s">
        <v>37</v>
      </c>
      <c r="AX3171" s="14" t="s">
        <v>78</v>
      </c>
      <c r="AY3171" s="257" t="s">
        <v>373</v>
      </c>
    </row>
    <row r="3172" s="14" customFormat="1">
      <c r="A3172" s="14"/>
      <c r="B3172" s="247"/>
      <c r="C3172" s="248"/>
      <c r="D3172" s="238" t="s">
        <v>383</v>
      </c>
      <c r="E3172" s="249" t="s">
        <v>19</v>
      </c>
      <c r="F3172" s="250" t="s">
        <v>2758</v>
      </c>
      <c r="G3172" s="248"/>
      <c r="H3172" s="251">
        <v>21.609999999999999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383</v>
      </c>
      <c r="AU3172" s="257" t="s">
        <v>91</v>
      </c>
      <c r="AV3172" s="14" t="s">
        <v>91</v>
      </c>
      <c r="AW3172" s="14" t="s">
        <v>37</v>
      </c>
      <c r="AX3172" s="14" t="s">
        <v>78</v>
      </c>
      <c r="AY3172" s="257" t="s">
        <v>373</v>
      </c>
    </row>
    <row r="3173" s="14" customFormat="1">
      <c r="A3173" s="14"/>
      <c r="B3173" s="247"/>
      <c r="C3173" s="248"/>
      <c r="D3173" s="238" t="s">
        <v>383</v>
      </c>
      <c r="E3173" s="249" t="s">
        <v>19</v>
      </c>
      <c r="F3173" s="250" t="s">
        <v>2759</v>
      </c>
      <c r="G3173" s="248"/>
      <c r="H3173" s="251">
        <v>38.630000000000003</v>
      </c>
      <c r="I3173" s="252"/>
      <c r="J3173" s="248"/>
      <c r="K3173" s="248"/>
      <c r="L3173" s="253"/>
      <c r="M3173" s="254"/>
      <c r="N3173" s="255"/>
      <c r="O3173" s="255"/>
      <c r="P3173" s="255"/>
      <c r="Q3173" s="255"/>
      <c r="R3173" s="255"/>
      <c r="S3173" s="255"/>
      <c r="T3173" s="256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7" t="s">
        <v>383</v>
      </c>
      <c r="AU3173" s="257" t="s">
        <v>91</v>
      </c>
      <c r="AV3173" s="14" t="s">
        <v>91</v>
      </c>
      <c r="AW3173" s="14" t="s">
        <v>37</v>
      </c>
      <c r="AX3173" s="14" t="s">
        <v>78</v>
      </c>
      <c r="AY3173" s="257" t="s">
        <v>373</v>
      </c>
    </row>
    <row r="3174" s="14" customFormat="1">
      <c r="A3174" s="14"/>
      <c r="B3174" s="247"/>
      <c r="C3174" s="248"/>
      <c r="D3174" s="238" t="s">
        <v>383</v>
      </c>
      <c r="E3174" s="249" t="s">
        <v>19</v>
      </c>
      <c r="F3174" s="250" t="s">
        <v>2760</v>
      </c>
      <c r="G3174" s="248"/>
      <c r="H3174" s="251">
        <v>5.9400000000000004</v>
      </c>
      <c r="I3174" s="252"/>
      <c r="J3174" s="248"/>
      <c r="K3174" s="248"/>
      <c r="L3174" s="253"/>
      <c r="M3174" s="254"/>
      <c r="N3174" s="255"/>
      <c r="O3174" s="255"/>
      <c r="P3174" s="255"/>
      <c r="Q3174" s="255"/>
      <c r="R3174" s="255"/>
      <c r="S3174" s="255"/>
      <c r="T3174" s="256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7" t="s">
        <v>383</v>
      </c>
      <c r="AU3174" s="257" t="s">
        <v>91</v>
      </c>
      <c r="AV3174" s="14" t="s">
        <v>91</v>
      </c>
      <c r="AW3174" s="14" t="s">
        <v>37</v>
      </c>
      <c r="AX3174" s="14" t="s">
        <v>78</v>
      </c>
      <c r="AY3174" s="257" t="s">
        <v>373</v>
      </c>
    </row>
    <row r="3175" s="14" customFormat="1">
      <c r="A3175" s="14"/>
      <c r="B3175" s="247"/>
      <c r="C3175" s="248"/>
      <c r="D3175" s="238" t="s">
        <v>383</v>
      </c>
      <c r="E3175" s="249" t="s">
        <v>19</v>
      </c>
      <c r="F3175" s="250" t="s">
        <v>2761</v>
      </c>
      <c r="G3175" s="248"/>
      <c r="H3175" s="251">
        <v>9.1899999999999995</v>
      </c>
      <c r="I3175" s="252"/>
      <c r="J3175" s="248"/>
      <c r="K3175" s="248"/>
      <c r="L3175" s="253"/>
      <c r="M3175" s="254"/>
      <c r="N3175" s="255"/>
      <c r="O3175" s="255"/>
      <c r="P3175" s="255"/>
      <c r="Q3175" s="255"/>
      <c r="R3175" s="255"/>
      <c r="S3175" s="255"/>
      <c r="T3175" s="256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7" t="s">
        <v>383</v>
      </c>
      <c r="AU3175" s="257" t="s">
        <v>91</v>
      </c>
      <c r="AV3175" s="14" t="s">
        <v>91</v>
      </c>
      <c r="AW3175" s="14" t="s">
        <v>37</v>
      </c>
      <c r="AX3175" s="14" t="s">
        <v>78</v>
      </c>
      <c r="AY3175" s="257" t="s">
        <v>373</v>
      </c>
    </row>
    <row r="3176" s="16" customFormat="1">
      <c r="A3176" s="16"/>
      <c r="B3176" s="269"/>
      <c r="C3176" s="270"/>
      <c r="D3176" s="238" t="s">
        <v>383</v>
      </c>
      <c r="E3176" s="271" t="s">
        <v>19</v>
      </c>
      <c r="F3176" s="272" t="s">
        <v>447</v>
      </c>
      <c r="G3176" s="270"/>
      <c r="H3176" s="273">
        <v>316.37</v>
      </c>
      <c r="I3176" s="274"/>
      <c r="J3176" s="270"/>
      <c r="K3176" s="270"/>
      <c r="L3176" s="275"/>
      <c r="M3176" s="276"/>
      <c r="N3176" s="277"/>
      <c r="O3176" s="277"/>
      <c r="P3176" s="277"/>
      <c r="Q3176" s="277"/>
      <c r="R3176" s="277"/>
      <c r="S3176" s="277"/>
      <c r="T3176" s="278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79" t="s">
        <v>383</v>
      </c>
      <c r="AU3176" s="279" t="s">
        <v>91</v>
      </c>
      <c r="AV3176" s="16" t="s">
        <v>98</v>
      </c>
      <c r="AW3176" s="16" t="s">
        <v>37</v>
      </c>
      <c r="AX3176" s="16" t="s">
        <v>78</v>
      </c>
      <c r="AY3176" s="279" t="s">
        <v>373</v>
      </c>
    </row>
    <row r="3177" s="13" customFormat="1">
      <c r="A3177" s="13"/>
      <c r="B3177" s="236"/>
      <c r="C3177" s="237"/>
      <c r="D3177" s="238" t="s">
        <v>383</v>
      </c>
      <c r="E3177" s="239" t="s">
        <v>19</v>
      </c>
      <c r="F3177" s="240" t="s">
        <v>692</v>
      </c>
      <c r="G3177" s="237"/>
      <c r="H3177" s="239" t="s">
        <v>19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6" t="s">
        <v>383</v>
      </c>
      <c r="AU3177" s="246" t="s">
        <v>91</v>
      </c>
      <c r="AV3177" s="13" t="s">
        <v>85</v>
      </c>
      <c r="AW3177" s="13" t="s">
        <v>37</v>
      </c>
      <c r="AX3177" s="13" t="s">
        <v>78</v>
      </c>
      <c r="AY3177" s="246" t="s">
        <v>373</v>
      </c>
    </row>
    <row r="3178" s="13" customFormat="1">
      <c r="A3178" s="13"/>
      <c r="B3178" s="236"/>
      <c r="C3178" s="237"/>
      <c r="D3178" s="238" t="s">
        <v>383</v>
      </c>
      <c r="E3178" s="239" t="s">
        <v>19</v>
      </c>
      <c r="F3178" s="240" t="s">
        <v>2762</v>
      </c>
      <c r="G3178" s="237"/>
      <c r="H3178" s="239" t="s">
        <v>19</v>
      </c>
      <c r="I3178" s="241"/>
      <c r="J3178" s="237"/>
      <c r="K3178" s="237"/>
      <c r="L3178" s="242"/>
      <c r="M3178" s="243"/>
      <c r="N3178" s="244"/>
      <c r="O3178" s="244"/>
      <c r="P3178" s="244"/>
      <c r="Q3178" s="244"/>
      <c r="R3178" s="244"/>
      <c r="S3178" s="244"/>
      <c r="T3178" s="245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6" t="s">
        <v>383</v>
      </c>
      <c r="AU3178" s="246" t="s">
        <v>91</v>
      </c>
      <c r="AV3178" s="13" t="s">
        <v>85</v>
      </c>
      <c r="AW3178" s="13" t="s">
        <v>37</v>
      </c>
      <c r="AX3178" s="13" t="s">
        <v>78</v>
      </c>
      <c r="AY3178" s="246" t="s">
        <v>373</v>
      </c>
    </row>
    <row r="3179" s="14" customFormat="1">
      <c r="A3179" s="14"/>
      <c r="B3179" s="247"/>
      <c r="C3179" s="248"/>
      <c r="D3179" s="238" t="s">
        <v>383</v>
      </c>
      <c r="E3179" s="249" t="s">
        <v>19</v>
      </c>
      <c r="F3179" s="250" t="s">
        <v>2763</v>
      </c>
      <c r="G3179" s="248"/>
      <c r="H3179" s="251">
        <v>21.609999999999999</v>
      </c>
      <c r="I3179" s="252"/>
      <c r="J3179" s="248"/>
      <c r="K3179" s="248"/>
      <c r="L3179" s="253"/>
      <c r="M3179" s="254"/>
      <c r="N3179" s="255"/>
      <c r="O3179" s="255"/>
      <c r="P3179" s="255"/>
      <c r="Q3179" s="255"/>
      <c r="R3179" s="255"/>
      <c r="S3179" s="255"/>
      <c r="T3179" s="256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7" t="s">
        <v>383</v>
      </c>
      <c r="AU3179" s="257" t="s">
        <v>91</v>
      </c>
      <c r="AV3179" s="14" t="s">
        <v>91</v>
      </c>
      <c r="AW3179" s="14" t="s">
        <v>37</v>
      </c>
      <c r="AX3179" s="14" t="s">
        <v>78</v>
      </c>
      <c r="AY3179" s="257" t="s">
        <v>373</v>
      </c>
    </row>
    <row r="3180" s="14" customFormat="1">
      <c r="A3180" s="14"/>
      <c r="B3180" s="247"/>
      <c r="C3180" s="248"/>
      <c r="D3180" s="238" t="s">
        <v>383</v>
      </c>
      <c r="E3180" s="249" t="s">
        <v>19</v>
      </c>
      <c r="F3180" s="250" t="s">
        <v>2764</v>
      </c>
      <c r="G3180" s="248"/>
      <c r="H3180" s="251">
        <v>30.640999999999998</v>
      </c>
      <c r="I3180" s="252"/>
      <c r="J3180" s="248"/>
      <c r="K3180" s="248"/>
      <c r="L3180" s="253"/>
      <c r="M3180" s="254"/>
      <c r="N3180" s="255"/>
      <c r="O3180" s="255"/>
      <c r="P3180" s="255"/>
      <c r="Q3180" s="255"/>
      <c r="R3180" s="255"/>
      <c r="S3180" s="255"/>
      <c r="T3180" s="25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7" t="s">
        <v>383</v>
      </c>
      <c r="AU3180" s="257" t="s">
        <v>91</v>
      </c>
      <c r="AV3180" s="14" t="s">
        <v>91</v>
      </c>
      <c r="AW3180" s="14" t="s">
        <v>37</v>
      </c>
      <c r="AX3180" s="14" t="s">
        <v>78</v>
      </c>
      <c r="AY3180" s="257" t="s">
        <v>373</v>
      </c>
    </row>
    <row r="3181" s="14" customFormat="1">
      <c r="A3181" s="14"/>
      <c r="B3181" s="247"/>
      <c r="C3181" s="248"/>
      <c r="D3181" s="238" t="s">
        <v>383</v>
      </c>
      <c r="E3181" s="249" t="s">
        <v>19</v>
      </c>
      <c r="F3181" s="250" t="s">
        <v>2765</v>
      </c>
      <c r="G3181" s="248"/>
      <c r="H3181" s="251">
        <v>6.7800000000000002</v>
      </c>
      <c r="I3181" s="252"/>
      <c r="J3181" s="248"/>
      <c r="K3181" s="248"/>
      <c r="L3181" s="253"/>
      <c r="M3181" s="254"/>
      <c r="N3181" s="255"/>
      <c r="O3181" s="255"/>
      <c r="P3181" s="255"/>
      <c r="Q3181" s="255"/>
      <c r="R3181" s="255"/>
      <c r="S3181" s="255"/>
      <c r="T3181" s="256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7" t="s">
        <v>383</v>
      </c>
      <c r="AU3181" s="257" t="s">
        <v>91</v>
      </c>
      <c r="AV3181" s="14" t="s">
        <v>91</v>
      </c>
      <c r="AW3181" s="14" t="s">
        <v>37</v>
      </c>
      <c r="AX3181" s="14" t="s">
        <v>78</v>
      </c>
      <c r="AY3181" s="257" t="s">
        <v>373</v>
      </c>
    </row>
    <row r="3182" s="14" customFormat="1">
      <c r="A3182" s="14"/>
      <c r="B3182" s="247"/>
      <c r="C3182" s="248"/>
      <c r="D3182" s="238" t="s">
        <v>383</v>
      </c>
      <c r="E3182" s="249" t="s">
        <v>19</v>
      </c>
      <c r="F3182" s="250" t="s">
        <v>2766</v>
      </c>
      <c r="G3182" s="248"/>
      <c r="H3182" s="251">
        <v>4.2199999999999998</v>
      </c>
      <c r="I3182" s="252"/>
      <c r="J3182" s="248"/>
      <c r="K3182" s="248"/>
      <c r="L3182" s="253"/>
      <c r="M3182" s="254"/>
      <c r="N3182" s="255"/>
      <c r="O3182" s="255"/>
      <c r="P3182" s="255"/>
      <c r="Q3182" s="255"/>
      <c r="R3182" s="255"/>
      <c r="S3182" s="255"/>
      <c r="T3182" s="256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7" t="s">
        <v>383</v>
      </c>
      <c r="AU3182" s="257" t="s">
        <v>91</v>
      </c>
      <c r="AV3182" s="14" t="s">
        <v>91</v>
      </c>
      <c r="AW3182" s="14" t="s">
        <v>37</v>
      </c>
      <c r="AX3182" s="14" t="s">
        <v>78</v>
      </c>
      <c r="AY3182" s="257" t="s">
        <v>373</v>
      </c>
    </row>
    <row r="3183" s="14" customFormat="1">
      <c r="A3183" s="14"/>
      <c r="B3183" s="247"/>
      <c r="C3183" s="248"/>
      <c r="D3183" s="238" t="s">
        <v>383</v>
      </c>
      <c r="E3183" s="249" t="s">
        <v>19</v>
      </c>
      <c r="F3183" s="250" t="s">
        <v>2767</v>
      </c>
      <c r="G3183" s="248"/>
      <c r="H3183" s="251">
        <v>3.7999999999999998</v>
      </c>
      <c r="I3183" s="252"/>
      <c r="J3183" s="248"/>
      <c r="K3183" s="248"/>
      <c r="L3183" s="253"/>
      <c r="M3183" s="254"/>
      <c r="N3183" s="255"/>
      <c r="O3183" s="255"/>
      <c r="P3183" s="255"/>
      <c r="Q3183" s="255"/>
      <c r="R3183" s="255"/>
      <c r="S3183" s="255"/>
      <c r="T3183" s="256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7" t="s">
        <v>383</v>
      </c>
      <c r="AU3183" s="257" t="s">
        <v>91</v>
      </c>
      <c r="AV3183" s="14" t="s">
        <v>91</v>
      </c>
      <c r="AW3183" s="14" t="s">
        <v>37</v>
      </c>
      <c r="AX3183" s="14" t="s">
        <v>78</v>
      </c>
      <c r="AY3183" s="257" t="s">
        <v>373</v>
      </c>
    </row>
    <row r="3184" s="14" customFormat="1">
      <c r="A3184" s="14"/>
      <c r="B3184" s="247"/>
      <c r="C3184" s="248"/>
      <c r="D3184" s="238" t="s">
        <v>383</v>
      </c>
      <c r="E3184" s="249" t="s">
        <v>19</v>
      </c>
      <c r="F3184" s="250" t="s">
        <v>2768</v>
      </c>
      <c r="G3184" s="248"/>
      <c r="H3184" s="251">
        <v>5.0199999999999996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383</v>
      </c>
      <c r="AU3184" s="257" t="s">
        <v>91</v>
      </c>
      <c r="AV3184" s="14" t="s">
        <v>91</v>
      </c>
      <c r="AW3184" s="14" t="s">
        <v>37</v>
      </c>
      <c r="AX3184" s="14" t="s">
        <v>78</v>
      </c>
      <c r="AY3184" s="257" t="s">
        <v>373</v>
      </c>
    </row>
    <row r="3185" s="14" customFormat="1">
      <c r="A3185" s="14"/>
      <c r="B3185" s="247"/>
      <c r="C3185" s="248"/>
      <c r="D3185" s="238" t="s">
        <v>383</v>
      </c>
      <c r="E3185" s="249" t="s">
        <v>19</v>
      </c>
      <c r="F3185" s="250" t="s">
        <v>2769</v>
      </c>
      <c r="G3185" s="248"/>
      <c r="H3185" s="251">
        <v>19.149999999999999</v>
      </c>
      <c r="I3185" s="252"/>
      <c r="J3185" s="248"/>
      <c r="K3185" s="248"/>
      <c r="L3185" s="253"/>
      <c r="M3185" s="254"/>
      <c r="N3185" s="255"/>
      <c r="O3185" s="255"/>
      <c r="P3185" s="255"/>
      <c r="Q3185" s="255"/>
      <c r="R3185" s="255"/>
      <c r="S3185" s="255"/>
      <c r="T3185" s="25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7" t="s">
        <v>383</v>
      </c>
      <c r="AU3185" s="257" t="s">
        <v>91</v>
      </c>
      <c r="AV3185" s="14" t="s">
        <v>91</v>
      </c>
      <c r="AW3185" s="14" t="s">
        <v>37</v>
      </c>
      <c r="AX3185" s="14" t="s">
        <v>78</v>
      </c>
      <c r="AY3185" s="257" t="s">
        <v>373</v>
      </c>
    </row>
    <row r="3186" s="14" customFormat="1">
      <c r="A3186" s="14"/>
      <c r="B3186" s="247"/>
      <c r="C3186" s="248"/>
      <c r="D3186" s="238" t="s">
        <v>383</v>
      </c>
      <c r="E3186" s="249" t="s">
        <v>19</v>
      </c>
      <c r="F3186" s="250" t="s">
        <v>2770</v>
      </c>
      <c r="G3186" s="248"/>
      <c r="H3186" s="251">
        <v>25.949999999999999</v>
      </c>
      <c r="I3186" s="252"/>
      <c r="J3186" s="248"/>
      <c r="K3186" s="248"/>
      <c r="L3186" s="253"/>
      <c r="M3186" s="254"/>
      <c r="N3186" s="255"/>
      <c r="O3186" s="255"/>
      <c r="P3186" s="255"/>
      <c r="Q3186" s="255"/>
      <c r="R3186" s="255"/>
      <c r="S3186" s="255"/>
      <c r="T3186" s="256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7" t="s">
        <v>383</v>
      </c>
      <c r="AU3186" s="257" t="s">
        <v>91</v>
      </c>
      <c r="AV3186" s="14" t="s">
        <v>91</v>
      </c>
      <c r="AW3186" s="14" t="s">
        <v>37</v>
      </c>
      <c r="AX3186" s="14" t="s">
        <v>78</v>
      </c>
      <c r="AY3186" s="257" t="s">
        <v>373</v>
      </c>
    </row>
    <row r="3187" s="14" customFormat="1">
      <c r="A3187" s="14"/>
      <c r="B3187" s="247"/>
      <c r="C3187" s="248"/>
      <c r="D3187" s="238" t="s">
        <v>383</v>
      </c>
      <c r="E3187" s="249" t="s">
        <v>19</v>
      </c>
      <c r="F3187" s="250" t="s">
        <v>2771</v>
      </c>
      <c r="G3187" s="248"/>
      <c r="H3187" s="251">
        <v>38.630000000000003</v>
      </c>
      <c r="I3187" s="252"/>
      <c r="J3187" s="248"/>
      <c r="K3187" s="248"/>
      <c r="L3187" s="253"/>
      <c r="M3187" s="254"/>
      <c r="N3187" s="255"/>
      <c r="O3187" s="255"/>
      <c r="P3187" s="255"/>
      <c r="Q3187" s="255"/>
      <c r="R3187" s="255"/>
      <c r="S3187" s="255"/>
      <c r="T3187" s="256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7" t="s">
        <v>383</v>
      </c>
      <c r="AU3187" s="257" t="s">
        <v>91</v>
      </c>
      <c r="AV3187" s="14" t="s">
        <v>91</v>
      </c>
      <c r="AW3187" s="14" t="s">
        <v>37</v>
      </c>
      <c r="AX3187" s="14" t="s">
        <v>78</v>
      </c>
      <c r="AY3187" s="257" t="s">
        <v>373</v>
      </c>
    </row>
    <row r="3188" s="14" customFormat="1">
      <c r="A3188" s="14"/>
      <c r="B3188" s="247"/>
      <c r="C3188" s="248"/>
      <c r="D3188" s="238" t="s">
        <v>383</v>
      </c>
      <c r="E3188" s="249" t="s">
        <v>19</v>
      </c>
      <c r="F3188" s="250" t="s">
        <v>2772</v>
      </c>
      <c r="G3188" s="248"/>
      <c r="H3188" s="251">
        <v>28.629999999999999</v>
      </c>
      <c r="I3188" s="252"/>
      <c r="J3188" s="248"/>
      <c r="K3188" s="248"/>
      <c r="L3188" s="253"/>
      <c r="M3188" s="254"/>
      <c r="N3188" s="255"/>
      <c r="O3188" s="255"/>
      <c r="P3188" s="255"/>
      <c r="Q3188" s="255"/>
      <c r="R3188" s="255"/>
      <c r="S3188" s="255"/>
      <c r="T3188" s="256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7" t="s">
        <v>383</v>
      </c>
      <c r="AU3188" s="257" t="s">
        <v>91</v>
      </c>
      <c r="AV3188" s="14" t="s">
        <v>91</v>
      </c>
      <c r="AW3188" s="14" t="s">
        <v>37</v>
      </c>
      <c r="AX3188" s="14" t="s">
        <v>78</v>
      </c>
      <c r="AY3188" s="257" t="s">
        <v>373</v>
      </c>
    </row>
    <row r="3189" s="14" customFormat="1">
      <c r="A3189" s="14"/>
      <c r="B3189" s="247"/>
      <c r="C3189" s="248"/>
      <c r="D3189" s="238" t="s">
        <v>383</v>
      </c>
      <c r="E3189" s="249" t="s">
        <v>19</v>
      </c>
      <c r="F3189" s="250" t="s">
        <v>2773</v>
      </c>
      <c r="G3189" s="248"/>
      <c r="H3189" s="251">
        <v>16.555</v>
      </c>
      <c r="I3189" s="252"/>
      <c r="J3189" s="248"/>
      <c r="K3189" s="248"/>
      <c r="L3189" s="253"/>
      <c r="M3189" s="254"/>
      <c r="N3189" s="255"/>
      <c r="O3189" s="255"/>
      <c r="P3189" s="255"/>
      <c r="Q3189" s="255"/>
      <c r="R3189" s="255"/>
      <c r="S3189" s="255"/>
      <c r="T3189" s="256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7" t="s">
        <v>383</v>
      </c>
      <c r="AU3189" s="257" t="s">
        <v>91</v>
      </c>
      <c r="AV3189" s="14" t="s">
        <v>91</v>
      </c>
      <c r="AW3189" s="14" t="s">
        <v>37</v>
      </c>
      <c r="AX3189" s="14" t="s">
        <v>78</v>
      </c>
      <c r="AY3189" s="257" t="s">
        <v>373</v>
      </c>
    </row>
    <row r="3190" s="14" customFormat="1">
      <c r="A3190" s="14"/>
      <c r="B3190" s="247"/>
      <c r="C3190" s="248"/>
      <c r="D3190" s="238" t="s">
        <v>383</v>
      </c>
      <c r="E3190" s="249" t="s">
        <v>19</v>
      </c>
      <c r="F3190" s="250" t="s">
        <v>2774</v>
      </c>
      <c r="G3190" s="248"/>
      <c r="H3190" s="251">
        <v>4.96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383</v>
      </c>
      <c r="AU3190" s="257" t="s">
        <v>91</v>
      </c>
      <c r="AV3190" s="14" t="s">
        <v>91</v>
      </c>
      <c r="AW3190" s="14" t="s">
        <v>37</v>
      </c>
      <c r="AX3190" s="14" t="s">
        <v>78</v>
      </c>
      <c r="AY3190" s="257" t="s">
        <v>373</v>
      </c>
    </row>
    <row r="3191" s="14" customFormat="1">
      <c r="A3191" s="14"/>
      <c r="B3191" s="247"/>
      <c r="C3191" s="248"/>
      <c r="D3191" s="238" t="s">
        <v>383</v>
      </c>
      <c r="E3191" s="249" t="s">
        <v>19</v>
      </c>
      <c r="F3191" s="250" t="s">
        <v>2775</v>
      </c>
      <c r="G3191" s="248"/>
      <c r="H3191" s="251">
        <v>16.73</v>
      </c>
      <c r="I3191" s="252"/>
      <c r="J3191" s="248"/>
      <c r="K3191" s="248"/>
      <c r="L3191" s="253"/>
      <c r="M3191" s="254"/>
      <c r="N3191" s="255"/>
      <c r="O3191" s="255"/>
      <c r="P3191" s="255"/>
      <c r="Q3191" s="255"/>
      <c r="R3191" s="255"/>
      <c r="S3191" s="255"/>
      <c r="T3191" s="256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7" t="s">
        <v>383</v>
      </c>
      <c r="AU3191" s="257" t="s">
        <v>91</v>
      </c>
      <c r="AV3191" s="14" t="s">
        <v>91</v>
      </c>
      <c r="AW3191" s="14" t="s">
        <v>37</v>
      </c>
      <c r="AX3191" s="14" t="s">
        <v>78</v>
      </c>
      <c r="AY3191" s="257" t="s">
        <v>373</v>
      </c>
    </row>
    <row r="3192" s="14" customFormat="1">
      <c r="A3192" s="14"/>
      <c r="B3192" s="247"/>
      <c r="C3192" s="248"/>
      <c r="D3192" s="238" t="s">
        <v>383</v>
      </c>
      <c r="E3192" s="249" t="s">
        <v>19</v>
      </c>
      <c r="F3192" s="250" t="s">
        <v>2776</v>
      </c>
      <c r="G3192" s="248"/>
      <c r="H3192" s="251">
        <v>4.96</v>
      </c>
      <c r="I3192" s="252"/>
      <c r="J3192" s="248"/>
      <c r="K3192" s="248"/>
      <c r="L3192" s="253"/>
      <c r="M3192" s="254"/>
      <c r="N3192" s="255"/>
      <c r="O3192" s="255"/>
      <c r="P3192" s="255"/>
      <c r="Q3192" s="255"/>
      <c r="R3192" s="255"/>
      <c r="S3192" s="255"/>
      <c r="T3192" s="256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7" t="s">
        <v>383</v>
      </c>
      <c r="AU3192" s="257" t="s">
        <v>91</v>
      </c>
      <c r="AV3192" s="14" t="s">
        <v>91</v>
      </c>
      <c r="AW3192" s="14" t="s">
        <v>37</v>
      </c>
      <c r="AX3192" s="14" t="s">
        <v>78</v>
      </c>
      <c r="AY3192" s="257" t="s">
        <v>373</v>
      </c>
    </row>
    <row r="3193" s="14" customFormat="1">
      <c r="A3193" s="14"/>
      <c r="B3193" s="247"/>
      <c r="C3193" s="248"/>
      <c r="D3193" s="238" t="s">
        <v>383</v>
      </c>
      <c r="E3193" s="249" t="s">
        <v>19</v>
      </c>
      <c r="F3193" s="250" t="s">
        <v>2777</v>
      </c>
      <c r="G3193" s="248"/>
      <c r="H3193" s="251">
        <v>16.73</v>
      </c>
      <c r="I3193" s="252"/>
      <c r="J3193" s="248"/>
      <c r="K3193" s="248"/>
      <c r="L3193" s="253"/>
      <c r="M3193" s="254"/>
      <c r="N3193" s="255"/>
      <c r="O3193" s="255"/>
      <c r="P3193" s="255"/>
      <c r="Q3193" s="255"/>
      <c r="R3193" s="255"/>
      <c r="S3193" s="255"/>
      <c r="T3193" s="256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7" t="s">
        <v>383</v>
      </c>
      <c r="AU3193" s="257" t="s">
        <v>91</v>
      </c>
      <c r="AV3193" s="14" t="s">
        <v>91</v>
      </c>
      <c r="AW3193" s="14" t="s">
        <v>37</v>
      </c>
      <c r="AX3193" s="14" t="s">
        <v>78</v>
      </c>
      <c r="AY3193" s="257" t="s">
        <v>373</v>
      </c>
    </row>
    <row r="3194" s="14" customFormat="1">
      <c r="A3194" s="14"/>
      <c r="B3194" s="247"/>
      <c r="C3194" s="248"/>
      <c r="D3194" s="238" t="s">
        <v>383</v>
      </c>
      <c r="E3194" s="249" t="s">
        <v>19</v>
      </c>
      <c r="F3194" s="250" t="s">
        <v>2778</v>
      </c>
      <c r="G3194" s="248"/>
      <c r="H3194" s="251">
        <v>28.629999999999999</v>
      </c>
      <c r="I3194" s="252"/>
      <c r="J3194" s="248"/>
      <c r="K3194" s="248"/>
      <c r="L3194" s="253"/>
      <c r="M3194" s="254"/>
      <c r="N3194" s="255"/>
      <c r="O3194" s="255"/>
      <c r="P3194" s="255"/>
      <c r="Q3194" s="255"/>
      <c r="R3194" s="255"/>
      <c r="S3194" s="255"/>
      <c r="T3194" s="256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7" t="s">
        <v>383</v>
      </c>
      <c r="AU3194" s="257" t="s">
        <v>91</v>
      </c>
      <c r="AV3194" s="14" t="s">
        <v>91</v>
      </c>
      <c r="AW3194" s="14" t="s">
        <v>37</v>
      </c>
      <c r="AX3194" s="14" t="s">
        <v>78</v>
      </c>
      <c r="AY3194" s="257" t="s">
        <v>373</v>
      </c>
    </row>
    <row r="3195" s="14" customFormat="1">
      <c r="A3195" s="14"/>
      <c r="B3195" s="247"/>
      <c r="C3195" s="248"/>
      <c r="D3195" s="238" t="s">
        <v>383</v>
      </c>
      <c r="E3195" s="249" t="s">
        <v>19</v>
      </c>
      <c r="F3195" s="250" t="s">
        <v>2779</v>
      </c>
      <c r="G3195" s="248"/>
      <c r="H3195" s="251">
        <v>4.96</v>
      </c>
      <c r="I3195" s="252"/>
      <c r="J3195" s="248"/>
      <c r="K3195" s="248"/>
      <c r="L3195" s="253"/>
      <c r="M3195" s="254"/>
      <c r="N3195" s="255"/>
      <c r="O3195" s="255"/>
      <c r="P3195" s="255"/>
      <c r="Q3195" s="255"/>
      <c r="R3195" s="255"/>
      <c r="S3195" s="255"/>
      <c r="T3195" s="256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7" t="s">
        <v>383</v>
      </c>
      <c r="AU3195" s="257" t="s">
        <v>91</v>
      </c>
      <c r="AV3195" s="14" t="s">
        <v>91</v>
      </c>
      <c r="AW3195" s="14" t="s">
        <v>37</v>
      </c>
      <c r="AX3195" s="14" t="s">
        <v>78</v>
      </c>
      <c r="AY3195" s="257" t="s">
        <v>373</v>
      </c>
    </row>
    <row r="3196" s="14" customFormat="1">
      <c r="A3196" s="14"/>
      <c r="B3196" s="247"/>
      <c r="C3196" s="248"/>
      <c r="D3196" s="238" t="s">
        <v>383</v>
      </c>
      <c r="E3196" s="249" t="s">
        <v>19</v>
      </c>
      <c r="F3196" s="250" t="s">
        <v>2780</v>
      </c>
      <c r="G3196" s="248"/>
      <c r="H3196" s="251">
        <v>16.73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383</v>
      </c>
      <c r="AU3196" s="257" t="s">
        <v>91</v>
      </c>
      <c r="AV3196" s="14" t="s">
        <v>91</v>
      </c>
      <c r="AW3196" s="14" t="s">
        <v>37</v>
      </c>
      <c r="AX3196" s="14" t="s">
        <v>78</v>
      </c>
      <c r="AY3196" s="257" t="s">
        <v>373</v>
      </c>
    </row>
    <row r="3197" s="14" customFormat="1">
      <c r="A3197" s="14"/>
      <c r="B3197" s="247"/>
      <c r="C3197" s="248"/>
      <c r="D3197" s="238" t="s">
        <v>383</v>
      </c>
      <c r="E3197" s="249" t="s">
        <v>19</v>
      </c>
      <c r="F3197" s="250" t="s">
        <v>2781</v>
      </c>
      <c r="G3197" s="248"/>
      <c r="H3197" s="251">
        <v>4.96</v>
      </c>
      <c r="I3197" s="252"/>
      <c r="J3197" s="248"/>
      <c r="K3197" s="248"/>
      <c r="L3197" s="253"/>
      <c r="M3197" s="254"/>
      <c r="N3197" s="255"/>
      <c r="O3197" s="255"/>
      <c r="P3197" s="255"/>
      <c r="Q3197" s="255"/>
      <c r="R3197" s="255"/>
      <c r="S3197" s="255"/>
      <c r="T3197" s="256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7" t="s">
        <v>383</v>
      </c>
      <c r="AU3197" s="257" t="s">
        <v>91</v>
      </c>
      <c r="AV3197" s="14" t="s">
        <v>91</v>
      </c>
      <c r="AW3197" s="14" t="s">
        <v>37</v>
      </c>
      <c r="AX3197" s="14" t="s">
        <v>78</v>
      </c>
      <c r="AY3197" s="257" t="s">
        <v>373</v>
      </c>
    </row>
    <row r="3198" s="14" customFormat="1">
      <c r="A3198" s="14"/>
      <c r="B3198" s="247"/>
      <c r="C3198" s="248"/>
      <c r="D3198" s="238" t="s">
        <v>383</v>
      </c>
      <c r="E3198" s="249" t="s">
        <v>19</v>
      </c>
      <c r="F3198" s="250" t="s">
        <v>2782</v>
      </c>
      <c r="G3198" s="248"/>
      <c r="H3198" s="251">
        <v>16.73</v>
      </c>
      <c r="I3198" s="252"/>
      <c r="J3198" s="248"/>
      <c r="K3198" s="248"/>
      <c r="L3198" s="253"/>
      <c r="M3198" s="254"/>
      <c r="N3198" s="255"/>
      <c r="O3198" s="255"/>
      <c r="P3198" s="255"/>
      <c r="Q3198" s="255"/>
      <c r="R3198" s="255"/>
      <c r="S3198" s="255"/>
      <c r="T3198" s="256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7" t="s">
        <v>383</v>
      </c>
      <c r="AU3198" s="257" t="s">
        <v>91</v>
      </c>
      <c r="AV3198" s="14" t="s">
        <v>91</v>
      </c>
      <c r="AW3198" s="14" t="s">
        <v>37</v>
      </c>
      <c r="AX3198" s="14" t="s">
        <v>78</v>
      </c>
      <c r="AY3198" s="257" t="s">
        <v>373</v>
      </c>
    </row>
    <row r="3199" s="14" customFormat="1">
      <c r="A3199" s="14"/>
      <c r="B3199" s="247"/>
      <c r="C3199" s="248"/>
      <c r="D3199" s="238" t="s">
        <v>383</v>
      </c>
      <c r="E3199" s="249" t="s">
        <v>19</v>
      </c>
      <c r="F3199" s="250" t="s">
        <v>2783</v>
      </c>
      <c r="G3199" s="248"/>
      <c r="H3199" s="251">
        <v>4.96</v>
      </c>
      <c r="I3199" s="252"/>
      <c r="J3199" s="248"/>
      <c r="K3199" s="248"/>
      <c r="L3199" s="253"/>
      <c r="M3199" s="254"/>
      <c r="N3199" s="255"/>
      <c r="O3199" s="255"/>
      <c r="P3199" s="255"/>
      <c r="Q3199" s="255"/>
      <c r="R3199" s="255"/>
      <c r="S3199" s="255"/>
      <c r="T3199" s="256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7" t="s">
        <v>383</v>
      </c>
      <c r="AU3199" s="257" t="s">
        <v>91</v>
      </c>
      <c r="AV3199" s="14" t="s">
        <v>91</v>
      </c>
      <c r="AW3199" s="14" t="s">
        <v>37</v>
      </c>
      <c r="AX3199" s="14" t="s">
        <v>78</v>
      </c>
      <c r="AY3199" s="257" t="s">
        <v>373</v>
      </c>
    </row>
    <row r="3200" s="14" customFormat="1">
      <c r="A3200" s="14"/>
      <c r="B3200" s="247"/>
      <c r="C3200" s="248"/>
      <c r="D3200" s="238" t="s">
        <v>383</v>
      </c>
      <c r="E3200" s="249" t="s">
        <v>19</v>
      </c>
      <c r="F3200" s="250" t="s">
        <v>2784</v>
      </c>
      <c r="G3200" s="248"/>
      <c r="H3200" s="251">
        <v>16.73</v>
      </c>
      <c r="I3200" s="252"/>
      <c r="J3200" s="248"/>
      <c r="K3200" s="248"/>
      <c r="L3200" s="253"/>
      <c r="M3200" s="254"/>
      <c r="N3200" s="255"/>
      <c r="O3200" s="255"/>
      <c r="P3200" s="255"/>
      <c r="Q3200" s="255"/>
      <c r="R3200" s="255"/>
      <c r="S3200" s="255"/>
      <c r="T3200" s="256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7" t="s">
        <v>383</v>
      </c>
      <c r="AU3200" s="257" t="s">
        <v>91</v>
      </c>
      <c r="AV3200" s="14" t="s">
        <v>91</v>
      </c>
      <c r="AW3200" s="14" t="s">
        <v>37</v>
      </c>
      <c r="AX3200" s="14" t="s">
        <v>78</v>
      </c>
      <c r="AY3200" s="257" t="s">
        <v>373</v>
      </c>
    </row>
    <row r="3201" s="14" customFormat="1">
      <c r="A3201" s="14"/>
      <c r="B3201" s="247"/>
      <c r="C3201" s="248"/>
      <c r="D3201" s="238" t="s">
        <v>383</v>
      </c>
      <c r="E3201" s="249" t="s">
        <v>19</v>
      </c>
      <c r="F3201" s="250" t="s">
        <v>2785</v>
      </c>
      <c r="G3201" s="248"/>
      <c r="H3201" s="251">
        <v>4.96</v>
      </c>
      <c r="I3201" s="252"/>
      <c r="J3201" s="248"/>
      <c r="K3201" s="248"/>
      <c r="L3201" s="253"/>
      <c r="M3201" s="254"/>
      <c r="N3201" s="255"/>
      <c r="O3201" s="255"/>
      <c r="P3201" s="255"/>
      <c r="Q3201" s="255"/>
      <c r="R3201" s="255"/>
      <c r="S3201" s="255"/>
      <c r="T3201" s="256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7" t="s">
        <v>383</v>
      </c>
      <c r="AU3201" s="257" t="s">
        <v>91</v>
      </c>
      <c r="AV3201" s="14" t="s">
        <v>91</v>
      </c>
      <c r="AW3201" s="14" t="s">
        <v>37</v>
      </c>
      <c r="AX3201" s="14" t="s">
        <v>78</v>
      </c>
      <c r="AY3201" s="257" t="s">
        <v>373</v>
      </c>
    </row>
    <row r="3202" s="14" customFormat="1">
      <c r="A3202" s="14"/>
      <c r="B3202" s="247"/>
      <c r="C3202" s="248"/>
      <c r="D3202" s="238" t="s">
        <v>383</v>
      </c>
      <c r="E3202" s="249" t="s">
        <v>19</v>
      </c>
      <c r="F3202" s="250" t="s">
        <v>2786</v>
      </c>
      <c r="G3202" s="248"/>
      <c r="H3202" s="251">
        <v>16.73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383</v>
      </c>
      <c r="AU3202" s="257" t="s">
        <v>91</v>
      </c>
      <c r="AV3202" s="14" t="s">
        <v>91</v>
      </c>
      <c r="AW3202" s="14" t="s">
        <v>37</v>
      </c>
      <c r="AX3202" s="14" t="s">
        <v>78</v>
      </c>
      <c r="AY3202" s="257" t="s">
        <v>373</v>
      </c>
    </row>
    <row r="3203" s="14" customFormat="1">
      <c r="A3203" s="14"/>
      <c r="B3203" s="247"/>
      <c r="C3203" s="248"/>
      <c r="D3203" s="238" t="s">
        <v>383</v>
      </c>
      <c r="E3203" s="249" t="s">
        <v>19</v>
      </c>
      <c r="F3203" s="250" t="s">
        <v>2787</v>
      </c>
      <c r="G3203" s="248"/>
      <c r="H3203" s="251">
        <v>4.9299999999999997</v>
      </c>
      <c r="I3203" s="252"/>
      <c r="J3203" s="248"/>
      <c r="K3203" s="248"/>
      <c r="L3203" s="253"/>
      <c r="M3203" s="254"/>
      <c r="N3203" s="255"/>
      <c r="O3203" s="255"/>
      <c r="P3203" s="255"/>
      <c r="Q3203" s="255"/>
      <c r="R3203" s="255"/>
      <c r="S3203" s="255"/>
      <c r="T3203" s="25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7" t="s">
        <v>383</v>
      </c>
      <c r="AU3203" s="257" t="s">
        <v>91</v>
      </c>
      <c r="AV3203" s="14" t="s">
        <v>91</v>
      </c>
      <c r="AW3203" s="14" t="s">
        <v>37</v>
      </c>
      <c r="AX3203" s="14" t="s">
        <v>78</v>
      </c>
      <c r="AY3203" s="257" t="s">
        <v>373</v>
      </c>
    </row>
    <row r="3204" s="14" customFormat="1">
      <c r="A3204" s="14"/>
      <c r="B3204" s="247"/>
      <c r="C3204" s="248"/>
      <c r="D3204" s="238" t="s">
        <v>383</v>
      </c>
      <c r="E3204" s="249" t="s">
        <v>19</v>
      </c>
      <c r="F3204" s="250" t="s">
        <v>2788</v>
      </c>
      <c r="G3204" s="248"/>
      <c r="H3204" s="251">
        <v>16.670000000000002</v>
      </c>
      <c r="I3204" s="252"/>
      <c r="J3204" s="248"/>
      <c r="K3204" s="248"/>
      <c r="L3204" s="253"/>
      <c r="M3204" s="254"/>
      <c r="N3204" s="255"/>
      <c r="O3204" s="255"/>
      <c r="P3204" s="255"/>
      <c r="Q3204" s="255"/>
      <c r="R3204" s="255"/>
      <c r="S3204" s="255"/>
      <c r="T3204" s="256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7" t="s">
        <v>383</v>
      </c>
      <c r="AU3204" s="257" t="s">
        <v>91</v>
      </c>
      <c r="AV3204" s="14" t="s">
        <v>91</v>
      </c>
      <c r="AW3204" s="14" t="s">
        <v>37</v>
      </c>
      <c r="AX3204" s="14" t="s">
        <v>78</v>
      </c>
      <c r="AY3204" s="257" t="s">
        <v>373</v>
      </c>
    </row>
    <row r="3205" s="14" customFormat="1">
      <c r="A3205" s="14"/>
      <c r="B3205" s="247"/>
      <c r="C3205" s="248"/>
      <c r="D3205" s="238" t="s">
        <v>383</v>
      </c>
      <c r="E3205" s="249" t="s">
        <v>19</v>
      </c>
      <c r="F3205" s="250" t="s">
        <v>2789</v>
      </c>
      <c r="G3205" s="248"/>
      <c r="H3205" s="251">
        <v>4.96</v>
      </c>
      <c r="I3205" s="252"/>
      <c r="J3205" s="248"/>
      <c r="K3205" s="248"/>
      <c r="L3205" s="253"/>
      <c r="M3205" s="254"/>
      <c r="N3205" s="255"/>
      <c r="O3205" s="255"/>
      <c r="P3205" s="255"/>
      <c r="Q3205" s="255"/>
      <c r="R3205" s="255"/>
      <c r="S3205" s="255"/>
      <c r="T3205" s="256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7" t="s">
        <v>383</v>
      </c>
      <c r="AU3205" s="257" t="s">
        <v>91</v>
      </c>
      <c r="AV3205" s="14" t="s">
        <v>91</v>
      </c>
      <c r="AW3205" s="14" t="s">
        <v>37</v>
      </c>
      <c r="AX3205" s="14" t="s">
        <v>78</v>
      </c>
      <c r="AY3205" s="257" t="s">
        <v>373</v>
      </c>
    </row>
    <row r="3206" s="14" customFormat="1">
      <c r="A3206" s="14"/>
      <c r="B3206" s="247"/>
      <c r="C3206" s="248"/>
      <c r="D3206" s="238" t="s">
        <v>383</v>
      </c>
      <c r="E3206" s="249" t="s">
        <v>19</v>
      </c>
      <c r="F3206" s="250" t="s">
        <v>2790</v>
      </c>
      <c r="G3206" s="248"/>
      <c r="H3206" s="251">
        <v>30.690000000000001</v>
      </c>
      <c r="I3206" s="252"/>
      <c r="J3206" s="248"/>
      <c r="K3206" s="248"/>
      <c r="L3206" s="253"/>
      <c r="M3206" s="254"/>
      <c r="N3206" s="255"/>
      <c r="O3206" s="255"/>
      <c r="P3206" s="255"/>
      <c r="Q3206" s="255"/>
      <c r="R3206" s="255"/>
      <c r="S3206" s="255"/>
      <c r="T3206" s="256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7" t="s">
        <v>383</v>
      </c>
      <c r="AU3206" s="257" t="s">
        <v>91</v>
      </c>
      <c r="AV3206" s="14" t="s">
        <v>91</v>
      </c>
      <c r="AW3206" s="14" t="s">
        <v>37</v>
      </c>
      <c r="AX3206" s="14" t="s">
        <v>78</v>
      </c>
      <c r="AY3206" s="257" t="s">
        <v>373</v>
      </c>
    </row>
    <row r="3207" s="14" customFormat="1">
      <c r="A3207" s="14"/>
      <c r="B3207" s="247"/>
      <c r="C3207" s="248"/>
      <c r="D3207" s="238" t="s">
        <v>383</v>
      </c>
      <c r="E3207" s="249" t="s">
        <v>19</v>
      </c>
      <c r="F3207" s="250" t="s">
        <v>2791</v>
      </c>
      <c r="G3207" s="248"/>
      <c r="H3207" s="251">
        <v>4.96</v>
      </c>
      <c r="I3207" s="252"/>
      <c r="J3207" s="248"/>
      <c r="K3207" s="248"/>
      <c r="L3207" s="253"/>
      <c r="M3207" s="254"/>
      <c r="N3207" s="255"/>
      <c r="O3207" s="255"/>
      <c r="P3207" s="255"/>
      <c r="Q3207" s="255"/>
      <c r="R3207" s="255"/>
      <c r="S3207" s="255"/>
      <c r="T3207" s="25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7" t="s">
        <v>383</v>
      </c>
      <c r="AU3207" s="257" t="s">
        <v>91</v>
      </c>
      <c r="AV3207" s="14" t="s">
        <v>91</v>
      </c>
      <c r="AW3207" s="14" t="s">
        <v>37</v>
      </c>
      <c r="AX3207" s="14" t="s">
        <v>78</v>
      </c>
      <c r="AY3207" s="257" t="s">
        <v>373</v>
      </c>
    </row>
    <row r="3208" s="14" customFormat="1">
      <c r="A3208" s="14"/>
      <c r="B3208" s="247"/>
      <c r="C3208" s="248"/>
      <c r="D3208" s="238" t="s">
        <v>383</v>
      </c>
      <c r="E3208" s="249" t="s">
        <v>19</v>
      </c>
      <c r="F3208" s="250" t="s">
        <v>2792</v>
      </c>
      <c r="G3208" s="248"/>
      <c r="H3208" s="251">
        <v>30.690000000000001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383</v>
      </c>
      <c r="AU3208" s="257" t="s">
        <v>91</v>
      </c>
      <c r="AV3208" s="14" t="s">
        <v>91</v>
      </c>
      <c r="AW3208" s="14" t="s">
        <v>37</v>
      </c>
      <c r="AX3208" s="14" t="s">
        <v>78</v>
      </c>
      <c r="AY3208" s="257" t="s">
        <v>373</v>
      </c>
    </row>
    <row r="3209" s="16" customFormat="1">
      <c r="A3209" s="16"/>
      <c r="B3209" s="269"/>
      <c r="C3209" s="270"/>
      <c r="D3209" s="238" t="s">
        <v>383</v>
      </c>
      <c r="E3209" s="271" t="s">
        <v>19</v>
      </c>
      <c r="F3209" s="272" t="s">
        <v>447</v>
      </c>
      <c r="G3209" s="270"/>
      <c r="H3209" s="273">
        <v>452.65600000000001</v>
      </c>
      <c r="I3209" s="274"/>
      <c r="J3209" s="270"/>
      <c r="K3209" s="270"/>
      <c r="L3209" s="275"/>
      <c r="M3209" s="276"/>
      <c r="N3209" s="277"/>
      <c r="O3209" s="277"/>
      <c r="P3209" s="277"/>
      <c r="Q3209" s="277"/>
      <c r="R3209" s="277"/>
      <c r="S3209" s="277"/>
      <c r="T3209" s="278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9" t="s">
        <v>383</v>
      </c>
      <c r="AU3209" s="279" t="s">
        <v>91</v>
      </c>
      <c r="AV3209" s="16" t="s">
        <v>98</v>
      </c>
      <c r="AW3209" s="16" t="s">
        <v>37</v>
      </c>
      <c r="AX3209" s="16" t="s">
        <v>78</v>
      </c>
      <c r="AY3209" s="279" t="s">
        <v>373</v>
      </c>
    </row>
    <row r="3210" s="13" customFormat="1">
      <c r="A3210" s="13"/>
      <c r="B3210" s="236"/>
      <c r="C3210" s="237"/>
      <c r="D3210" s="238" t="s">
        <v>383</v>
      </c>
      <c r="E3210" s="239" t="s">
        <v>19</v>
      </c>
      <c r="F3210" s="240" t="s">
        <v>693</v>
      </c>
      <c r="G3210" s="237"/>
      <c r="H3210" s="239" t="s">
        <v>19</v>
      </c>
      <c r="I3210" s="241"/>
      <c r="J3210" s="237"/>
      <c r="K3210" s="237"/>
      <c r="L3210" s="242"/>
      <c r="M3210" s="243"/>
      <c r="N3210" s="244"/>
      <c r="O3210" s="244"/>
      <c r="P3210" s="244"/>
      <c r="Q3210" s="244"/>
      <c r="R3210" s="244"/>
      <c r="S3210" s="244"/>
      <c r="T3210" s="245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6" t="s">
        <v>383</v>
      </c>
      <c r="AU3210" s="246" t="s">
        <v>91</v>
      </c>
      <c r="AV3210" s="13" t="s">
        <v>85</v>
      </c>
      <c r="AW3210" s="13" t="s">
        <v>37</v>
      </c>
      <c r="AX3210" s="13" t="s">
        <v>78</v>
      </c>
      <c r="AY3210" s="246" t="s">
        <v>373</v>
      </c>
    </row>
    <row r="3211" s="13" customFormat="1">
      <c r="A3211" s="13"/>
      <c r="B3211" s="236"/>
      <c r="C3211" s="237"/>
      <c r="D3211" s="238" t="s">
        <v>383</v>
      </c>
      <c r="E3211" s="239" t="s">
        <v>19</v>
      </c>
      <c r="F3211" s="240" t="s">
        <v>2793</v>
      </c>
      <c r="G3211" s="237"/>
      <c r="H3211" s="239" t="s">
        <v>19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6" t="s">
        <v>383</v>
      </c>
      <c r="AU3211" s="246" t="s">
        <v>91</v>
      </c>
      <c r="AV3211" s="13" t="s">
        <v>85</v>
      </c>
      <c r="AW3211" s="13" t="s">
        <v>37</v>
      </c>
      <c r="AX3211" s="13" t="s">
        <v>78</v>
      </c>
      <c r="AY3211" s="246" t="s">
        <v>373</v>
      </c>
    </row>
    <row r="3212" s="14" customFormat="1">
      <c r="A3212" s="14"/>
      <c r="B3212" s="247"/>
      <c r="C3212" s="248"/>
      <c r="D3212" s="238" t="s">
        <v>383</v>
      </c>
      <c r="E3212" s="249" t="s">
        <v>19</v>
      </c>
      <c r="F3212" s="250" t="s">
        <v>2794</v>
      </c>
      <c r="G3212" s="248"/>
      <c r="H3212" s="251">
        <v>21.66</v>
      </c>
      <c r="I3212" s="252"/>
      <c r="J3212" s="248"/>
      <c r="K3212" s="248"/>
      <c r="L3212" s="253"/>
      <c r="M3212" s="254"/>
      <c r="N3212" s="255"/>
      <c r="O3212" s="255"/>
      <c r="P3212" s="255"/>
      <c r="Q3212" s="255"/>
      <c r="R3212" s="255"/>
      <c r="S3212" s="255"/>
      <c r="T3212" s="256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7" t="s">
        <v>383</v>
      </c>
      <c r="AU3212" s="257" t="s">
        <v>91</v>
      </c>
      <c r="AV3212" s="14" t="s">
        <v>91</v>
      </c>
      <c r="AW3212" s="14" t="s">
        <v>37</v>
      </c>
      <c r="AX3212" s="14" t="s">
        <v>78</v>
      </c>
      <c r="AY3212" s="257" t="s">
        <v>373</v>
      </c>
    </row>
    <row r="3213" s="14" customFormat="1">
      <c r="A3213" s="14"/>
      <c r="B3213" s="247"/>
      <c r="C3213" s="248"/>
      <c r="D3213" s="238" t="s">
        <v>383</v>
      </c>
      <c r="E3213" s="249" t="s">
        <v>19</v>
      </c>
      <c r="F3213" s="250" t="s">
        <v>2795</v>
      </c>
      <c r="G3213" s="248"/>
      <c r="H3213" s="251">
        <v>30.640999999999998</v>
      </c>
      <c r="I3213" s="252"/>
      <c r="J3213" s="248"/>
      <c r="K3213" s="248"/>
      <c r="L3213" s="253"/>
      <c r="M3213" s="254"/>
      <c r="N3213" s="255"/>
      <c r="O3213" s="255"/>
      <c r="P3213" s="255"/>
      <c r="Q3213" s="255"/>
      <c r="R3213" s="255"/>
      <c r="S3213" s="255"/>
      <c r="T3213" s="256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7" t="s">
        <v>383</v>
      </c>
      <c r="AU3213" s="257" t="s">
        <v>91</v>
      </c>
      <c r="AV3213" s="14" t="s">
        <v>91</v>
      </c>
      <c r="AW3213" s="14" t="s">
        <v>37</v>
      </c>
      <c r="AX3213" s="14" t="s">
        <v>78</v>
      </c>
      <c r="AY3213" s="257" t="s">
        <v>373</v>
      </c>
    </row>
    <row r="3214" s="14" customFormat="1">
      <c r="A3214" s="14"/>
      <c r="B3214" s="247"/>
      <c r="C3214" s="248"/>
      <c r="D3214" s="238" t="s">
        <v>383</v>
      </c>
      <c r="E3214" s="249" t="s">
        <v>19</v>
      </c>
      <c r="F3214" s="250" t="s">
        <v>2796</v>
      </c>
      <c r="G3214" s="248"/>
      <c r="H3214" s="251">
        <v>6.8799999999999999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383</v>
      </c>
      <c r="AU3214" s="257" t="s">
        <v>91</v>
      </c>
      <c r="AV3214" s="14" t="s">
        <v>91</v>
      </c>
      <c r="AW3214" s="14" t="s">
        <v>37</v>
      </c>
      <c r="AX3214" s="14" t="s">
        <v>78</v>
      </c>
      <c r="AY3214" s="257" t="s">
        <v>373</v>
      </c>
    </row>
    <row r="3215" s="14" customFormat="1">
      <c r="A3215" s="14"/>
      <c r="B3215" s="247"/>
      <c r="C3215" s="248"/>
      <c r="D3215" s="238" t="s">
        <v>383</v>
      </c>
      <c r="E3215" s="249" t="s">
        <v>19</v>
      </c>
      <c r="F3215" s="250" t="s">
        <v>2797</v>
      </c>
      <c r="G3215" s="248"/>
      <c r="H3215" s="251">
        <v>4.2300000000000004</v>
      </c>
      <c r="I3215" s="252"/>
      <c r="J3215" s="248"/>
      <c r="K3215" s="248"/>
      <c r="L3215" s="253"/>
      <c r="M3215" s="254"/>
      <c r="N3215" s="255"/>
      <c r="O3215" s="255"/>
      <c r="P3215" s="255"/>
      <c r="Q3215" s="255"/>
      <c r="R3215" s="255"/>
      <c r="S3215" s="255"/>
      <c r="T3215" s="256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7" t="s">
        <v>383</v>
      </c>
      <c r="AU3215" s="257" t="s">
        <v>91</v>
      </c>
      <c r="AV3215" s="14" t="s">
        <v>91</v>
      </c>
      <c r="AW3215" s="14" t="s">
        <v>37</v>
      </c>
      <c r="AX3215" s="14" t="s">
        <v>78</v>
      </c>
      <c r="AY3215" s="257" t="s">
        <v>373</v>
      </c>
    </row>
    <row r="3216" s="14" customFormat="1">
      <c r="A3216" s="14"/>
      <c r="B3216" s="247"/>
      <c r="C3216" s="248"/>
      <c r="D3216" s="238" t="s">
        <v>383</v>
      </c>
      <c r="E3216" s="249" t="s">
        <v>19</v>
      </c>
      <c r="F3216" s="250" t="s">
        <v>2798</v>
      </c>
      <c r="G3216" s="248"/>
      <c r="H3216" s="251">
        <v>3.7999999999999998</v>
      </c>
      <c r="I3216" s="252"/>
      <c r="J3216" s="248"/>
      <c r="K3216" s="248"/>
      <c r="L3216" s="253"/>
      <c r="M3216" s="254"/>
      <c r="N3216" s="255"/>
      <c r="O3216" s="255"/>
      <c r="P3216" s="255"/>
      <c r="Q3216" s="255"/>
      <c r="R3216" s="255"/>
      <c r="S3216" s="255"/>
      <c r="T3216" s="256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7" t="s">
        <v>383</v>
      </c>
      <c r="AU3216" s="257" t="s">
        <v>91</v>
      </c>
      <c r="AV3216" s="14" t="s">
        <v>91</v>
      </c>
      <c r="AW3216" s="14" t="s">
        <v>37</v>
      </c>
      <c r="AX3216" s="14" t="s">
        <v>78</v>
      </c>
      <c r="AY3216" s="257" t="s">
        <v>373</v>
      </c>
    </row>
    <row r="3217" s="14" customFormat="1">
      <c r="A3217" s="14"/>
      <c r="B3217" s="247"/>
      <c r="C3217" s="248"/>
      <c r="D3217" s="238" t="s">
        <v>383</v>
      </c>
      <c r="E3217" s="249" t="s">
        <v>19</v>
      </c>
      <c r="F3217" s="250" t="s">
        <v>2799</v>
      </c>
      <c r="G3217" s="248"/>
      <c r="H3217" s="251">
        <v>5.0199999999999996</v>
      </c>
      <c r="I3217" s="252"/>
      <c r="J3217" s="248"/>
      <c r="K3217" s="248"/>
      <c r="L3217" s="253"/>
      <c r="M3217" s="254"/>
      <c r="N3217" s="255"/>
      <c r="O3217" s="255"/>
      <c r="P3217" s="255"/>
      <c r="Q3217" s="255"/>
      <c r="R3217" s="255"/>
      <c r="S3217" s="255"/>
      <c r="T3217" s="256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7" t="s">
        <v>383</v>
      </c>
      <c r="AU3217" s="257" t="s">
        <v>91</v>
      </c>
      <c r="AV3217" s="14" t="s">
        <v>91</v>
      </c>
      <c r="AW3217" s="14" t="s">
        <v>37</v>
      </c>
      <c r="AX3217" s="14" t="s">
        <v>78</v>
      </c>
      <c r="AY3217" s="257" t="s">
        <v>373</v>
      </c>
    </row>
    <row r="3218" s="14" customFormat="1">
      <c r="A3218" s="14"/>
      <c r="B3218" s="247"/>
      <c r="C3218" s="248"/>
      <c r="D3218" s="238" t="s">
        <v>383</v>
      </c>
      <c r="E3218" s="249" t="s">
        <v>19</v>
      </c>
      <c r="F3218" s="250" t="s">
        <v>2800</v>
      </c>
      <c r="G3218" s="248"/>
      <c r="H3218" s="251">
        <v>19.149999999999999</v>
      </c>
      <c r="I3218" s="252"/>
      <c r="J3218" s="248"/>
      <c r="K3218" s="248"/>
      <c r="L3218" s="253"/>
      <c r="M3218" s="254"/>
      <c r="N3218" s="255"/>
      <c r="O3218" s="255"/>
      <c r="P3218" s="255"/>
      <c r="Q3218" s="255"/>
      <c r="R3218" s="255"/>
      <c r="S3218" s="255"/>
      <c r="T3218" s="256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7" t="s">
        <v>383</v>
      </c>
      <c r="AU3218" s="257" t="s">
        <v>91</v>
      </c>
      <c r="AV3218" s="14" t="s">
        <v>91</v>
      </c>
      <c r="AW3218" s="14" t="s">
        <v>37</v>
      </c>
      <c r="AX3218" s="14" t="s">
        <v>78</v>
      </c>
      <c r="AY3218" s="257" t="s">
        <v>373</v>
      </c>
    </row>
    <row r="3219" s="14" customFormat="1">
      <c r="A3219" s="14"/>
      <c r="B3219" s="247"/>
      <c r="C3219" s="248"/>
      <c r="D3219" s="238" t="s">
        <v>383</v>
      </c>
      <c r="E3219" s="249" t="s">
        <v>19</v>
      </c>
      <c r="F3219" s="250" t="s">
        <v>2801</v>
      </c>
      <c r="G3219" s="248"/>
      <c r="H3219" s="251">
        <v>25.949999999999999</v>
      </c>
      <c r="I3219" s="252"/>
      <c r="J3219" s="248"/>
      <c r="K3219" s="248"/>
      <c r="L3219" s="253"/>
      <c r="M3219" s="254"/>
      <c r="N3219" s="255"/>
      <c r="O3219" s="255"/>
      <c r="P3219" s="255"/>
      <c r="Q3219" s="255"/>
      <c r="R3219" s="255"/>
      <c r="S3219" s="255"/>
      <c r="T3219" s="25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7" t="s">
        <v>383</v>
      </c>
      <c r="AU3219" s="257" t="s">
        <v>91</v>
      </c>
      <c r="AV3219" s="14" t="s">
        <v>91</v>
      </c>
      <c r="AW3219" s="14" t="s">
        <v>37</v>
      </c>
      <c r="AX3219" s="14" t="s">
        <v>78</v>
      </c>
      <c r="AY3219" s="257" t="s">
        <v>373</v>
      </c>
    </row>
    <row r="3220" s="14" customFormat="1">
      <c r="A3220" s="14"/>
      <c r="B3220" s="247"/>
      <c r="C3220" s="248"/>
      <c r="D3220" s="238" t="s">
        <v>383</v>
      </c>
      <c r="E3220" s="249" t="s">
        <v>19</v>
      </c>
      <c r="F3220" s="250" t="s">
        <v>2802</v>
      </c>
      <c r="G3220" s="248"/>
      <c r="H3220" s="251">
        <v>38.630000000000003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383</v>
      </c>
      <c r="AU3220" s="257" t="s">
        <v>91</v>
      </c>
      <c r="AV3220" s="14" t="s">
        <v>91</v>
      </c>
      <c r="AW3220" s="14" t="s">
        <v>37</v>
      </c>
      <c r="AX3220" s="14" t="s">
        <v>78</v>
      </c>
      <c r="AY3220" s="257" t="s">
        <v>373</v>
      </c>
    </row>
    <row r="3221" s="14" customFormat="1">
      <c r="A3221" s="14"/>
      <c r="B3221" s="247"/>
      <c r="C3221" s="248"/>
      <c r="D3221" s="238" t="s">
        <v>383</v>
      </c>
      <c r="E3221" s="249" t="s">
        <v>19</v>
      </c>
      <c r="F3221" s="250" t="s">
        <v>2803</v>
      </c>
      <c r="G3221" s="248"/>
      <c r="H3221" s="251">
        <v>28.629999999999999</v>
      </c>
      <c r="I3221" s="252"/>
      <c r="J3221" s="248"/>
      <c r="K3221" s="248"/>
      <c r="L3221" s="253"/>
      <c r="M3221" s="254"/>
      <c r="N3221" s="255"/>
      <c r="O3221" s="255"/>
      <c r="P3221" s="255"/>
      <c r="Q3221" s="255"/>
      <c r="R3221" s="255"/>
      <c r="S3221" s="255"/>
      <c r="T3221" s="256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7" t="s">
        <v>383</v>
      </c>
      <c r="AU3221" s="257" t="s">
        <v>91</v>
      </c>
      <c r="AV3221" s="14" t="s">
        <v>91</v>
      </c>
      <c r="AW3221" s="14" t="s">
        <v>37</v>
      </c>
      <c r="AX3221" s="14" t="s">
        <v>78</v>
      </c>
      <c r="AY3221" s="257" t="s">
        <v>373</v>
      </c>
    </row>
    <row r="3222" s="14" customFormat="1">
      <c r="A3222" s="14"/>
      <c r="B3222" s="247"/>
      <c r="C3222" s="248"/>
      <c r="D3222" s="238" t="s">
        <v>383</v>
      </c>
      <c r="E3222" s="249" t="s">
        <v>19</v>
      </c>
      <c r="F3222" s="250" t="s">
        <v>2804</v>
      </c>
      <c r="G3222" s="248"/>
      <c r="H3222" s="251">
        <v>17.364999999999998</v>
      </c>
      <c r="I3222" s="252"/>
      <c r="J3222" s="248"/>
      <c r="K3222" s="248"/>
      <c r="L3222" s="253"/>
      <c r="M3222" s="254"/>
      <c r="N3222" s="255"/>
      <c r="O3222" s="255"/>
      <c r="P3222" s="255"/>
      <c r="Q3222" s="255"/>
      <c r="R3222" s="255"/>
      <c r="S3222" s="255"/>
      <c r="T3222" s="256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7" t="s">
        <v>383</v>
      </c>
      <c r="AU3222" s="257" t="s">
        <v>91</v>
      </c>
      <c r="AV3222" s="14" t="s">
        <v>91</v>
      </c>
      <c r="AW3222" s="14" t="s">
        <v>37</v>
      </c>
      <c r="AX3222" s="14" t="s">
        <v>78</v>
      </c>
      <c r="AY3222" s="257" t="s">
        <v>373</v>
      </c>
    </row>
    <row r="3223" s="14" customFormat="1">
      <c r="A3223" s="14"/>
      <c r="B3223" s="247"/>
      <c r="C3223" s="248"/>
      <c r="D3223" s="238" t="s">
        <v>383</v>
      </c>
      <c r="E3223" s="249" t="s">
        <v>19</v>
      </c>
      <c r="F3223" s="250" t="s">
        <v>2805</v>
      </c>
      <c r="G3223" s="248"/>
      <c r="H3223" s="251">
        <v>4.96</v>
      </c>
      <c r="I3223" s="252"/>
      <c r="J3223" s="248"/>
      <c r="K3223" s="248"/>
      <c r="L3223" s="253"/>
      <c r="M3223" s="254"/>
      <c r="N3223" s="255"/>
      <c r="O3223" s="255"/>
      <c r="P3223" s="255"/>
      <c r="Q3223" s="255"/>
      <c r="R3223" s="255"/>
      <c r="S3223" s="255"/>
      <c r="T3223" s="256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7" t="s">
        <v>383</v>
      </c>
      <c r="AU3223" s="257" t="s">
        <v>91</v>
      </c>
      <c r="AV3223" s="14" t="s">
        <v>91</v>
      </c>
      <c r="AW3223" s="14" t="s">
        <v>37</v>
      </c>
      <c r="AX3223" s="14" t="s">
        <v>78</v>
      </c>
      <c r="AY3223" s="257" t="s">
        <v>373</v>
      </c>
    </row>
    <row r="3224" s="14" customFormat="1">
      <c r="A3224" s="14"/>
      <c r="B3224" s="247"/>
      <c r="C3224" s="248"/>
      <c r="D3224" s="238" t="s">
        <v>383</v>
      </c>
      <c r="E3224" s="249" t="s">
        <v>19</v>
      </c>
      <c r="F3224" s="250" t="s">
        <v>2806</v>
      </c>
      <c r="G3224" s="248"/>
      <c r="H3224" s="251">
        <v>16.73</v>
      </c>
      <c r="I3224" s="252"/>
      <c r="J3224" s="248"/>
      <c r="K3224" s="248"/>
      <c r="L3224" s="253"/>
      <c r="M3224" s="254"/>
      <c r="N3224" s="255"/>
      <c r="O3224" s="255"/>
      <c r="P3224" s="255"/>
      <c r="Q3224" s="255"/>
      <c r="R3224" s="255"/>
      <c r="S3224" s="255"/>
      <c r="T3224" s="256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7" t="s">
        <v>383</v>
      </c>
      <c r="AU3224" s="257" t="s">
        <v>91</v>
      </c>
      <c r="AV3224" s="14" t="s">
        <v>91</v>
      </c>
      <c r="AW3224" s="14" t="s">
        <v>37</v>
      </c>
      <c r="AX3224" s="14" t="s">
        <v>78</v>
      </c>
      <c r="AY3224" s="257" t="s">
        <v>373</v>
      </c>
    </row>
    <row r="3225" s="14" customFormat="1">
      <c r="A3225" s="14"/>
      <c r="B3225" s="247"/>
      <c r="C3225" s="248"/>
      <c r="D3225" s="238" t="s">
        <v>383</v>
      </c>
      <c r="E3225" s="249" t="s">
        <v>19</v>
      </c>
      <c r="F3225" s="250" t="s">
        <v>2807</v>
      </c>
      <c r="G3225" s="248"/>
      <c r="H3225" s="251">
        <v>4.96</v>
      </c>
      <c r="I3225" s="252"/>
      <c r="J3225" s="248"/>
      <c r="K3225" s="248"/>
      <c r="L3225" s="253"/>
      <c r="M3225" s="254"/>
      <c r="N3225" s="255"/>
      <c r="O3225" s="255"/>
      <c r="P3225" s="255"/>
      <c r="Q3225" s="255"/>
      <c r="R3225" s="255"/>
      <c r="S3225" s="255"/>
      <c r="T3225" s="256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7" t="s">
        <v>383</v>
      </c>
      <c r="AU3225" s="257" t="s">
        <v>91</v>
      </c>
      <c r="AV3225" s="14" t="s">
        <v>91</v>
      </c>
      <c r="AW3225" s="14" t="s">
        <v>37</v>
      </c>
      <c r="AX3225" s="14" t="s">
        <v>78</v>
      </c>
      <c r="AY3225" s="257" t="s">
        <v>373</v>
      </c>
    </row>
    <row r="3226" s="14" customFormat="1">
      <c r="A3226" s="14"/>
      <c r="B3226" s="247"/>
      <c r="C3226" s="248"/>
      <c r="D3226" s="238" t="s">
        <v>383</v>
      </c>
      <c r="E3226" s="249" t="s">
        <v>19</v>
      </c>
      <c r="F3226" s="250" t="s">
        <v>2808</v>
      </c>
      <c r="G3226" s="248"/>
      <c r="H3226" s="251">
        <v>16.73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383</v>
      </c>
      <c r="AU3226" s="257" t="s">
        <v>91</v>
      </c>
      <c r="AV3226" s="14" t="s">
        <v>91</v>
      </c>
      <c r="AW3226" s="14" t="s">
        <v>37</v>
      </c>
      <c r="AX3226" s="14" t="s">
        <v>78</v>
      </c>
      <c r="AY3226" s="257" t="s">
        <v>373</v>
      </c>
    </row>
    <row r="3227" s="14" customFormat="1">
      <c r="A3227" s="14"/>
      <c r="B3227" s="247"/>
      <c r="C3227" s="248"/>
      <c r="D3227" s="238" t="s">
        <v>383</v>
      </c>
      <c r="E3227" s="249" t="s">
        <v>19</v>
      </c>
      <c r="F3227" s="250" t="s">
        <v>2809</v>
      </c>
      <c r="G3227" s="248"/>
      <c r="H3227" s="251">
        <v>4.96</v>
      </c>
      <c r="I3227" s="252"/>
      <c r="J3227" s="248"/>
      <c r="K3227" s="248"/>
      <c r="L3227" s="253"/>
      <c r="M3227" s="254"/>
      <c r="N3227" s="255"/>
      <c r="O3227" s="255"/>
      <c r="P3227" s="255"/>
      <c r="Q3227" s="255"/>
      <c r="R3227" s="255"/>
      <c r="S3227" s="255"/>
      <c r="T3227" s="256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7" t="s">
        <v>383</v>
      </c>
      <c r="AU3227" s="257" t="s">
        <v>91</v>
      </c>
      <c r="AV3227" s="14" t="s">
        <v>91</v>
      </c>
      <c r="AW3227" s="14" t="s">
        <v>37</v>
      </c>
      <c r="AX3227" s="14" t="s">
        <v>78</v>
      </c>
      <c r="AY3227" s="257" t="s">
        <v>373</v>
      </c>
    </row>
    <row r="3228" s="14" customFormat="1">
      <c r="A3228" s="14"/>
      <c r="B3228" s="247"/>
      <c r="C3228" s="248"/>
      <c r="D3228" s="238" t="s">
        <v>383</v>
      </c>
      <c r="E3228" s="249" t="s">
        <v>19</v>
      </c>
      <c r="F3228" s="250" t="s">
        <v>2810</v>
      </c>
      <c r="G3228" s="248"/>
      <c r="H3228" s="251">
        <v>16.73</v>
      </c>
      <c r="I3228" s="252"/>
      <c r="J3228" s="248"/>
      <c r="K3228" s="248"/>
      <c r="L3228" s="253"/>
      <c r="M3228" s="254"/>
      <c r="N3228" s="255"/>
      <c r="O3228" s="255"/>
      <c r="P3228" s="255"/>
      <c r="Q3228" s="255"/>
      <c r="R3228" s="255"/>
      <c r="S3228" s="255"/>
      <c r="T3228" s="256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7" t="s">
        <v>383</v>
      </c>
      <c r="AU3228" s="257" t="s">
        <v>91</v>
      </c>
      <c r="AV3228" s="14" t="s">
        <v>91</v>
      </c>
      <c r="AW3228" s="14" t="s">
        <v>37</v>
      </c>
      <c r="AX3228" s="14" t="s">
        <v>78</v>
      </c>
      <c r="AY3228" s="257" t="s">
        <v>373</v>
      </c>
    </row>
    <row r="3229" s="14" customFormat="1">
      <c r="A3229" s="14"/>
      <c r="B3229" s="247"/>
      <c r="C3229" s="248"/>
      <c r="D3229" s="238" t="s">
        <v>383</v>
      </c>
      <c r="E3229" s="249" t="s">
        <v>19</v>
      </c>
      <c r="F3229" s="250" t="s">
        <v>2811</v>
      </c>
      <c r="G3229" s="248"/>
      <c r="H3229" s="251">
        <v>4.96</v>
      </c>
      <c r="I3229" s="252"/>
      <c r="J3229" s="248"/>
      <c r="K3229" s="248"/>
      <c r="L3229" s="253"/>
      <c r="M3229" s="254"/>
      <c r="N3229" s="255"/>
      <c r="O3229" s="255"/>
      <c r="P3229" s="255"/>
      <c r="Q3229" s="255"/>
      <c r="R3229" s="255"/>
      <c r="S3229" s="255"/>
      <c r="T3229" s="256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7" t="s">
        <v>383</v>
      </c>
      <c r="AU3229" s="257" t="s">
        <v>91</v>
      </c>
      <c r="AV3229" s="14" t="s">
        <v>91</v>
      </c>
      <c r="AW3229" s="14" t="s">
        <v>37</v>
      </c>
      <c r="AX3229" s="14" t="s">
        <v>78</v>
      </c>
      <c r="AY3229" s="257" t="s">
        <v>373</v>
      </c>
    </row>
    <row r="3230" s="14" customFormat="1">
      <c r="A3230" s="14"/>
      <c r="B3230" s="247"/>
      <c r="C3230" s="248"/>
      <c r="D3230" s="238" t="s">
        <v>383</v>
      </c>
      <c r="E3230" s="249" t="s">
        <v>19</v>
      </c>
      <c r="F3230" s="250" t="s">
        <v>2812</v>
      </c>
      <c r="G3230" s="248"/>
      <c r="H3230" s="251">
        <v>16.73</v>
      </c>
      <c r="I3230" s="252"/>
      <c r="J3230" s="248"/>
      <c r="K3230" s="248"/>
      <c r="L3230" s="253"/>
      <c r="M3230" s="254"/>
      <c r="N3230" s="255"/>
      <c r="O3230" s="255"/>
      <c r="P3230" s="255"/>
      <c r="Q3230" s="255"/>
      <c r="R3230" s="255"/>
      <c r="S3230" s="255"/>
      <c r="T3230" s="25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7" t="s">
        <v>383</v>
      </c>
      <c r="AU3230" s="257" t="s">
        <v>91</v>
      </c>
      <c r="AV3230" s="14" t="s">
        <v>91</v>
      </c>
      <c r="AW3230" s="14" t="s">
        <v>37</v>
      </c>
      <c r="AX3230" s="14" t="s">
        <v>78</v>
      </c>
      <c r="AY3230" s="257" t="s">
        <v>373</v>
      </c>
    </row>
    <row r="3231" s="14" customFormat="1">
      <c r="A3231" s="14"/>
      <c r="B3231" s="247"/>
      <c r="C3231" s="248"/>
      <c r="D3231" s="238" t="s">
        <v>383</v>
      </c>
      <c r="E3231" s="249" t="s">
        <v>19</v>
      </c>
      <c r="F3231" s="250" t="s">
        <v>2813</v>
      </c>
      <c r="G3231" s="248"/>
      <c r="H3231" s="251">
        <v>4.96</v>
      </c>
      <c r="I3231" s="252"/>
      <c r="J3231" s="248"/>
      <c r="K3231" s="248"/>
      <c r="L3231" s="253"/>
      <c r="M3231" s="254"/>
      <c r="N3231" s="255"/>
      <c r="O3231" s="255"/>
      <c r="P3231" s="255"/>
      <c r="Q3231" s="255"/>
      <c r="R3231" s="255"/>
      <c r="S3231" s="255"/>
      <c r="T3231" s="256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7" t="s">
        <v>383</v>
      </c>
      <c r="AU3231" s="257" t="s">
        <v>91</v>
      </c>
      <c r="AV3231" s="14" t="s">
        <v>91</v>
      </c>
      <c r="AW3231" s="14" t="s">
        <v>37</v>
      </c>
      <c r="AX3231" s="14" t="s">
        <v>78</v>
      </c>
      <c r="AY3231" s="257" t="s">
        <v>373</v>
      </c>
    </row>
    <row r="3232" s="14" customFormat="1">
      <c r="A3232" s="14"/>
      <c r="B3232" s="247"/>
      <c r="C3232" s="248"/>
      <c r="D3232" s="238" t="s">
        <v>383</v>
      </c>
      <c r="E3232" s="249" t="s">
        <v>19</v>
      </c>
      <c r="F3232" s="250" t="s">
        <v>2814</v>
      </c>
      <c r="G3232" s="248"/>
      <c r="H3232" s="251">
        <v>16.73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383</v>
      </c>
      <c r="AU3232" s="257" t="s">
        <v>91</v>
      </c>
      <c r="AV3232" s="14" t="s">
        <v>91</v>
      </c>
      <c r="AW3232" s="14" t="s">
        <v>37</v>
      </c>
      <c r="AX3232" s="14" t="s">
        <v>78</v>
      </c>
      <c r="AY3232" s="257" t="s">
        <v>373</v>
      </c>
    </row>
    <row r="3233" s="14" customFormat="1">
      <c r="A3233" s="14"/>
      <c r="B3233" s="247"/>
      <c r="C3233" s="248"/>
      <c r="D3233" s="238" t="s">
        <v>383</v>
      </c>
      <c r="E3233" s="249" t="s">
        <v>19</v>
      </c>
      <c r="F3233" s="250" t="s">
        <v>2815</v>
      </c>
      <c r="G3233" s="248"/>
      <c r="H3233" s="251">
        <v>4.96</v>
      </c>
      <c r="I3233" s="252"/>
      <c r="J3233" s="248"/>
      <c r="K3233" s="248"/>
      <c r="L3233" s="253"/>
      <c r="M3233" s="254"/>
      <c r="N3233" s="255"/>
      <c r="O3233" s="255"/>
      <c r="P3233" s="255"/>
      <c r="Q3233" s="255"/>
      <c r="R3233" s="255"/>
      <c r="S3233" s="255"/>
      <c r="T3233" s="256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7" t="s">
        <v>383</v>
      </c>
      <c r="AU3233" s="257" t="s">
        <v>91</v>
      </c>
      <c r="AV3233" s="14" t="s">
        <v>91</v>
      </c>
      <c r="AW3233" s="14" t="s">
        <v>37</v>
      </c>
      <c r="AX3233" s="14" t="s">
        <v>78</v>
      </c>
      <c r="AY3233" s="257" t="s">
        <v>373</v>
      </c>
    </row>
    <row r="3234" s="14" customFormat="1">
      <c r="A3234" s="14"/>
      <c r="B3234" s="247"/>
      <c r="C3234" s="248"/>
      <c r="D3234" s="238" t="s">
        <v>383</v>
      </c>
      <c r="E3234" s="249" t="s">
        <v>19</v>
      </c>
      <c r="F3234" s="250" t="s">
        <v>2816</v>
      </c>
      <c r="G3234" s="248"/>
      <c r="H3234" s="251">
        <v>16.73</v>
      </c>
      <c r="I3234" s="252"/>
      <c r="J3234" s="248"/>
      <c r="K3234" s="248"/>
      <c r="L3234" s="253"/>
      <c r="M3234" s="254"/>
      <c r="N3234" s="255"/>
      <c r="O3234" s="255"/>
      <c r="P3234" s="255"/>
      <c r="Q3234" s="255"/>
      <c r="R3234" s="255"/>
      <c r="S3234" s="255"/>
      <c r="T3234" s="256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7" t="s">
        <v>383</v>
      </c>
      <c r="AU3234" s="257" t="s">
        <v>91</v>
      </c>
      <c r="AV3234" s="14" t="s">
        <v>91</v>
      </c>
      <c r="AW3234" s="14" t="s">
        <v>37</v>
      </c>
      <c r="AX3234" s="14" t="s">
        <v>78</v>
      </c>
      <c r="AY3234" s="257" t="s">
        <v>373</v>
      </c>
    </row>
    <row r="3235" s="14" customFormat="1">
      <c r="A3235" s="14"/>
      <c r="B3235" s="247"/>
      <c r="C3235" s="248"/>
      <c r="D3235" s="238" t="s">
        <v>383</v>
      </c>
      <c r="E3235" s="249" t="s">
        <v>19</v>
      </c>
      <c r="F3235" s="250" t="s">
        <v>2817</v>
      </c>
      <c r="G3235" s="248"/>
      <c r="H3235" s="251">
        <v>4.96</v>
      </c>
      <c r="I3235" s="252"/>
      <c r="J3235" s="248"/>
      <c r="K3235" s="248"/>
      <c r="L3235" s="253"/>
      <c r="M3235" s="254"/>
      <c r="N3235" s="255"/>
      <c r="O3235" s="255"/>
      <c r="P3235" s="255"/>
      <c r="Q3235" s="255"/>
      <c r="R3235" s="255"/>
      <c r="S3235" s="255"/>
      <c r="T3235" s="256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7" t="s">
        <v>383</v>
      </c>
      <c r="AU3235" s="257" t="s">
        <v>91</v>
      </c>
      <c r="AV3235" s="14" t="s">
        <v>91</v>
      </c>
      <c r="AW3235" s="14" t="s">
        <v>37</v>
      </c>
      <c r="AX3235" s="14" t="s">
        <v>78</v>
      </c>
      <c r="AY3235" s="257" t="s">
        <v>373</v>
      </c>
    </row>
    <row r="3236" s="14" customFormat="1">
      <c r="A3236" s="14"/>
      <c r="B3236" s="247"/>
      <c r="C3236" s="248"/>
      <c r="D3236" s="238" t="s">
        <v>383</v>
      </c>
      <c r="E3236" s="249" t="s">
        <v>19</v>
      </c>
      <c r="F3236" s="250" t="s">
        <v>2818</v>
      </c>
      <c r="G3236" s="248"/>
      <c r="H3236" s="251">
        <v>16.73</v>
      </c>
      <c r="I3236" s="252"/>
      <c r="J3236" s="248"/>
      <c r="K3236" s="248"/>
      <c r="L3236" s="253"/>
      <c r="M3236" s="254"/>
      <c r="N3236" s="255"/>
      <c r="O3236" s="255"/>
      <c r="P3236" s="255"/>
      <c r="Q3236" s="255"/>
      <c r="R3236" s="255"/>
      <c r="S3236" s="255"/>
      <c r="T3236" s="256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7" t="s">
        <v>383</v>
      </c>
      <c r="AU3236" s="257" t="s">
        <v>91</v>
      </c>
      <c r="AV3236" s="14" t="s">
        <v>91</v>
      </c>
      <c r="AW3236" s="14" t="s">
        <v>37</v>
      </c>
      <c r="AX3236" s="14" t="s">
        <v>78</v>
      </c>
      <c r="AY3236" s="257" t="s">
        <v>373</v>
      </c>
    </row>
    <row r="3237" s="14" customFormat="1">
      <c r="A3237" s="14"/>
      <c r="B3237" s="247"/>
      <c r="C3237" s="248"/>
      <c r="D3237" s="238" t="s">
        <v>383</v>
      </c>
      <c r="E3237" s="249" t="s">
        <v>19</v>
      </c>
      <c r="F3237" s="250" t="s">
        <v>2819</v>
      </c>
      <c r="G3237" s="248"/>
      <c r="H3237" s="251">
        <v>4.9299999999999997</v>
      </c>
      <c r="I3237" s="252"/>
      <c r="J3237" s="248"/>
      <c r="K3237" s="248"/>
      <c r="L3237" s="253"/>
      <c r="M3237" s="254"/>
      <c r="N3237" s="255"/>
      <c r="O3237" s="255"/>
      <c r="P3237" s="255"/>
      <c r="Q3237" s="255"/>
      <c r="R3237" s="255"/>
      <c r="S3237" s="255"/>
      <c r="T3237" s="256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7" t="s">
        <v>383</v>
      </c>
      <c r="AU3237" s="257" t="s">
        <v>91</v>
      </c>
      <c r="AV3237" s="14" t="s">
        <v>91</v>
      </c>
      <c r="AW3237" s="14" t="s">
        <v>37</v>
      </c>
      <c r="AX3237" s="14" t="s">
        <v>78</v>
      </c>
      <c r="AY3237" s="257" t="s">
        <v>373</v>
      </c>
    </row>
    <row r="3238" s="14" customFormat="1">
      <c r="A3238" s="14"/>
      <c r="B3238" s="247"/>
      <c r="C3238" s="248"/>
      <c r="D3238" s="238" t="s">
        <v>383</v>
      </c>
      <c r="E3238" s="249" t="s">
        <v>19</v>
      </c>
      <c r="F3238" s="250" t="s">
        <v>2820</v>
      </c>
      <c r="G3238" s="248"/>
      <c r="H3238" s="251">
        <v>16.670000000000002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383</v>
      </c>
      <c r="AU3238" s="257" t="s">
        <v>91</v>
      </c>
      <c r="AV3238" s="14" t="s">
        <v>91</v>
      </c>
      <c r="AW3238" s="14" t="s">
        <v>37</v>
      </c>
      <c r="AX3238" s="14" t="s">
        <v>78</v>
      </c>
      <c r="AY3238" s="257" t="s">
        <v>373</v>
      </c>
    </row>
    <row r="3239" s="14" customFormat="1">
      <c r="A3239" s="14"/>
      <c r="B3239" s="247"/>
      <c r="C3239" s="248"/>
      <c r="D3239" s="238" t="s">
        <v>383</v>
      </c>
      <c r="E3239" s="249" t="s">
        <v>19</v>
      </c>
      <c r="F3239" s="250" t="s">
        <v>2821</v>
      </c>
      <c r="G3239" s="248"/>
      <c r="H3239" s="251">
        <v>4.96</v>
      </c>
      <c r="I3239" s="252"/>
      <c r="J3239" s="248"/>
      <c r="K3239" s="248"/>
      <c r="L3239" s="253"/>
      <c r="M3239" s="254"/>
      <c r="N3239" s="255"/>
      <c r="O3239" s="255"/>
      <c r="P3239" s="255"/>
      <c r="Q3239" s="255"/>
      <c r="R3239" s="255"/>
      <c r="S3239" s="255"/>
      <c r="T3239" s="256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7" t="s">
        <v>383</v>
      </c>
      <c r="AU3239" s="257" t="s">
        <v>91</v>
      </c>
      <c r="AV3239" s="14" t="s">
        <v>91</v>
      </c>
      <c r="AW3239" s="14" t="s">
        <v>37</v>
      </c>
      <c r="AX3239" s="14" t="s">
        <v>78</v>
      </c>
      <c r="AY3239" s="257" t="s">
        <v>373</v>
      </c>
    </row>
    <row r="3240" s="14" customFormat="1">
      <c r="A3240" s="14"/>
      <c r="B3240" s="247"/>
      <c r="C3240" s="248"/>
      <c r="D3240" s="238" t="s">
        <v>383</v>
      </c>
      <c r="E3240" s="249" t="s">
        <v>19</v>
      </c>
      <c r="F3240" s="250" t="s">
        <v>2822</v>
      </c>
      <c r="G3240" s="248"/>
      <c r="H3240" s="251">
        <v>30.690000000000001</v>
      </c>
      <c r="I3240" s="252"/>
      <c r="J3240" s="248"/>
      <c r="K3240" s="248"/>
      <c r="L3240" s="253"/>
      <c r="M3240" s="254"/>
      <c r="N3240" s="255"/>
      <c r="O3240" s="255"/>
      <c r="P3240" s="255"/>
      <c r="Q3240" s="255"/>
      <c r="R3240" s="255"/>
      <c r="S3240" s="255"/>
      <c r="T3240" s="256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7" t="s">
        <v>383</v>
      </c>
      <c r="AU3240" s="257" t="s">
        <v>91</v>
      </c>
      <c r="AV3240" s="14" t="s">
        <v>91</v>
      </c>
      <c r="AW3240" s="14" t="s">
        <v>37</v>
      </c>
      <c r="AX3240" s="14" t="s">
        <v>78</v>
      </c>
      <c r="AY3240" s="257" t="s">
        <v>373</v>
      </c>
    </row>
    <row r="3241" s="14" customFormat="1">
      <c r="A3241" s="14"/>
      <c r="B3241" s="247"/>
      <c r="C3241" s="248"/>
      <c r="D3241" s="238" t="s">
        <v>383</v>
      </c>
      <c r="E3241" s="249" t="s">
        <v>19</v>
      </c>
      <c r="F3241" s="250" t="s">
        <v>2823</v>
      </c>
      <c r="G3241" s="248"/>
      <c r="H3241" s="251">
        <v>4.96</v>
      </c>
      <c r="I3241" s="252"/>
      <c r="J3241" s="248"/>
      <c r="K3241" s="248"/>
      <c r="L3241" s="253"/>
      <c r="M3241" s="254"/>
      <c r="N3241" s="255"/>
      <c r="O3241" s="255"/>
      <c r="P3241" s="255"/>
      <c r="Q3241" s="255"/>
      <c r="R3241" s="255"/>
      <c r="S3241" s="255"/>
      <c r="T3241" s="256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7" t="s">
        <v>383</v>
      </c>
      <c r="AU3241" s="257" t="s">
        <v>91</v>
      </c>
      <c r="AV3241" s="14" t="s">
        <v>91</v>
      </c>
      <c r="AW3241" s="14" t="s">
        <v>37</v>
      </c>
      <c r="AX3241" s="14" t="s">
        <v>78</v>
      </c>
      <c r="AY3241" s="257" t="s">
        <v>373</v>
      </c>
    </row>
    <row r="3242" s="14" customFormat="1">
      <c r="A3242" s="14"/>
      <c r="B3242" s="247"/>
      <c r="C3242" s="248"/>
      <c r="D3242" s="238" t="s">
        <v>383</v>
      </c>
      <c r="E3242" s="249" t="s">
        <v>19</v>
      </c>
      <c r="F3242" s="250" t="s">
        <v>2824</v>
      </c>
      <c r="G3242" s="248"/>
      <c r="H3242" s="251">
        <v>30.690000000000001</v>
      </c>
      <c r="I3242" s="252"/>
      <c r="J3242" s="248"/>
      <c r="K3242" s="248"/>
      <c r="L3242" s="253"/>
      <c r="M3242" s="254"/>
      <c r="N3242" s="255"/>
      <c r="O3242" s="255"/>
      <c r="P3242" s="255"/>
      <c r="Q3242" s="255"/>
      <c r="R3242" s="255"/>
      <c r="S3242" s="255"/>
      <c r="T3242" s="256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7" t="s">
        <v>383</v>
      </c>
      <c r="AU3242" s="257" t="s">
        <v>91</v>
      </c>
      <c r="AV3242" s="14" t="s">
        <v>91</v>
      </c>
      <c r="AW3242" s="14" t="s">
        <v>37</v>
      </c>
      <c r="AX3242" s="14" t="s">
        <v>78</v>
      </c>
      <c r="AY3242" s="257" t="s">
        <v>373</v>
      </c>
    </row>
    <row r="3243" s="16" customFormat="1">
      <c r="A3243" s="16"/>
      <c r="B3243" s="269"/>
      <c r="C3243" s="270"/>
      <c r="D3243" s="238" t="s">
        <v>383</v>
      </c>
      <c r="E3243" s="271" t="s">
        <v>19</v>
      </c>
      <c r="F3243" s="272" t="s">
        <v>447</v>
      </c>
      <c r="G3243" s="270"/>
      <c r="H3243" s="273">
        <v>446.68599999999998</v>
      </c>
      <c r="I3243" s="274"/>
      <c r="J3243" s="270"/>
      <c r="K3243" s="270"/>
      <c r="L3243" s="275"/>
      <c r="M3243" s="276"/>
      <c r="N3243" s="277"/>
      <c r="O3243" s="277"/>
      <c r="P3243" s="277"/>
      <c r="Q3243" s="277"/>
      <c r="R3243" s="277"/>
      <c r="S3243" s="277"/>
      <c r="T3243" s="278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79" t="s">
        <v>383</v>
      </c>
      <c r="AU3243" s="279" t="s">
        <v>91</v>
      </c>
      <c r="AV3243" s="16" t="s">
        <v>98</v>
      </c>
      <c r="AW3243" s="16" t="s">
        <v>37</v>
      </c>
      <c r="AX3243" s="16" t="s">
        <v>78</v>
      </c>
      <c r="AY3243" s="279" t="s">
        <v>373</v>
      </c>
    </row>
    <row r="3244" s="13" customFormat="1">
      <c r="A3244" s="13"/>
      <c r="B3244" s="236"/>
      <c r="C3244" s="237"/>
      <c r="D3244" s="238" t="s">
        <v>383</v>
      </c>
      <c r="E3244" s="239" t="s">
        <v>19</v>
      </c>
      <c r="F3244" s="240" t="s">
        <v>2382</v>
      </c>
      <c r="G3244" s="237"/>
      <c r="H3244" s="239" t="s">
        <v>19</v>
      </c>
      <c r="I3244" s="241"/>
      <c r="J3244" s="237"/>
      <c r="K3244" s="237"/>
      <c r="L3244" s="242"/>
      <c r="M3244" s="243"/>
      <c r="N3244" s="244"/>
      <c r="O3244" s="244"/>
      <c r="P3244" s="244"/>
      <c r="Q3244" s="244"/>
      <c r="R3244" s="244"/>
      <c r="S3244" s="244"/>
      <c r="T3244" s="245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6" t="s">
        <v>383</v>
      </c>
      <c r="AU3244" s="246" t="s">
        <v>91</v>
      </c>
      <c r="AV3244" s="13" t="s">
        <v>85</v>
      </c>
      <c r="AW3244" s="13" t="s">
        <v>37</v>
      </c>
      <c r="AX3244" s="13" t="s">
        <v>78</v>
      </c>
      <c r="AY3244" s="246" t="s">
        <v>373</v>
      </c>
    </row>
    <row r="3245" s="13" customFormat="1">
      <c r="A3245" s="13"/>
      <c r="B3245" s="236"/>
      <c r="C3245" s="237"/>
      <c r="D3245" s="238" t="s">
        <v>383</v>
      </c>
      <c r="E3245" s="239" t="s">
        <v>19</v>
      </c>
      <c r="F3245" s="240" t="s">
        <v>2708</v>
      </c>
      <c r="G3245" s="237"/>
      <c r="H3245" s="239" t="s">
        <v>19</v>
      </c>
      <c r="I3245" s="241"/>
      <c r="J3245" s="237"/>
      <c r="K3245" s="237"/>
      <c r="L3245" s="242"/>
      <c r="M3245" s="243"/>
      <c r="N3245" s="244"/>
      <c r="O3245" s="244"/>
      <c r="P3245" s="244"/>
      <c r="Q3245" s="244"/>
      <c r="R3245" s="244"/>
      <c r="S3245" s="244"/>
      <c r="T3245" s="245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6" t="s">
        <v>383</v>
      </c>
      <c r="AU3245" s="246" t="s">
        <v>91</v>
      </c>
      <c r="AV3245" s="13" t="s">
        <v>85</v>
      </c>
      <c r="AW3245" s="13" t="s">
        <v>37</v>
      </c>
      <c r="AX3245" s="13" t="s">
        <v>78</v>
      </c>
      <c r="AY3245" s="246" t="s">
        <v>373</v>
      </c>
    </row>
    <row r="3246" s="14" customFormat="1">
      <c r="A3246" s="14"/>
      <c r="B3246" s="247"/>
      <c r="C3246" s="248"/>
      <c r="D3246" s="238" t="s">
        <v>383</v>
      </c>
      <c r="E3246" s="249" t="s">
        <v>19</v>
      </c>
      <c r="F3246" s="250" t="s">
        <v>2825</v>
      </c>
      <c r="G3246" s="248"/>
      <c r="H3246" s="251">
        <v>21.66</v>
      </c>
      <c r="I3246" s="252"/>
      <c r="J3246" s="248"/>
      <c r="K3246" s="248"/>
      <c r="L3246" s="253"/>
      <c r="M3246" s="254"/>
      <c r="N3246" s="255"/>
      <c r="O3246" s="255"/>
      <c r="P3246" s="255"/>
      <c r="Q3246" s="255"/>
      <c r="R3246" s="255"/>
      <c r="S3246" s="255"/>
      <c r="T3246" s="256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7" t="s">
        <v>383</v>
      </c>
      <c r="AU3246" s="257" t="s">
        <v>91</v>
      </c>
      <c r="AV3246" s="14" t="s">
        <v>91</v>
      </c>
      <c r="AW3246" s="14" t="s">
        <v>37</v>
      </c>
      <c r="AX3246" s="14" t="s">
        <v>78</v>
      </c>
      <c r="AY3246" s="257" t="s">
        <v>373</v>
      </c>
    </row>
    <row r="3247" s="14" customFormat="1">
      <c r="A3247" s="14"/>
      <c r="B3247" s="247"/>
      <c r="C3247" s="248"/>
      <c r="D3247" s="238" t="s">
        <v>383</v>
      </c>
      <c r="E3247" s="249" t="s">
        <v>19</v>
      </c>
      <c r="F3247" s="250" t="s">
        <v>2826</v>
      </c>
      <c r="G3247" s="248"/>
      <c r="H3247" s="251">
        <v>30.640999999999998</v>
      </c>
      <c r="I3247" s="252"/>
      <c r="J3247" s="248"/>
      <c r="K3247" s="248"/>
      <c r="L3247" s="253"/>
      <c r="M3247" s="254"/>
      <c r="N3247" s="255"/>
      <c r="O3247" s="255"/>
      <c r="P3247" s="255"/>
      <c r="Q3247" s="255"/>
      <c r="R3247" s="255"/>
      <c r="S3247" s="255"/>
      <c r="T3247" s="25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7" t="s">
        <v>383</v>
      </c>
      <c r="AU3247" s="257" t="s">
        <v>91</v>
      </c>
      <c r="AV3247" s="14" t="s">
        <v>91</v>
      </c>
      <c r="AW3247" s="14" t="s">
        <v>37</v>
      </c>
      <c r="AX3247" s="14" t="s">
        <v>78</v>
      </c>
      <c r="AY3247" s="257" t="s">
        <v>373</v>
      </c>
    </row>
    <row r="3248" s="14" customFormat="1">
      <c r="A3248" s="14"/>
      <c r="B3248" s="247"/>
      <c r="C3248" s="248"/>
      <c r="D3248" s="238" t="s">
        <v>383</v>
      </c>
      <c r="E3248" s="249" t="s">
        <v>19</v>
      </c>
      <c r="F3248" s="250" t="s">
        <v>2827</v>
      </c>
      <c r="G3248" s="248"/>
      <c r="H3248" s="251">
        <v>6.7800000000000002</v>
      </c>
      <c r="I3248" s="252"/>
      <c r="J3248" s="248"/>
      <c r="K3248" s="248"/>
      <c r="L3248" s="253"/>
      <c r="M3248" s="254"/>
      <c r="N3248" s="255"/>
      <c r="O3248" s="255"/>
      <c r="P3248" s="255"/>
      <c r="Q3248" s="255"/>
      <c r="R3248" s="255"/>
      <c r="S3248" s="255"/>
      <c r="T3248" s="256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7" t="s">
        <v>383</v>
      </c>
      <c r="AU3248" s="257" t="s">
        <v>91</v>
      </c>
      <c r="AV3248" s="14" t="s">
        <v>91</v>
      </c>
      <c r="AW3248" s="14" t="s">
        <v>37</v>
      </c>
      <c r="AX3248" s="14" t="s">
        <v>78</v>
      </c>
      <c r="AY3248" s="257" t="s">
        <v>373</v>
      </c>
    </row>
    <row r="3249" s="14" customFormat="1">
      <c r="A3249" s="14"/>
      <c r="B3249" s="247"/>
      <c r="C3249" s="248"/>
      <c r="D3249" s="238" t="s">
        <v>383</v>
      </c>
      <c r="E3249" s="249" t="s">
        <v>19</v>
      </c>
      <c r="F3249" s="250" t="s">
        <v>2828</v>
      </c>
      <c r="G3249" s="248"/>
      <c r="H3249" s="251">
        <v>4.2300000000000004</v>
      </c>
      <c r="I3249" s="252"/>
      <c r="J3249" s="248"/>
      <c r="K3249" s="248"/>
      <c r="L3249" s="253"/>
      <c r="M3249" s="254"/>
      <c r="N3249" s="255"/>
      <c r="O3249" s="255"/>
      <c r="P3249" s="255"/>
      <c r="Q3249" s="255"/>
      <c r="R3249" s="255"/>
      <c r="S3249" s="255"/>
      <c r="T3249" s="256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7" t="s">
        <v>383</v>
      </c>
      <c r="AU3249" s="257" t="s">
        <v>91</v>
      </c>
      <c r="AV3249" s="14" t="s">
        <v>91</v>
      </c>
      <c r="AW3249" s="14" t="s">
        <v>37</v>
      </c>
      <c r="AX3249" s="14" t="s">
        <v>78</v>
      </c>
      <c r="AY3249" s="257" t="s">
        <v>373</v>
      </c>
    </row>
    <row r="3250" s="14" customFormat="1">
      <c r="A3250" s="14"/>
      <c r="B3250" s="247"/>
      <c r="C3250" s="248"/>
      <c r="D3250" s="238" t="s">
        <v>383</v>
      </c>
      <c r="E3250" s="249" t="s">
        <v>19</v>
      </c>
      <c r="F3250" s="250" t="s">
        <v>2829</v>
      </c>
      <c r="G3250" s="248"/>
      <c r="H3250" s="251">
        <v>3.7999999999999998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383</v>
      </c>
      <c r="AU3250" s="257" t="s">
        <v>91</v>
      </c>
      <c r="AV3250" s="14" t="s">
        <v>91</v>
      </c>
      <c r="AW3250" s="14" t="s">
        <v>37</v>
      </c>
      <c r="AX3250" s="14" t="s">
        <v>78</v>
      </c>
      <c r="AY3250" s="257" t="s">
        <v>373</v>
      </c>
    </row>
    <row r="3251" s="14" customFormat="1">
      <c r="A3251" s="14"/>
      <c r="B3251" s="247"/>
      <c r="C3251" s="248"/>
      <c r="D3251" s="238" t="s">
        <v>383</v>
      </c>
      <c r="E3251" s="249" t="s">
        <v>19</v>
      </c>
      <c r="F3251" s="250" t="s">
        <v>2830</v>
      </c>
      <c r="G3251" s="248"/>
      <c r="H3251" s="251">
        <v>5.0199999999999996</v>
      </c>
      <c r="I3251" s="252"/>
      <c r="J3251" s="248"/>
      <c r="K3251" s="248"/>
      <c r="L3251" s="253"/>
      <c r="M3251" s="254"/>
      <c r="N3251" s="255"/>
      <c r="O3251" s="255"/>
      <c r="P3251" s="255"/>
      <c r="Q3251" s="255"/>
      <c r="R3251" s="255"/>
      <c r="S3251" s="255"/>
      <c r="T3251" s="256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7" t="s">
        <v>383</v>
      </c>
      <c r="AU3251" s="257" t="s">
        <v>91</v>
      </c>
      <c r="AV3251" s="14" t="s">
        <v>91</v>
      </c>
      <c r="AW3251" s="14" t="s">
        <v>37</v>
      </c>
      <c r="AX3251" s="14" t="s">
        <v>78</v>
      </c>
      <c r="AY3251" s="257" t="s">
        <v>373</v>
      </c>
    </row>
    <row r="3252" s="14" customFormat="1">
      <c r="A3252" s="14"/>
      <c r="B3252" s="247"/>
      <c r="C3252" s="248"/>
      <c r="D3252" s="238" t="s">
        <v>383</v>
      </c>
      <c r="E3252" s="249" t="s">
        <v>19</v>
      </c>
      <c r="F3252" s="250" t="s">
        <v>2831</v>
      </c>
      <c r="G3252" s="248"/>
      <c r="H3252" s="251">
        <v>19.149999999999999</v>
      </c>
      <c r="I3252" s="252"/>
      <c r="J3252" s="248"/>
      <c r="K3252" s="248"/>
      <c r="L3252" s="253"/>
      <c r="M3252" s="254"/>
      <c r="N3252" s="255"/>
      <c r="O3252" s="255"/>
      <c r="P3252" s="255"/>
      <c r="Q3252" s="255"/>
      <c r="R3252" s="255"/>
      <c r="S3252" s="255"/>
      <c r="T3252" s="256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7" t="s">
        <v>383</v>
      </c>
      <c r="AU3252" s="257" t="s">
        <v>91</v>
      </c>
      <c r="AV3252" s="14" t="s">
        <v>91</v>
      </c>
      <c r="AW3252" s="14" t="s">
        <v>37</v>
      </c>
      <c r="AX3252" s="14" t="s">
        <v>78</v>
      </c>
      <c r="AY3252" s="257" t="s">
        <v>373</v>
      </c>
    </row>
    <row r="3253" s="14" customFormat="1">
      <c r="A3253" s="14"/>
      <c r="B3253" s="247"/>
      <c r="C3253" s="248"/>
      <c r="D3253" s="238" t="s">
        <v>383</v>
      </c>
      <c r="E3253" s="249" t="s">
        <v>19</v>
      </c>
      <c r="F3253" s="250" t="s">
        <v>2832</v>
      </c>
      <c r="G3253" s="248"/>
      <c r="H3253" s="251">
        <v>25.949999999999999</v>
      </c>
      <c r="I3253" s="252"/>
      <c r="J3253" s="248"/>
      <c r="K3253" s="248"/>
      <c r="L3253" s="253"/>
      <c r="M3253" s="254"/>
      <c r="N3253" s="255"/>
      <c r="O3253" s="255"/>
      <c r="P3253" s="255"/>
      <c r="Q3253" s="255"/>
      <c r="R3253" s="255"/>
      <c r="S3253" s="255"/>
      <c r="T3253" s="25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7" t="s">
        <v>383</v>
      </c>
      <c r="AU3253" s="257" t="s">
        <v>91</v>
      </c>
      <c r="AV3253" s="14" t="s">
        <v>91</v>
      </c>
      <c r="AW3253" s="14" t="s">
        <v>37</v>
      </c>
      <c r="AX3253" s="14" t="s">
        <v>78</v>
      </c>
      <c r="AY3253" s="257" t="s">
        <v>373</v>
      </c>
    </row>
    <row r="3254" s="14" customFormat="1">
      <c r="A3254" s="14"/>
      <c r="B3254" s="247"/>
      <c r="C3254" s="248"/>
      <c r="D3254" s="238" t="s">
        <v>383</v>
      </c>
      <c r="E3254" s="249" t="s">
        <v>19</v>
      </c>
      <c r="F3254" s="250" t="s">
        <v>2833</v>
      </c>
      <c r="G3254" s="248"/>
      <c r="H3254" s="251">
        <v>38.630000000000003</v>
      </c>
      <c r="I3254" s="252"/>
      <c r="J3254" s="248"/>
      <c r="K3254" s="248"/>
      <c r="L3254" s="253"/>
      <c r="M3254" s="254"/>
      <c r="N3254" s="255"/>
      <c r="O3254" s="255"/>
      <c r="P3254" s="255"/>
      <c r="Q3254" s="255"/>
      <c r="R3254" s="255"/>
      <c r="S3254" s="255"/>
      <c r="T3254" s="256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7" t="s">
        <v>383</v>
      </c>
      <c r="AU3254" s="257" t="s">
        <v>91</v>
      </c>
      <c r="AV3254" s="14" t="s">
        <v>91</v>
      </c>
      <c r="AW3254" s="14" t="s">
        <v>37</v>
      </c>
      <c r="AX3254" s="14" t="s">
        <v>78</v>
      </c>
      <c r="AY3254" s="257" t="s">
        <v>373</v>
      </c>
    </row>
    <row r="3255" s="14" customFormat="1">
      <c r="A3255" s="14"/>
      <c r="B3255" s="247"/>
      <c r="C3255" s="248"/>
      <c r="D3255" s="238" t="s">
        <v>383</v>
      </c>
      <c r="E3255" s="249" t="s">
        <v>19</v>
      </c>
      <c r="F3255" s="250" t="s">
        <v>2834</v>
      </c>
      <c r="G3255" s="248"/>
      <c r="H3255" s="251">
        <v>28.629999999999999</v>
      </c>
      <c r="I3255" s="252"/>
      <c r="J3255" s="248"/>
      <c r="K3255" s="248"/>
      <c r="L3255" s="253"/>
      <c r="M3255" s="254"/>
      <c r="N3255" s="255"/>
      <c r="O3255" s="255"/>
      <c r="P3255" s="255"/>
      <c r="Q3255" s="255"/>
      <c r="R3255" s="255"/>
      <c r="S3255" s="255"/>
      <c r="T3255" s="256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7" t="s">
        <v>383</v>
      </c>
      <c r="AU3255" s="257" t="s">
        <v>91</v>
      </c>
      <c r="AV3255" s="14" t="s">
        <v>91</v>
      </c>
      <c r="AW3255" s="14" t="s">
        <v>37</v>
      </c>
      <c r="AX3255" s="14" t="s">
        <v>78</v>
      </c>
      <c r="AY3255" s="257" t="s">
        <v>373</v>
      </c>
    </row>
    <row r="3256" s="14" customFormat="1">
      <c r="A3256" s="14"/>
      <c r="B3256" s="247"/>
      <c r="C3256" s="248"/>
      <c r="D3256" s="238" t="s">
        <v>383</v>
      </c>
      <c r="E3256" s="249" t="s">
        <v>19</v>
      </c>
      <c r="F3256" s="250" t="s">
        <v>2835</v>
      </c>
      <c r="G3256" s="248"/>
      <c r="H3256" s="251">
        <v>17.414999999999999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383</v>
      </c>
      <c r="AU3256" s="257" t="s">
        <v>91</v>
      </c>
      <c r="AV3256" s="14" t="s">
        <v>91</v>
      </c>
      <c r="AW3256" s="14" t="s">
        <v>37</v>
      </c>
      <c r="AX3256" s="14" t="s">
        <v>78</v>
      </c>
      <c r="AY3256" s="257" t="s">
        <v>373</v>
      </c>
    </row>
    <row r="3257" s="14" customFormat="1">
      <c r="A3257" s="14"/>
      <c r="B3257" s="247"/>
      <c r="C3257" s="248"/>
      <c r="D3257" s="238" t="s">
        <v>383</v>
      </c>
      <c r="E3257" s="249" t="s">
        <v>19</v>
      </c>
      <c r="F3257" s="250" t="s">
        <v>2836</v>
      </c>
      <c r="G3257" s="248"/>
      <c r="H3257" s="251">
        <v>4.96</v>
      </c>
      <c r="I3257" s="252"/>
      <c r="J3257" s="248"/>
      <c r="K3257" s="248"/>
      <c r="L3257" s="253"/>
      <c r="M3257" s="254"/>
      <c r="N3257" s="255"/>
      <c r="O3257" s="255"/>
      <c r="P3257" s="255"/>
      <c r="Q3257" s="255"/>
      <c r="R3257" s="255"/>
      <c r="S3257" s="255"/>
      <c r="T3257" s="256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7" t="s">
        <v>383</v>
      </c>
      <c r="AU3257" s="257" t="s">
        <v>91</v>
      </c>
      <c r="AV3257" s="14" t="s">
        <v>91</v>
      </c>
      <c r="AW3257" s="14" t="s">
        <v>37</v>
      </c>
      <c r="AX3257" s="14" t="s">
        <v>78</v>
      </c>
      <c r="AY3257" s="257" t="s">
        <v>373</v>
      </c>
    </row>
    <row r="3258" s="14" customFormat="1">
      <c r="A3258" s="14"/>
      <c r="B3258" s="247"/>
      <c r="C3258" s="248"/>
      <c r="D3258" s="238" t="s">
        <v>383</v>
      </c>
      <c r="E3258" s="249" t="s">
        <v>19</v>
      </c>
      <c r="F3258" s="250" t="s">
        <v>2837</v>
      </c>
      <c r="G3258" s="248"/>
      <c r="H3258" s="251">
        <v>16.73</v>
      </c>
      <c r="I3258" s="252"/>
      <c r="J3258" s="248"/>
      <c r="K3258" s="248"/>
      <c r="L3258" s="253"/>
      <c r="M3258" s="254"/>
      <c r="N3258" s="255"/>
      <c r="O3258" s="255"/>
      <c r="P3258" s="255"/>
      <c r="Q3258" s="255"/>
      <c r="R3258" s="255"/>
      <c r="S3258" s="255"/>
      <c r="T3258" s="256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7" t="s">
        <v>383</v>
      </c>
      <c r="AU3258" s="257" t="s">
        <v>91</v>
      </c>
      <c r="AV3258" s="14" t="s">
        <v>91</v>
      </c>
      <c r="AW3258" s="14" t="s">
        <v>37</v>
      </c>
      <c r="AX3258" s="14" t="s">
        <v>78</v>
      </c>
      <c r="AY3258" s="257" t="s">
        <v>373</v>
      </c>
    </row>
    <row r="3259" s="14" customFormat="1">
      <c r="A3259" s="14"/>
      <c r="B3259" s="247"/>
      <c r="C3259" s="248"/>
      <c r="D3259" s="238" t="s">
        <v>383</v>
      </c>
      <c r="E3259" s="249" t="s">
        <v>19</v>
      </c>
      <c r="F3259" s="250" t="s">
        <v>2838</v>
      </c>
      <c r="G3259" s="248"/>
      <c r="H3259" s="251">
        <v>4.96</v>
      </c>
      <c r="I3259" s="252"/>
      <c r="J3259" s="248"/>
      <c r="K3259" s="248"/>
      <c r="L3259" s="253"/>
      <c r="M3259" s="254"/>
      <c r="N3259" s="255"/>
      <c r="O3259" s="255"/>
      <c r="P3259" s="255"/>
      <c r="Q3259" s="255"/>
      <c r="R3259" s="255"/>
      <c r="S3259" s="255"/>
      <c r="T3259" s="25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7" t="s">
        <v>383</v>
      </c>
      <c r="AU3259" s="257" t="s">
        <v>91</v>
      </c>
      <c r="AV3259" s="14" t="s">
        <v>91</v>
      </c>
      <c r="AW3259" s="14" t="s">
        <v>37</v>
      </c>
      <c r="AX3259" s="14" t="s">
        <v>78</v>
      </c>
      <c r="AY3259" s="257" t="s">
        <v>373</v>
      </c>
    </row>
    <row r="3260" s="14" customFormat="1">
      <c r="A3260" s="14"/>
      <c r="B3260" s="247"/>
      <c r="C3260" s="248"/>
      <c r="D3260" s="238" t="s">
        <v>383</v>
      </c>
      <c r="E3260" s="249" t="s">
        <v>19</v>
      </c>
      <c r="F3260" s="250" t="s">
        <v>2839</v>
      </c>
      <c r="G3260" s="248"/>
      <c r="H3260" s="251">
        <v>16.73</v>
      </c>
      <c r="I3260" s="252"/>
      <c r="J3260" s="248"/>
      <c r="K3260" s="248"/>
      <c r="L3260" s="253"/>
      <c r="M3260" s="254"/>
      <c r="N3260" s="255"/>
      <c r="O3260" s="255"/>
      <c r="P3260" s="255"/>
      <c r="Q3260" s="255"/>
      <c r="R3260" s="255"/>
      <c r="S3260" s="255"/>
      <c r="T3260" s="256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7" t="s">
        <v>383</v>
      </c>
      <c r="AU3260" s="257" t="s">
        <v>91</v>
      </c>
      <c r="AV3260" s="14" t="s">
        <v>91</v>
      </c>
      <c r="AW3260" s="14" t="s">
        <v>37</v>
      </c>
      <c r="AX3260" s="14" t="s">
        <v>78</v>
      </c>
      <c r="AY3260" s="257" t="s">
        <v>373</v>
      </c>
    </row>
    <row r="3261" s="14" customFormat="1">
      <c r="A3261" s="14"/>
      <c r="B3261" s="247"/>
      <c r="C3261" s="248"/>
      <c r="D3261" s="238" t="s">
        <v>383</v>
      </c>
      <c r="E3261" s="249" t="s">
        <v>19</v>
      </c>
      <c r="F3261" s="250" t="s">
        <v>2840</v>
      </c>
      <c r="G3261" s="248"/>
      <c r="H3261" s="251">
        <v>4.96</v>
      </c>
      <c r="I3261" s="252"/>
      <c r="J3261" s="248"/>
      <c r="K3261" s="248"/>
      <c r="L3261" s="253"/>
      <c r="M3261" s="254"/>
      <c r="N3261" s="255"/>
      <c r="O3261" s="255"/>
      <c r="P3261" s="255"/>
      <c r="Q3261" s="255"/>
      <c r="R3261" s="255"/>
      <c r="S3261" s="255"/>
      <c r="T3261" s="256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7" t="s">
        <v>383</v>
      </c>
      <c r="AU3261" s="257" t="s">
        <v>91</v>
      </c>
      <c r="AV3261" s="14" t="s">
        <v>91</v>
      </c>
      <c r="AW3261" s="14" t="s">
        <v>37</v>
      </c>
      <c r="AX3261" s="14" t="s">
        <v>78</v>
      </c>
      <c r="AY3261" s="257" t="s">
        <v>373</v>
      </c>
    </row>
    <row r="3262" s="14" customFormat="1">
      <c r="A3262" s="14"/>
      <c r="B3262" s="247"/>
      <c r="C3262" s="248"/>
      <c r="D3262" s="238" t="s">
        <v>383</v>
      </c>
      <c r="E3262" s="249" t="s">
        <v>19</v>
      </c>
      <c r="F3262" s="250" t="s">
        <v>2841</v>
      </c>
      <c r="G3262" s="248"/>
      <c r="H3262" s="251">
        <v>16.73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383</v>
      </c>
      <c r="AU3262" s="257" t="s">
        <v>91</v>
      </c>
      <c r="AV3262" s="14" t="s">
        <v>91</v>
      </c>
      <c r="AW3262" s="14" t="s">
        <v>37</v>
      </c>
      <c r="AX3262" s="14" t="s">
        <v>78</v>
      </c>
      <c r="AY3262" s="257" t="s">
        <v>373</v>
      </c>
    </row>
    <row r="3263" s="14" customFormat="1">
      <c r="A3263" s="14"/>
      <c r="B3263" s="247"/>
      <c r="C3263" s="248"/>
      <c r="D3263" s="238" t="s">
        <v>383</v>
      </c>
      <c r="E3263" s="249" t="s">
        <v>19</v>
      </c>
      <c r="F3263" s="250" t="s">
        <v>2842</v>
      </c>
      <c r="G3263" s="248"/>
      <c r="H3263" s="251">
        <v>4.96</v>
      </c>
      <c r="I3263" s="252"/>
      <c r="J3263" s="248"/>
      <c r="K3263" s="248"/>
      <c r="L3263" s="253"/>
      <c r="M3263" s="254"/>
      <c r="N3263" s="255"/>
      <c r="O3263" s="255"/>
      <c r="P3263" s="255"/>
      <c r="Q3263" s="255"/>
      <c r="R3263" s="255"/>
      <c r="S3263" s="255"/>
      <c r="T3263" s="256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7" t="s">
        <v>383</v>
      </c>
      <c r="AU3263" s="257" t="s">
        <v>91</v>
      </c>
      <c r="AV3263" s="14" t="s">
        <v>91</v>
      </c>
      <c r="AW3263" s="14" t="s">
        <v>37</v>
      </c>
      <c r="AX3263" s="14" t="s">
        <v>78</v>
      </c>
      <c r="AY3263" s="257" t="s">
        <v>373</v>
      </c>
    </row>
    <row r="3264" s="14" customFormat="1">
      <c r="A3264" s="14"/>
      <c r="B3264" s="247"/>
      <c r="C3264" s="248"/>
      <c r="D3264" s="238" t="s">
        <v>383</v>
      </c>
      <c r="E3264" s="249" t="s">
        <v>19</v>
      </c>
      <c r="F3264" s="250" t="s">
        <v>2843</v>
      </c>
      <c r="G3264" s="248"/>
      <c r="H3264" s="251">
        <v>16.73</v>
      </c>
      <c r="I3264" s="252"/>
      <c r="J3264" s="248"/>
      <c r="K3264" s="248"/>
      <c r="L3264" s="253"/>
      <c r="M3264" s="254"/>
      <c r="N3264" s="255"/>
      <c r="O3264" s="255"/>
      <c r="P3264" s="255"/>
      <c r="Q3264" s="255"/>
      <c r="R3264" s="255"/>
      <c r="S3264" s="255"/>
      <c r="T3264" s="256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7" t="s">
        <v>383</v>
      </c>
      <c r="AU3264" s="257" t="s">
        <v>91</v>
      </c>
      <c r="AV3264" s="14" t="s">
        <v>91</v>
      </c>
      <c r="AW3264" s="14" t="s">
        <v>37</v>
      </c>
      <c r="AX3264" s="14" t="s">
        <v>78</v>
      </c>
      <c r="AY3264" s="257" t="s">
        <v>373</v>
      </c>
    </row>
    <row r="3265" s="14" customFormat="1">
      <c r="A3265" s="14"/>
      <c r="B3265" s="247"/>
      <c r="C3265" s="248"/>
      <c r="D3265" s="238" t="s">
        <v>383</v>
      </c>
      <c r="E3265" s="249" t="s">
        <v>19</v>
      </c>
      <c r="F3265" s="250" t="s">
        <v>2844</v>
      </c>
      <c r="G3265" s="248"/>
      <c r="H3265" s="251">
        <v>4.96</v>
      </c>
      <c r="I3265" s="252"/>
      <c r="J3265" s="248"/>
      <c r="K3265" s="248"/>
      <c r="L3265" s="253"/>
      <c r="M3265" s="254"/>
      <c r="N3265" s="255"/>
      <c r="O3265" s="255"/>
      <c r="P3265" s="255"/>
      <c r="Q3265" s="255"/>
      <c r="R3265" s="255"/>
      <c r="S3265" s="255"/>
      <c r="T3265" s="25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7" t="s">
        <v>383</v>
      </c>
      <c r="AU3265" s="257" t="s">
        <v>91</v>
      </c>
      <c r="AV3265" s="14" t="s">
        <v>91</v>
      </c>
      <c r="AW3265" s="14" t="s">
        <v>37</v>
      </c>
      <c r="AX3265" s="14" t="s">
        <v>78</v>
      </c>
      <c r="AY3265" s="257" t="s">
        <v>373</v>
      </c>
    </row>
    <row r="3266" s="14" customFormat="1">
      <c r="A3266" s="14"/>
      <c r="B3266" s="247"/>
      <c r="C3266" s="248"/>
      <c r="D3266" s="238" t="s">
        <v>383</v>
      </c>
      <c r="E3266" s="249" t="s">
        <v>19</v>
      </c>
      <c r="F3266" s="250" t="s">
        <v>2845</v>
      </c>
      <c r="G3266" s="248"/>
      <c r="H3266" s="251">
        <v>16.73</v>
      </c>
      <c r="I3266" s="252"/>
      <c r="J3266" s="248"/>
      <c r="K3266" s="248"/>
      <c r="L3266" s="253"/>
      <c r="M3266" s="254"/>
      <c r="N3266" s="255"/>
      <c r="O3266" s="255"/>
      <c r="P3266" s="255"/>
      <c r="Q3266" s="255"/>
      <c r="R3266" s="255"/>
      <c r="S3266" s="255"/>
      <c r="T3266" s="256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7" t="s">
        <v>383</v>
      </c>
      <c r="AU3266" s="257" t="s">
        <v>91</v>
      </c>
      <c r="AV3266" s="14" t="s">
        <v>91</v>
      </c>
      <c r="AW3266" s="14" t="s">
        <v>37</v>
      </c>
      <c r="AX3266" s="14" t="s">
        <v>78</v>
      </c>
      <c r="AY3266" s="257" t="s">
        <v>373</v>
      </c>
    </row>
    <row r="3267" s="14" customFormat="1">
      <c r="A3267" s="14"/>
      <c r="B3267" s="247"/>
      <c r="C3267" s="248"/>
      <c r="D3267" s="238" t="s">
        <v>383</v>
      </c>
      <c r="E3267" s="249" t="s">
        <v>19</v>
      </c>
      <c r="F3267" s="250" t="s">
        <v>2846</v>
      </c>
      <c r="G3267" s="248"/>
      <c r="H3267" s="251">
        <v>4.96</v>
      </c>
      <c r="I3267" s="252"/>
      <c r="J3267" s="248"/>
      <c r="K3267" s="248"/>
      <c r="L3267" s="253"/>
      <c r="M3267" s="254"/>
      <c r="N3267" s="255"/>
      <c r="O3267" s="255"/>
      <c r="P3267" s="255"/>
      <c r="Q3267" s="255"/>
      <c r="R3267" s="255"/>
      <c r="S3267" s="255"/>
      <c r="T3267" s="256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7" t="s">
        <v>383</v>
      </c>
      <c r="AU3267" s="257" t="s">
        <v>91</v>
      </c>
      <c r="AV3267" s="14" t="s">
        <v>91</v>
      </c>
      <c r="AW3267" s="14" t="s">
        <v>37</v>
      </c>
      <c r="AX3267" s="14" t="s">
        <v>78</v>
      </c>
      <c r="AY3267" s="257" t="s">
        <v>373</v>
      </c>
    </row>
    <row r="3268" s="14" customFormat="1">
      <c r="A3268" s="14"/>
      <c r="B3268" s="247"/>
      <c r="C3268" s="248"/>
      <c r="D3268" s="238" t="s">
        <v>383</v>
      </c>
      <c r="E3268" s="249" t="s">
        <v>19</v>
      </c>
      <c r="F3268" s="250" t="s">
        <v>2847</v>
      </c>
      <c r="G3268" s="248"/>
      <c r="H3268" s="251">
        <v>16.73</v>
      </c>
      <c r="I3268" s="252"/>
      <c r="J3268" s="248"/>
      <c r="K3268" s="248"/>
      <c r="L3268" s="253"/>
      <c r="M3268" s="254"/>
      <c r="N3268" s="255"/>
      <c r="O3268" s="255"/>
      <c r="P3268" s="255"/>
      <c r="Q3268" s="255"/>
      <c r="R3268" s="255"/>
      <c r="S3268" s="255"/>
      <c r="T3268" s="256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7" t="s">
        <v>383</v>
      </c>
      <c r="AU3268" s="257" t="s">
        <v>91</v>
      </c>
      <c r="AV3268" s="14" t="s">
        <v>91</v>
      </c>
      <c r="AW3268" s="14" t="s">
        <v>37</v>
      </c>
      <c r="AX3268" s="14" t="s">
        <v>78</v>
      </c>
      <c r="AY3268" s="257" t="s">
        <v>373</v>
      </c>
    </row>
    <row r="3269" s="14" customFormat="1">
      <c r="A3269" s="14"/>
      <c r="B3269" s="247"/>
      <c r="C3269" s="248"/>
      <c r="D3269" s="238" t="s">
        <v>383</v>
      </c>
      <c r="E3269" s="249" t="s">
        <v>19</v>
      </c>
      <c r="F3269" s="250" t="s">
        <v>2848</v>
      </c>
      <c r="G3269" s="248"/>
      <c r="H3269" s="251">
        <v>4.96</v>
      </c>
      <c r="I3269" s="252"/>
      <c r="J3269" s="248"/>
      <c r="K3269" s="248"/>
      <c r="L3269" s="253"/>
      <c r="M3269" s="254"/>
      <c r="N3269" s="255"/>
      <c r="O3269" s="255"/>
      <c r="P3269" s="255"/>
      <c r="Q3269" s="255"/>
      <c r="R3269" s="255"/>
      <c r="S3269" s="255"/>
      <c r="T3269" s="256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7" t="s">
        <v>383</v>
      </c>
      <c r="AU3269" s="257" t="s">
        <v>91</v>
      </c>
      <c r="AV3269" s="14" t="s">
        <v>91</v>
      </c>
      <c r="AW3269" s="14" t="s">
        <v>37</v>
      </c>
      <c r="AX3269" s="14" t="s">
        <v>78</v>
      </c>
      <c r="AY3269" s="257" t="s">
        <v>373</v>
      </c>
    </row>
    <row r="3270" s="14" customFormat="1">
      <c r="A3270" s="14"/>
      <c r="B3270" s="247"/>
      <c r="C3270" s="248"/>
      <c r="D3270" s="238" t="s">
        <v>383</v>
      </c>
      <c r="E3270" s="249" t="s">
        <v>19</v>
      </c>
      <c r="F3270" s="250" t="s">
        <v>2849</v>
      </c>
      <c r="G3270" s="248"/>
      <c r="H3270" s="251">
        <v>16.73</v>
      </c>
      <c r="I3270" s="252"/>
      <c r="J3270" s="248"/>
      <c r="K3270" s="248"/>
      <c r="L3270" s="253"/>
      <c r="M3270" s="254"/>
      <c r="N3270" s="255"/>
      <c r="O3270" s="255"/>
      <c r="P3270" s="255"/>
      <c r="Q3270" s="255"/>
      <c r="R3270" s="255"/>
      <c r="S3270" s="255"/>
      <c r="T3270" s="256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7" t="s">
        <v>383</v>
      </c>
      <c r="AU3270" s="257" t="s">
        <v>91</v>
      </c>
      <c r="AV3270" s="14" t="s">
        <v>91</v>
      </c>
      <c r="AW3270" s="14" t="s">
        <v>37</v>
      </c>
      <c r="AX3270" s="14" t="s">
        <v>78</v>
      </c>
      <c r="AY3270" s="257" t="s">
        <v>373</v>
      </c>
    </row>
    <row r="3271" s="14" customFormat="1">
      <c r="A3271" s="14"/>
      <c r="B3271" s="247"/>
      <c r="C3271" s="248"/>
      <c r="D3271" s="238" t="s">
        <v>383</v>
      </c>
      <c r="E3271" s="249" t="s">
        <v>19</v>
      </c>
      <c r="F3271" s="250" t="s">
        <v>2850</v>
      </c>
      <c r="G3271" s="248"/>
      <c r="H3271" s="251">
        <v>4.9299999999999997</v>
      </c>
      <c r="I3271" s="252"/>
      <c r="J3271" s="248"/>
      <c r="K3271" s="248"/>
      <c r="L3271" s="253"/>
      <c r="M3271" s="254"/>
      <c r="N3271" s="255"/>
      <c r="O3271" s="255"/>
      <c r="P3271" s="255"/>
      <c r="Q3271" s="255"/>
      <c r="R3271" s="255"/>
      <c r="S3271" s="255"/>
      <c r="T3271" s="25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7" t="s">
        <v>383</v>
      </c>
      <c r="AU3271" s="257" t="s">
        <v>91</v>
      </c>
      <c r="AV3271" s="14" t="s">
        <v>91</v>
      </c>
      <c r="AW3271" s="14" t="s">
        <v>37</v>
      </c>
      <c r="AX3271" s="14" t="s">
        <v>78</v>
      </c>
      <c r="AY3271" s="257" t="s">
        <v>373</v>
      </c>
    </row>
    <row r="3272" s="14" customFormat="1">
      <c r="A3272" s="14"/>
      <c r="B3272" s="247"/>
      <c r="C3272" s="248"/>
      <c r="D3272" s="238" t="s">
        <v>383</v>
      </c>
      <c r="E3272" s="249" t="s">
        <v>19</v>
      </c>
      <c r="F3272" s="250" t="s">
        <v>2851</v>
      </c>
      <c r="G3272" s="248"/>
      <c r="H3272" s="251">
        <v>16.670000000000002</v>
      </c>
      <c r="I3272" s="252"/>
      <c r="J3272" s="248"/>
      <c r="K3272" s="248"/>
      <c r="L3272" s="253"/>
      <c r="M3272" s="254"/>
      <c r="N3272" s="255"/>
      <c r="O3272" s="255"/>
      <c r="P3272" s="255"/>
      <c r="Q3272" s="255"/>
      <c r="R3272" s="255"/>
      <c r="S3272" s="255"/>
      <c r="T3272" s="256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7" t="s">
        <v>383</v>
      </c>
      <c r="AU3272" s="257" t="s">
        <v>91</v>
      </c>
      <c r="AV3272" s="14" t="s">
        <v>91</v>
      </c>
      <c r="AW3272" s="14" t="s">
        <v>37</v>
      </c>
      <c r="AX3272" s="14" t="s">
        <v>78</v>
      </c>
      <c r="AY3272" s="257" t="s">
        <v>373</v>
      </c>
    </row>
    <row r="3273" s="14" customFormat="1">
      <c r="A3273" s="14"/>
      <c r="B3273" s="247"/>
      <c r="C3273" s="248"/>
      <c r="D3273" s="238" t="s">
        <v>383</v>
      </c>
      <c r="E3273" s="249" t="s">
        <v>19</v>
      </c>
      <c r="F3273" s="250" t="s">
        <v>2852</v>
      </c>
      <c r="G3273" s="248"/>
      <c r="H3273" s="251">
        <v>4.96</v>
      </c>
      <c r="I3273" s="252"/>
      <c r="J3273" s="248"/>
      <c r="K3273" s="248"/>
      <c r="L3273" s="253"/>
      <c r="M3273" s="254"/>
      <c r="N3273" s="255"/>
      <c r="O3273" s="255"/>
      <c r="P3273" s="255"/>
      <c r="Q3273" s="255"/>
      <c r="R3273" s="255"/>
      <c r="S3273" s="255"/>
      <c r="T3273" s="256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7" t="s">
        <v>383</v>
      </c>
      <c r="AU3273" s="257" t="s">
        <v>91</v>
      </c>
      <c r="AV3273" s="14" t="s">
        <v>91</v>
      </c>
      <c r="AW3273" s="14" t="s">
        <v>37</v>
      </c>
      <c r="AX3273" s="14" t="s">
        <v>78</v>
      </c>
      <c r="AY3273" s="257" t="s">
        <v>373</v>
      </c>
    </row>
    <row r="3274" s="14" customFormat="1">
      <c r="A3274" s="14"/>
      <c r="B3274" s="247"/>
      <c r="C3274" s="248"/>
      <c r="D3274" s="238" t="s">
        <v>383</v>
      </c>
      <c r="E3274" s="249" t="s">
        <v>19</v>
      </c>
      <c r="F3274" s="250" t="s">
        <v>2853</v>
      </c>
      <c r="G3274" s="248"/>
      <c r="H3274" s="251">
        <v>30.690000000000001</v>
      </c>
      <c r="I3274" s="252"/>
      <c r="J3274" s="248"/>
      <c r="K3274" s="248"/>
      <c r="L3274" s="253"/>
      <c r="M3274" s="254"/>
      <c r="N3274" s="255"/>
      <c r="O3274" s="255"/>
      <c r="P3274" s="255"/>
      <c r="Q3274" s="255"/>
      <c r="R3274" s="255"/>
      <c r="S3274" s="255"/>
      <c r="T3274" s="25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7" t="s">
        <v>383</v>
      </c>
      <c r="AU3274" s="257" t="s">
        <v>91</v>
      </c>
      <c r="AV3274" s="14" t="s">
        <v>91</v>
      </c>
      <c r="AW3274" s="14" t="s">
        <v>37</v>
      </c>
      <c r="AX3274" s="14" t="s">
        <v>78</v>
      </c>
      <c r="AY3274" s="257" t="s">
        <v>373</v>
      </c>
    </row>
    <row r="3275" s="14" customFormat="1">
      <c r="A3275" s="14"/>
      <c r="B3275" s="247"/>
      <c r="C3275" s="248"/>
      <c r="D3275" s="238" t="s">
        <v>383</v>
      </c>
      <c r="E3275" s="249" t="s">
        <v>19</v>
      </c>
      <c r="F3275" s="250" t="s">
        <v>2854</v>
      </c>
      <c r="G3275" s="248"/>
      <c r="H3275" s="251">
        <v>4.96</v>
      </c>
      <c r="I3275" s="252"/>
      <c r="J3275" s="248"/>
      <c r="K3275" s="248"/>
      <c r="L3275" s="253"/>
      <c r="M3275" s="254"/>
      <c r="N3275" s="255"/>
      <c r="O3275" s="255"/>
      <c r="P3275" s="255"/>
      <c r="Q3275" s="255"/>
      <c r="R3275" s="255"/>
      <c r="S3275" s="255"/>
      <c r="T3275" s="256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7" t="s">
        <v>383</v>
      </c>
      <c r="AU3275" s="257" t="s">
        <v>91</v>
      </c>
      <c r="AV3275" s="14" t="s">
        <v>91</v>
      </c>
      <c r="AW3275" s="14" t="s">
        <v>37</v>
      </c>
      <c r="AX3275" s="14" t="s">
        <v>78</v>
      </c>
      <c r="AY3275" s="257" t="s">
        <v>373</v>
      </c>
    </row>
    <row r="3276" s="14" customFormat="1">
      <c r="A3276" s="14"/>
      <c r="B3276" s="247"/>
      <c r="C3276" s="248"/>
      <c r="D3276" s="238" t="s">
        <v>383</v>
      </c>
      <c r="E3276" s="249" t="s">
        <v>19</v>
      </c>
      <c r="F3276" s="250" t="s">
        <v>2855</v>
      </c>
      <c r="G3276" s="248"/>
      <c r="H3276" s="251">
        <v>30.690000000000001</v>
      </c>
      <c r="I3276" s="252"/>
      <c r="J3276" s="248"/>
      <c r="K3276" s="248"/>
      <c r="L3276" s="253"/>
      <c r="M3276" s="254"/>
      <c r="N3276" s="255"/>
      <c r="O3276" s="255"/>
      <c r="P3276" s="255"/>
      <c r="Q3276" s="255"/>
      <c r="R3276" s="255"/>
      <c r="S3276" s="255"/>
      <c r="T3276" s="256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7" t="s">
        <v>383</v>
      </c>
      <c r="AU3276" s="257" t="s">
        <v>91</v>
      </c>
      <c r="AV3276" s="14" t="s">
        <v>91</v>
      </c>
      <c r="AW3276" s="14" t="s">
        <v>37</v>
      </c>
      <c r="AX3276" s="14" t="s">
        <v>78</v>
      </c>
      <c r="AY3276" s="257" t="s">
        <v>373</v>
      </c>
    </row>
    <row r="3277" s="16" customFormat="1">
      <c r="A3277" s="16"/>
      <c r="B3277" s="269"/>
      <c r="C3277" s="270"/>
      <c r="D3277" s="238" t="s">
        <v>383</v>
      </c>
      <c r="E3277" s="271" t="s">
        <v>19</v>
      </c>
      <c r="F3277" s="272" t="s">
        <v>447</v>
      </c>
      <c r="G3277" s="270"/>
      <c r="H3277" s="273">
        <v>446.63600000000002</v>
      </c>
      <c r="I3277" s="274"/>
      <c r="J3277" s="270"/>
      <c r="K3277" s="270"/>
      <c r="L3277" s="275"/>
      <c r="M3277" s="276"/>
      <c r="N3277" s="277"/>
      <c r="O3277" s="277"/>
      <c r="P3277" s="277"/>
      <c r="Q3277" s="277"/>
      <c r="R3277" s="277"/>
      <c r="S3277" s="277"/>
      <c r="T3277" s="278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T3277" s="279" t="s">
        <v>383</v>
      </c>
      <c r="AU3277" s="279" t="s">
        <v>91</v>
      </c>
      <c r="AV3277" s="16" t="s">
        <v>98</v>
      </c>
      <c r="AW3277" s="16" t="s">
        <v>37</v>
      </c>
      <c r="AX3277" s="16" t="s">
        <v>78</v>
      </c>
      <c r="AY3277" s="279" t="s">
        <v>373</v>
      </c>
    </row>
    <row r="3278" s="15" customFormat="1">
      <c r="A3278" s="15"/>
      <c r="B3278" s="258"/>
      <c r="C3278" s="259"/>
      <c r="D3278" s="238" t="s">
        <v>383</v>
      </c>
      <c r="E3278" s="260" t="s">
        <v>207</v>
      </c>
      <c r="F3278" s="261" t="s">
        <v>386</v>
      </c>
      <c r="G3278" s="259"/>
      <c r="H3278" s="262">
        <v>1662.348</v>
      </c>
      <c r="I3278" s="263"/>
      <c r="J3278" s="259"/>
      <c r="K3278" s="259"/>
      <c r="L3278" s="264"/>
      <c r="M3278" s="265"/>
      <c r="N3278" s="266"/>
      <c r="O3278" s="266"/>
      <c r="P3278" s="266"/>
      <c r="Q3278" s="266"/>
      <c r="R3278" s="266"/>
      <c r="S3278" s="266"/>
      <c r="T3278" s="267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68" t="s">
        <v>383</v>
      </c>
      <c r="AU3278" s="268" t="s">
        <v>91</v>
      </c>
      <c r="AV3278" s="15" t="s">
        <v>379</v>
      </c>
      <c r="AW3278" s="15" t="s">
        <v>37</v>
      </c>
      <c r="AX3278" s="15" t="s">
        <v>85</v>
      </c>
      <c r="AY3278" s="268" t="s">
        <v>373</v>
      </c>
    </row>
    <row r="3279" s="2" customFormat="1" ht="49.05" customHeight="1">
      <c r="A3279" s="41"/>
      <c r="B3279" s="42"/>
      <c r="C3279" s="218" t="s">
        <v>2856</v>
      </c>
      <c r="D3279" s="218" t="s">
        <v>375</v>
      </c>
      <c r="E3279" s="219" t="s">
        <v>2857</v>
      </c>
      <c r="F3279" s="220" t="s">
        <v>2858</v>
      </c>
      <c r="G3279" s="221" t="s">
        <v>153</v>
      </c>
      <c r="H3279" s="222">
        <v>69.709999999999994</v>
      </c>
      <c r="I3279" s="223"/>
      <c r="J3279" s="224">
        <f>ROUND(I3279*H3279,2)</f>
        <v>0</v>
      </c>
      <c r="K3279" s="220" t="s">
        <v>378</v>
      </c>
      <c r="L3279" s="47"/>
      <c r="M3279" s="225" t="s">
        <v>19</v>
      </c>
      <c r="N3279" s="226" t="s">
        <v>50</v>
      </c>
      <c r="O3279" s="87"/>
      <c r="P3279" s="227">
        <f>O3279*H3279</f>
        <v>0</v>
      </c>
      <c r="Q3279" s="227">
        <v>0.0126</v>
      </c>
      <c r="R3279" s="227">
        <f>Q3279*H3279</f>
        <v>0.87834599999999996</v>
      </c>
      <c r="S3279" s="227">
        <v>0</v>
      </c>
      <c r="T3279" s="228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9" t="s">
        <v>482</v>
      </c>
      <c r="AT3279" s="229" t="s">
        <v>375</v>
      </c>
      <c r="AU3279" s="229" t="s">
        <v>91</v>
      </c>
      <c r="AY3279" s="20" t="s">
        <v>373</v>
      </c>
      <c r="BE3279" s="230">
        <f>IF(N3279="základní",J3279,0)</f>
        <v>0</v>
      </c>
      <c r="BF3279" s="230">
        <f>IF(N3279="snížená",J3279,0)</f>
        <v>0</v>
      </c>
      <c r="BG3279" s="230">
        <f>IF(N3279="zákl. přenesená",J3279,0)</f>
        <v>0</v>
      </c>
      <c r="BH3279" s="230">
        <f>IF(N3279="sníž. přenesená",J3279,0)</f>
        <v>0</v>
      </c>
      <c r="BI3279" s="230">
        <f>IF(N3279="nulová",J3279,0)</f>
        <v>0</v>
      </c>
      <c r="BJ3279" s="20" t="s">
        <v>91</v>
      </c>
      <c r="BK3279" s="230">
        <f>ROUND(I3279*H3279,2)</f>
        <v>0</v>
      </c>
      <c r="BL3279" s="20" t="s">
        <v>482</v>
      </c>
      <c r="BM3279" s="229" t="s">
        <v>2859</v>
      </c>
    </row>
    <row r="3280" s="2" customFormat="1">
      <c r="A3280" s="41"/>
      <c r="B3280" s="42"/>
      <c r="C3280" s="43"/>
      <c r="D3280" s="231" t="s">
        <v>381</v>
      </c>
      <c r="E3280" s="43"/>
      <c r="F3280" s="232" t="s">
        <v>2860</v>
      </c>
      <c r="G3280" s="43"/>
      <c r="H3280" s="43"/>
      <c r="I3280" s="233"/>
      <c r="J3280" s="43"/>
      <c r="K3280" s="43"/>
      <c r="L3280" s="47"/>
      <c r="M3280" s="234"/>
      <c r="N3280" s="235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381</v>
      </c>
      <c r="AU3280" s="20" t="s">
        <v>91</v>
      </c>
    </row>
    <row r="3281" s="13" customFormat="1">
      <c r="A3281" s="13"/>
      <c r="B3281" s="236"/>
      <c r="C3281" s="237"/>
      <c r="D3281" s="238" t="s">
        <v>383</v>
      </c>
      <c r="E3281" s="239" t="s">
        <v>19</v>
      </c>
      <c r="F3281" s="240" t="s">
        <v>384</v>
      </c>
      <c r="G3281" s="237"/>
      <c r="H3281" s="239" t="s">
        <v>19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6" t="s">
        <v>383</v>
      </c>
      <c r="AU3281" s="246" t="s">
        <v>91</v>
      </c>
      <c r="AV3281" s="13" t="s">
        <v>85</v>
      </c>
      <c r="AW3281" s="13" t="s">
        <v>37</v>
      </c>
      <c r="AX3281" s="13" t="s">
        <v>78</v>
      </c>
      <c r="AY3281" s="246" t="s">
        <v>373</v>
      </c>
    </row>
    <row r="3282" s="13" customFormat="1">
      <c r="A3282" s="13"/>
      <c r="B3282" s="236"/>
      <c r="C3282" s="237"/>
      <c r="D3282" s="238" t="s">
        <v>383</v>
      </c>
      <c r="E3282" s="239" t="s">
        <v>19</v>
      </c>
      <c r="F3282" s="240" t="s">
        <v>668</v>
      </c>
      <c r="G3282" s="237"/>
      <c r="H3282" s="239" t="s">
        <v>19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6" t="s">
        <v>383</v>
      </c>
      <c r="AU3282" s="246" t="s">
        <v>91</v>
      </c>
      <c r="AV3282" s="13" t="s">
        <v>85</v>
      </c>
      <c r="AW3282" s="13" t="s">
        <v>37</v>
      </c>
      <c r="AX3282" s="13" t="s">
        <v>78</v>
      </c>
      <c r="AY3282" s="246" t="s">
        <v>373</v>
      </c>
    </row>
    <row r="3283" s="13" customFormat="1">
      <c r="A3283" s="13"/>
      <c r="B3283" s="236"/>
      <c r="C3283" s="237"/>
      <c r="D3283" s="238" t="s">
        <v>383</v>
      </c>
      <c r="E3283" s="239" t="s">
        <v>19</v>
      </c>
      <c r="F3283" s="240" t="s">
        <v>2861</v>
      </c>
      <c r="G3283" s="237"/>
      <c r="H3283" s="239" t="s">
        <v>19</v>
      </c>
      <c r="I3283" s="241"/>
      <c r="J3283" s="237"/>
      <c r="K3283" s="237"/>
      <c r="L3283" s="242"/>
      <c r="M3283" s="243"/>
      <c r="N3283" s="244"/>
      <c r="O3283" s="244"/>
      <c r="P3283" s="244"/>
      <c r="Q3283" s="244"/>
      <c r="R3283" s="244"/>
      <c r="S3283" s="244"/>
      <c r="T3283" s="245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6" t="s">
        <v>383</v>
      </c>
      <c r="AU3283" s="246" t="s">
        <v>91</v>
      </c>
      <c r="AV3283" s="13" t="s">
        <v>85</v>
      </c>
      <c r="AW3283" s="13" t="s">
        <v>37</v>
      </c>
      <c r="AX3283" s="13" t="s">
        <v>78</v>
      </c>
      <c r="AY3283" s="246" t="s">
        <v>373</v>
      </c>
    </row>
    <row r="3284" s="13" customFormat="1">
      <c r="A3284" s="13"/>
      <c r="B3284" s="236"/>
      <c r="C3284" s="237"/>
      <c r="D3284" s="238" t="s">
        <v>383</v>
      </c>
      <c r="E3284" s="239" t="s">
        <v>19</v>
      </c>
      <c r="F3284" s="240" t="s">
        <v>673</v>
      </c>
      <c r="G3284" s="237"/>
      <c r="H3284" s="239" t="s">
        <v>19</v>
      </c>
      <c r="I3284" s="241"/>
      <c r="J3284" s="237"/>
      <c r="K3284" s="237"/>
      <c r="L3284" s="242"/>
      <c r="M3284" s="243"/>
      <c r="N3284" s="244"/>
      <c r="O3284" s="244"/>
      <c r="P3284" s="244"/>
      <c r="Q3284" s="244"/>
      <c r="R3284" s="244"/>
      <c r="S3284" s="244"/>
      <c r="T3284" s="245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6" t="s">
        <v>383</v>
      </c>
      <c r="AU3284" s="246" t="s">
        <v>91</v>
      </c>
      <c r="AV3284" s="13" t="s">
        <v>85</v>
      </c>
      <c r="AW3284" s="13" t="s">
        <v>37</v>
      </c>
      <c r="AX3284" s="13" t="s">
        <v>78</v>
      </c>
      <c r="AY3284" s="246" t="s">
        <v>373</v>
      </c>
    </row>
    <row r="3285" s="13" customFormat="1">
      <c r="A3285" s="13"/>
      <c r="B3285" s="236"/>
      <c r="C3285" s="237"/>
      <c r="D3285" s="238" t="s">
        <v>383</v>
      </c>
      <c r="E3285" s="239" t="s">
        <v>19</v>
      </c>
      <c r="F3285" s="240" t="s">
        <v>2741</v>
      </c>
      <c r="G3285" s="237"/>
      <c r="H3285" s="239" t="s">
        <v>19</v>
      </c>
      <c r="I3285" s="241"/>
      <c r="J3285" s="237"/>
      <c r="K3285" s="237"/>
      <c r="L3285" s="242"/>
      <c r="M3285" s="243"/>
      <c r="N3285" s="244"/>
      <c r="O3285" s="244"/>
      <c r="P3285" s="244"/>
      <c r="Q3285" s="244"/>
      <c r="R3285" s="244"/>
      <c r="S3285" s="244"/>
      <c r="T3285" s="245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6" t="s">
        <v>383</v>
      </c>
      <c r="AU3285" s="246" t="s">
        <v>91</v>
      </c>
      <c r="AV3285" s="13" t="s">
        <v>85</v>
      </c>
      <c r="AW3285" s="13" t="s">
        <v>37</v>
      </c>
      <c r="AX3285" s="13" t="s">
        <v>78</v>
      </c>
      <c r="AY3285" s="246" t="s">
        <v>373</v>
      </c>
    </row>
    <row r="3286" s="14" customFormat="1">
      <c r="A3286" s="14"/>
      <c r="B3286" s="247"/>
      <c r="C3286" s="248"/>
      <c r="D3286" s="238" t="s">
        <v>383</v>
      </c>
      <c r="E3286" s="249" t="s">
        <v>19</v>
      </c>
      <c r="F3286" s="250" t="s">
        <v>2862</v>
      </c>
      <c r="G3286" s="248"/>
      <c r="H3286" s="251">
        <v>12.58</v>
      </c>
      <c r="I3286" s="252"/>
      <c r="J3286" s="248"/>
      <c r="K3286" s="248"/>
      <c r="L3286" s="253"/>
      <c r="M3286" s="254"/>
      <c r="N3286" s="255"/>
      <c r="O3286" s="255"/>
      <c r="P3286" s="255"/>
      <c r="Q3286" s="255"/>
      <c r="R3286" s="255"/>
      <c r="S3286" s="255"/>
      <c r="T3286" s="25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7" t="s">
        <v>383</v>
      </c>
      <c r="AU3286" s="257" t="s">
        <v>91</v>
      </c>
      <c r="AV3286" s="14" t="s">
        <v>91</v>
      </c>
      <c r="AW3286" s="14" t="s">
        <v>37</v>
      </c>
      <c r="AX3286" s="14" t="s">
        <v>78</v>
      </c>
      <c r="AY3286" s="257" t="s">
        <v>373</v>
      </c>
    </row>
    <row r="3287" s="14" customFormat="1">
      <c r="A3287" s="14"/>
      <c r="B3287" s="247"/>
      <c r="C3287" s="248"/>
      <c r="D3287" s="238" t="s">
        <v>383</v>
      </c>
      <c r="E3287" s="249" t="s">
        <v>19</v>
      </c>
      <c r="F3287" s="250" t="s">
        <v>2863</v>
      </c>
      <c r="G3287" s="248"/>
      <c r="H3287" s="251">
        <v>16.48</v>
      </c>
      <c r="I3287" s="252"/>
      <c r="J3287" s="248"/>
      <c r="K3287" s="248"/>
      <c r="L3287" s="253"/>
      <c r="M3287" s="254"/>
      <c r="N3287" s="255"/>
      <c r="O3287" s="255"/>
      <c r="P3287" s="255"/>
      <c r="Q3287" s="255"/>
      <c r="R3287" s="255"/>
      <c r="S3287" s="255"/>
      <c r="T3287" s="256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7" t="s">
        <v>383</v>
      </c>
      <c r="AU3287" s="257" t="s">
        <v>91</v>
      </c>
      <c r="AV3287" s="14" t="s">
        <v>91</v>
      </c>
      <c r="AW3287" s="14" t="s">
        <v>37</v>
      </c>
      <c r="AX3287" s="14" t="s">
        <v>78</v>
      </c>
      <c r="AY3287" s="257" t="s">
        <v>373</v>
      </c>
    </row>
    <row r="3288" s="16" customFormat="1">
      <c r="A3288" s="16"/>
      <c r="B3288" s="269"/>
      <c r="C3288" s="270"/>
      <c r="D3288" s="238" t="s">
        <v>383</v>
      </c>
      <c r="E3288" s="271" t="s">
        <v>19</v>
      </c>
      <c r="F3288" s="272" t="s">
        <v>447</v>
      </c>
      <c r="G3288" s="270"/>
      <c r="H3288" s="273">
        <v>29.059999999999999</v>
      </c>
      <c r="I3288" s="274"/>
      <c r="J3288" s="270"/>
      <c r="K3288" s="270"/>
      <c r="L3288" s="275"/>
      <c r="M3288" s="276"/>
      <c r="N3288" s="277"/>
      <c r="O3288" s="277"/>
      <c r="P3288" s="277"/>
      <c r="Q3288" s="277"/>
      <c r="R3288" s="277"/>
      <c r="S3288" s="277"/>
      <c r="T3288" s="278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9" t="s">
        <v>383</v>
      </c>
      <c r="AU3288" s="279" t="s">
        <v>91</v>
      </c>
      <c r="AV3288" s="16" t="s">
        <v>98</v>
      </c>
      <c r="AW3288" s="16" t="s">
        <v>37</v>
      </c>
      <c r="AX3288" s="16" t="s">
        <v>78</v>
      </c>
      <c r="AY3288" s="279" t="s">
        <v>373</v>
      </c>
    </row>
    <row r="3289" s="13" customFormat="1">
      <c r="A3289" s="13"/>
      <c r="B3289" s="236"/>
      <c r="C3289" s="237"/>
      <c r="D3289" s="238" t="s">
        <v>383</v>
      </c>
      <c r="E3289" s="239" t="s">
        <v>19</v>
      </c>
      <c r="F3289" s="240" t="s">
        <v>692</v>
      </c>
      <c r="G3289" s="237"/>
      <c r="H3289" s="239" t="s">
        <v>19</v>
      </c>
      <c r="I3289" s="241"/>
      <c r="J3289" s="237"/>
      <c r="K3289" s="237"/>
      <c r="L3289" s="242"/>
      <c r="M3289" s="243"/>
      <c r="N3289" s="244"/>
      <c r="O3289" s="244"/>
      <c r="P3289" s="244"/>
      <c r="Q3289" s="244"/>
      <c r="R3289" s="244"/>
      <c r="S3289" s="244"/>
      <c r="T3289" s="245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46" t="s">
        <v>383</v>
      </c>
      <c r="AU3289" s="246" t="s">
        <v>91</v>
      </c>
      <c r="AV3289" s="13" t="s">
        <v>85</v>
      </c>
      <c r="AW3289" s="13" t="s">
        <v>37</v>
      </c>
      <c r="AX3289" s="13" t="s">
        <v>78</v>
      </c>
      <c r="AY3289" s="246" t="s">
        <v>373</v>
      </c>
    </row>
    <row r="3290" s="13" customFormat="1">
      <c r="A3290" s="13"/>
      <c r="B3290" s="236"/>
      <c r="C3290" s="237"/>
      <c r="D3290" s="238" t="s">
        <v>383</v>
      </c>
      <c r="E3290" s="239" t="s">
        <v>19</v>
      </c>
      <c r="F3290" s="240" t="s">
        <v>2762</v>
      </c>
      <c r="G3290" s="237"/>
      <c r="H3290" s="239" t="s">
        <v>19</v>
      </c>
      <c r="I3290" s="241"/>
      <c r="J3290" s="237"/>
      <c r="K3290" s="237"/>
      <c r="L3290" s="242"/>
      <c r="M3290" s="243"/>
      <c r="N3290" s="244"/>
      <c r="O3290" s="244"/>
      <c r="P3290" s="244"/>
      <c r="Q3290" s="244"/>
      <c r="R3290" s="244"/>
      <c r="S3290" s="244"/>
      <c r="T3290" s="245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6" t="s">
        <v>383</v>
      </c>
      <c r="AU3290" s="246" t="s">
        <v>91</v>
      </c>
      <c r="AV3290" s="13" t="s">
        <v>85</v>
      </c>
      <c r="AW3290" s="13" t="s">
        <v>37</v>
      </c>
      <c r="AX3290" s="13" t="s">
        <v>78</v>
      </c>
      <c r="AY3290" s="246" t="s">
        <v>373</v>
      </c>
    </row>
    <row r="3291" s="14" customFormat="1">
      <c r="A3291" s="14"/>
      <c r="B3291" s="247"/>
      <c r="C3291" s="248"/>
      <c r="D3291" s="238" t="s">
        <v>383</v>
      </c>
      <c r="E3291" s="249" t="s">
        <v>19</v>
      </c>
      <c r="F3291" s="250" t="s">
        <v>2864</v>
      </c>
      <c r="G3291" s="248"/>
      <c r="H3291" s="251">
        <v>13.550000000000001</v>
      </c>
      <c r="I3291" s="252"/>
      <c r="J3291" s="248"/>
      <c r="K3291" s="248"/>
      <c r="L3291" s="253"/>
      <c r="M3291" s="254"/>
      <c r="N3291" s="255"/>
      <c r="O3291" s="255"/>
      <c r="P3291" s="255"/>
      <c r="Q3291" s="255"/>
      <c r="R3291" s="255"/>
      <c r="S3291" s="255"/>
      <c r="T3291" s="256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7" t="s">
        <v>383</v>
      </c>
      <c r="AU3291" s="257" t="s">
        <v>91</v>
      </c>
      <c r="AV3291" s="14" t="s">
        <v>91</v>
      </c>
      <c r="AW3291" s="14" t="s">
        <v>37</v>
      </c>
      <c r="AX3291" s="14" t="s">
        <v>78</v>
      </c>
      <c r="AY3291" s="257" t="s">
        <v>373</v>
      </c>
    </row>
    <row r="3292" s="16" customFormat="1">
      <c r="A3292" s="16"/>
      <c r="B3292" s="269"/>
      <c r="C3292" s="270"/>
      <c r="D3292" s="238" t="s">
        <v>383</v>
      </c>
      <c r="E3292" s="271" t="s">
        <v>19</v>
      </c>
      <c r="F3292" s="272" t="s">
        <v>447</v>
      </c>
      <c r="G3292" s="270"/>
      <c r="H3292" s="273">
        <v>13.550000000000001</v>
      </c>
      <c r="I3292" s="274"/>
      <c r="J3292" s="270"/>
      <c r="K3292" s="270"/>
      <c r="L3292" s="275"/>
      <c r="M3292" s="276"/>
      <c r="N3292" s="277"/>
      <c r="O3292" s="277"/>
      <c r="P3292" s="277"/>
      <c r="Q3292" s="277"/>
      <c r="R3292" s="277"/>
      <c r="S3292" s="277"/>
      <c r="T3292" s="278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T3292" s="279" t="s">
        <v>383</v>
      </c>
      <c r="AU3292" s="279" t="s">
        <v>91</v>
      </c>
      <c r="AV3292" s="16" t="s">
        <v>98</v>
      </c>
      <c r="AW3292" s="16" t="s">
        <v>37</v>
      </c>
      <c r="AX3292" s="16" t="s">
        <v>78</v>
      </c>
      <c r="AY3292" s="279" t="s">
        <v>373</v>
      </c>
    </row>
    <row r="3293" s="13" customFormat="1">
      <c r="A3293" s="13"/>
      <c r="B3293" s="236"/>
      <c r="C3293" s="237"/>
      <c r="D3293" s="238" t="s">
        <v>383</v>
      </c>
      <c r="E3293" s="239" t="s">
        <v>19</v>
      </c>
      <c r="F3293" s="240" t="s">
        <v>693</v>
      </c>
      <c r="G3293" s="237"/>
      <c r="H3293" s="239" t="s">
        <v>19</v>
      </c>
      <c r="I3293" s="241"/>
      <c r="J3293" s="237"/>
      <c r="K3293" s="237"/>
      <c r="L3293" s="242"/>
      <c r="M3293" s="243"/>
      <c r="N3293" s="244"/>
      <c r="O3293" s="244"/>
      <c r="P3293" s="244"/>
      <c r="Q3293" s="244"/>
      <c r="R3293" s="244"/>
      <c r="S3293" s="244"/>
      <c r="T3293" s="245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6" t="s">
        <v>383</v>
      </c>
      <c r="AU3293" s="246" t="s">
        <v>91</v>
      </c>
      <c r="AV3293" s="13" t="s">
        <v>85</v>
      </c>
      <c r="AW3293" s="13" t="s">
        <v>37</v>
      </c>
      <c r="AX3293" s="13" t="s">
        <v>78</v>
      </c>
      <c r="AY3293" s="246" t="s">
        <v>373</v>
      </c>
    </row>
    <row r="3294" s="13" customFormat="1">
      <c r="A3294" s="13"/>
      <c r="B3294" s="236"/>
      <c r="C3294" s="237"/>
      <c r="D3294" s="238" t="s">
        <v>383</v>
      </c>
      <c r="E3294" s="239" t="s">
        <v>19</v>
      </c>
      <c r="F3294" s="240" t="s">
        <v>2793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383</v>
      </c>
      <c r="AU3294" s="246" t="s">
        <v>91</v>
      </c>
      <c r="AV3294" s="13" t="s">
        <v>85</v>
      </c>
      <c r="AW3294" s="13" t="s">
        <v>37</v>
      </c>
      <c r="AX3294" s="13" t="s">
        <v>78</v>
      </c>
      <c r="AY3294" s="246" t="s">
        <v>373</v>
      </c>
    </row>
    <row r="3295" s="14" customFormat="1">
      <c r="A3295" s="14"/>
      <c r="B3295" s="247"/>
      <c r="C3295" s="248"/>
      <c r="D3295" s="238" t="s">
        <v>383</v>
      </c>
      <c r="E3295" s="249" t="s">
        <v>19</v>
      </c>
      <c r="F3295" s="250" t="s">
        <v>2865</v>
      </c>
      <c r="G3295" s="248"/>
      <c r="H3295" s="251">
        <v>13.550000000000001</v>
      </c>
      <c r="I3295" s="252"/>
      <c r="J3295" s="248"/>
      <c r="K3295" s="248"/>
      <c r="L3295" s="253"/>
      <c r="M3295" s="254"/>
      <c r="N3295" s="255"/>
      <c r="O3295" s="255"/>
      <c r="P3295" s="255"/>
      <c r="Q3295" s="255"/>
      <c r="R3295" s="255"/>
      <c r="S3295" s="255"/>
      <c r="T3295" s="256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7" t="s">
        <v>383</v>
      </c>
      <c r="AU3295" s="257" t="s">
        <v>91</v>
      </c>
      <c r="AV3295" s="14" t="s">
        <v>91</v>
      </c>
      <c r="AW3295" s="14" t="s">
        <v>37</v>
      </c>
      <c r="AX3295" s="14" t="s">
        <v>78</v>
      </c>
      <c r="AY3295" s="257" t="s">
        <v>373</v>
      </c>
    </row>
    <row r="3296" s="16" customFormat="1">
      <c r="A3296" s="16"/>
      <c r="B3296" s="269"/>
      <c r="C3296" s="270"/>
      <c r="D3296" s="238" t="s">
        <v>383</v>
      </c>
      <c r="E3296" s="271" t="s">
        <v>19</v>
      </c>
      <c r="F3296" s="272" t="s">
        <v>447</v>
      </c>
      <c r="G3296" s="270"/>
      <c r="H3296" s="273">
        <v>13.550000000000001</v>
      </c>
      <c r="I3296" s="274"/>
      <c r="J3296" s="270"/>
      <c r="K3296" s="270"/>
      <c r="L3296" s="275"/>
      <c r="M3296" s="276"/>
      <c r="N3296" s="277"/>
      <c r="O3296" s="277"/>
      <c r="P3296" s="277"/>
      <c r="Q3296" s="277"/>
      <c r="R3296" s="277"/>
      <c r="S3296" s="277"/>
      <c r="T3296" s="278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T3296" s="279" t="s">
        <v>383</v>
      </c>
      <c r="AU3296" s="279" t="s">
        <v>91</v>
      </c>
      <c r="AV3296" s="16" t="s">
        <v>98</v>
      </c>
      <c r="AW3296" s="16" t="s">
        <v>37</v>
      </c>
      <c r="AX3296" s="16" t="s">
        <v>78</v>
      </c>
      <c r="AY3296" s="279" t="s">
        <v>373</v>
      </c>
    </row>
    <row r="3297" s="13" customFormat="1">
      <c r="A3297" s="13"/>
      <c r="B3297" s="236"/>
      <c r="C3297" s="237"/>
      <c r="D3297" s="238" t="s">
        <v>383</v>
      </c>
      <c r="E3297" s="239" t="s">
        <v>19</v>
      </c>
      <c r="F3297" s="240" t="s">
        <v>2382</v>
      </c>
      <c r="G3297" s="237"/>
      <c r="H3297" s="239" t="s">
        <v>19</v>
      </c>
      <c r="I3297" s="241"/>
      <c r="J3297" s="237"/>
      <c r="K3297" s="237"/>
      <c r="L3297" s="242"/>
      <c r="M3297" s="243"/>
      <c r="N3297" s="244"/>
      <c r="O3297" s="244"/>
      <c r="P3297" s="244"/>
      <c r="Q3297" s="244"/>
      <c r="R3297" s="244"/>
      <c r="S3297" s="244"/>
      <c r="T3297" s="245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6" t="s">
        <v>383</v>
      </c>
      <c r="AU3297" s="246" t="s">
        <v>91</v>
      </c>
      <c r="AV3297" s="13" t="s">
        <v>85</v>
      </c>
      <c r="AW3297" s="13" t="s">
        <v>37</v>
      </c>
      <c r="AX3297" s="13" t="s">
        <v>78</v>
      </c>
      <c r="AY3297" s="246" t="s">
        <v>373</v>
      </c>
    </row>
    <row r="3298" s="13" customFormat="1">
      <c r="A3298" s="13"/>
      <c r="B3298" s="236"/>
      <c r="C3298" s="237"/>
      <c r="D3298" s="238" t="s">
        <v>383</v>
      </c>
      <c r="E3298" s="239" t="s">
        <v>19</v>
      </c>
      <c r="F3298" s="240" t="s">
        <v>2708</v>
      </c>
      <c r="G3298" s="237"/>
      <c r="H3298" s="239" t="s">
        <v>19</v>
      </c>
      <c r="I3298" s="241"/>
      <c r="J3298" s="237"/>
      <c r="K3298" s="237"/>
      <c r="L3298" s="242"/>
      <c r="M3298" s="243"/>
      <c r="N3298" s="244"/>
      <c r="O3298" s="244"/>
      <c r="P3298" s="244"/>
      <c r="Q3298" s="244"/>
      <c r="R3298" s="244"/>
      <c r="S3298" s="244"/>
      <c r="T3298" s="245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6" t="s">
        <v>383</v>
      </c>
      <c r="AU3298" s="246" t="s">
        <v>91</v>
      </c>
      <c r="AV3298" s="13" t="s">
        <v>85</v>
      </c>
      <c r="AW3298" s="13" t="s">
        <v>37</v>
      </c>
      <c r="AX3298" s="13" t="s">
        <v>78</v>
      </c>
      <c r="AY3298" s="246" t="s">
        <v>373</v>
      </c>
    </row>
    <row r="3299" s="14" customFormat="1">
      <c r="A3299" s="14"/>
      <c r="B3299" s="247"/>
      <c r="C3299" s="248"/>
      <c r="D3299" s="238" t="s">
        <v>383</v>
      </c>
      <c r="E3299" s="249" t="s">
        <v>19</v>
      </c>
      <c r="F3299" s="250" t="s">
        <v>2866</v>
      </c>
      <c r="G3299" s="248"/>
      <c r="H3299" s="251">
        <v>13.550000000000001</v>
      </c>
      <c r="I3299" s="252"/>
      <c r="J3299" s="248"/>
      <c r="K3299" s="248"/>
      <c r="L3299" s="253"/>
      <c r="M3299" s="254"/>
      <c r="N3299" s="255"/>
      <c r="O3299" s="255"/>
      <c r="P3299" s="255"/>
      <c r="Q3299" s="255"/>
      <c r="R3299" s="255"/>
      <c r="S3299" s="255"/>
      <c r="T3299" s="256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7" t="s">
        <v>383</v>
      </c>
      <c r="AU3299" s="257" t="s">
        <v>91</v>
      </c>
      <c r="AV3299" s="14" t="s">
        <v>91</v>
      </c>
      <c r="AW3299" s="14" t="s">
        <v>37</v>
      </c>
      <c r="AX3299" s="14" t="s">
        <v>78</v>
      </c>
      <c r="AY3299" s="257" t="s">
        <v>373</v>
      </c>
    </row>
    <row r="3300" s="16" customFormat="1">
      <c r="A3300" s="16"/>
      <c r="B3300" s="269"/>
      <c r="C3300" s="270"/>
      <c r="D3300" s="238" t="s">
        <v>383</v>
      </c>
      <c r="E3300" s="271" t="s">
        <v>19</v>
      </c>
      <c r="F3300" s="272" t="s">
        <v>447</v>
      </c>
      <c r="G3300" s="270"/>
      <c r="H3300" s="273">
        <v>13.550000000000001</v>
      </c>
      <c r="I3300" s="274"/>
      <c r="J3300" s="270"/>
      <c r="K3300" s="270"/>
      <c r="L3300" s="275"/>
      <c r="M3300" s="276"/>
      <c r="N3300" s="277"/>
      <c r="O3300" s="277"/>
      <c r="P3300" s="277"/>
      <c r="Q3300" s="277"/>
      <c r="R3300" s="277"/>
      <c r="S3300" s="277"/>
      <c r="T3300" s="278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T3300" s="279" t="s">
        <v>383</v>
      </c>
      <c r="AU3300" s="279" t="s">
        <v>91</v>
      </c>
      <c r="AV3300" s="16" t="s">
        <v>98</v>
      </c>
      <c r="AW3300" s="16" t="s">
        <v>37</v>
      </c>
      <c r="AX3300" s="16" t="s">
        <v>78</v>
      </c>
      <c r="AY3300" s="279" t="s">
        <v>373</v>
      </c>
    </row>
    <row r="3301" s="15" customFormat="1">
      <c r="A3301" s="15"/>
      <c r="B3301" s="258"/>
      <c r="C3301" s="259"/>
      <c r="D3301" s="238" t="s">
        <v>383</v>
      </c>
      <c r="E3301" s="260" t="s">
        <v>2867</v>
      </c>
      <c r="F3301" s="261" t="s">
        <v>386</v>
      </c>
      <c r="G3301" s="259"/>
      <c r="H3301" s="262">
        <v>69.709999999999994</v>
      </c>
      <c r="I3301" s="263"/>
      <c r="J3301" s="259"/>
      <c r="K3301" s="259"/>
      <c r="L3301" s="264"/>
      <c r="M3301" s="265"/>
      <c r="N3301" s="266"/>
      <c r="O3301" s="266"/>
      <c r="P3301" s="266"/>
      <c r="Q3301" s="266"/>
      <c r="R3301" s="266"/>
      <c r="S3301" s="266"/>
      <c r="T3301" s="267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68" t="s">
        <v>383</v>
      </c>
      <c r="AU3301" s="268" t="s">
        <v>91</v>
      </c>
      <c r="AV3301" s="15" t="s">
        <v>379</v>
      </c>
      <c r="AW3301" s="15" t="s">
        <v>37</v>
      </c>
      <c r="AX3301" s="15" t="s">
        <v>85</v>
      </c>
      <c r="AY3301" s="268" t="s">
        <v>373</v>
      </c>
    </row>
    <row r="3302" s="2" customFormat="1" ht="44.25" customHeight="1">
      <c r="A3302" s="41"/>
      <c r="B3302" s="42"/>
      <c r="C3302" s="218" t="s">
        <v>2868</v>
      </c>
      <c r="D3302" s="218" t="s">
        <v>375</v>
      </c>
      <c r="E3302" s="219" t="s">
        <v>2869</v>
      </c>
      <c r="F3302" s="220" t="s">
        <v>2870</v>
      </c>
      <c r="G3302" s="221" t="s">
        <v>230</v>
      </c>
      <c r="H3302" s="222">
        <v>405.77999999999997</v>
      </c>
      <c r="I3302" s="223"/>
      <c r="J3302" s="224">
        <f>ROUND(I3302*H3302,2)</f>
        <v>0</v>
      </c>
      <c r="K3302" s="220" t="s">
        <v>378</v>
      </c>
      <c r="L3302" s="47"/>
      <c r="M3302" s="225" t="s">
        <v>19</v>
      </c>
      <c r="N3302" s="226" t="s">
        <v>50</v>
      </c>
      <c r="O3302" s="87"/>
      <c r="P3302" s="227">
        <f>O3302*H3302</f>
        <v>0</v>
      </c>
      <c r="Q3302" s="227">
        <v>1.0000000000000001E-05</v>
      </c>
      <c r="R3302" s="227">
        <f>Q3302*H3302</f>
        <v>0.0040578000000000003</v>
      </c>
      <c r="S3302" s="227">
        <v>0</v>
      </c>
      <c r="T3302" s="228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29" t="s">
        <v>482</v>
      </c>
      <c r="AT3302" s="229" t="s">
        <v>375</v>
      </c>
      <c r="AU3302" s="229" t="s">
        <v>91</v>
      </c>
      <c r="AY3302" s="20" t="s">
        <v>373</v>
      </c>
      <c r="BE3302" s="230">
        <f>IF(N3302="základní",J3302,0)</f>
        <v>0</v>
      </c>
      <c r="BF3302" s="230">
        <f>IF(N3302="snížená",J3302,0)</f>
        <v>0</v>
      </c>
      <c r="BG3302" s="230">
        <f>IF(N3302="zákl. přenesená",J3302,0)</f>
        <v>0</v>
      </c>
      <c r="BH3302" s="230">
        <f>IF(N3302="sníž. přenesená",J3302,0)</f>
        <v>0</v>
      </c>
      <c r="BI3302" s="230">
        <f>IF(N3302="nulová",J3302,0)</f>
        <v>0</v>
      </c>
      <c r="BJ3302" s="20" t="s">
        <v>91</v>
      </c>
      <c r="BK3302" s="230">
        <f>ROUND(I3302*H3302,2)</f>
        <v>0</v>
      </c>
      <c r="BL3302" s="20" t="s">
        <v>482</v>
      </c>
      <c r="BM3302" s="229" t="s">
        <v>2871</v>
      </c>
    </row>
    <row r="3303" s="2" customFormat="1">
      <c r="A3303" s="41"/>
      <c r="B3303" s="42"/>
      <c r="C3303" s="43"/>
      <c r="D3303" s="231" t="s">
        <v>381</v>
      </c>
      <c r="E3303" s="43"/>
      <c r="F3303" s="232" t="s">
        <v>2872</v>
      </c>
      <c r="G3303" s="43"/>
      <c r="H3303" s="43"/>
      <c r="I3303" s="233"/>
      <c r="J3303" s="43"/>
      <c r="K3303" s="43"/>
      <c r="L3303" s="47"/>
      <c r="M3303" s="234"/>
      <c r="N3303" s="235"/>
      <c r="O3303" s="87"/>
      <c r="P3303" s="87"/>
      <c r="Q3303" s="87"/>
      <c r="R3303" s="87"/>
      <c r="S3303" s="87"/>
      <c r="T3303" s="88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T3303" s="20" t="s">
        <v>381</v>
      </c>
      <c r="AU3303" s="20" t="s">
        <v>91</v>
      </c>
    </row>
    <row r="3304" s="13" customFormat="1">
      <c r="A3304" s="13"/>
      <c r="B3304" s="236"/>
      <c r="C3304" s="237"/>
      <c r="D3304" s="238" t="s">
        <v>383</v>
      </c>
      <c r="E3304" s="239" t="s">
        <v>19</v>
      </c>
      <c r="F3304" s="240" t="s">
        <v>692</v>
      </c>
      <c r="G3304" s="237"/>
      <c r="H3304" s="239" t="s">
        <v>19</v>
      </c>
      <c r="I3304" s="241"/>
      <c r="J3304" s="237"/>
      <c r="K3304" s="237"/>
      <c r="L3304" s="242"/>
      <c r="M3304" s="243"/>
      <c r="N3304" s="244"/>
      <c r="O3304" s="244"/>
      <c r="P3304" s="244"/>
      <c r="Q3304" s="244"/>
      <c r="R3304" s="244"/>
      <c r="S3304" s="244"/>
      <c r="T3304" s="245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6" t="s">
        <v>383</v>
      </c>
      <c r="AU3304" s="246" t="s">
        <v>91</v>
      </c>
      <c r="AV3304" s="13" t="s">
        <v>85</v>
      </c>
      <c r="AW3304" s="13" t="s">
        <v>37</v>
      </c>
      <c r="AX3304" s="13" t="s">
        <v>78</v>
      </c>
      <c r="AY3304" s="246" t="s">
        <v>373</v>
      </c>
    </row>
    <row r="3305" s="13" customFormat="1">
      <c r="A3305" s="13"/>
      <c r="B3305" s="236"/>
      <c r="C3305" s="237"/>
      <c r="D3305" s="238" t="s">
        <v>383</v>
      </c>
      <c r="E3305" s="239" t="s">
        <v>19</v>
      </c>
      <c r="F3305" s="240" t="s">
        <v>2762</v>
      </c>
      <c r="G3305" s="237"/>
      <c r="H3305" s="239" t="s">
        <v>19</v>
      </c>
      <c r="I3305" s="241"/>
      <c r="J3305" s="237"/>
      <c r="K3305" s="237"/>
      <c r="L3305" s="242"/>
      <c r="M3305" s="243"/>
      <c r="N3305" s="244"/>
      <c r="O3305" s="244"/>
      <c r="P3305" s="244"/>
      <c r="Q3305" s="244"/>
      <c r="R3305" s="244"/>
      <c r="S3305" s="244"/>
      <c r="T3305" s="245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6" t="s">
        <v>383</v>
      </c>
      <c r="AU3305" s="246" t="s">
        <v>91</v>
      </c>
      <c r="AV3305" s="13" t="s">
        <v>85</v>
      </c>
      <c r="AW3305" s="13" t="s">
        <v>37</v>
      </c>
      <c r="AX3305" s="13" t="s">
        <v>78</v>
      </c>
      <c r="AY3305" s="246" t="s">
        <v>373</v>
      </c>
    </row>
    <row r="3306" s="14" customFormat="1">
      <c r="A3306" s="14"/>
      <c r="B3306" s="247"/>
      <c r="C3306" s="248"/>
      <c r="D3306" s="238" t="s">
        <v>383</v>
      </c>
      <c r="E3306" s="249" t="s">
        <v>19</v>
      </c>
      <c r="F3306" s="250" t="s">
        <v>2873</v>
      </c>
      <c r="G3306" s="248"/>
      <c r="H3306" s="251">
        <v>74.109999999999999</v>
      </c>
      <c r="I3306" s="252"/>
      <c r="J3306" s="248"/>
      <c r="K3306" s="248"/>
      <c r="L3306" s="253"/>
      <c r="M3306" s="254"/>
      <c r="N3306" s="255"/>
      <c r="O3306" s="255"/>
      <c r="P3306" s="255"/>
      <c r="Q3306" s="255"/>
      <c r="R3306" s="255"/>
      <c r="S3306" s="255"/>
      <c r="T3306" s="256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7" t="s">
        <v>383</v>
      </c>
      <c r="AU3306" s="257" t="s">
        <v>91</v>
      </c>
      <c r="AV3306" s="14" t="s">
        <v>91</v>
      </c>
      <c r="AW3306" s="14" t="s">
        <v>37</v>
      </c>
      <c r="AX3306" s="14" t="s">
        <v>78</v>
      </c>
      <c r="AY3306" s="257" t="s">
        <v>373</v>
      </c>
    </row>
    <row r="3307" s="14" customFormat="1">
      <c r="A3307" s="14"/>
      <c r="B3307" s="247"/>
      <c r="C3307" s="248"/>
      <c r="D3307" s="238" t="s">
        <v>383</v>
      </c>
      <c r="E3307" s="249" t="s">
        <v>19</v>
      </c>
      <c r="F3307" s="250" t="s">
        <v>2874</v>
      </c>
      <c r="G3307" s="248"/>
      <c r="H3307" s="251">
        <v>61.149999999999999</v>
      </c>
      <c r="I3307" s="252"/>
      <c r="J3307" s="248"/>
      <c r="K3307" s="248"/>
      <c r="L3307" s="253"/>
      <c r="M3307" s="254"/>
      <c r="N3307" s="255"/>
      <c r="O3307" s="255"/>
      <c r="P3307" s="255"/>
      <c r="Q3307" s="255"/>
      <c r="R3307" s="255"/>
      <c r="S3307" s="255"/>
      <c r="T3307" s="256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7" t="s">
        <v>383</v>
      </c>
      <c r="AU3307" s="257" t="s">
        <v>91</v>
      </c>
      <c r="AV3307" s="14" t="s">
        <v>91</v>
      </c>
      <c r="AW3307" s="14" t="s">
        <v>37</v>
      </c>
      <c r="AX3307" s="14" t="s">
        <v>78</v>
      </c>
      <c r="AY3307" s="257" t="s">
        <v>373</v>
      </c>
    </row>
    <row r="3308" s="13" customFormat="1">
      <c r="A3308" s="13"/>
      <c r="B3308" s="236"/>
      <c r="C3308" s="237"/>
      <c r="D3308" s="238" t="s">
        <v>383</v>
      </c>
      <c r="E3308" s="239" t="s">
        <v>19</v>
      </c>
      <c r="F3308" s="240" t="s">
        <v>693</v>
      </c>
      <c r="G3308" s="237"/>
      <c r="H3308" s="239" t="s">
        <v>19</v>
      </c>
      <c r="I3308" s="241"/>
      <c r="J3308" s="237"/>
      <c r="K3308" s="237"/>
      <c r="L3308" s="242"/>
      <c r="M3308" s="243"/>
      <c r="N3308" s="244"/>
      <c r="O3308" s="244"/>
      <c r="P3308" s="244"/>
      <c r="Q3308" s="244"/>
      <c r="R3308" s="244"/>
      <c r="S3308" s="244"/>
      <c r="T3308" s="245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6" t="s">
        <v>383</v>
      </c>
      <c r="AU3308" s="246" t="s">
        <v>91</v>
      </c>
      <c r="AV3308" s="13" t="s">
        <v>85</v>
      </c>
      <c r="AW3308" s="13" t="s">
        <v>37</v>
      </c>
      <c r="AX3308" s="13" t="s">
        <v>78</v>
      </c>
      <c r="AY3308" s="246" t="s">
        <v>373</v>
      </c>
    </row>
    <row r="3309" s="13" customFormat="1">
      <c r="A3309" s="13"/>
      <c r="B3309" s="236"/>
      <c r="C3309" s="237"/>
      <c r="D3309" s="238" t="s">
        <v>383</v>
      </c>
      <c r="E3309" s="239" t="s">
        <v>19</v>
      </c>
      <c r="F3309" s="240" t="s">
        <v>2793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383</v>
      </c>
      <c r="AU3309" s="246" t="s">
        <v>91</v>
      </c>
      <c r="AV3309" s="13" t="s">
        <v>85</v>
      </c>
      <c r="AW3309" s="13" t="s">
        <v>37</v>
      </c>
      <c r="AX3309" s="13" t="s">
        <v>78</v>
      </c>
      <c r="AY3309" s="246" t="s">
        <v>373</v>
      </c>
    </row>
    <row r="3310" s="14" customFormat="1">
      <c r="A3310" s="14"/>
      <c r="B3310" s="247"/>
      <c r="C3310" s="248"/>
      <c r="D3310" s="238" t="s">
        <v>383</v>
      </c>
      <c r="E3310" s="249" t="s">
        <v>19</v>
      </c>
      <c r="F3310" s="250" t="s">
        <v>2875</v>
      </c>
      <c r="G3310" s="248"/>
      <c r="H3310" s="251">
        <v>74.109999999999999</v>
      </c>
      <c r="I3310" s="252"/>
      <c r="J3310" s="248"/>
      <c r="K3310" s="248"/>
      <c r="L3310" s="253"/>
      <c r="M3310" s="254"/>
      <c r="N3310" s="255"/>
      <c r="O3310" s="255"/>
      <c r="P3310" s="255"/>
      <c r="Q3310" s="255"/>
      <c r="R3310" s="255"/>
      <c r="S3310" s="255"/>
      <c r="T3310" s="25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7" t="s">
        <v>383</v>
      </c>
      <c r="AU3310" s="257" t="s">
        <v>91</v>
      </c>
      <c r="AV3310" s="14" t="s">
        <v>91</v>
      </c>
      <c r="AW3310" s="14" t="s">
        <v>37</v>
      </c>
      <c r="AX3310" s="14" t="s">
        <v>78</v>
      </c>
      <c r="AY3310" s="257" t="s">
        <v>373</v>
      </c>
    </row>
    <row r="3311" s="14" customFormat="1">
      <c r="A3311" s="14"/>
      <c r="B3311" s="247"/>
      <c r="C3311" s="248"/>
      <c r="D3311" s="238" t="s">
        <v>383</v>
      </c>
      <c r="E3311" s="249" t="s">
        <v>19</v>
      </c>
      <c r="F3311" s="250" t="s">
        <v>2876</v>
      </c>
      <c r="G3311" s="248"/>
      <c r="H3311" s="251">
        <v>61.149999999999999</v>
      </c>
      <c r="I3311" s="252"/>
      <c r="J3311" s="248"/>
      <c r="K3311" s="248"/>
      <c r="L3311" s="253"/>
      <c r="M3311" s="254"/>
      <c r="N3311" s="255"/>
      <c r="O3311" s="255"/>
      <c r="P3311" s="255"/>
      <c r="Q3311" s="255"/>
      <c r="R3311" s="255"/>
      <c r="S3311" s="255"/>
      <c r="T3311" s="256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7" t="s">
        <v>383</v>
      </c>
      <c r="AU3311" s="257" t="s">
        <v>91</v>
      </c>
      <c r="AV3311" s="14" t="s">
        <v>91</v>
      </c>
      <c r="AW3311" s="14" t="s">
        <v>37</v>
      </c>
      <c r="AX3311" s="14" t="s">
        <v>78</v>
      </c>
      <c r="AY3311" s="257" t="s">
        <v>373</v>
      </c>
    </row>
    <row r="3312" s="13" customFormat="1">
      <c r="A3312" s="13"/>
      <c r="B3312" s="236"/>
      <c r="C3312" s="237"/>
      <c r="D3312" s="238" t="s">
        <v>383</v>
      </c>
      <c r="E3312" s="239" t="s">
        <v>19</v>
      </c>
      <c r="F3312" s="240" t="s">
        <v>2382</v>
      </c>
      <c r="G3312" s="237"/>
      <c r="H3312" s="239" t="s">
        <v>19</v>
      </c>
      <c r="I3312" s="241"/>
      <c r="J3312" s="237"/>
      <c r="K3312" s="237"/>
      <c r="L3312" s="242"/>
      <c r="M3312" s="243"/>
      <c r="N3312" s="244"/>
      <c r="O3312" s="244"/>
      <c r="P3312" s="244"/>
      <c r="Q3312" s="244"/>
      <c r="R3312" s="244"/>
      <c r="S3312" s="244"/>
      <c r="T3312" s="245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6" t="s">
        <v>383</v>
      </c>
      <c r="AU3312" s="246" t="s">
        <v>91</v>
      </c>
      <c r="AV3312" s="13" t="s">
        <v>85</v>
      </c>
      <c r="AW3312" s="13" t="s">
        <v>37</v>
      </c>
      <c r="AX3312" s="13" t="s">
        <v>78</v>
      </c>
      <c r="AY3312" s="246" t="s">
        <v>373</v>
      </c>
    </row>
    <row r="3313" s="13" customFormat="1">
      <c r="A3313" s="13"/>
      <c r="B3313" s="236"/>
      <c r="C3313" s="237"/>
      <c r="D3313" s="238" t="s">
        <v>383</v>
      </c>
      <c r="E3313" s="239" t="s">
        <v>19</v>
      </c>
      <c r="F3313" s="240" t="s">
        <v>2708</v>
      </c>
      <c r="G3313" s="237"/>
      <c r="H3313" s="239" t="s">
        <v>19</v>
      </c>
      <c r="I3313" s="241"/>
      <c r="J3313" s="237"/>
      <c r="K3313" s="237"/>
      <c r="L3313" s="242"/>
      <c r="M3313" s="243"/>
      <c r="N3313" s="244"/>
      <c r="O3313" s="244"/>
      <c r="P3313" s="244"/>
      <c r="Q3313" s="244"/>
      <c r="R3313" s="244"/>
      <c r="S3313" s="244"/>
      <c r="T3313" s="245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6" t="s">
        <v>383</v>
      </c>
      <c r="AU3313" s="246" t="s">
        <v>91</v>
      </c>
      <c r="AV3313" s="13" t="s">
        <v>85</v>
      </c>
      <c r="AW3313" s="13" t="s">
        <v>37</v>
      </c>
      <c r="AX3313" s="13" t="s">
        <v>78</v>
      </c>
      <c r="AY3313" s="246" t="s">
        <v>373</v>
      </c>
    </row>
    <row r="3314" s="14" customFormat="1">
      <c r="A3314" s="14"/>
      <c r="B3314" s="247"/>
      <c r="C3314" s="248"/>
      <c r="D3314" s="238" t="s">
        <v>383</v>
      </c>
      <c r="E3314" s="249" t="s">
        <v>19</v>
      </c>
      <c r="F3314" s="250" t="s">
        <v>2877</v>
      </c>
      <c r="G3314" s="248"/>
      <c r="H3314" s="251">
        <v>74.109999999999999</v>
      </c>
      <c r="I3314" s="252"/>
      <c r="J3314" s="248"/>
      <c r="K3314" s="248"/>
      <c r="L3314" s="253"/>
      <c r="M3314" s="254"/>
      <c r="N3314" s="255"/>
      <c r="O3314" s="255"/>
      <c r="P3314" s="255"/>
      <c r="Q3314" s="255"/>
      <c r="R3314" s="255"/>
      <c r="S3314" s="255"/>
      <c r="T3314" s="256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7" t="s">
        <v>383</v>
      </c>
      <c r="AU3314" s="257" t="s">
        <v>91</v>
      </c>
      <c r="AV3314" s="14" t="s">
        <v>91</v>
      </c>
      <c r="AW3314" s="14" t="s">
        <v>37</v>
      </c>
      <c r="AX3314" s="14" t="s">
        <v>78</v>
      </c>
      <c r="AY3314" s="257" t="s">
        <v>373</v>
      </c>
    </row>
    <row r="3315" s="14" customFormat="1">
      <c r="A3315" s="14"/>
      <c r="B3315" s="247"/>
      <c r="C3315" s="248"/>
      <c r="D3315" s="238" t="s">
        <v>383</v>
      </c>
      <c r="E3315" s="249" t="s">
        <v>19</v>
      </c>
      <c r="F3315" s="250" t="s">
        <v>2878</v>
      </c>
      <c r="G3315" s="248"/>
      <c r="H3315" s="251">
        <v>61.149999999999999</v>
      </c>
      <c r="I3315" s="252"/>
      <c r="J3315" s="248"/>
      <c r="K3315" s="248"/>
      <c r="L3315" s="253"/>
      <c r="M3315" s="254"/>
      <c r="N3315" s="255"/>
      <c r="O3315" s="255"/>
      <c r="P3315" s="255"/>
      <c r="Q3315" s="255"/>
      <c r="R3315" s="255"/>
      <c r="S3315" s="255"/>
      <c r="T3315" s="256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7" t="s">
        <v>383</v>
      </c>
      <c r="AU3315" s="257" t="s">
        <v>91</v>
      </c>
      <c r="AV3315" s="14" t="s">
        <v>91</v>
      </c>
      <c r="AW3315" s="14" t="s">
        <v>37</v>
      </c>
      <c r="AX3315" s="14" t="s">
        <v>78</v>
      </c>
      <c r="AY3315" s="257" t="s">
        <v>373</v>
      </c>
    </row>
    <row r="3316" s="15" customFormat="1">
      <c r="A3316" s="15"/>
      <c r="B3316" s="258"/>
      <c r="C3316" s="259"/>
      <c r="D3316" s="238" t="s">
        <v>383</v>
      </c>
      <c r="E3316" s="260" t="s">
        <v>19</v>
      </c>
      <c r="F3316" s="261" t="s">
        <v>386</v>
      </c>
      <c r="G3316" s="259"/>
      <c r="H3316" s="262">
        <v>405.77999999999997</v>
      </c>
      <c r="I3316" s="263"/>
      <c r="J3316" s="259"/>
      <c r="K3316" s="259"/>
      <c r="L3316" s="264"/>
      <c r="M3316" s="265"/>
      <c r="N3316" s="266"/>
      <c r="O3316" s="266"/>
      <c r="P3316" s="266"/>
      <c r="Q3316" s="266"/>
      <c r="R3316" s="266"/>
      <c r="S3316" s="266"/>
      <c r="T3316" s="267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68" t="s">
        <v>383</v>
      </c>
      <c r="AU3316" s="268" t="s">
        <v>91</v>
      </c>
      <c r="AV3316" s="15" t="s">
        <v>379</v>
      </c>
      <c r="AW3316" s="15" t="s">
        <v>37</v>
      </c>
      <c r="AX3316" s="15" t="s">
        <v>85</v>
      </c>
      <c r="AY3316" s="268" t="s">
        <v>373</v>
      </c>
    </row>
    <row r="3317" s="2" customFormat="1" ht="44.25" customHeight="1">
      <c r="A3317" s="41"/>
      <c r="B3317" s="42"/>
      <c r="C3317" s="218" t="s">
        <v>2879</v>
      </c>
      <c r="D3317" s="218" t="s">
        <v>375</v>
      </c>
      <c r="E3317" s="219" t="s">
        <v>2880</v>
      </c>
      <c r="F3317" s="220" t="s">
        <v>2881</v>
      </c>
      <c r="G3317" s="221" t="s">
        <v>230</v>
      </c>
      <c r="H3317" s="222">
        <v>19.199999999999999</v>
      </c>
      <c r="I3317" s="223"/>
      <c r="J3317" s="224">
        <f>ROUND(I3317*H3317,2)</f>
        <v>0</v>
      </c>
      <c r="K3317" s="220" t="s">
        <v>378</v>
      </c>
      <c r="L3317" s="47"/>
      <c r="M3317" s="225" t="s">
        <v>19</v>
      </c>
      <c r="N3317" s="226" t="s">
        <v>50</v>
      </c>
      <c r="O3317" s="87"/>
      <c r="P3317" s="227">
        <f>O3317*H3317</f>
        <v>0</v>
      </c>
      <c r="Q3317" s="227">
        <v>0.0066299999999999996</v>
      </c>
      <c r="R3317" s="227">
        <f>Q3317*H3317</f>
        <v>0.12729599999999999</v>
      </c>
      <c r="S3317" s="227">
        <v>0</v>
      </c>
      <c r="T3317" s="228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9" t="s">
        <v>482</v>
      </c>
      <c r="AT3317" s="229" t="s">
        <v>375</v>
      </c>
      <c r="AU3317" s="229" t="s">
        <v>91</v>
      </c>
      <c r="AY3317" s="20" t="s">
        <v>373</v>
      </c>
      <c r="BE3317" s="230">
        <f>IF(N3317="základní",J3317,0)</f>
        <v>0</v>
      </c>
      <c r="BF3317" s="230">
        <f>IF(N3317="snížená",J3317,0)</f>
        <v>0</v>
      </c>
      <c r="BG3317" s="230">
        <f>IF(N3317="zákl. přenesená",J3317,0)</f>
        <v>0</v>
      </c>
      <c r="BH3317" s="230">
        <f>IF(N3317="sníž. přenesená",J3317,0)</f>
        <v>0</v>
      </c>
      <c r="BI3317" s="230">
        <f>IF(N3317="nulová",J3317,0)</f>
        <v>0</v>
      </c>
      <c r="BJ3317" s="20" t="s">
        <v>91</v>
      </c>
      <c r="BK3317" s="230">
        <f>ROUND(I3317*H3317,2)</f>
        <v>0</v>
      </c>
      <c r="BL3317" s="20" t="s">
        <v>482</v>
      </c>
      <c r="BM3317" s="229" t="s">
        <v>2882</v>
      </c>
    </row>
    <row r="3318" s="2" customFormat="1">
      <c r="A3318" s="41"/>
      <c r="B3318" s="42"/>
      <c r="C3318" s="43"/>
      <c r="D3318" s="231" t="s">
        <v>381</v>
      </c>
      <c r="E3318" s="43"/>
      <c r="F3318" s="232" t="s">
        <v>2883</v>
      </c>
      <c r="G3318" s="43"/>
      <c r="H3318" s="43"/>
      <c r="I3318" s="233"/>
      <c r="J3318" s="43"/>
      <c r="K3318" s="43"/>
      <c r="L3318" s="47"/>
      <c r="M3318" s="234"/>
      <c r="N3318" s="235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381</v>
      </c>
      <c r="AU3318" s="20" t="s">
        <v>91</v>
      </c>
    </row>
    <row r="3319" s="13" customFormat="1">
      <c r="A3319" s="13"/>
      <c r="B3319" s="236"/>
      <c r="C3319" s="237"/>
      <c r="D3319" s="238" t="s">
        <v>383</v>
      </c>
      <c r="E3319" s="239" t="s">
        <v>19</v>
      </c>
      <c r="F3319" s="240" t="s">
        <v>384</v>
      </c>
      <c r="G3319" s="237"/>
      <c r="H3319" s="239" t="s">
        <v>19</v>
      </c>
      <c r="I3319" s="241"/>
      <c r="J3319" s="237"/>
      <c r="K3319" s="237"/>
      <c r="L3319" s="242"/>
      <c r="M3319" s="243"/>
      <c r="N3319" s="244"/>
      <c r="O3319" s="244"/>
      <c r="P3319" s="244"/>
      <c r="Q3319" s="244"/>
      <c r="R3319" s="244"/>
      <c r="S3319" s="244"/>
      <c r="T3319" s="245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6" t="s">
        <v>383</v>
      </c>
      <c r="AU3319" s="246" t="s">
        <v>91</v>
      </c>
      <c r="AV3319" s="13" t="s">
        <v>85</v>
      </c>
      <c r="AW3319" s="13" t="s">
        <v>37</v>
      </c>
      <c r="AX3319" s="13" t="s">
        <v>78</v>
      </c>
      <c r="AY3319" s="246" t="s">
        <v>373</v>
      </c>
    </row>
    <row r="3320" s="13" customFormat="1">
      <c r="A3320" s="13"/>
      <c r="B3320" s="236"/>
      <c r="C3320" s="237"/>
      <c r="D3320" s="238" t="s">
        <v>383</v>
      </c>
      <c r="E3320" s="239" t="s">
        <v>19</v>
      </c>
      <c r="F3320" s="240" t="s">
        <v>668</v>
      </c>
      <c r="G3320" s="237"/>
      <c r="H3320" s="239" t="s">
        <v>19</v>
      </c>
      <c r="I3320" s="241"/>
      <c r="J3320" s="237"/>
      <c r="K3320" s="237"/>
      <c r="L3320" s="242"/>
      <c r="M3320" s="243"/>
      <c r="N3320" s="244"/>
      <c r="O3320" s="244"/>
      <c r="P3320" s="244"/>
      <c r="Q3320" s="244"/>
      <c r="R3320" s="244"/>
      <c r="S3320" s="244"/>
      <c r="T3320" s="245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6" t="s">
        <v>383</v>
      </c>
      <c r="AU3320" s="246" t="s">
        <v>91</v>
      </c>
      <c r="AV3320" s="13" t="s">
        <v>85</v>
      </c>
      <c r="AW3320" s="13" t="s">
        <v>37</v>
      </c>
      <c r="AX3320" s="13" t="s">
        <v>78</v>
      </c>
      <c r="AY3320" s="246" t="s">
        <v>373</v>
      </c>
    </row>
    <row r="3321" s="13" customFormat="1">
      <c r="A3321" s="13"/>
      <c r="B3321" s="236"/>
      <c r="C3321" s="237"/>
      <c r="D3321" s="238" t="s">
        <v>383</v>
      </c>
      <c r="E3321" s="239" t="s">
        <v>19</v>
      </c>
      <c r="F3321" s="240" t="s">
        <v>2741</v>
      </c>
      <c r="G3321" s="237"/>
      <c r="H3321" s="239" t="s">
        <v>19</v>
      </c>
      <c r="I3321" s="241"/>
      <c r="J3321" s="237"/>
      <c r="K3321" s="237"/>
      <c r="L3321" s="242"/>
      <c r="M3321" s="243"/>
      <c r="N3321" s="244"/>
      <c r="O3321" s="244"/>
      <c r="P3321" s="244"/>
      <c r="Q3321" s="244"/>
      <c r="R3321" s="244"/>
      <c r="S3321" s="244"/>
      <c r="T3321" s="24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6" t="s">
        <v>383</v>
      </c>
      <c r="AU3321" s="246" t="s">
        <v>91</v>
      </c>
      <c r="AV3321" s="13" t="s">
        <v>85</v>
      </c>
      <c r="AW3321" s="13" t="s">
        <v>37</v>
      </c>
      <c r="AX3321" s="13" t="s">
        <v>78</v>
      </c>
      <c r="AY3321" s="246" t="s">
        <v>373</v>
      </c>
    </row>
    <row r="3322" s="14" customFormat="1">
      <c r="A3322" s="14"/>
      <c r="B3322" s="247"/>
      <c r="C3322" s="248"/>
      <c r="D3322" s="238" t="s">
        <v>383</v>
      </c>
      <c r="E3322" s="249" t="s">
        <v>19</v>
      </c>
      <c r="F3322" s="250" t="s">
        <v>2884</v>
      </c>
      <c r="G3322" s="248"/>
      <c r="H3322" s="251">
        <v>6.4000000000000004</v>
      </c>
      <c r="I3322" s="252"/>
      <c r="J3322" s="248"/>
      <c r="K3322" s="248"/>
      <c r="L3322" s="253"/>
      <c r="M3322" s="254"/>
      <c r="N3322" s="255"/>
      <c r="O3322" s="255"/>
      <c r="P3322" s="255"/>
      <c r="Q3322" s="255"/>
      <c r="R3322" s="255"/>
      <c r="S3322" s="255"/>
      <c r="T3322" s="25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7" t="s">
        <v>383</v>
      </c>
      <c r="AU3322" s="257" t="s">
        <v>91</v>
      </c>
      <c r="AV3322" s="14" t="s">
        <v>91</v>
      </c>
      <c r="AW3322" s="14" t="s">
        <v>37</v>
      </c>
      <c r="AX3322" s="14" t="s">
        <v>78</v>
      </c>
      <c r="AY3322" s="257" t="s">
        <v>373</v>
      </c>
    </row>
    <row r="3323" s="13" customFormat="1">
      <c r="A3323" s="13"/>
      <c r="B3323" s="236"/>
      <c r="C3323" s="237"/>
      <c r="D3323" s="238" t="s">
        <v>383</v>
      </c>
      <c r="E3323" s="239" t="s">
        <v>19</v>
      </c>
      <c r="F3323" s="240" t="s">
        <v>2762</v>
      </c>
      <c r="G3323" s="237"/>
      <c r="H3323" s="239" t="s">
        <v>19</v>
      </c>
      <c r="I3323" s="241"/>
      <c r="J3323" s="237"/>
      <c r="K3323" s="237"/>
      <c r="L3323" s="242"/>
      <c r="M3323" s="243"/>
      <c r="N3323" s="244"/>
      <c r="O3323" s="244"/>
      <c r="P3323" s="244"/>
      <c r="Q3323" s="244"/>
      <c r="R3323" s="244"/>
      <c r="S3323" s="244"/>
      <c r="T3323" s="245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6" t="s">
        <v>383</v>
      </c>
      <c r="AU3323" s="246" t="s">
        <v>91</v>
      </c>
      <c r="AV3323" s="13" t="s">
        <v>85</v>
      </c>
      <c r="AW3323" s="13" t="s">
        <v>37</v>
      </c>
      <c r="AX3323" s="13" t="s">
        <v>78</v>
      </c>
      <c r="AY3323" s="246" t="s">
        <v>373</v>
      </c>
    </row>
    <row r="3324" s="14" customFormat="1">
      <c r="A3324" s="14"/>
      <c r="B3324" s="247"/>
      <c r="C3324" s="248"/>
      <c r="D3324" s="238" t="s">
        <v>383</v>
      </c>
      <c r="E3324" s="249" t="s">
        <v>19</v>
      </c>
      <c r="F3324" s="250" t="s">
        <v>2884</v>
      </c>
      <c r="G3324" s="248"/>
      <c r="H3324" s="251">
        <v>6.4000000000000004</v>
      </c>
      <c r="I3324" s="252"/>
      <c r="J3324" s="248"/>
      <c r="K3324" s="248"/>
      <c r="L3324" s="253"/>
      <c r="M3324" s="254"/>
      <c r="N3324" s="255"/>
      <c r="O3324" s="255"/>
      <c r="P3324" s="255"/>
      <c r="Q3324" s="255"/>
      <c r="R3324" s="255"/>
      <c r="S3324" s="255"/>
      <c r="T3324" s="256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7" t="s">
        <v>383</v>
      </c>
      <c r="AU3324" s="257" t="s">
        <v>91</v>
      </c>
      <c r="AV3324" s="14" t="s">
        <v>91</v>
      </c>
      <c r="AW3324" s="14" t="s">
        <v>37</v>
      </c>
      <c r="AX3324" s="14" t="s">
        <v>78</v>
      </c>
      <c r="AY3324" s="257" t="s">
        <v>373</v>
      </c>
    </row>
    <row r="3325" s="13" customFormat="1">
      <c r="A3325" s="13"/>
      <c r="B3325" s="236"/>
      <c r="C3325" s="237"/>
      <c r="D3325" s="238" t="s">
        <v>383</v>
      </c>
      <c r="E3325" s="239" t="s">
        <v>19</v>
      </c>
      <c r="F3325" s="240" t="s">
        <v>2793</v>
      </c>
      <c r="G3325" s="237"/>
      <c r="H3325" s="239" t="s">
        <v>19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6" t="s">
        <v>383</v>
      </c>
      <c r="AU3325" s="246" t="s">
        <v>91</v>
      </c>
      <c r="AV3325" s="13" t="s">
        <v>85</v>
      </c>
      <c r="AW3325" s="13" t="s">
        <v>37</v>
      </c>
      <c r="AX3325" s="13" t="s">
        <v>78</v>
      </c>
      <c r="AY3325" s="246" t="s">
        <v>373</v>
      </c>
    </row>
    <row r="3326" s="14" customFormat="1">
      <c r="A3326" s="14"/>
      <c r="B3326" s="247"/>
      <c r="C3326" s="248"/>
      <c r="D3326" s="238" t="s">
        <v>383</v>
      </c>
      <c r="E3326" s="249" t="s">
        <v>19</v>
      </c>
      <c r="F3326" s="250" t="s">
        <v>2884</v>
      </c>
      <c r="G3326" s="248"/>
      <c r="H3326" s="251">
        <v>6.4000000000000004</v>
      </c>
      <c r="I3326" s="252"/>
      <c r="J3326" s="248"/>
      <c r="K3326" s="248"/>
      <c r="L3326" s="253"/>
      <c r="M3326" s="254"/>
      <c r="N3326" s="255"/>
      <c r="O3326" s="255"/>
      <c r="P3326" s="255"/>
      <c r="Q3326" s="255"/>
      <c r="R3326" s="255"/>
      <c r="S3326" s="255"/>
      <c r="T3326" s="256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7" t="s">
        <v>383</v>
      </c>
      <c r="AU3326" s="257" t="s">
        <v>91</v>
      </c>
      <c r="AV3326" s="14" t="s">
        <v>91</v>
      </c>
      <c r="AW3326" s="14" t="s">
        <v>37</v>
      </c>
      <c r="AX3326" s="14" t="s">
        <v>78</v>
      </c>
      <c r="AY3326" s="257" t="s">
        <v>373</v>
      </c>
    </row>
    <row r="3327" s="15" customFormat="1">
      <c r="A3327" s="15"/>
      <c r="B3327" s="258"/>
      <c r="C3327" s="259"/>
      <c r="D3327" s="238" t="s">
        <v>383</v>
      </c>
      <c r="E3327" s="260" t="s">
        <v>19</v>
      </c>
      <c r="F3327" s="261" t="s">
        <v>386</v>
      </c>
      <c r="G3327" s="259"/>
      <c r="H3327" s="262">
        <v>19.199999999999999</v>
      </c>
      <c r="I3327" s="263"/>
      <c r="J3327" s="259"/>
      <c r="K3327" s="259"/>
      <c r="L3327" s="264"/>
      <c r="M3327" s="265"/>
      <c r="N3327" s="266"/>
      <c r="O3327" s="266"/>
      <c r="P3327" s="266"/>
      <c r="Q3327" s="266"/>
      <c r="R3327" s="266"/>
      <c r="S3327" s="266"/>
      <c r="T3327" s="267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8" t="s">
        <v>383</v>
      </c>
      <c r="AU3327" s="268" t="s">
        <v>91</v>
      </c>
      <c r="AV3327" s="15" t="s">
        <v>379</v>
      </c>
      <c r="AW3327" s="15" t="s">
        <v>37</v>
      </c>
      <c r="AX3327" s="15" t="s">
        <v>85</v>
      </c>
      <c r="AY3327" s="268" t="s">
        <v>373</v>
      </c>
    </row>
    <row r="3328" s="2" customFormat="1" ht="37.8" customHeight="1">
      <c r="A3328" s="41"/>
      <c r="B3328" s="42"/>
      <c r="C3328" s="218" t="s">
        <v>2885</v>
      </c>
      <c r="D3328" s="218" t="s">
        <v>375</v>
      </c>
      <c r="E3328" s="219" t="s">
        <v>2886</v>
      </c>
      <c r="F3328" s="220" t="s">
        <v>2887</v>
      </c>
      <c r="G3328" s="221" t="s">
        <v>153</v>
      </c>
      <c r="H3328" s="222">
        <v>792.26199999999994</v>
      </c>
      <c r="I3328" s="223"/>
      <c r="J3328" s="224">
        <f>ROUND(I3328*H3328,2)</f>
        <v>0</v>
      </c>
      <c r="K3328" s="220" t="s">
        <v>378</v>
      </c>
      <c r="L3328" s="47"/>
      <c r="M3328" s="225" t="s">
        <v>19</v>
      </c>
      <c r="N3328" s="226" t="s">
        <v>50</v>
      </c>
      <c r="O3328" s="87"/>
      <c r="P3328" s="227">
        <f>O3328*H3328</f>
        <v>0</v>
      </c>
      <c r="Q3328" s="227">
        <v>0.00125</v>
      </c>
      <c r="R3328" s="227">
        <f>Q3328*H3328</f>
        <v>0.99032749999999992</v>
      </c>
      <c r="S3328" s="227">
        <v>0</v>
      </c>
      <c r="T3328" s="228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9" t="s">
        <v>482</v>
      </c>
      <c r="AT3328" s="229" t="s">
        <v>375</v>
      </c>
      <c r="AU3328" s="229" t="s">
        <v>91</v>
      </c>
      <c r="AY3328" s="20" t="s">
        <v>373</v>
      </c>
      <c r="BE3328" s="230">
        <f>IF(N3328="základní",J3328,0)</f>
        <v>0</v>
      </c>
      <c r="BF3328" s="230">
        <f>IF(N3328="snížená",J3328,0)</f>
        <v>0</v>
      </c>
      <c r="BG3328" s="230">
        <f>IF(N3328="zákl. přenesená",J3328,0)</f>
        <v>0</v>
      </c>
      <c r="BH3328" s="230">
        <f>IF(N3328="sníž. přenesená",J3328,0)</f>
        <v>0</v>
      </c>
      <c r="BI3328" s="230">
        <f>IF(N3328="nulová",J3328,0)</f>
        <v>0</v>
      </c>
      <c r="BJ3328" s="20" t="s">
        <v>91</v>
      </c>
      <c r="BK3328" s="230">
        <f>ROUND(I3328*H3328,2)</f>
        <v>0</v>
      </c>
      <c r="BL3328" s="20" t="s">
        <v>482</v>
      </c>
      <c r="BM3328" s="229" t="s">
        <v>2888</v>
      </c>
    </row>
    <row r="3329" s="2" customFormat="1">
      <c r="A3329" s="41"/>
      <c r="B3329" s="42"/>
      <c r="C3329" s="43"/>
      <c r="D3329" s="231" t="s">
        <v>381</v>
      </c>
      <c r="E3329" s="43"/>
      <c r="F3329" s="232" t="s">
        <v>2889</v>
      </c>
      <c r="G3329" s="43"/>
      <c r="H3329" s="43"/>
      <c r="I3329" s="233"/>
      <c r="J3329" s="43"/>
      <c r="K3329" s="43"/>
      <c r="L3329" s="47"/>
      <c r="M3329" s="234"/>
      <c r="N3329" s="235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381</v>
      </c>
      <c r="AU3329" s="20" t="s">
        <v>91</v>
      </c>
    </row>
    <row r="3330" s="13" customFormat="1">
      <c r="A3330" s="13"/>
      <c r="B3330" s="236"/>
      <c r="C3330" s="237"/>
      <c r="D3330" s="238" t="s">
        <v>383</v>
      </c>
      <c r="E3330" s="239" t="s">
        <v>19</v>
      </c>
      <c r="F3330" s="240" t="s">
        <v>384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383</v>
      </c>
      <c r="AU3330" s="246" t="s">
        <v>91</v>
      </c>
      <c r="AV3330" s="13" t="s">
        <v>85</v>
      </c>
      <c r="AW3330" s="13" t="s">
        <v>37</v>
      </c>
      <c r="AX3330" s="13" t="s">
        <v>78</v>
      </c>
      <c r="AY3330" s="246" t="s">
        <v>373</v>
      </c>
    </row>
    <row r="3331" s="13" customFormat="1">
      <c r="A3331" s="13"/>
      <c r="B3331" s="236"/>
      <c r="C3331" s="237"/>
      <c r="D3331" s="238" t="s">
        <v>383</v>
      </c>
      <c r="E3331" s="239" t="s">
        <v>19</v>
      </c>
      <c r="F3331" s="240" t="s">
        <v>668</v>
      </c>
      <c r="G3331" s="237"/>
      <c r="H3331" s="239" t="s">
        <v>19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6" t="s">
        <v>383</v>
      </c>
      <c r="AU3331" s="246" t="s">
        <v>91</v>
      </c>
      <c r="AV3331" s="13" t="s">
        <v>85</v>
      </c>
      <c r="AW3331" s="13" t="s">
        <v>37</v>
      </c>
      <c r="AX3331" s="13" t="s">
        <v>78</v>
      </c>
      <c r="AY3331" s="246" t="s">
        <v>373</v>
      </c>
    </row>
    <row r="3332" s="14" customFormat="1">
      <c r="A3332" s="14"/>
      <c r="B3332" s="247"/>
      <c r="C3332" s="248"/>
      <c r="D3332" s="238" t="s">
        <v>383</v>
      </c>
      <c r="E3332" s="249" t="s">
        <v>19</v>
      </c>
      <c r="F3332" s="250" t="s">
        <v>214</v>
      </c>
      <c r="G3332" s="248"/>
      <c r="H3332" s="251">
        <v>631.89200000000005</v>
      </c>
      <c r="I3332" s="252"/>
      <c r="J3332" s="248"/>
      <c r="K3332" s="248"/>
      <c r="L3332" s="253"/>
      <c r="M3332" s="254"/>
      <c r="N3332" s="255"/>
      <c r="O3332" s="255"/>
      <c r="P3332" s="255"/>
      <c r="Q3332" s="255"/>
      <c r="R3332" s="255"/>
      <c r="S3332" s="255"/>
      <c r="T3332" s="256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7" t="s">
        <v>383</v>
      </c>
      <c r="AU3332" s="257" t="s">
        <v>91</v>
      </c>
      <c r="AV3332" s="14" t="s">
        <v>91</v>
      </c>
      <c r="AW3332" s="14" t="s">
        <v>37</v>
      </c>
      <c r="AX3332" s="14" t="s">
        <v>78</v>
      </c>
      <c r="AY3332" s="257" t="s">
        <v>373</v>
      </c>
    </row>
    <row r="3333" s="14" customFormat="1">
      <c r="A3333" s="14"/>
      <c r="B3333" s="247"/>
      <c r="C3333" s="248"/>
      <c r="D3333" s="238" t="s">
        <v>383</v>
      </c>
      <c r="E3333" s="249" t="s">
        <v>19</v>
      </c>
      <c r="F3333" s="250" t="s">
        <v>217</v>
      </c>
      <c r="G3333" s="248"/>
      <c r="H3333" s="251">
        <v>160.37000000000001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383</v>
      </c>
      <c r="AU3333" s="257" t="s">
        <v>91</v>
      </c>
      <c r="AV3333" s="14" t="s">
        <v>91</v>
      </c>
      <c r="AW3333" s="14" t="s">
        <v>37</v>
      </c>
      <c r="AX3333" s="14" t="s">
        <v>78</v>
      </c>
      <c r="AY3333" s="257" t="s">
        <v>373</v>
      </c>
    </row>
    <row r="3334" s="15" customFormat="1">
      <c r="A3334" s="15"/>
      <c r="B3334" s="258"/>
      <c r="C3334" s="259"/>
      <c r="D3334" s="238" t="s">
        <v>383</v>
      </c>
      <c r="E3334" s="260" t="s">
        <v>19</v>
      </c>
      <c r="F3334" s="261" t="s">
        <v>386</v>
      </c>
      <c r="G3334" s="259"/>
      <c r="H3334" s="262">
        <v>792.26199999999994</v>
      </c>
      <c r="I3334" s="263"/>
      <c r="J3334" s="259"/>
      <c r="K3334" s="259"/>
      <c r="L3334" s="264"/>
      <c r="M3334" s="265"/>
      <c r="N3334" s="266"/>
      <c r="O3334" s="266"/>
      <c r="P3334" s="266"/>
      <c r="Q3334" s="266"/>
      <c r="R3334" s="266"/>
      <c r="S3334" s="266"/>
      <c r="T3334" s="26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68" t="s">
        <v>383</v>
      </c>
      <c r="AU3334" s="268" t="s">
        <v>91</v>
      </c>
      <c r="AV3334" s="15" t="s">
        <v>379</v>
      </c>
      <c r="AW3334" s="15" t="s">
        <v>37</v>
      </c>
      <c r="AX3334" s="15" t="s">
        <v>85</v>
      </c>
      <c r="AY3334" s="268" t="s">
        <v>373</v>
      </c>
    </row>
    <row r="3335" s="2" customFormat="1" ht="24.15" customHeight="1">
      <c r="A3335" s="41"/>
      <c r="B3335" s="42"/>
      <c r="C3335" s="280" t="s">
        <v>2890</v>
      </c>
      <c r="D3335" s="280" t="s">
        <v>489</v>
      </c>
      <c r="E3335" s="281" t="s">
        <v>2891</v>
      </c>
      <c r="F3335" s="282" t="s">
        <v>2892</v>
      </c>
      <c r="G3335" s="283" t="s">
        <v>153</v>
      </c>
      <c r="H3335" s="284">
        <v>663.48699999999997</v>
      </c>
      <c r="I3335" s="285"/>
      <c r="J3335" s="286">
        <f>ROUND(I3335*H3335,2)</f>
        <v>0</v>
      </c>
      <c r="K3335" s="282" t="s">
        <v>19</v>
      </c>
      <c r="L3335" s="287"/>
      <c r="M3335" s="288" t="s">
        <v>19</v>
      </c>
      <c r="N3335" s="289" t="s">
        <v>50</v>
      </c>
      <c r="O3335" s="87"/>
      <c r="P3335" s="227">
        <f>O3335*H3335</f>
        <v>0</v>
      </c>
      <c r="Q3335" s="227">
        <v>0.0080000000000000002</v>
      </c>
      <c r="R3335" s="227">
        <f>Q3335*H3335</f>
        <v>5.3078959999999995</v>
      </c>
      <c r="S3335" s="227">
        <v>0</v>
      </c>
      <c r="T3335" s="228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29" t="s">
        <v>616</v>
      </c>
      <c r="AT3335" s="229" t="s">
        <v>489</v>
      </c>
      <c r="AU3335" s="229" t="s">
        <v>91</v>
      </c>
      <c r="AY3335" s="20" t="s">
        <v>373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20" t="s">
        <v>91</v>
      </c>
      <c r="BK3335" s="230">
        <f>ROUND(I3335*H3335,2)</f>
        <v>0</v>
      </c>
      <c r="BL3335" s="20" t="s">
        <v>482</v>
      </c>
      <c r="BM3335" s="229" t="s">
        <v>2893</v>
      </c>
    </row>
    <row r="3336" s="13" customFormat="1">
      <c r="A3336" s="13"/>
      <c r="B3336" s="236"/>
      <c r="C3336" s="237"/>
      <c r="D3336" s="238" t="s">
        <v>383</v>
      </c>
      <c r="E3336" s="239" t="s">
        <v>19</v>
      </c>
      <c r="F3336" s="240" t="s">
        <v>384</v>
      </c>
      <c r="G3336" s="237"/>
      <c r="H3336" s="239" t="s">
        <v>19</v>
      </c>
      <c r="I3336" s="241"/>
      <c r="J3336" s="237"/>
      <c r="K3336" s="237"/>
      <c r="L3336" s="242"/>
      <c r="M3336" s="243"/>
      <c r="N3336" s="244"/>
      <c r="O3336" s="244"/>
      <c r="P3336" s="244"/>
      <c r="Q3336" s="244"/>
      <c r="R3336" s="244"/>
      <c r="S3336" s="244"/>
      <c r="T3336" s="24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6" t="s">
        <v>383</v>
      </c>
      <c r="AU3336" s="246" t="s">
        <v>91</v>
      </c>
      <c r="AV3336" s="13" t="s">
        <v>85</v>
      </c>
      <c r="AW3336" s="13" t="s">
        <v>37</v>
      </c>
      <c r="AX3336" s="13" t="s">
        <v>78</v>
      </c>
      <c r="AY3336" s="246" t="s">
        <v>373</v>
      </c>
    </row>
    <row r="3337" s="13" customFormat="1">
      <c r="A3337" s="13"/>
      <c r="B3337" s="236"/>
      <c r="C3337" s="237"/>
      <c r="D3337" s="238" t="s">
        <v>383</v>
      </c>
      <c r="E3337" s="239" t="s">
        <v>19</v>
      </c>
      <c r="F3337" s="240" t="s">
        <v>668</v>
      </c>
      <c r="G3337" s="237"/>
      <c r="H3337" s="239" t="s">
        <v>19</v>
      </c>
      <c r="I3337" s="241"/>
      <c r="J3337" s="237"/>
      <c r="K3337" s="237"/>
      <c r="L3337" s="242"/>
      <c r="M3337" s="243"/>
      <c r="N3337" s="244"/>
      <c r="O3337" s="244"/>
      <c r="P3337" s="244"/>
      <c r="Q3337" s="244"/>
      <c r="R3337" s="244"/>
      <c r="S3337" s="244"/>
      <c r="T3337" s="245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6" t="s">
        <v>383</v>
      </c>
      <c r="AU3337" s="246" t="s">
        <v>91</v>
      </c>
      <c r="AV3337" s="13" t="s">
        <v>85</v>
      </c>
      <c r="AW3337" s="13" t="s">
        <v>37</v>
      </c>
      <c r="AX3337" s="13" t="s">
        <v>78</v>
      </c>
      <c r="AY3337" s="246" t="s">
        <v>373</v>
      </c>
    </row>
    <row r="3338" s="13" customFormat="1">
      <c r="A3338" s="13"/>
      <c r="B3338" s="236"/>
      <c r="C3338" s="237"/>
      <c r="D3338" s="238" t="s">
        <v>383</v>
      </c>
      <c r="E3338" s="239" t="s">
        <v>19</v>
      </c>
      <c r="F3338" s="240" t="s">
        <v>215</v>
      </c>
      <c r="G3338" s="237"/>
      <c r="H3338" s="239" t="s">
        <v>19</v>
      </c>
      <c r="I3338" s="241"/>
      <c r="J3338" s="237"/>
      <c r="K3338" s="237"/>
      <c r="L3338" s="242"/>
      <c r="M3338" s="243"/>
      <c r="N3338" s="244"/>
      <c r="O3338" s="244"/>
      <c r="P3338" s="244"/>
      <c r="Q3338" s="244"/>
      <c r="R3338" s="244"/>
      <c r="S3338" s="244"/>
      <c r="T3338" s="245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6" t="s">
        <v>383</v>
      </c>
      <c r="AU3338" s="246" t="s">
        <v>91</v>
      </c>
      <c r="AV3338" s="13" t="s">
        <v>85</v>
      </c>
      <c r="AW3338" s="13" t="s">
        <v>37</v>
      </c>
      <c r="AX3338" s="13" t="s">
        <v>78</v>
      </c>
      <c r="AY3338" s="246" t="s">
        <v>373</v>
      </c>
    </row>
    <row r="3339" s="13" customFormat="1">
      <c r="A3339" s="13"/>
      <c r="B3339" s="236"/>
      <c r="C3339" s="237"/>
      <c r="D3339" s="238" t="s">
        <v>383</v>
      </c>
      <c r="E3339" s="239" t="s">
        <v>19</v>
      </c>
      <c r="F3339" s="240" t="s">
        <v>673</v>
      </c>
      <c r="G3339" s="237"/>
      <c r="H3339" s="239" t="s">
        <v>19</v>
      </c>
      <c r="I3339" s="241"/>
      <c r="J3339" s="237"/>
      <c r="K3339" s="237"/>
      <c r="L3339" s="242"/>
      <c r="M3339" s="243"/>
      <c r="N3339" s="244"/>
      <c r="O3339" s="244"/>
      <c r="P3339" s="244"/>
      <c r="Q3339" s="244"/>
      <c r="R3339" s="244"/>
      <c r="S3339" s="244"/>
      <c r="T3339" s="24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6" t="s">
        <v>383</v>
      </c>
      <c r="AU3339" s="246" t="s">
        <v>91</v>
      </c>
      <c r="AV3339" s="13" t="s">
        <v>85</v>
      </c>
      <c r="AW3339" s="13" t="s">
        <v>37</v>
      </c>
      <c r="AX3339" s="13" t="s">
        <v>78</v>
      </c>
      <c r="AY3339" s="246" t="s">
        <v>373</v>
      </c>
    </row>
    <row r="3340" s="13" customFormat="1">
      <c r="A3340" s="13"/>
      <c r="B3340" s="236"/>
      <c r="C3340" s="237"/>
      <c r="D3340" s="238" t="s">
        <v>383</v>
      </c>
      <c r="E3340" s="239" t="s">
        <v>19</v>
      </c>
      <c r="F3340" s="240" t="s">
        <v>2741</v>
      </c>
      <c r="G3340" s="237"/>
      <c r="H3340" s="239" t="s">
        <v>19</v>
      </c>
      <c r="I3340" s="241"/>
      <c r="J3340" s="237"/>
      <c r="K3340" s="237"/>
      <c r="L3340" s="242"/>
      <c r="M3340" s="243"/>
      <c r="N3340" s="244"/>
      <c r="O3340" s="244"/>
      <c r="P3340" s="244"/>
      <c r="Q3340" s="244"/>
      <c r="R3340" s="244"/>
      <c r="S3340" s="244"/>
      <c r="T3340" s="245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6" t="s">
        <v>383</v>
      </c>
      <c r="AU3340" s="246" t="s">
        <v>91</v>
      </c>
      <c r="AV3340" s="13" t="s">
        <v>85</v>
      </c>
      <c r="AW3340" s="13" t="s">
        <v>37</v>
      </c>
      <c r="AX3340" s="13" t="s">
        <v>78</v>
      </c>
      <c r="AY3340" s="246" t="s">
        <v>373</v>
      </c>
    </row>
    <row r="3341" s="14" customFormat="1">
      <c r="A3341" s="14"/>
      <c r="B3341" s="247"/>
      <c r="C3341" s="248"/>
      <c r="D3341" s="238" t="s">
        <v>383</v>
      </c>
      <c r="E3341" s="249" t="s">
        <v>19</v>
      </c>
      <c r="F3341" s="250" t="s">
        <v>2894</v>
      </c>
      <c r="G3341" s="248"/>
      <c r="H3341" s="251">
        <v>14.82</v>
      </c>
      <c r="I3341" s="252"/>
      <c r="J3341" s="248"/>
      <c r="K3341" s="248"/>
      <c r="L3341" s="253"/>
      <c r="M3341" s="254"/>
      <c r="N3341" s="255"/>
      <c r="O3341" s="255"/>
      <c r="P3341" s="255"/>
      <c r="Q3341" s="255"/>
      <c r="R3341" s="255"/>
      <c r="S3341" s="255"/>
      <c r="T3341" s="256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7" t="s">
        <v>383</v>
      </c>
      <c r="AU3341" s="257" t="s">
        <v>91</v>
      </c>
      <c r="AV3341" s="14" t="s">
        <v>91</v>
      </c>
      <c r="AW3341" s="14" t="s">
        <v>37</v>
      </c>
      <c r="AX3341" s="14" t="s">
        <v>78</v>
      </c>
      <c r="AY3341" s="257" t="s">
        <v>373</v>
      </c>
    </row>
    <row r="3342" s="14" customFormat="1">
      <c r="A3342" s="14"/>
      <c r="B3342" s="247"/>
      <c r="C3342" s="248"/>
      <c r="D3342" s="238" t="s">
        <v>383</v>
      </c>
      <c r="E3342" s="249" t="s">
        <v>19</v>
      </c>
      <c r="F3342" s="250" t="s">
        <v>2895</v>
      </c>
      <c r="G3342" s="248"/>
      <c r="H3342" s="251">
        <v>91.109999999999999</v>
      </c>
      <c r="I3342" s="252"/>
      <c r="J3342" s="248"/>
      <c r="K3342" s="248"/>
      <c r="L3342" s="253"/>
      <c r="M3342" s="254"/>
      <c r="N3342" s="255"/>
      <c r="O3342" s="255"/>
      <c r="P3342" s="255"/>
      <c r="Q3342" s="255"/>
      <c r="R3342" s="255"/>
      <c r="S3342" s="255"/>
      <c r="T3342" s="256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7" t="s">
        <v>383</v>
      </c>
      <c r="AU3342" s="257" t="s">
        <v>91</v>
      </c>
      <c r="AV3342" s="14" t="s">
        <v>91</v>
      </c>
      <c r="AW3342" s="14" t="s">
        <v>37</v>
      </c>
      <c r="AX3342" s="14" t="s">
        <v>78</v>
      </c>
      <c r="AY3342" s="257" t="s">
        <v>373</v>
      </c>
    </row>
    <row r="3343" s="14" customFormat="1">
      <c r="A3343" s="14"/>
      <c r="B3343" s="247"/>
      <c r="C3343" s="248"/>
      <c r="D3343" s="238" t="s">
        <v>383</v>
      </c>
      <c r="E3343" s="249" t="s">
        <v>19</v>
      </c>
      <c r="F3343" s="250" t="s">
        <v>2896</v>
      </c>
      <c r="G3343" s="248"/>
      <c r="H3343" s="251">
        <v>28.629999999999999</v>
      </c>
      <c r="I3343" s="252"/>
      <c r="J3343" s="248"/>
      <c r="K3343" s="248"/>
      <c r="L3343" s="253"/>
      <c r="M3343" s="254"/>
      <c r="N3343" s="255"/>
      <c r="O3343" s="255"/>
      <c r="P3343" s="255"/>
      <c r="Q3343" s="255"/>
      <c r="R3343" s="255"/>
      <c r="S3343" s="255"/>
      <c r="T3343" s="25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7" t="s">
        <v>383</v>
      </c>
      <c r="AU3343" s="257" t="s">
        <v>91</v>
      </c>
      <c r="AV3343" s="14" t="s">
        <v>91</v>
      </c>
      <c r="AW3343" s="14" t="s">
        <v>37</v>
      </c>
      <c r="AX3343" s="14" t="s">
        <v>78</v>
      </c>
      <c r="AY3343" s="257" t="s">
        <v>373</v>
      </c>
    </row>
    <row r="3344" s="14" customFormat="1">
      <c r="A3344" s="14"/>
      <c r="B3344" s="247"/>
      <c r="C3344" s="248"/>
      <c r="D3344" s="238" t="s">
        <v>383</v>
      </c>
      <c r="E3344" s="249" t="s">
        <v>19</v>
      </c>
      <c r="F3344" s="250" t="s">
        <v>2897</v>
      </c>
      <c r="G3344" s="248"/>
      <c r="H3344" s="251">
        <v>28.629999999999999</v>
      </c>
      <c r="I3344" s="252"/>
      <c r="J3344" s="248"/>
      <c r="K3344" s="248"/>
      <c r="L3344" s="253"/>
      <c r="M3344" s="254"/>
      <c r="N3344" s="255"/>
      <c r="O3344" s="255"/>
      <c r="P3344" s="255"/>
      <c r="Q3344" s="255"/>
      <c r="R3344" s="255"/>
      <c r="S3344" s="255"/>
      <c r="T3344" s="256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7" t="s">
        <v>383</v>
      </c>
      <c r="AU3344" s="257" t="s">
        <v>91</v>
      </c>
      <c r="AV3344" s="14" t="s">
        <v>91</v>
      </c>
      <c r="AW3344" s="14" t="s">
        <v>37</v>
      </c>
      <c r="AX3344" s="14" t="s">
        <v>78</v>
      </c>
      <c r="AY3344" s="257" t="s">
        <v>373</v>
      </c>
    </row>
    <row r="3345" s="14" customFormat="1">
      <c r="A3345" s="14"/>
      <c r="B3345" s="247"/>
      <c r="C3345" s="248"/>
      <c r="D3345" s="238" t="s">
        <v>383</v>
      </c>
      <c r="E3345" s="249" t="s">
        <v>19</v>
      </c>
      <c r="F3345" s="250" t="s">
        <v>2898</v>
      </c>
      <c r="G3345" s="248"/>
      <c r="H3345" s="251">
        <v>28.629999999999999</v>
      </c>
      <c r="I3345" s="252"/>
      <c r="J3345" s="248"/>
      <c r="K3345" s="248"/>
      <c r="L3345" s="253"/>
      <c r="M3345" s="254"/>
      <c r="N3345" s="255"/>
      <c r="O3345" s="255"/>
      <c r="P3345" s="255"/>
      <c r="Q3345" s="255"/>
      <c r="R3345" s="255"/>
      <c r="S3345" s="255"/>
      <c r="T3345" s="256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7" t="s">
        <v>383</v>
      </c>
      <c r="AU3345" s="257" t="s">
        <v>91</v>
      </c>
      <c r="AV3345" s="14" t="s">
        <v>91</v>
      </c>
      <c r="AW3345" s="14" t="s">
        <v>37</v>
      </c>
      <c r="AX3345" s="14" t="s">
        <v>78</v>
      </c>
      <c r="AY3345" s="257" t="s">
        <v>373</v>
      </c>
    </row>
    <row r="3346" s="14" customFormat="1">
      <c r="A3346" s="14"/>
      <c r="B3346" s="247"/>
      <c r="C3346" s="248"/>
      <c r="D3346" s="238" t="s">
        <v>383</v>
      </c>
      <c r="E3346" s="249" t="s">
        <v>19</v>
      </c>
      <c r="F3346" s="250" t="s">
        <v>2899</v>
      </c>
      <c r="G3346" s="248"/>
      <c r="H3346" s="251">
        <v>28.629999999999999</v>
      </c>
      <c r="I3346" s="252"/>
      <c r="J3346" s="248"/>
      <c r="K3346" s="248"/>
      <c r="L3346" s="253"/>
      <c r="M3346" s="254"/>
      <c r="N3346" s="255"/>
      <c r="O3346" s="255"/>
      <c r="P3346" s="255"/>
      <c r="Q3346" s="255"/>
      <c r="R3346" s="255"/>
      <c r="S3346" s="255"/>
      <c r="T3346" s="25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7" t="s">
        <v>383</v>
      </c>
      <c r="AU3346" s="257" t="s">
        <v>91</v>
      </c>
      <c r="AV3346" s="14" t="s">
        <v>91</v>
      </c>
      <c r="AW3346" s="14" t="s">
        <v>37</v>
      </c>
      <c r="AX3346" s="14" t="s">
        <v>78</v>
      </c>
      <c r="AY3346" s="257" t="s">
        <v>373</v>
      </c>
    </row>
    <row r="3347" s="14" customFormat="1">
      <c r="A3347" s="14"/>
      <c r="B3347" s="247"/>
      <c r="C3347" s="248"/>
      <c r="D3347" s="238" t="s">
        <v>383</v>
      </c>
      <c r="E3347" s="249" t="s">
        <v>19</v>
      </c>
      <c r="F3347" s="250" t="s">
        <v>2900</v>
      </c>
      <c r="G3347" s="248"/>
      <c r="H3347" s="251">
        <v>28.629999999999999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383</v>
      </c>
      <c r="AU3347" s="257" t="s">
        <v>91</v>
      </c>
      <c r="AV3347" s="14" t="s">
        <v>91</v>
      </c>
      <c r="AW3347" s="14" t="s">
        <v>37</v>
      </c>
      <c r="AX3347" s="14" t="s">
        <v>78</v>
      </c>
      <c r="AY3347" s="257" t="s">
        <v>373</v>
      </c>
    </row>
    <row r="3348" s="14" customFormat="1">
      <c r="A3348" s="14"/>
      <c r="B3348" s="247"/>
      <c r="C3348" s="248"/>
      <c r="D3348" s="238" t="s">
        <v>383</v>
      </c>
      <c r="E3348" s="249" t="s">
        <v>19</v>
      </c>
      <c r="F3348" s="250" t="s">
        <v>2901</v>
      </c>
      <c r="G3348" s="248"/>
      <c r="H3348" s="251">
        <v>28.629999999999999</v>
      </c>
      <c r="I3348" s="252"/>
      <c r="J3348" s="248"/>
      <c r="K3348" s="248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383</v>
      </c>
      <c r="AU3348" s="257" t="s">
        <v>91</v>
      </c>
      <c r="AV3348" s="14" t="s">
        <v>91</v>
      </c>
      <c r="AW3348" s="14" t="s">
        <v>37</v>
      </c>
      <c r="AX3348" s="14" t="s">
        <v>78</v>
      </c>
      <c r="AY3348" s="257" t="s">
        <v>373</v>
      </c>
    </row>
    <row r="3349" s="16" customFormat="1">
      <c r="A3349" s="16"/>
      <c r="B3349" s="269"/>
      <c r="C3349" s="270"/>
      <c r="D3349" s="238" t="s">
        <v>383</v>
      </c>
      <c r="E3349" s="271" t="s">
        <v>19</v>
      </c>
      <c r="F3349" s="272" t="s">
        <v>447</v>
      </c>
      <c r="G3349" s="270"/>
      <c r="H3349" s="273">
        <v>277.70999999999998</v>
      </c>
      <c r="I3349" s="274"/>
      <c r="J3349" s="270"/>
      <c r="K3349" s="270"/>
      <c r="L3349" s="275"/>
      <c r="M3349" s="276"/>
      <c r="N3349" s="277"/>
      <c r="O3349" s="277"/>
      <c r="P3349" s="277"/>
      <c r="Q3349" s="277"/>
      <c r="R3349" s="277"/>
      <c r="S3349" s="277"/>
      <c r="T3349" s="278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T3349" s="279" t="s">
        <v>383</v>
      </c>
      <c r="AU3349" s="279" t="s">
        <v>91</v>
      </c>
      <c r="AV3349" s="16" t="s">
        <v>98</v>
      </c>
      <c r="AW3349" s="16" t="s">
        <v>37</v>
      </c>
      <c r="AX3349" s="16" t="s">
        <v>78</v>
      </c>
      <c r="AY3349" s="279" t="s">
        <v>373</v>
      </c>
    </row>
    <row r="3350" s="13" customFormat="1">
      <c r="A3350" s="13"/>
      <c r="B3350" s="236"/>
      <c r="C3350" s="237"/>
      <c r="D3350" s="238" t="s">
        <v>383</v>
      </c>
      <c r="E3350" s="239" t="s">
        <v>19</v>
      </c>
      <c r="F3350" s="240" t="s">
        <v>692</v>
      </c>
      <c r="G3350" s="237"/>
      <c r="H3350" s="239" t="s">
        <v>19</v>
      </c>
      <c r="I3350" s="241"/>
      <c r="J3350" s="237"/>
      <c r="K3350" s="237"/>
      <c r="L3350" s="242"/>
      <c r="M3350" s="243"/>
      <c r="N3350" s="244"/>
      <c r="O3350" s="244"/>
      <c r="P3350" s="244"/>
      <c r="Q3350" s="244"/>
      <c r="R3350" s="244"/>
      <c r="S3350" s="244"/>
      <c r="T3350" s="245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6" t="s">
        <v>383</v>
      </c>
      <c r="AU3350" s="246" t="s">
        <v>91</v>
      </c>
      <c r="AV3350" s="13" t="s">
        <v>85</v>
      </c>
      <c r="AW3350" s="13" t="s">
        <v>37</v>
      </c>
      <c r="AX3350" s="13" t="s">
        <v>78</v>
      </c>
      <c r="AY3350" s="246" t="s">
        <v>373</v>
      </c>
    </row>
    <row r="3351" s="13" customFormat="1">
      <c r="A3351" s="13"/>
      <c r="B3351" s="236"/>
      <c r="C3351" s="237"/>
      <c r="D3351" s="238" t="s">
        <v>383</v>
      </c>
      <c r="E3351" s="239" t="s">
        <v>19</v>
      </c>
      <c r="F3351" s="240" t="s">
        <v>2762</v>
      </c>
      <c r="G3351" s="237"/>
      <c r="H3351" s="239" t="s">
        <v>19</v>
      </c>
      <c r="I3351" s="241"/>
      <c r="J3351" s="237"/>
      <c r="K3351" s="237"/>
      <c r="L3351" s="242"/>
      <c r="M3351" s="243"/>
      <c r="N3351" s="244"/>
      <c r="O3351" s="244"/>
      <c r="P3351" s="244"/>
      <c r="Q3351" s="244"/>
      <c r="R3351" s="244"/>
      <c r="S3351" s="244"/>
      <c r="T3351" s="245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6" t="s">
        <v>383</v>
      </c>
      <c r="AU3351" s="246" t="s">
        <v>91</v>
      </c>
      <c r="AV3351" s="13" t="s">
        <v>85</v>
      </c>
      <c r="AW3351" s="13" t="s">
        <v>37</v>
      </c>
      <c r="AX3351" s="13" t="s">
        <v>78</v>
      </c>
      <c r="AY3351" s="246" t="s">
        <v>373</v>
      </c>
    </row>
    <row r="3352" s="14" customFormat="1">
      <c r="A3352" s="14"/>
      <c r="B3352" s="247"/>
      <c r="C3352" s="248"/>
      <c r="D3352" s="238" t="s">
        <v>383</v>
      </c>
      <c r="E3352" s="249" t="s">
        <v>19</v>
      </c>
      <c r="F3352" s="250" t="s">
        <v>2902</v>
      </c>
      <c r="G3352" s="248"/>
      <c r="H3352" s="251">
        <v>54.819000000000003</v>
      </c>
      <c r="I3352" s="252"/>
      <c r="J3352" s="248"/>
      <c r="K3352" s="248"/>
      <c r="L3352" s="253"/>
      <c r="M3352" s="254"/>
      <c r="N3352" s="255"/>
      <c r="O3352" s="255"/>
      <c r="P3352" s="255"/>
      <c r="Q3352" s="255"/>
      <c r="R3352" s="255"/>
      <c r="S3352" s="255"/>
      <c r="T3352" s="25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7" t="s">
        <v>383</v>
      </c>
      <c r="AU3352" s="257" t="s">
        <v>91</v>
      </c>
      <c r="AV3352" s="14" t="s">
        <v>91</v>
      </c>
      <c r="AW3352" s="14" t="s">
        <v>37</v>
      </c>
      <c r="AX3352" s="14" t="s">
        <v>78</v>
      </c>
      <c r="AY3352" s="257" t="s">
        <v>373</v>
      </c>
    </row>
    <row r="3353" s="14" customFormat="1">
      <c r="A3353" s="14"/>
      <c r="B3353" s="247"/>
      <c r="C3353" s="248"/>
      <c r="D3353" s="238" t="s">
        <v>383</v>
      </c>
      <c r="E3353" s="249" t="s">
        <v>19</v>
      </c>
      <c r="F3353" s="250" t="s">
        <v>2903</v>
      </c>
      <c r="G3353" s="248"/>
      <c r="H3353" s="251">
        <v>2.2999999999999998</v>
      </c>
      <c r="I3353" s="252"/>
      <c r="J3353" s="248"/>
      <c r="K3353" s="248"/>
      <c r="L3353" s="253"/>
      <c r="M3353" s="254"/>
      <c r="N3353" s="255"/>
      <c r="O3353" s="255"/>
      <c r="P3353" s="255"/>
      <c r="Q3353" s="255"/>
      <c r="R3353" s="255"/>
      <c r="S3353" s="255"/>
      <c r="T3353" s="256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7" t="s">
        <v>383</v>
      </c>
      <c r="AU3353" s="257" t="s">
        <v>91</v>
      </c>
      <c r="AV3353" s="14" t="s">
        <v>91</v>
      </c>
      <c r="AW3353" s="14" t="s">
        <v>37</v>
      </c>
      <c r="AX3353" s="14" t="s">
        <v>78</v>
      </c>
      <c r="AY3353" s="257" t="s">
        <v>373</v>
      </c>
    </row>
    <row r="3354" s="14" customFormat="1">
      <c r="A3354" s="14"/>
      <c r="B3354" s="247"/>
      <c r="C3354" s="248"/>
      <c r="D3354" s="238" t="s">
        <v>383</v>
      </c>
      <c r="E3354" s="249" t="s">
        <v>19</v>
      </c>
      <c r="F3354" s="250" t="s">
        <v>2904</v>
      </c>
      <c r="G3354" s="248"/>
      <c r="H3354" s="251">
        <v>4.2999999999999998</v>
      </c>
      <c r="I3354" s="252"/>
      <c r="J3354" s="248"/>
      <c r="K3354" s="248"/>
      <c r="L3354" s="253"/>
      <c r="M3354" s="254"/>
      <c r="N3354" s="255"/>
      <c r="O3354" s="255"/>
      <c r="P3354" s="255"/>
      <c r="Q3354" s="255"/>
      <c r="R3354" s="255"/>
      <c r="S3354" s="255"/>
      <c r="T3354" s="256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7" t="s">
        <v>383</v>
      </c>
      <c r="AU3354" s="257" t="s">
        <v>91</v>
      </c>
      <c r="AV3354" s="14" t="s">
        <v>91</v>
      </c>
      <c r="AW3354" s="14" t="s">
        <v>37</v>
      </c>
      <c r="AX3354" s="14" t="s">
        <v>78</v>
      </c>
      <c r="AY3354" s="257" t="s">
        <v>373</v>
      </c>
    </row>
    <row r="3355" s="14" customFormat="1">
      <c r="A3355" s="14"/>
      <c r="B3355" s="247"/>
      <c r="C3355" s="248"/>
      <c r="D3355" s="238" t="s">
        <v>383</v>
      </c>
      <c r="E3355" s="249" t="s">
        <v>19</v>
      </c>
      <c r="F3355" s="250" t="s">
        <v>2905</v>
      </c>
      <c r="G3355" s="248"/>
      <c r="H3355" s="251">
        <v>7.2699999999999996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383</v>
      </c>
      <c r="AU3355" s="257" t="s">
        <v>91</v>
      </c>
      <c r="AV3355" s="14" t="s">
        <v>91</v>
      </c>
      <c r="AW3355" s="14" t="s">
        <v>37</v>
      </c>
      <c r="AX3355" s="14" t="s">
        <v>78</v>
      </c>
      <c r="AY3355" s="257" t="s">
        <v>373</v>
      </c>
    </row>
    <row r="3356" s="14" customFormat="1">
      <c r="A3356" s="14"/>
      <c r="B3356" s="247"/>
      <c r="C3356" s="248"/>
      <c r="D3356" s="238" t="s">
        <v>383</v>
      </c>
      <c r="E3356" s="249" t="s">
        <v>19</v>
      </c>
      <c r="F3356" s="250" t="s">
        <v>2906</v>
      </c>
      <c r="G3356" s="248"/>
      <c r="H3356" s="251">
        <v>7.3700000000000001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383</v>
      </c>
      <c r="AU3356" s="257" t="s">
        <v>91</v>
      </c>
      <c r="AV3356" s="14" t="s">
        <v>91</v>
      </c>
      <c r="AW3356" s="14" t="s">
        <v>37</v>
      </c>
      <c r="AX3356" s="14" t="s">
        <v>78</v>
      </c>
      <c r="AY3356" s="257" t="s">
        <v>373</v>
      </c>
    </row>
    <row r="3357" s="14" customFormat="1">
      <c r="A3357" s="14"/>
      <c r="B3357" s="247"/>
      <c r="C3357" s="248"/>
      <c r="D3357" s="238" t="s">
        <v>383</v>
      </c>
      <c r="E3357" s="249" t="s">
        <v>19</v>
      </c>
      <c r="F3357" s="250" t="s">
        <v>2907</v>
      </c>
      <c r="G3357" s="248"/>
      <c r="H3357" s="251">
        <v>42.075000000000003</v>
      </c>
      <c r="I3357" s="252"/>
      <c r="J3357" s="248"/>
      <c r="K3357" s="248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383</v>
      </c>
      <c r="AU3357" s="257" t="s">
        <v>91</v>
      </c>
      <c r="AV3357" s="14" t="s">
        <v>91</v>
      </c>
      <c r="AW3357" s="14" t="s">
        <v>37</v>
      </c>
      <c r="AX3357" s="14" t="s">
        <v>78</v>
      </c>
      <c r="AY3357" s="257" t="s">
        <v>373</v>
      </c>
    </row>
    <row r="3358" s="16" customFormat="1">
      <c r="A3358" s="16"/>
      <c r="B3358" s="269"/>
      <c r="C3358" s="270"/>
      <c r="D3358" s="238" t="s">
        <v>383</v>
      </c>
      <c r="E3358" s="271" t="s">
        <v>19</v>
      </c>
      <c r="F3358" s="272" t="s">
        <v>447</v>
      </c>
      <c r="G3358" s="270"/>
      <c r="H3358" s="273">
        <v>118.134</v>
      </c>
      <c r="I3358" s="274"/>
      <c r="J3358" s="270"/>
      <c r="K3358" s="270"/>
      <c r="L3358" s="275"/>
      <c r="M3358" s="276"/>
      <c r="N3358" s="277"/>
      <c r="O3358" s="277"/>
      <c r="P3358" s="277"/>
      <c r="Q3358" s="277"/>
      <c r="R3358" s="277"/>
      <c r="S3358" s="277"/>
      <c r="T3358" s="278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T3358" s="279" t="s">
        <v>383</v>
      </c>
      <c r="AU3358" s="279" t="s">
        <v>91</v>
      </c>
      <c r="AV3358" s="16" t="s">
        <v>98</v>
      </c>
      <c r="AW3358" s="16" t="s">
        <v>37</v>
      </c>
      <c r="AX3358" s="16" t="s">
        <v>78</v>
      </c>
      <c r="AY3358" s="279" t="s">
        <v>373</v>
      </c>
    </row>
    <row r="3359" s="13" customFormat="1">
      <c r="A3359" s="13"/>
      <c r="B3359" s="236"/>
      <c r="C3359" s="237"/>
      <c r="D3359" s="238" t="s">
        <v>383</v>
      </c>
      <c r="E3359" s="239" t="s">
        <v>19</v>
      </c>
      <c r="F3359" s="240" t="s">
        <v>693</v>
      </c>
      <c r="G3359" s="237"/>
      <c r="H3359" s="239" t="s">
        <v>19</v>
      </c>
      <c r="I3359" s="241"/>
      <c r="J3359" s="237"/>
      <c r="K3359" s="237"/>
      <c r="L3359" s="242"/>
      <c r="M3359" s="243"/>
      <c r="N3359" s="244"/>
      <c r="O3359" s="244"/>
      <c r="P3359" s="244"/>
      <c r="Q3359" s="244"/>
      <c r="R3359" s="244"/>
      <c r="S3359" s="244"/>
      <c r="T3359" s="245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6" t="s">
        <v>383</v>
      </c>
      <c r="AU3359" s="246" t="s">
        <v>91</v>
      </c>
      <c r="AV3359" s="13" t="s">
        <v>85</v>
      </c>
      <c r="AW3359" s="13" t="s">
        <v>37</v>
      </c>
      <c r="AX3359" s="13" t="s">
        <v>78</v>
      </c>
      <c r="AY3359" s="246" t="s">
        <v>373</v>
      </c>
    </row>
    <row r="3360" s="13" customFormat="1">
      <c r="A3360" s="13"/>
      <c r="B3360" s="236"/>
      <c r="C3360" s="237"/>
      <c r="D3360" s="238" t="s">
        <v>383</v>
      </c>
      <c r="E3360" s="239" t="s">
        <v>19</v>
      </c>
      <c r="F3360" s="240" t="s">
        <v>2793</v>
      </c>
      <c r="G3360" s="237"/>
      <c r="H3360" s="239" t="s">
        <v>19</v>
      </c>
      <c r="I3360" s="241"/>
      <c r="J3360" s="237"/>
      <c r="K3360" s="237"/>
      <c r="L3360" s="242"/>
      <c r="M3360" s="243"/>
      <c r="N3360" s="244"/>
      <c r="O3360" s="244"/>
      <c r="P3360" s="244"/>
      <c r="Q3360" s="244"/>
      <c r="R3360" s="244"/>
      <c r="S3360" s="244"/>
      <c r="T3360" s="245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6" t="s">
        <v>383</v>
      </c>
      <c r="AU3360" s="246" t="s">
        <v>91</v>
      </c>
      <c r="AV3360" s="13" t="s">
        <v>85</v>
      </c>
      <c r="AW3360" s="13" t="s">
        <v>37</v>
      </c>
      <c r="AX3360" s="13" t="s">
        <v>78</v>
      </c>
      <c r="AY3360" s="246" t="s">
        <v>373</v>
      </c>
    </row>
    <row r="3361" s="14" customFormat="1">
      <c r="A3361" s="14"/>
      <c r="B3361" s="247"/>
      <c r="C3361" s="248"/>
      <c r="D3361" s="238" t="s">
        <v>383</v>
      </c>
      <c r="E3361" s="249" t="s">
        <v>19</v>
      </c>
      <c r="F3361" s="250" t="s">
        <v>2908</v>
      </c>
      <c r="G3361" s="248"/>
      <c r="H3361" s="251">
        <v>54.819000000000003</v>
      </c>
      <c r="I3361" s="252"/>
      <c r="J3361" s="248"/>
      <c r="K3361" s="248"/>
      <c r="L3361" s="253"/>
      <c r="M3361" s="254"/>
      <c r="N3361" s="255"/>
      <c r="O3361" s="255"/>
      <c r="P3361" s="255"/>
      <c r="Q3361" s="255"/>
      <c r="R3361" s="255"/>
      <c r="S3361" s="255"/>
      <c r="T3361" s="25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7" t="s">
        <v>383</v>
      </c>
      <c r="AU3361" s="257" t="s">
        <v>91</v>
      </c>
      <c r="AV3361" s="14" t="s">
        <v>91</v>
      </c>
      <c r="AW3361" s="14" t="s">
        <v>37</v>
      </c>
      <c r="AX3361" s="14" t="s">
        <v>78</v>
      </c>
      <c r="AY3361" s="257" t="s">
        <v>373</v>
      </c>
    </row>
    <row r="3362" s="14" customFormat="1">
      <c r="A3362" s="14"/>
      <c r="B3362" s="247"/>
      <c r="C3362" s="248"/>
      <c r="D3362" s="238" t="s">
        <v>383</v>
      </c>
      <c r="E3362" s="249" t="s">
        <v>19</v>
      </c>
      <c r="F3362" s="250" t="s">
        <v>2909</v>
      </c>
      <c r="G3362" s="248"/>
      <c r="H3362" s="251">
        <v>2.1899999999999999</v>
      </c>
      <c r="I3362" s="252"/>
      <c r="J3362" s="248"/>
      <c r="K3362" s="248"/>
      <c r="L3362" s="253"/>
      <c r="M3362" s="254"/>
      <c r="N3362" s="255"/>
      <c r="O3362" s="255"/>
      <c r="P3362" s="255"/>
      <c r="Q3362" s="255"/>
      <c r="R3362" s="255"/>
      <c r="S3362" s="255"/>
      <c r="T3362" s="256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7" t="s">
        <v>383</v>
      </c>
      <c r="AU3362" s="257" t="s">
        <v>91</v>
      </c>
      <c r="AV3362" s="14" t="s">
        <v>91</v>
      </c>
      <c r="AW3362" s="14" t="s">
        <v>37</v>
      </c>
      <c r="AX3362" s="14" t="s">
        <v>78</v>
      </c>
      <c r="AY3362" s="257" t="s">
        <v>373</v>
      </c>
    </row>
    <row r="3363" s="14" customFormat="1">
      <c r="A3363" s="14"/>
      <c r="B3363" s="247"/>
      <c r="C3363" s="248"/>
      <c r="D3363" s="238" t="s">
        <v>383</v>
      </c>
      <c r="E3363" s="249" t="s">
        <v>19</v>
      </c>
      <c r="F3363" s="250" t="s">
        <v>2910</v>
      </c>
      <c r="G3363" s="248"/>
      <c r="H3363" s="251">
        <v>4.2999999999999998</v>
      </c>
      <c r="I3363" s="252"/>
      <c r="J3363" s="248"/>
      <c r="K3363" s="248"/>
      <c r="L3363" s="253"/>
      <c r="M3363" s="254"/>
      <c r="N3363" s="255"/>
      <c r="O3363" s="255"/>
      <c r="P3363" s="255"/>
      <c r="Q3363" s="255"/>
      <c r="R3363" s="255"/>
      <c r="S3363" s="255"/>
      <c r="T3363" s="256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7" t="s">
        <v>383</v>
      </c>
      <c r="AU3363" s="257" t="s">
        <v>91</v>
      </c>
      <c r="AV3363" s="14" t="s">
        <v>91</v>
      </c>
      <c r="AW3363" s="14" t="s">
        <v>37</v>
      </c>
      <c r="AX3363" s="14" t="s">
        <v>78</v>
      </c>
      <c r="AY3363" s="257" t="s">
        <v>373</v>
      </c>
    </row>
    <row r="3364" s="14" customFormat="1">
      <c r="A3364" s="14"/>
      <c r="B3364" s="247"/>
      <c r="C3364" s="248"/>
      <c r="D3364" s="238" t="s">
        <v>383</v>
      </c>
      <c r="E3364" s="249" t="s">
        <v>19</v>
      </c>
      <c r="F3364" s="250" t="s">
        <v>2911</v>
      </c>
      <c r="G3364" s="248"/>
      <c r="H3364" s="251">
        <v>7.2699999999999996</v>
      </c>
      <c r="I3364" s="252"/>
      <c r="J3364" s="248"/>
      <c r="K3364" s="248"/>
      <c r="L3364" s="253"/>
      <c r="M3364" s="254"/>
      <c r="N3364" s="255"/>
      <c r="O3364" s="255"/>
      <c r="P3364" s="255"/>
      <c r="Q3364" s="255"/>
      <c r="R3364" s="255"/>
      <c r="S3364" s="255"/>
      <c r="T3364" s="25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7" t="s">
        <v>383</v>
      </c>
      <c r="AU3364" s="257" t="s">
        <v>91</v>
      </c>
      <c r="AV3364" s="14" t="s">
        <v>91</v>
      </c>
      <c r="AW3364" s="14" t="s">
        <v>37</v>
      </c>
      <c r="AX3364" s="14" t="s">
        <v>78</v>
      </c>
      <c r="AY3364" s="257" t="s">
        <v>373</v>
      </c>
    </row>
    <row r="3365" s="14" customFormat="1">
      <c r="A3365" s="14"/>
      <c r="B3365" s="247"/>
      <c r="C3365" s="248"/>
      <c r="D3365" s="238" t="s">
        <v>383</v>
      </c>
      <c r="E3365" s="249" t="s">
        <v>19</v>
      </c>
      <c r="F3365" s="250" t="s">
        <v>2912</v>
      </c>
      <c r="G3365" s="248"/>
      <c r="H3365" s="251">
        <v>7.3700000000000001</v>
      </c>
      <c r="I3365" s="252"/>
      <c r="J3365" s="248"/>
      <c r="K3365" s="248"/>
      <c r="L3365" s="253"/>
      <c r="M3365" s="254"/>
      <c r="N3365" s="255"/>
      <c r="O3365" s="255"/>
      <c r="P3365" s="255"/>
      <c r="Q3365" s="255"/>
      <c r="R3365" s="255"/>
      <c r="S3365" s="255"/>
      <c r="T3365" s="256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7" t="s">
        <v>383</v>
      </c>
      <c r="AU3365" s="257" t="s">
        <v>91</v>
      </c>
      <c r="AV3365" s="14" t="s">
        <v>91</v>
      </c>
      <c r="AW3365" s="14" t="s">
        <v>37</v>
      </c>
      <c r="AX3365" s="14" t="s">
        <v>78</v>
      </c>
      <c r="AY3365" s="257" t="s">
        <v>373</v>
      </c>
    </row>
    <row r="3366" s="14" customFormat="1">
      <c r="A3366" s="14"/>
      <c r="B3366" s="247"/>
      <c r="C3366" s="248"/>
      <c r="D3366" s="238" t="s">
        <v>383</v>
      </c>
      <c r="E3366" s="249" t="s">
        <v>19</v>
      </c>
      <c r="F3366" s="250" t="s">
        <v>2913</v>
      </c>
      <c r="G3366" s="248"/>
      <c r="H3366" s="251">
        <v>42.075000000000003</v>
      </c>
      <c r="I3366" s="252"/>
      <c r="J3366" s="248"/>
      <c r="K3366" s="248"/>
      <c r="L3366" s="253"/>
      <c r="M3366" s="254"/>
      <c r="N3366" s="255"/>
      <c r="O3366" s="255"/>
      <c r="P3366" s="255"/>
      <c r="Q3366" s="255"/>
      <c r="R3366" s="255"/>
      <c r="S3366" s="255"/>
      <c r="T3366" s="256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7" t="s">
        <v>383</v>
      </c>
      <c r="AU3366" s="257" t="s">
        <v>91</v>
      </c>
      <c r="AV3366" s="14" t="s">
        <v>91</v>
      </c>
      <c r="AW3366" s="14" t="s">
        <v>37</v>
      </c>
      <c r="AX3366" s="14" t="s">
        <v>78</v>
      </c>
      <c r="AY3366" s="257" t="s">
        <v>373</v>
      </c>
    </row>
    <row r="3367" s="16" customFormat="1">
      <c r="A3367" s="16"/>
      <c r="B3367" s="269"/>
      <c r="C3367" s="270"/>
      <c r="D3367" s="238" t="s">
        <v>383</v>
      </c>
      <c r="E3367" s="271" t="s">
        <v>19</v>
      </c>
      <c r="F3367" s="272" t="s">
        <v>447</v>
      </c>
      <c r="G3367" s="270"/>
      <c r="H3367" s="273">
        <v>118.024</v>
      </c>
      <c r="I3367" s="274"/>
      <c r="J3367" s="270"/>
      <c r="K3367" s="270"/>
      <c r="L3367" s="275"/>
      <c r="M3367" s="276"/>
      <c r="N3367" s="277"/>
      <c r="O3367" s="277"/>
      <c r="P3367" s="277"/>
      <c r="Q3367" s="277"/>
      <c r="R3367" s="277"/>
      <c r="S3367" s="277"/>
      <c r="T3367" s="278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T3367" s="279" t="s">
        <v>383</v>
      </c>
      <c r="AU3367" s="279" t="s">
        <v>91</v>
      </c>
      <c r="AV3367" s="16" t="s">
        <v>98</v>
      </c>
      <c r="AW3367" s="16" t="s">
        <v>37</v>
      </c>
      <c r="AX3367" s="16" t="s">
        <v>78</v>
      </c>
      <c r="AY3367" s="279" t="s">
        <v>373</v>
      </c>
    </row>
    <row r="3368" s="13" customFormat="1">
      <c r="A3368" s="13"/>
      <c r="B3368" s="236"/>
      <c r="C3368" s="237"/>
      <c r="D3368" s="238" t="s">
        <v>383</v>
      </c>
      <c r="E3368" s="239" t="s">
        <v>19</v>
      </c>
      <c r="F3368" s="240" t="s">
        <v>2382</v>
      </c>
      <c r="G3368" s="237"/>
      <c r="H3368" s="239" t="s">
        <v>19</v>
      </c>
      <c r="I3368" s="241"/>
      <c r="J3368" s="237"/>
      <c r="K3368" s="237"/>
      <c r="L3368" s="242"/>
      <c r="M3368" s="243"/>
      <c r="N3368" s="244"/>
      <c r="O3368" s="244"/>
      <c r="P3368" s="244"/>
      <c r="Q3368" s="244"/>
      <c r="R3368" s="244"/>
      <c r="S3368" s="244"/>
      <c r="T3368" s="245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6" t="s">
        <v>383</v>
      </c>
      <c r="AU3368" s="246" t="s">
        <v>91</v>
      </c>
      <c r="AV3368" s="13" t="s">
        <v>85</v>
      </c>
      <c r="AW3368" s="13" t="s">
        <v>37</v>
      </c>
      <c r="AX3368" s="13" t="s">
        <v>78</v>
      </c>
      <c r="AY3368" s="246" t="s">
        <v>373</v>
      </c>
    </row>
    <row r="3369" s="13" customFormat="1">
      <c r="A3369" s="13"/>
      <c r="B3369" s="236"/>
      <c r="C3369" s="237"/>
      <c r="D3369" s="238" t="s">
        <v>383</v>
      </c>
      <c r="E3369" s="239" t="s">
        <v>19</v>
      </c>
      <c r="F3369" s="240" t="s">
        <v>2708</v>
      </c>
      <c r="G3369" s="237"/>
      <c r="H3369" s="239" t="s">
        <v>19</v>
      </c>
      <c r="I3369" s="241"/>
      <c r="J3369" s="237"/>
      <c r="K3369" s="237"/>
      <c r="L3369" s="242"/>
      <c r="M3369" s="243"/>
      <c r="N3369" s="244"/>
      <c r="O3369" s="244"/>
      <c r="P3369" s="244"/>
      <c r="Q3369" s="244"/>
      <c r="R3369" s="244"/>
      <c r="S3369" s="244"/>
      <c r="T3369" s="245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6" t="s">
        <v>383</v>
      </c>
      <c r="AU3369" s="246" t="s">
        <v>91</v>
      </c>
      <c r="AV3369" s="13" t="s">
        <v>85</v>
      </c>
      <c r="AW3369" s="13" t="s">
        <v>37</v>
      </c>
      <c r="AX3369" s="13" t="s">
        <v>78</v>
      </c>
      <c r="AY3369" s="246" t="s">
        <v>373</v>
      </c>
    </row>
    <row r="3370" s="14" customFormat="1">
      <c r="A3370" s="14"/>
      <c r="B3370" s="247"/>
      <c r="C3370" s="248"/>
      <c r="D3370" s="238" t="s">
        <v>383</v>
      </c>
      <c r="E3370" s="249" t="s">
        <v>19</v>
      </c>
      <c r="F3370" s="250" t="s">
        <v>2914</v>
      </c>
      <c r="G3370" s="248"/>
      <c r="H3370" s="251">
        <v>54.819000000000003</v>
      </c>
      <c r="I3370" s="252"/>
      <c r="J3370" s="248"/>
      <c r="K3370" s="248"/>
      <c r="L3370" s="253"/>
      <c r="M3370" s="254"/>
      <c r="N3370" s="255"/>
      <c r="O3370" s="255"/>
      <c r="P3370" s="255"/>
      <c r="Q3370" s="255"/>
      <c r="R3370" s="255"/>
      <c r="S3370" s="255"/>
      <c r="T3370" s="256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7" t="s">
        <v>383</v>
      </c>
      <c r="AU3370" s="257" t="s">
        <v>91</v>
      </c>
      <c r="AV3370" s="14" t="s">
        <v>91</v>
      </c>
      <c r="AW3370" s="14" t="s">
        <v>37</v>
      </c>
      <c r="AX3370" s="14" t="s">
        <v>78</v>
      </c>
      <c r="AY3370" s="257" t="s">
        <v>373</v>
      </c>
    </row>
    <row r="3371" s="14" customFormat="1">
      <c r="A3371" s="14"/>
      <c r="B3371" s="247"/>
      <c r="C3371" s="248"/>
      <c r="D3371" s="238" t="s">
        <v>383</v>
      </c>
      <c r="E3371" s="249" t="s">
        <v>19</v>
      </c>
      <c r="F3371" s="250" t="s">
        <v>2915</v>
      </c>
      <c r="G3371" s="248"/>
      <c r="H3371" s="251">
        <v>2.1899999999999999</v>
      </c>
      <c r="I3371" s="252"/>
      <c r="J3371" s="248"/>
      <c r="K3371" s="248"/>
      <c r="L3371" s="253"/>
      <c r="M3371" s="254"/>
      <c r="N3371" s="255"/>
      <c r="O3371" s="255"/>
      <c r="P3371" s="255"/>
      <c r="Q3371" s="255"/>
      <c r="R3371" s="255"/>
      <c r="S3371" s="255"/>
      <c r="T3371" s="256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7" t="s">
        <v>383</v>
      </c>
      <c r="AU3371" s="257" t="s">
        <v>91</v>
      </c>
      <c r="AV3371" s="14" t="s">
        <v>91</v>
      </c>
      <c r="AW3371" s="14" t="s">
        <v>37</v>
      </c>
      <c r="AX3371" s="14" t="s">
        <v>78</v>
      </c>
      <c r="AY3371" s="257" t="s">
        <v>373</v>
      </c>
    </row>
    <row r="3372" s="14" customFormat="1">
      <c r="A3372" s="14"/>
      <c r="B3372" s="247"/>
      <c r="C3372" s="248"/>
      <c r="D3372" s="238" t="s">
        <v>383</v>
      </c>
      <c r="E3372" s="249" t="s">
        <v>19</v>
      </c>
      <c r="F3372" s="250" t="s">
        <v>2916</v>
      </c>
      <c r="G3372" s="248"/>
      <c r="H3372" s="251">
        <v>4.2999999999999998</v>
      </c>
      <c r="I3372" s="252"/>
      <c r="J3372" s="248"/>
      <c r="K3372" s="248"/>
      <c r="L3372" s="253"/>
      <c r="M3372" s="254"/>
      <c r="N3372" s="255"/>
      <c r="O3372" s="255"/>
      <c r="P3372" s="255"/>
      <c r="Q3372" s="255"/>
      <c r="R3372" s="255"/>
      <c r="S3372" s="255"/>
      <c r="T3372" s="256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7" t="s">
        <v>383</v>
      </c>
      <c r="AU3372" s="257" t="s">
        <v>91</v>
      </c>
      <c r="AV3372" s="14" t="s">
        <v>91</v>
      </c>
      <c r="AW3372" s="14" t="s">
        <v>37</v>
      </c>
      <c r="AX3372" s="14" t="s">
        <v>78</v>
      </c>
      <c r="AY3372" s="257" t="s">
        <v>373</v>
      </c>
    </row>
    <row r="3373" s="14" customFormat="1">
      <c r="A3373" s="14"/>
      <c r="B3373" s="247"/>
      <c r="C3373" s="248"/>
      <c r="D3373" s="238" t="s">
        <v>383</v>
      </c>
      <c r="E3373" s="249" t="s">
        <v>19</v>
      </c>
      <c r="F3373" s="250" t="s">
        <v>2917</v>
      </c>
      <c r="G3373" s="248"/>
      <c r="H3373" s="251">
        <v>7.2699999999999996</v>
      </c>
      <c r="I3373" s="252"/>
      <c r="J3373" s="248"/>
      <c r="K3373" s="248"/>
      <c r="L3373" s="253"/>
      <c r="M3373" s="254"/>
      <c r="N3373" s="255"/>
      <c r="O3373" s="255"/>
      <c r="P3373" s="255"/>
      <c r="Q3373" s="255"/>
      <c r="R3373" s="255"/>
      <c r="S3373" s="255"/>
      <c r="T3373" s="256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7" t="s">
        <v>383</v>
      </c>
      <c r="AU3373" s="257" t="s">
        <v>91</v>
      </c>
      <c r="AV3373" s="14" t="s">
        <v>91</v>
      </c>
      <c r="AW3373" s="14" t="s">
        <v>37</v>
      </c>
      <c r="AX3373" s="14" t="s">
        <v>78</v>
      </c>
      <c r="AY3373" s="257" t="s">
        <v>373</v>
      </c>
    </row>
    <row r="3374" s="14" customFormat="1">
      <c r="A3374" s="14"/>
      <c r="B3374" s="247"/>
      <c r="C3374" s="248"/>
      <c r="D3374" s="238" t="s">
        <v>383</v>
      </c>
      <c r="E3374" s="249" t="s">
        <v>19</v>
      </c>
      <c r="F3374" s="250" t="s">
        <v>2918</v>
      </c>
      <c r="G3374" s="248"/>
      <c r="H3374" s="251">
        <v>7.3700000000000001</v>
      </c>
      <c r="I3374" s="252"/>
      <c r="J3374" s="248"/>
      <c r="K3374" s="248"/>
      <c r="L3374" s="253"/>
      <c r="M3374" s="254"/>
      <c r="N3374" s="255"/>
      <c r="O3374" s="255"/>
      <c r="P3374" s="255"/>
      <c r="Q3374" s="255"/>
      <c r="R3374" s="255"/>
      <c r="S3374" s="255"/>
      <c r="T3374" s="256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7" t="s">
        <v>383</v>
      </c>
      <c r="AU3374" s="257" t="s">
        <v>91</v>
      </c>
      <c r="AV3374" s="14" t="s">
        <v>91</v>
      </c>
      <c r="AW3374" s="14" t="s">
        <v>37</v>
      </c>
      <c r="AX3374" s="14" t="s">
        <v>78</v>
      </c>
      <c r="AY3374" s="257" t="s">
        <v>373</v>
      </c>
    </row>
    <row r="3375" s="14" customFormat="1">
      <c r="A3375" s="14"/>
      <c r="B3375" s="247"/>
      <c r="C3375" s="248"/>
      <c r="D3375" s="238" t="s">
        <v>383</v>
      </c>
      <c r="E3375" s="249" t="s">
        <v>19</v>
      </c>
      <c r="F3375" s="250" t="s">
        <v>2919</v>
      </c>
      <c r="G3375" s="248"/>
      <c r="H3375" s="251">
        <v>42.075000000000003</v>
      </c>
      <c r="I3375" s="252"/>
      <c r="J3375" s="248"/>
      <c r="K3375" s="248"/>
      <c r="L3375" s="253"/>
      <c r="M3375" s="254"/>
      <c r="N3375" s="255"/>
      <c r="O3375" s="255"/>
      <c r="P3375" s="255"/>
      <c r="Q3375" s="255"/>
      <c r="R3375" s="255"/>
      <c r="S3375" s="255"/>
      <c r="T3375" s="256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7" t="s">
        <v>383</v>
      </c>
      <c r="AU3375" s="257" t="s">
        <v>91</v>
      </c>
      <c r="AV3375" s="14" t="s">
        <v>91</v>
      </c>
      <c r="AW3375" s="14" t="s">
        <v>37</v>
      </c>
      <c r="AX3375" s="14" t="s">
        <v>78</v>
      </c>
      <c r="AY3375" s="257" t="s">
        <v>373</v>
      </c>
    </row>
    <row r="3376" s="16" customFormat="1">
      <c r="A3376" s="16"/>
      <c r="B3376" s="269"/>
      <c r="C3376" s="270"/>
      <c r="D3376" s="238" t="s">
        <v>383</v>
      </c>
      <c r="E3376" s="271" t="s">
        <v>19</v>
      </c>
      <c r="F3376" s="272" t="s">
        <v>447</v>
      </c>
      <c r="G3376" s="270"/>
      <c r="H3376" s="273">
        <v>118.024</v>
      </c>
      <c r="I3376" s="274"/>
      <c r="J3376" s="270"/>
      <c r="K3376" s="270"/>
      <c r="L3376" s="275"/>
      <c r="M3376" s="276"/>
      <c r="N3376" s="277"/>
      <c r="O3376" s="277"/>
      <c r="P3376" s="277"/>
      <c r="Q3376" s="277"/>
      <c r="R3376" s="277"/>
      <c r="S3376" s="277"/>
      <c r="T3376" s="278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T3376" s="279" t="s">
        <v>383</v>
      </c>
      <c r="AU3376" s="279" t="s">
        <v>91</v>
      </c>
      <c r="AV3376" s="16" t="s">
        <v>98</v>
      </c>
      <c r="AW3376" s="16" t="s">
        <v>37</v>
      </c>
      <c r="AX3376" s="16" t="s">
        <v>78</v>
      </c>
      <c r="AY3376" s="279" t="s">
        <v>373</v>
      </c>
    </row>
    <row r="3377" s="15" customFormat="1">
      <c r="A3377" s="15"/>
      <c r="B3377" s="258"/>
      <c r="C3377" s="259"/>
      <c r="D3377" s="238" t="s">
        <v>383</v>
      </c>
      <c r="E3377" s="260" t="s">
        <v>214</v>
      </c>
      <c r="F3377" s="261" t="s">
        <v>386</v>
      </c>
      <c r="G3377" s="259"/>
      <c r="H3377" s="262">
        <v>631.89200000000005</v>
      </c>
      <c r="I3377" s="263"/>
      <c r="J3377" s="259"/>
      <c r="K3377" s="259"/>
      <c r="L3377" s="264"/>
      <c r="M3377" s="265"/>
      <c r="N3377" s="266"/>
      <c r="O3377" s="266"/>
      <c r="P3377" s="266"/>
      <c r="Q3377" s="266"/>
      <c r="R3377" s="266"/>
      <c r="S3377" s="266"/>
      <c r="T3377" s="267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8" t="s">
        <v>383</v>
      </c>
      <c r="AU3377" s="268" t="s">
        <v>91</v>
      </c>
      <c r="AV3377" s="15" t="s">
        <v>379</v>
      </c>
      <c r="AW3377" s="15" t="s">
        <v>37</v>
      </c>
      <c r="AX3377" s="15" t="s">
        <v>85</v>
      </c>
      <c r="AY3377" s="268" t="s">
        <v>373</v>
      </c>
    </row>
    <row r="3378" s="14" customFormat="1">
      <c r="A3378" s="14"/>
      <c r="B3378" s="247"/>
      <c r="C3378" s="248"/>
      <c r="D3378" s="238" t="s">
        <v>383</v>
      </c>
      <c r="E3378" s="248"/>
      <c r="F3378" s="250" t="s">
        <v>2920</v>
      </c>
      <c r="G3378" s="248"/>
      <c r="H3378" s="251">
        <v>663.48699999999997</v>
      </c>
      <c r="I3378" s="252"/>
      <c r="J3378" s="248"/>
      <c r="K3378" s="248"/>
      <c r="L3378" s="253"/>
      <c r="M3378" s="254"/>
      <c r="N3378" s="255"/>
      <c r="O3378" s="255"/>
      <c r="P3378" s="255"/>
      <c r="Q3378" s="255"/>
      <c r="R3378" s="255"/>
      <c r="S3378" s="255"/>
      <c r="T3378" s="256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7" t="s">
        <v>383</v>
      </c>
      <c r="AU3378" s="257" t="s">
        <v>91</v>
      </c>
      <c r="AV3378" s="14" t="s">
        <v>91</v>
      </c>
      <c r="AW3378" s="14" t="s">
        <v>4</v>
      </c>
      <c r="AX3378" s="14" t="s">
        <v>85</v>
      </c>
      <c r="AY3378" s="257" t="s">
        <v>373</v>
      </c>
    </row>
    <row r="3379" s="2" customFormat="1" ht="24.15" customHeight="1">
      <c r="A3379" s="41"/>
      <c r="B3379" s="42"/>
      <c r="C3379" s="280" t="s">
        <v>2921</v>
      </c>
      <c r="D3379" s="280" t="s">
        <v>489</v>
      </c>
      <c r="E3379" s="281" t="s">
        <v>2922</v>
      </c>
      <c r="F3379" s="282" t="s">
        <v>2923</v>
      </c>
      <c r="G3379" s="283" t="s">
        <v>153</v>
      </c>
      <c r="H3379" s="284">
        <v>168.38900000000001</v>
      </c>
      <c r="I3379" s="285"/>
      <c r="J3379" s="286">
        <f>ROUND(I3379*H3379,2)</f>
        <v>0</v>
      </c>
      <c r="K3379" s="282" t="s">
        <v>19</v>
      </c>
      <c r="L3379" s="287"/>
      <c r="M3379" s="288" t="s">
        <v>19</v>
      </c>
      <c r="N3379" s="289" t="s">
        <v>50</v>
      </c>
      <c r="O3379" s="87"/>
      <c r="P3379" s="227">
        <f>O3379*H3379</f>
        <v>0</v>
      </c>
      <c r="Q3379" s="227">
        <v>0.0080000000000000002</v>
      </c>
      <c r="R3379" s="227">
        <f>Q3379*H3379</f>
        <v>1.3471120000000001</v>
      </c>
      <c r="S3379" s="227">
        <v>0</v>
      </c>
      <c r="T3379" s="228">
        <f>S3379*H3379</f>
        <v>0</v>
      </c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R3379" s="229" t="s">
        <v>616</v>
      </c>
      <c r="AT3379" s="229" t="s">
        <v>489</v>
      </c>
      <c r="AU3379" s="229" t="s">
        <v>91</v>
      </c>
      <c r="AY3379" s="20" t="s">
        <v>373</v>
      </c>
      <c r="BE3379" s="230">
        <f>IF(N3379="základní",J3379,0)</f>
        <v>0</v>
      </c>
      <c r="BF3379" s="230">
        <f>IF(N3379="snížená",J3379,0)</f>
        <v>0</v>
      </c>
      <c r="BG3379" s="230">
        <f>IF(N3379="zákl. přenesená",J3379,0)</f>
        <v>0</v>
      </c>
      <c r="BH3379" s="230">
        <f>IF(N3379="sníž. přenesená",J3379,0)</f>
        <v>0</v>
      </c>
      <c r="BI3379" s="230">
        <f>IF(N3379="nulová",J3379,0)</f>
        <v>0</v>
      </c>
      <c r="BJ3379" s="20" t="s">
        <v>91</v>
      </c>
      <c r="BK3379" s="230">
        <f>ROUND(I3379*H3379,2)</f>
        <v>0</v>
      </c>
      <c r="BL3379" s="20" t="s">
        <v>482</v>
      </c>
      <c r="BM3379" s="229" t="s">
        <v>2924</v>
      </c>
    </row>
    <row r="3380" s="13" customFormat="1">
      <c r="A3380" s="13"/>
      <c r="B3380" s="236"/>
      <c r="C3380" s="237"/>
      <c r="D3380" s="238" t="s">
        <v>383</v>
      </c>
      <c r="E3380" s="239" t="s">
        <v>19</v>
      </c>
      <c r="F3380" s="240" t="s">
        <v>384</v>
      </c>
      <c r="G3380" s="237"/>
      <c r="H3380" s="239" t="s">
        <v>19</v>
      </c>
      <c r="I3380" s="241"/>
      <c r="J3380" s="237"/>
      <c r="K3380" s="237"/>
      <c r="L3380" s="242"/>
      <c r="M3380" s="243"/>
      <c r="N3380" s="244"/>
      <c r="O3380" s="244"/>
      <c r="P3380" s="244"/>
      <c r="Q3380" s="244"/>
      <c r="R3380" s="244"/>
      <c r="S3380" s="244"/>
      <c r="T3380" s="245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6" t="s">
        <v>383</v>
      </c>
      <c r="AU3380" s="246" t="s">
        <v>91</v>
      </c>
      <c r="AV3380" s="13" t="s">
        <v>85</v>
      </c>
      <c r="AW3380" s="13" t="s">
        <v>37</v>
      </c>
      <c r="AX3380" s="13" t="s">
        <v>78</v>
      </c>
      <c r="AY3380" s="246" t="s">
        <v>373</v>
      </c>
    </row>
    <row r="3381" s="13" customFormat="1">
      <c r="A3381" s="13"/>
      <c r="B3381" s="236"/>
      <c r="C3381" s="237"/>
      <c r="D3381" s="238" t="s">
        <v>383</v>
      </c>
      <c r="E3381" s="239" t="s">
        <v>19</v>
      </c>
      <c r="F3381" s="240" t="s">
        <v>668</v>
      </c>
      <c r="G3381" s="237"/>
      <c r="H3381" s="239" t="s">
        <v>19</v>
      </c>
      <c r="I3381" s="241"/>
      <c r="J3381" s="237"/>
      <c r="K3381" s="237"/>
      <c r="L3381" s="242"/>
      <c r="M3381" s="243"/>
      <c r="N3381" s="244"/>
      <c r="O3381" s="244"/>
      <c r="P3381" s="244"/>
      <c r="Q3381" s="244"/>
      <c r="R3381" s="244"/>
      <c r="S3381" s="244"/>
      <c r="T3381" s="245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6" t="s">
        <v>383</v>
      </c>
      <c r="AU3381" s="246" t="s">
        <v>91</v>
      </c>
      <c r="AV3381" s="13" t="s">
        <v>85</v>
      </c>
      <c r="AW3381" s="13" t="s">
        <v>37</v>
      </c>
      <c r="AX3381" s="13" t="s">
        <v>78</v>
      </c>
      <c r="AY3381" s="246" t="s">
        <v>373</v>
      </c>
    </row>
    <row r="3382" s="13" customFormat="1">
      <c r="A3382" s="13"/>
      <c r="B3382" s="236"/>
      <c r="C3382" s="237"/>
      <c r="D3382" s="238" t="s">
        <v>383</v>
      </c>
      <c r="E3382" s="239" t="s">
        <v>19</v>
      </c>
      <c r="F3382" s="240" t="s">
        <v>218</v>
      </c>
      <c r="G3382" s="237"/>
      <c r="H3382" s="239" t="s">
        <v>19</v>
      </c>
      <c r="I3382" s="241"/>
      <c r="J3382" s="237"/>
      <c r="K3382" s="237"/>
      <c r="L3382" s="242"/>
      <c r="M3382" s="243"/>
      <c r="N3382" s="244"/>
      <c r="O3382" s="244"/>
      <c r="P3382" s="244"/>
      <c r="Q3382" s="244"/>
      <c r="R3382" s="244"/>
      <c r="S3382" s="244"/>
      <c r="T3382" s="245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6" t="s">
        <v>383</v>
      </c>
      <c r="AU3382" s="246" t="s">
        <v>91</v>
      </c>
      <c r="AV3382" s="13" t="s">
        <v>85</v>
      </c>
      <c r="AW3382" s="13" t="s">
        <v>37</v>
      </c>
      <c r="AX3382" s="13" t="s">
        <v>78</v>
      </c>
      <c r="AY3382" s="246" t="s">
        <v>373</v>
      </c>
    </row>
    <row r="3383" s="13" customFormat="1">
      <c r="A3383" s="13"/>
      <c r="B3383" s="236"/>
      <c r="C3383" s="237"/>
      <c r="D3383" s="238" t="s">
        <v>383</v>
      </c>
      <c r="E3383" s="239" t="s">
        <v>19</v>
      </c>
      <c r="F3383" s="240" t="s">
        <v>692</v>
      </c>
      <c r="G3383" s="237"/>
      <c r="H3383" s="239" t="s">
        <v>19</v>
      </c>
      <c r="I3383" s="241"/>
      <c r="J3383" s="237"/>
      <c r="K3383" s="237"/>
      <c r="L3383" s="242"/>
      <c r="M3383" s="243"/>
      <c r="N3383" s="244"/>
      <c r="O3383" s="244"/>
      <c r="P3383" s="244"/>
      <c r="Q3383" s="244"/>
      <c r="R3383" s="244"/>
      <c r="S3383" s="244"/>
      <c r="T3383" s="245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6" t="s">
        <v>383</v>
      </c>
      <c r="AU3383" s="246" t="s">
        <v>91</v>
      </c>
      <c r="AV3383" s="13" t="s">
        <v>85</v>
      </c>
      <c r="AW3383" s="13" t="s">
        <v>37</v>
      </c>
      <c r="AX3383" s="13" t="s">
        <v>78</v>
      </c>
      <c r="AY3383" s="246" t="s">
        <v>373</v>
      </c>
    </row>
    <row r="3384" s="13" customFormat="1">
      <c r="A3384" s="13"/>
      <c r="B3384" s="236"/>
      <c r="C3384" s="237"/>
      <c r="D3384" s="238" t="s">
        <v>383</v>
      </c>
      <c r="E3384" s="239" t="s">
        <v>19</v>
      </c>
      <c r="F3384" s="240" t="s">
        <v>2762</v>
      </c>
      <c r="G3384" s="237"/>
      <c r="H3384" s="239" t="s">
        <v>19</v>
      </c>
      <c r="I3384" s="241"/>
      <c r="J3384" s="237"/>
      <c r="K3384" s="237"/>
      <c r="L3384" s="242"/>
      <c r="M3384" s="243"/>
      <c r="N3384" s="244"/>
      <c r="O3384" s="244"/>
      <c r="P3384" s="244"/>
      <c r="Q3384" s="244"/>
      <c r="R3384" s="244"/>
      <c r="S3384" s="244"/>
      <c r="T3384" s="24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6" t="s">
        <v>383</v>
      </c>
      <c r="AU3384" s="246" t="s">
        <v>91</v>
      </c>
      <c r="AV3384" s="13" t="s">
        <v>85</v>
      </c>
      <c r="AW3384" s="13" t="s">
        <v>37</v>
      </c>
      <c r="AX3384" s="13" t="s">
        <v>78</v>
      </c>
      <c r="AY3384" s="246" t="s">
        <v>373</v>
      </c>
    </row>
    <row r="3385" s="14" customFormat="1">
      <c r="A3385" s="14"/>
      <c r="B3385" s="247"/>
      <c r="C3385" s="248"/>
      <c r="D3385" s="238" t="s">
        <v>383</v>
      </c>
      <c r="E3385" s="249" t="s">
        <v>19</v>
      </c>
      <c r="F3385" s="250" t="s">
        <v>2925</v>
      </c>
      <c r="G3385" s="248"/>
      <c r="H3385" s="251">
        <v>5.5300000000000002</v>
      </c>
      <c r="I3385" s="252"/>
      <c r="J3385" s="248"/>
      <c r="K3385" s="248"/>
      <c r="L3385" s="253"/>
      <c r="M3385" s="254"/>
      <c r="N3385" s="255"/>
      <c r="O3385" s="255"/>
      <c r="P3385" s="255"/>
      <c r="Q3385" s="255"/>
      <c r="R3385" s="255"/>
      <c r="S3385" s="255"/>
      <c r="T3385" s="256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7" t="s">
        <v>383</v>
      </c>
      <c r="AU3385" s="257" t="s">
        <v>91</v>
      </c>
      <c r="AV3385" s="14" t="s">
        <v>91</v>
      </c>
      <c r="AW3385" s="14" t="s">
        <v>37</v>
      </c>
      <c r="AX3385" s="14" t="s">
        <v>78</v>
      </c>
      <c r="AY3385" s="257" t="s">
        <v>373</v>
      </c>
    </row>
    <row r="3386" s="14" customFormat="1">
      <c r="A3386" s="14"/>
      <c r="B3386" s="247"/>
      <c r="C3386" s="248"/>
      <c r="D3386" s="238" t="s">
        <v>383</v>
      </c>
      <c r="E3386" s="249" t="s">
        <v>19</v>
      </c>
      <c r="F3386" s="250" t="s">
        <v>2926</v>
      </c>
      <c r="G3386" s="248"/>
      <c r="H3386" s="251">
        <v>5.5300000000000002</v>
      </c>
      <c r="I3386" s="252"/>
      <c r="J3386" s="248"/>
      <c r="K3386" s="248"/>
      <c r="L3386" s="253"/>
      <c r="M3386" s="254"/>
      <c r="N3386" s="255"/>
      <c r="O3386" s="255"/>
      <c r="P3386" s="255"/>
      <c r="Q3386" s="255"/>
      <c r="R3386" s="255"/>
      <c r="S3386" s="255"/>
      <c r="T3386" s="256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7" t="s">
        <v>383</v>
      </c>
      <c r="AU3386" s="257" t="s">
        <v>91</v>
      </c>
      <c r="AV3386" s="14" t="s">
        <v>91</v>
      </c>
      <c r="AW3386" s="14" t="s">
        <v>37</v>
      </c>
      <c r="AX3386" s="14" t="s">
        <v>78</v>
      </c>
      <c r="AY3386" s="257" t="s">
        <v>373</v>
      </c>
    </row>
    <row r="3387" s="14" customFormat="1">
      <c r="A3387" s="14"/>
      <c r="B3387" s="247"/>
      <c r="C3387" s="248"/>
      <c r="D3387" s="238" t="s">
        <v>383</v>
      </c>
      <c r="E3387" s="249" t="s">
        <v>19</v>
      </c>
      <c r="F3387" s="250" t="s">
        <v>2927</v>
      </c>
      <c r="G3387" s="248"/>
      <c r="H3387" s="251">
        <v>5.5300000000000002</v>
      </c>
      <c r="I3387" s="252"/>
      <c r="J3387" s="248"/>
      <c r="K3387" s="248"/>
      <c r="L3387" s="253"/>
      <c r="M3387" s="254"/>
      <c r="N3387" s="255"/>
      <c r="O3387" s="255"/>
      <c r="P3387" s="255"/>
      <c r="Q3387" s="255"/>
      <c r="R3387" s="255"/>
      <c r="S3387" s="255"/>
      <c r="T3387" s="256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7" t="s">
        <v>383</v>
      </c>
      <c r="AU3387" s="257" t="s">
        <v>91</v>
      </c>
      <c r="AV3387" s="14" t="s">
        <v>91</v>
      </c>
      <c r="AW3387" s="14" t="s">
        <v>37</v>
      </c>
      <c r="AX3387" s="14" t="s">
        <v>78</v>
      </c>
      <c r="AY3387" s="257" t="s">
        <v>373</v>
      </c>
    </row>
    <row r="3388" s="14" customFormat="1">
      <c r="A3388" s="14"/>
      <c r="B3388" s="247"/>
      <c r="C3388" s="248"/>
      <c r="D3388" s="238" t="s">
        <v>383</v>
      </c>
      <c r="E3388" s="249" t="s">
        <v>19</v>
      </c>
      <c r="F3388" s="250" t="s">
        <v>2928</v>
      </c>
      <c r="G3388" s="248"/>
      <c r="H3388" s="251">
        <v>5.5300000000000002</v>
      </c>
      <c r="I3388" s="252"/>
      <c r="J3388" s="248"/>
      <c r="K3388" s="248"/>
      <c r="L3388" s="253"/>
      <c r="M3388" s="254"/>
      <c r="N3388" s="255"/>
      <c r="O3388" s="255"/>
      <c r="P3388" s="255"/>
      <c r="Q3388" s="255"/>
      <c r="R3388" s="255"/>
      <c r="S3388" s="255"/>
      <c r="T3388" s="25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7" t="s">
        <v>383</v>
      </c>
      <c r="AU3388" s="257" t="s">
        <v>91</v>
      </c>
      <c r="AV3388" s="14" t="s">
        <v>91</v>
      </c>
      <c r="AW3388" s="14" t="s">
        <v>37</v>
      </c>
      <c r="AX3388" s="14" t="s">
        <v>78</v>
      </c>
      <c r="AY3388" s="257" t="s">
        <v>373</v>
      </c>
    </row>
    <row r="3389" s="14" customFormat="1">
      <c r="A3389" s="14"/>
      <c r="B3389" s="247"/>
      <c r="C3389" s="248"/>
      <c r="D3389" s="238" t="s">
        <v>383</v>
      </c>
      <c r="E3389" s="249" t="s">
        <v>19</v>
      </c>
      <c r="F3389" s="250" t="s">
        <v>2929</v>
      </c>
      <c r="G3389" s="248"/>
      <c r="H3389" s="251">
        <v>5.5300000000000002</v>
      </c>
      <c r="I3389" s="252"/>
      <c r="J3389" s="248"/>
      <c r="K3389" s="248"/>
      <c r="L3389" s="253"/>
      <c r="M3389" s="254"/>
      <c r="N3389" s="255"/>
      <c r="O3389" s="255"/>
      <c r="P3389" s="255"/>
      <c r="Q3389" s="255"/>
      <c r="R3389" s="255"/>
      <c r="S3389" s="255"/>
      <c r="T3389" s="256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7" t="s">
        <v>383</v>
      </c>
      <c r="AU3389" s="257" t="s">
        <v>91</v>
      </c>
      <c r="AV3389" s="14" t="s">
        <v>91</v>
      </c>
      <c r="AW3389" s="14" t="s">
        <v>37</v>
      </c>
      <c r="AX3389" s="14" t="s">
        <v>78</v>
      </c>
      <c r="AY3389" s="257" t="s">
        <v>373</v>
      </c>
    </row>
    <row r="3390" s="14" customFormat="1">
      <c r="A3390" s="14"/>
      <c r="B3390" s="247"/>
      <c r="C3390" s="248"/>
      <c r="D3390" s="238" t="s">
        <v>383</v>
      </c>
      <c r="E3390" s="249" t="s">
        <v>19</v>
      </c>
      <c r="F3390" s="250" t="s">
        <v>2930</v>
      </c>
      <c r="G3390" s="248"/>
      <c r="H3390" s="251">
        <v>5.5300000000000002</v>
      </c>
      <c r="I3390" s="252"/>
      <c r="J3390" s="248"/>
      <c r="K3390" s="248"/>
      <c r="L3390" s="253"/>
      <c r="M3390" s="254"/>
      <c r="N3390" s="255"/>
      <c r="O3390" s="255"/>
      <c r="P3390" s="255"/>
      <c r="Q3390" s="255"/>
      <c r="R3390" s="255"/>
      <c r="S3390" s="255"/>
      <c r="T3390" s="256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7" t="s">
        <v>383</v>
      </c>
      <c r="AU3390" s="257" t="s">
        <v>91</v>
      </c>
      <c r="AV3390" s="14" t="s">
        <v>91</v>
      </c>
      <c r="AW3390" s="14" t="s">
        <v>37</v>
      </c>
      <c r="AX3390" s="14" t="s">
        <v>78</v>
      </c>
      <c r="AY3390" s="257" t="s">
        <v>373</v>
      </c>
    </row>
    <row r="3391" s="14" customFormat="1">
      <c r="A3391" s="14"/>
      <c r="B3391" s="247"/>
      <c r="C3391" s="248"/>
      <c r="D3391" s="238" t="s">
        <v>383</v>
      </c>
      <c r="E3391" s="249" t="s">
        <v>19</v>
      </c>
      <c r="F3391" s="250" t="s">
        <v>2931</v>
      </c>
      <c r="G3391" s="248"/>
      <c r="H3391" s="251">
        <v>5.5300000000000002</v>
      </c>
      <c r="I3391" s="252"/>
      <c r="J3391" s="248"/>
      <c r="K3391" s="248"/>
      <c r="L3391" s="253"/>
      <c r="M3391" s="254"/>
      <c r="N3391" s="255"/>
      <c r="O3391" s="255"/>
      <c r="P3391" s="255"/>
      <c r="Q3391" s="255"/>
      <c r="R3391" s="255"/>
      <c r="S3391" s="255"/>
      <c r="T3391" s="25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7" t="s">
        <v>383</v>
      </c>
      <c r="AU3391" s="257" t="s">
        <v>91</v>
      </c>
      <c r="AV3391" s="14" t="s">
        <v>91</v>
      </c>
      <c r="AW3391" s="14" t="s">
        <v>37</v>
      </c>
      <c r="AX3391" s="14" t="s">
        <v>78</v>
      </c>
      <c r="AY3391" s="257" t="s">
        <v>373</v>
      </c>
    </row>
    <row r="3392" s="14" customFormat="1">
      <c r="A3392" s="14"/>
      <c r="B3392" s="247"/>
      <c r="C3392" s="248"/>
      <c r="D3392" s="238" t="s">
        <v>383</v>
      </c>
      <c r="E3392" s="249" t="s">
        <v>19</v>
      </c>
      <c r="F3392" s="250" t="s">
        <v>2932</v>
      </c>
      <c r="G3392" s="248"/>
      <c r="H3392" s="251">
        <v>5.5300000000000002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383</v>
      </c>
      <c r="AU3392" s="257" t="s">
        <v>91</v>
      </c>
      <c r="AV3392" s="14" t="s">
        <v>91</v>
      </c>
      <c r="AW3392" s="14" t="s">
        <v>37</v>
      </c>
      <c r="AX3392" s="14" t="s">
        <v>78</v>
      </c>
      <c r="AY3392" s="257" t="s">
        <v>373</v>
      </c>
    </row>
    <row r="3393" s="14" customFormat="1">
      <c r="A3393" s="14"/>
      <c r="B3393" s="247"/>
      <c r="C3393" s="248"/>
      <c r="D3393" s="238" t="s">
        <v>383</v>
      </c>
      <c r="E3393" s="249" t="s">
        <v>19</v>
      </c>
      <c r="F3393" s="250" t="s">
        <v>2933</v>
      </c>
      <c r="G3393" s="248"/>
      <c r="H3393" s="251">
        <v>5.5300000000000002</v>
      </c>
      <c r="I3393" s="252"/>
      <c r="J3393" s="248"/>
      <c r="K3393" s="248"/>
      <c r="L3393" s="253"/>
      <c r="M3393" s="254"/>
      <c r="N3393" s="255"/>
      <c r="O3393" s="255"/>
      <c r="P3393" s="255"/>
      <c r="Q3393" s="255"/>
      <c r="R3393" s="255"/>
      <c r="S3393" s="255"/>
      <c r="T3393" s="256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7" t="s">
        <v>383</v>
      </c>
      <c r="AU3393" s="257" t="s">
        <v>91</v>
      </c>
      <c r="AV3393" s="14" t="s">
        <v>91</v>
      </c>
      <c r="AW3393" s="14" t="s">
        <v>37</v>
      </c>
      <c r="AX3393" s="14" t="s">
        <v>78</v>
      </c>
      <c r="AY3393" s="257" t="s">
        <v>373</v>
      </c>
    </row>
    <row r="3394" s="16" customFormat="1">
      <c r="A3394" s="16"/>
      <c r="B3394" s="269"/>
      <c r="C3394" s="270"/>
      <c r="D3394" s="238" t="s">
        <v>383</v>
      </c>
      <c r="E3394" s="271" t="s">
        <v>19</v>
      </c>
      <c r="F3394" s="272" t="s">
        <v>447</v>
      </c>
      <c r="G3394" s="270"/>
      <c r="H3394" s="273">
        <v>49.770000000000003</v>
      </c>
      <c r="I3394" s="274"/>
      <c r="J3394" s="270"/>
      <c r="K3394" s="270"/>
      <c r="L3394" s="275"/>
      <c r="M3394" s="276"/>
      <c r="N3394" s="277"/>
      <c r="O3394" s="277"/>
      <c r="P3394" s="277"/>
      <c r="Q3394" s="277"/>
      <c r="R3394" s="277"/>
      <c r="S3394" s="277"/>
      <c r="T3394" s="278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T3394" s="279" t="s">
        <v>383</v>
      </c>
      <c r="AU3394" s="279" t="s">
        <v>91</v>
      </c>
      <c r="AV3394" s="16" t="s">
        <v>98</v>
      </c>
      <c r="AW3394" s="16" t="s">
        <v>37</v>
      </c>
      <c r="AX3394" s="16" t="s">
        <v>78</v>
      </c>
      <c r="AY3394" s="279" t="s">
        <v>373</v>
      </c>
    </row>
    <row r="3395" s="13" customFormat="1">
      <c r="A3395" s="13"/>
      <c r="B3395" s="236"/>
      <c r="C3395" s="237"/>
      <c r="D3395" s="238" t="s">
        <v>383</v>
      </c>
      <c r="E3395" s="239" t="s">
        <v>19</v>
      </c>
      <c r="F3395" s="240" t="s">
        <v>693</v>
      </c>
      <c r="G3395" s="237"/>
      <c r="H3395" s="239" t="s">
        <v>19</v>
      </c>
      <c r="I3395" s="241"/>
      <c r="J3395" s="237"/>
      <c r="K3395" s="237"/>
      <c r="L3395" s="242"/>
      <c r="M3395" s="243"/>
      <c r="N3395" s="244"/>
      <c r="O3395" s="244"/>
      <c r="P3395" s="244"/>
      <c r="Q3395" s="244"/>
      <c r="R3395" s="244"/>
      <c r="S3395" s="244"/>
      <c r="T3395" s="245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6" t="s">
        <v>383</v>
      </c>
      <c r="AU3395" s="246" t="s">
        <v>91</v>
      </c>
      <c r="AV3395" s="13" t="s">
        <v>85</v>
      </c>
      <c r="AW3395" s="13" t="s">
        <v>37</v>
      </c>
      <c r="AX3395" s="13" t="s">
        <v>78</v>
      </c>
      <c r="AY3395" s="246" t="s">
        <v>373</v>
      </c>
    </row>
    <row r="3396" s="13" customFormat="1">
      <c r="A3396" s="13"/>
      <c r="B3396" s="236"/>
      <c r="C3396" s="237"/>
      <c r="D3396" s="238" t="s">
        <v>383</v>
      </c>
      <c r="E3396" s="239" t="s">
        <v>19</v>
      </c>
      <c r="F3396" s="240" t="s">
        <v>2793</v>
      </c>
      <c r="G3396" s="237"/>
      <c r="H3396" s="239" t="s">
        <v>19</v>
      </c>
      <c r="I3396" s="241"/>
      <c r="J3396" s="237"/>
      <c r="K3396" s="237"/>
      <c r="L3396" s="242"/>
      <c r="M3396" s="243"/>
      <c r="N3396" s="244"/>
      <c r="O3396" s="244"/>
      <c r="P3396" s="244"/>
      <c r="Q3396" s="244"/>
      <c r="R3396" s="244"/>
      <c r="S3396" s="244"/>
      <c r="T3396" s="24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6" t="s">
        <v>383</v>
      </c>
      <c r="AU3396" s="246" t="s">
        <v>91</v>
      </c>
      <c r="AV3396" s="13" t="s">
        <v>85</v>
      </c>
      <c r="AW3396" s="13" t="s">
        <v>37</v>
      </c>
      <c r="AX3396" s="13" t="s">
        <v>78</v>
      </c>
      <c r="AY3396" s="246" t="s">
        <v>373</v>
      </c>
    </row>
    <row r="3397" s="14" customFormat="1">
      <c r="A3397" s="14"/>
      <c r="B3397" s="247"/>
      <c r="C3397" s="248"/>
      <c r="D3397" s="238" t="s">
        <v>383</v>
      </c>
      <c r="E3397" s="249" t="s">
        <v>19</v>
      </c>
      <c r="F3397" s="250" t="s">
        <v>2934</v>
      </c>
      <c r="G3397" s="248"/>
      <c r="H3397" s="251">
        <v>5.5300000000000002</v>
      </c>
      <c r="I3397" s="252"/>
      <c r="J3397" s="248"/>
      <c r="K3397" s="248"/>
      <c r="L3397" s="253"/>
      <c r="M3397" s="254"/>
      <c r="N3397" s="255"/>
      <c r="O3397" s="255"/>
      <c r="P3397" s="255"/>
      <c r="Q3397" s="255"/>
      <c r="R3397" s="255"/>
      <c r="S3397" s="255"/>
      <c r="T3397" s="25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7" t="s">
        <v>383</v>
      </c>
      <c r="AU3397" s="257" t="s">
        <v>91</v>
      </c>
      <c r="AV3397" s="14" t="s">
        <v>91</v>
      </c>
      <c r="AW3397" s="14" t="s">
        <v>37</v>
      </c>
      <c r="AX3397" s="14" t="s">
        <v>78</v>
      </c>
      <c r="AY3397" s="257" t="s">
        <v>373</v>
      </c>
    </row>
    <row r="3398" s="14" customFormat="1">
      <c r="A3398" s="14"/>
      <c r="B3398" s="247"/>
      <c r="C3398" s="248"/>
      <c r="D3398" s="238" t="s">
        <v>383</v>
      </c>
      <c r="E3398" s="249" t="s">
        <v>19</v>
      </c>
      <c r="F3398" s="250" t="s">
        <v>2935</v>
      </c>
      <c r="G3398" s="248"/>
      <c r="H3398" s="251">
        <v>5.5300000000000002</v>
      </c>
      <c r="I3398" s="252"/>
      <c r="J3398" s="248"/>
      <c r="K3398" s="248"/>
      <c r="L3398" s="253"/>
      <c r="M3398" s="254"/>
      <c r="N3398" s="255"/>
      <c r="O3398" s="255"/>
      <c r="P3398" s="255"/>
      <c r="Q3398" s="255"/>
      <c r="R3398" s="255"/>
      <c r="S3398" s="255"/>
      <c r="T3398" s="256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7" t="s">
        <v>383</v>
      </c>
      <c r="AU3398" s="257" t="s">
        <v>91</v>
      </c>
      <c r="AV3398" s="14" t="s">
        <v>91</v>
      </c>
      <c r="AW3398" s="14" t="s">
        <v>37</v>
      </c>
      <c r="AX3398" s="14" t="s">
        <v>78</v>
      </c>
      <c r="AY3398" s="257" t="s">
        <v>373</v>
      </c>
    </row>
    <row r="3399" s="14" customFormat="1">
      <c r="A3399" s="14"/>
      <c r="B3399" s="247"/>
      <c r="C3399" s="248"/>
      <c r="D3399" s="238" t="s">
        <v>383</v>
      </c>
      <c r="E3399" s="249" t="s">
        <v>19</v>
      </c>
      <c r="F3399" s="250" t="s">
        <v>2936</v>
      </c>
      <c r="G3399" s="248"/>
      <c r="H3399" s="251">
        <v>5.5300000000000002</v>
      </c>
      <c r="I3399" s="252"/>
      <c r="J3399" s="248"/>
      <c r="K3399" s="248"/>
      <c r="L3399" s="253"/>
      <c r="M3399" s="254"/>
      <c r="N3399" s="255"/>
      <c r="O3399" s="255"/>
      <c r="P3399" s="255"/>
      <c r="Q3399" s="255"/>
      <c r="R3399" s="255"/>
      <c r="S3399" s="255"/>
      <c r="T3399" s="256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7" t="s">
        <v>383</v>
      </c>
      <c r="AU3399" s="257" t="s">
        <v>91</v>
      </c>
      <c r="AV3399" s="14" t="s">
        <v>91</v>
      </c>
      <c r="AW3399" s="14" t="s">
        <v>37</v>
      </c>
      <c r="AX3399" s="14" t="s">
        <v>78</v>
      </c>
      <c r="AY3399" s="257" t="s">
        <v>373</v>
      </c>
    </row>
    <row r="3400" s="14" customFormat="1">
      <c r="A3400" s="14"/>
      <c r="B3400" s="247"/>
      <c r="C3400" s="248"/>
      <c r="D3400" s="238" t="s">
        <v>383</v>
      </c>
      <c r="E3400" s="249" t="s">
        <v>19</v>
      </c>
      <c r="F3400" s="250" t="s">
        <v>2937</v>
      </c>
      <c r="G3400" s="248"/>
      <c r="H3400" s="251">
        <v>5.5300000000000002</v>
      </c>
      <c r="I3400" s="252"/>
      <c r="J3400" s="248"/>
      <c r="K3400" s="248"/>
      <c r="L3400" s="253"/>
      <c r="M3400" s="254"/>
      <c r="N3400" s="255"/>
      <c r="O3400" s="255"/>
      <c r="P3400" s="255"/>
      <c r="Q3400" s="255"/>
      <c r="R3400" s="255"/>
      <c r="S3400" s="255"/>
      <c r="T3400" s="25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7" t="s">
        <v>383</v>
      </c>
      <c r="AU3400" s="257" t="s">
        <v>91</v>
      </c>
      <c r="AV3400" s="14" t="s">
        <v>91</v>
      </c>
      <c r="AW3400" s="14" t="s">
        <v>37</v>
      </c>
      <c r="AX3400" s="14" t="s">
        <v>78</v>
      </c>
      <c r="AY3400" s="257" t="s">
        <v>373</v>
      </c>
    </row>
    <row r="3401" s="14" customFormat="1">
      <c r="A3401" s="14"/>
      <c r="B3401" s="247"/>
      <c r="C3401" s="248"/>
      <c r="D3401" s="238" t="s">
        <v>383</v>
      </c>
      <c r="E3401" s="249" t="s">
        <v>19</v>
      </c>
      <c r="F3401" s="250" t="s">
        <v>2938</v>
      </c>
      <c r="G3401" s="248"/>
      <c r="H3401" s="251">
        <v>5.5300000000000002</v>
      </c>
      <c r="I3401" s="252"/>
      <c r="J3401" s="248"/>
      <c r="K3401" s="248"/>
      <c r="L3401" s="253"/>
      <c r="M3401" s="254"/>
      <c r="N3401" s="255"/>
      <c r="O3401" s="255"/>
      <c r="P3401" s="255"/>
      <c r="Q3401" s="255"/>
      <c r="R3401" s="255"/>
      <c r="S3401" s="255"/>
      <c r="T3401" s="256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7" t="s">
        <v>383</v>
      </c>
      <c r="AU3401" s="257" t="s">
        <v>91</v>
      </c>
      <c r="AV3401" s="14" t="s">
        <v>91</v>
      </c>
      <c r="AW3401" s="14" t="s">
        <v>37</v>
      </c>
      <c r="AX3401" s="14" t="s">
        <v>78</v>
      </c>
      <c r="AY3401" s="257" t="s">
        <v>373</v>
      </c>
    </row>
    <row r="3402" s="14" customFormat="1">
      <c r="A3402" s="14"/>
      <c r="B3402" s="247"/>
      <c r="C3402" s="248"/>
      <c r="D3402" s="238" t="s">
        <v>383</v>
      </c>
      <c r="E3402" s="249" t="s">
        <v>19</v>
      </c>
      <c r="F3402" s="250" t="s">
        <v>2939</v>
      </c>
      <c r="G3402" s="248"/>
      <c r="H3402" s="251">
        <v>5.5300000000000002</v>
      </c>
      <c r="I3402" s="252"/>
      <c r="J3402" s="248"/>
      <c r="K3402" s="248"/>
      <c r="L3402" s="253"/>
      <c r="M3402" s="254"/>
      <c r="N3402" s="255"/>
      <c r="O3402" s="255"/>
      <c r="P3402" s="255"/>
      <c r="Q3402" s="255"/>
      <c r="R3402" s="255"/>
      <c r="S3402" s="255"/>
      <c r="T3402" s="256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7" t="s">
        <v>383</v>
      </c>
      <c r="AU3402" s="257" t="s">
        <v>91</v>
      </c>
      <c r="AV3402" s="14" t="s">
        <v>91</v>
      </c>
      <c r="AW3402" s="14" t="s">
        <v>37</v>
      </c>
      <c r="AX3402" s="14" t="s">
        <v>78</v>
      </c>
      <c r="AY3402" s="257" t="s">
        <v>373</v>
      </c>
    </row>
    <row r="3403" s="14" customFormat="1">
      <c r="A3403" s="14"/>
      <c r="B3403" s="247"/>
      <c r="C3403" s="248"/>
      <c r="D3403" s="238" t="s">
        <v>383</v>
      </c>
      <c r="E3403" s="249" t="s">
        <v>19</v>
      </c>
      <c r="F3403" s="250" t="s">
        <v>2940</v>
      </c>
      <c r="G3403" s="248"/>
      <c r="H3403" s="251">
        <v>5.5300000000000002</v>
      </c>
      <c r="I3403" s="252"/>
      <c r="J3403" s="248"/>
      <c r="K3403" s="248"/>
      <c r="L3403" s="253"/>
      <c r="M3403" s="254"/>
      <c r="N3403" s="255"/>
      <c r="O3403" s="255"/>
      <c r="P3403" s="255"/>
      <c r="Q3403" s="255"/>
      <c r="R3403" s="255"/>
      <c r="S3403" s="255"/>
      <c r="T3403" s="25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7" t="s">
        <v>383</v>
      </c>
      <c r="AU3403" s="257" t="s">
        <v>91</v>
      </c>
      <c r="AV3403" s="14" t="s">
        <v>91</v>
      </c>
      <c r="AW3403" s="14" t="s">
        <v>37</v>
      </c>
      <c r="AX3403" s="14" t="s">
        <v>78</v>
      </c>
      <c r="AY3403" s="257" t="s">
        <v>373</v>
      </c>
    </row>
    <row r="3404" s="14" customFormat="1">
      <c r="A3404" s="14"/>
      <c r="B3404" s="247"/>
      <c r="C3404" s="248"/>
      <c r="D3404" s="238" t="s">
        <v>383</v>
      </c>
      <c r="E3404" s="249" t="s">
        <v>19</v>
      </c>
      <c r="F3404" s="250" t="s">
        <v>2941</v>
      </c>
      <c r="G3404" s="248"/>
      <c r="H3404" s="251">
        <v>5.5300000000000002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383</v>
      </c>
      <c r="AU3404" s="257" t="s">
        <v>91</v>
      </c>
      <c r="AV3404" s="14" t="s">
        <v>91</v>
      </c>
      <c r="AW3404" s="14" t="s">
        <v>37</v>
      </c>
      <c r="AX3404" s="14" t="s">
        <v>78</v>
      </c>
      <c r="AY3404" s="257" t="s">
        <v>373</v>
      </c>
    </row>
    <row r="3405" s="14" customFormat="1">
      <c r="A3405" s="14"/>
      <c r="B3405" s="247"/>
      <c r="C3405" s="248"/>
      <c r="D3405" s="238" t="s">
        <v>383</v>
      </c>
      <c r="E3405" s="249" t="s">
        <v>19</v>
      </c>
      <c r="F3405" s="250" t="s">
        <v>2942</v>
      </c>
      <c r="G3405" s="248"/>
      <c r="H3405" s="251">
        <v>5.5300000000000002</v>
      </c>
      <c r="I3405" s="252"/>
      <c r="J3405" s="248"/>
      <c r="K3405" s="248"/>
      <c r="L3405" s="253"/>
      <c r="M3405" s="254"/>
      <c r="N3405" s="255"/>
      <c r="O3405" s="255"/>
      <c r="P3405" s="255"/>
      <c r="Q3405" s="255"/>
      <c r="R3405" s="255"/>
      <c r="S3405" s="255"/>
      <c r="T3405" s="256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7" t="s">
        <v>383</v>
      </c>
      <c r="AU3405" s="257" t="s">
        <v>91</v>
      </c>
      <c r="AV3405" s="14" t="s">
        <v>91</v>
      </c>
      <c r="AW3405" s="14" t="s">
        <v>37</v>
      </c>
      <c r="AX3405" s="14" t="s">
        <v>78</v>
      </c>
      <c r="AY3405" s="257" t="s">
        <v>373</v>
      </c>
    </row>
    <row r="3406" s="14" customFormat="1">
      <c r="A3406" s="14"/>
      <c r="B3406" s="247"/>
      <c r="C3406" s="248"/>
      <c r="D3406" s="238" t="s">
        <v>383</v>
      </c>
      <c r="E3406" s="249" t="s">
        <v>19</v>
      </c>
      <c r="F3406" s="250" t="s">
        <v>2943</v>
      </c>
      <c r="G3406" s="248"/>
      <c r="H3406" s="251">
        <v>5.5300000000000002</v>
      </c>
      <c r="I3406" s="252"/>
      <c r="J3406" s="248"/>
      <c r="K3406" s="248"/>
      <c r="L3406" s="253"/>
      <c r="M3406" s="254"/>
      <c r="N3406" s="255"/>
      <c r="O3406" s="255"/>
      <c r="P3406" s="255"/>
      <c r="Q3406" s="255"/>
      <c r="R3406" s="255"/>
      <c r="S3406" s="255"/>
      <c r="T3406" s="256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7" t="s">
        <v>383</v>
      </c>
      <c r="AU3406" s="257" t="s">
        <v>91</v>
      </c>
      <c r="AV3406" s="14" t="s">
        <v>91</v>
      </c>
      <c r="AW3406" s="14" t="s">
        <v>37</v>
      </c>
      <c r="AX3406" s="14" t="s">
        <v>78</v>
      </c>
      <c r="AY3406" s="257" t="s">
        <v>373</v>
      </c>
    </row>
    <row r="3407" s="16" customFormat="1">
      <c r="A3407" s="16"/>
      <c r="B3407" s="269"/>
      <c r="C3407" s="270"/>
      <c r="D3407" s="238" t="s">
        <v>383</v>
      </c>
      <c r="E3407" s="271" t="s">
        <v>19</v>
      </c>
      <c r="F3407" s="272" t="s">
        <v>447</v>
      </c>
      <c r="G3407" s="270"/>
      <c r="H3407" s="273">
        <v>55.299999999999997</v>
      </c>
      <c r="I3407" s="274"/>
      <c r="J3407" s="270"/>
      <c r="K3407" s="270"/>
      <c r="L3407" s="275"/>
      <c r="M3407" s="276"/>
      <c r="N3407" s="277"/>
      <c r="O3407" s="277"/>
      <c r="P3407" s="277"/>
      <c r="Q3407" s="277"/>
      <c r="R3407" s="277"/>
      <c r="S3407" s="277"/>
      <c r="T3407" s="278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79" t="s">
        <v>383</v>
      </c>
      <c r="AU3407" s="279" t="s">
        <v>91</v>
      </c>
      <c r="AV3407" s="16" t="s">
        <v>98</v>
      </c>
      <c r="AW3407" s="16" t="s">
        <v>37</v>
      </c>
      <c r="AX3407" s="16" t="s">
        <v>78</v>
      </c>
      <c r="AY3407" s="279" t="s">
        <v>373</v>
      </c>
    </row>
    <row r="3408" s="13" customFormat="1">
      <c r="A3408" s="13"/>
      <c r="B3408" s="236"/>
      <c r="C3408" s="237"/>
      <c r="D3408" s="238" t="s">
        <v>383</v>
      </c>
      <c r="E3408" s="239" t="s">
        <v>19</v>
      </c>
      <c r="F3408" s="240" t="s">
        <v>2382</v>
      </c>
      <c r="G3408" s="237"/>
      <c r="H3408" s="239" t="s">
        <v>19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6" t="s">
        <v>383</v>
      </c>
      <c r="AU3408" s="246" t="s">
        <v>91</v>
      </c>
      <c r="AV3408" s="13" t="s">
        <v>85</v>
      </c>
      <c r="AW3408" s="13" t="s">
        <v>37</v>
      </c>
      <c r="AX3408" s="13" t="s">
        <v>78</v>
      </c>
      <c r="AY3408" s="246" t="s">
        <v>373</v>
      </c>
    </row>
    <row r="3409" s="13" customFormat="1">
      <c r="A3409" s="13"/>
      <c r="B3409" s="236"/>
      <c r="C3409" s="237"/>
      <c r="D3409" s="238" t="s">
        <v>383</v>
      </c>
      <c r="E3409" s="239" t="s">
        <v>19</v>
      </c>
      <c r="F3409" s="240" t="s">
        <v>2708</v>
      </c>
      <c r="G3409" s="237"/>
      <c r="H3409" s="239" t="s">
        <v>19</v>
      </c>
      <c r="I3409" s="241"/>
      <c r="J3409" s="237"/>
      <c r="K3409" s="237"/>
      <c r="L3409" s="242"/>
      <c r="M3409" s="243"/>
      <c r="N3409" s="244"/>
      <c r="O3409" s="244"/>
      <c r="P3409" s="244"/>
      <c r="Q3409" s="244"/>
      <c r="R3409" s="244"/>
      <c r="S3409" s="244"/>
      <c r="T3409" s="245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6" t="s">
        <v>383</v>
      </c>
      <c r="AU3409" s="246" t="s">
        <v>91</v>
      </c>
      <c r="AV3409" s="13" t="s">
        <v>85</v>
      </c>
      <c r="AW3409" s="13" t="s">
        <v>37</v>
      </c>
      <c r="AX3409" s="13" t="s">
        <v>78</v>
      </c>
      <c r="AY3409" s="246" t="s">
        <v>373</v>
      </c>
    </row>
    <row r="3410" s="14" customFormat="1">
      <c r="A3410" s="14"/>
      <c r="B3410" s="247"/>
      <c r="C3410" s="248"/>
      <c r="D3410" s="238" t="s">
        <v>383</v>
      </c>
      <c r="E3410" s="249" t="s">
        <v>19</v>
      </c>
      <c r="F3410" s="250" t="s">
        <v>2944</v>
      </c>
      <c r="G3410" s="248"/>
      <c r="H3410" s="251">
        <v>5.5300000000000002</v>
      </c>
      <c r="I3410" s="252"/>
      <c r="J3410" s="248"/>
      <c r="K3410" s="248"/>
      <c r="L3410" s="253"/>
      <c r="M3410" s="254"/>
      <c r="N3410" s="255"/>
      <c r="O3410" s="255"/>
      <c r="P3410" s="255"/>
      <c r="Q3410" s="255"/>
      <c r="R3410" s="255"/>
      <c r="S3410" s="255"/>
      <c r="T3410" s="256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7" t="s">
        <v>383</v>
      </c>
      <c r="AU3410" s="257" t="s">
        <v>91</v>
      </c>
      <c r="AV3410" s="14" t="s">
        <v>91</v>
      </c>
      <c r="AW3410" s="14" t="s">
        <v>37</v>
      </c>
      <c r="AX3410" s="14" t="s">
        <v>78</v>
      </c>
      <c r="AY3410" s="257" t="s">
        <v>373</v>
      </c>
    </row>
    <row r="3411" s="14" customFormat="1">
      <c r="A3411" s="14"/>
      <c r="B3411" s="247"/>
      <c r="C3411" s="248"/>
      <c r="D3411" s="238" t="s">
        <v>383</v>
      </c>
      <c r="E3411" s="249" t="s">
        <v>19</v>
      </c>
      <c r="F3411" s="250" t="s">
        <v>2945</v>
      </c>
      <c r="G3411" s="248"/>
      <c r="H3411" s="251">
        <v>5.5300000000000002</v>
      </c>
      <c r="I3411" s="252"/>
      <c r="J3411" s="248"/>
      <c r="K3411" s="248"/>
      <c r="L3411" s="253"/>
      <c r="M3411" s="254"/>
      <c r="N3411" s="255"/>
      <c r="O3411" s="255"/>
      <c r="P3411" s="255"/>
      <c r="Q3411" s="255"/>
      <c r="R3411" s="255"/>
      <c r="S3411" s="255"/>
      <c r="T3411" s="256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7" t="s">
        <v>383</v>
      </c>
      <c r="AU3411" s="257" t="s">
        <v>91</v>
      </c>
      <c r="AV3411" s="14" t="s">
        <v>91</v>
      </c>
      <c r="AW3411" s="14" t="s">
        <v>37</v>
      </c>
      <c r="AX3411" s="14" t="s">
        <v>78</v>
      </c>
      <c r="AY3411" s="257" t="s">
        <v>373</v>
      </c>
    </row>
    <row r="3412" s="14" customFormat="1">
      <c r="A3412" s="14"/>
      <c r="B3412" s="247"/>
      <c r="C3412" s="248"/>
      <c r="D3412" s="238" t="s">
        <v>383</v>
      </c>
      <c r="E3412" s="249" t="s">
        <v>19</v>
      </c>
      <c r="F3412" s="250" t="s">
        <v>2946</v>
      </c>
      <c r="G3412" s="248"/>
      <c r="H3412" s="251">
        <v>5.5300000000000002</v>
      </c>
      <c r="I3412" s="252"/>
      <c r="J3412" s="248"/>
      <c r="K3412" s="248"/>
      <c r="L3412" s="253"/>
      <c r="M3412" s="254"/>
      <c r="N3412" s="255"/>
      <c r="O3412" s="255"/>
      <c r="P3412" s="255"/>
      <c r="Q3412" s="255"/>
      <c r="R3412" s="255"/>
      <c r="S3412" s="255"/>
      <c r="T3412" s="256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7" t="s">
        <v>383</v>
      </c>
      <c r="AU3412" s="257" t="s">
        <v>91</v>
      </c>
      <c r="AV3412" s="14" t="s">
        <v>91</v>
      </c>
      <c r="AW3412" s="14" t="s">
        <v>37</v>
      </c>
      <c r="AX3412" s="14" t="s">
        <v>78</v>
      </c>
      <c r="AY3412" s="257" t="s">
        <v>373</v>
      </c>
    </row>
    <row r="3413" s="14" customFormat="1">
      <c r="A3413" s="14"/>
      <c r="B3413" s="247"/>
      <c r="C3413" s="248"/>
      <c r="D3413" s="238" t="s">
        <v>383</v>
      </c>
      <c r="E3413" s="249" t="s">
        <v>19</v>
      </c>
      <c r="F3413" s="250" t="s">
        <v>2947</v>
      </c>
      <c r="G3413" s="248"/>
      <c r="H3413" s="251">
        <v>5.5300000000000002</v>
      </c>
      <c r="I3413" s="252"/>
      <c r="J3413" s="248"/>
      <c r="K3413" s="248"/>
      <c r="L3413" s="253"/>
      <c r="M3413" s="254"/>
      <c r="N3413" s="255"/>
      <c r="O3413" s="255"/>
      <c r="P3413" s="255"/>
      <c r="Q3413" s="255"/>
      <c r="R3413" s="255"/>
      <c r="S3413" s="255"/>
      <c r="T3413" s="256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7" t="s">
        <v>383</v>
      </c>
      <c r="AU3413" s="257" t="s">
        <v>91</v>
      </c>
      <c r="AV3413" s="14" t="s">
        <v>91</v>
      </c>
      <c r="AW3413" s="14" t="s">
        <v>37</v>
      </c>
      <c r="AX3413" s="14" t="s">
        <v>78</v>
      </c>
      <c r="AY3413" s="257" t="s">
        <v>373</v>
      </c>
    </row>
    <row r="3414" s="14" customFormat="1">
      <c r="A3414" s="14"/>
      <c r="B3414" s="247"/>
      <c r="C3414" s="248"/>
      <c r="D3414" s="238" t="s">
        <v>383</v>
      </c>
      <c r="E3414" s="249" t="s">
        <v>19</v>
      </c>
      <c r="F3414" s="250" t="s">
        <v>2948</v>
      </c>
      <c r="G3414" s="248"/>
      <c r="H3414" s="251">
        <v>5.5300000000000002</v>
      </c>
      <c r="I3414" s="252"/>
      <c r="J3414" s="248"/>
      <c r="K3414" s="248"/>
      <c r="L3414" s="253"/>
      <c r="M3414" s="254"/>
      <c r="N3414" s="255"/>
      <c r="O3414" s="255"/>
      <c r="P3414" s="255"/>
      <c r="Q3414" s="255"/>
      <c r="R3414" s="255"/>
      <c r="S3414" s="255"/>
      <c r="T3414" s="256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7" t="s">
        <v>383</v>
      </c>
      <c r="AU3414" s="257" t="s">
        <v>91</v>
      </c>
      <c r="AV3414" s="14" t="s">
        <v>91</v>
      </c>
      <c r="AW3414" s="14" t="s">
        <v>37</v>
      </c>
      <c r="AX3414" s="14" t="s">
        <v>78</v>
      </c>
      <c r="AY3414" s="257" t="s">
        <v>373</v>
      </c>
    </row>
    <row r="3415" s="14" customFormat="1">
      <c r="A3415" s="14"/>
      <c r="B3415" s="247"/>
      <c r="C3415" s="248"/>
      <c r="D3415" s="238" t="s">
        <v>383</v>
      </c>
      <c r="E3415" s="249" t="s">
        <v>19</v>
      </c>
      <c r="F3415" s="250" t="s">
        <v>2949</v>
      </c>
      <c r="G3415" s="248"/>
      <c r="H3415" s="251">
        <v>5.5300000000000002</v>
      </c>
      <c r="I3415" s="252"/>
      <c r="J3415" s="248"/>
      <c r="K3415" s="248"/>
      <c r="L3415" s="253"/>
      <c r="M3415" s="254"/>
      <c r="N3415" s="255"/>
      <c r="O3415" s="255"/>
      <c r="P3415" s="255"/>
      <c r="Q3415" s="255"/>
      <c r="R3415" s="255"/>
      <c r="S3415" s="255"/>
      <c r="T3415" s="256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7" t="s">
        <v>383</v>
      </c>
      <c r="AU3415" s="257" t="s">
        <v>91</v>
      </c>
      <c r="AV3415" s="14" t="s">
        <v>91</v>
      </c>
      <c r="AW3415" s="14" t="s">
        <v>37</v>
      </c>
      <c r="AX3415" s="14" t="s">
        <v>78</v>
      </c>
      <c r="AY3415" s="257" t="s">
        <v>373</v>
      </c>
    </row>
    <row r="3416" s="14" customFormat="1">
      <c r="A3416" s="14"/>
      <c r="B3416" s="247"/>
      <c r="C3416" s="248"/>
      <c r="D3416" s="238" t="s">
        <v>383</v>
      </c>
      <c r="E3416" s="249" t="s">
        <v>19</v>
      </c>
      <c r="F3416" s="250" t="s">
        <v>2950</v>
      </c>
      <c r="G3416" s="248"/>
      <c r="H3416" s="251">
        <v>5.5300000000000002</v>
      </c>
      <c r="I3416" s="252"/>
      <c r="J3416" s="248"/>
      <c r="K3416" s="248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383</v>
      </c>
      <c r="AU3416" s="257" t="s">
        <v>91</v>
      </c>
      <c r="AV3416" s="14" t="s">
        <v>91</v>
      </c>
      <c r="AW3416" s="14" t="s">
        <v>37</v>
      </c>
      <c r="AX3416" s="14" t="s">
        <v>78</v>
      </c>
      <c r="AY3416" s="257" t="s">
        <v>373</v>
      </c>
    </row>
    <row r="3417" s="14" customFormat="1">
      <c r="A3417" s="14"/>
      <c r="B3417" s="247"/>
      <c r="C3417" s="248"/>
      <c r="D3417" s="238" t="s">
        <v>383</v>
      </c>
      <c r="E3417" s="249" t="s">
        <v>19</v>
      </c>
      <c r="F3417" s="250" t="s">
        <v>2951</v>
      </c>
      <c r="G3417" s="248"/>
      <c r="H3417" s="251">
        <v>5.5300000000000002</v>
      </c>
      <c r="I3417" s="252"/>
      <c r="J3417" s="248"/>
      <c r="K3417" s="248"/>
      <c r="L3417" s="253"/>
      <c r="M3417" s="254"/>
      <c r="N3417" s="255"/>
      <c r="O3417" s="255"/>
      <c r="P3417" s="255"/>
      <c r="Q3417" s="255"/>
      <c r="R3417" s="255"/>
      <c r="S3417" s="255"/>
      <c r="T3417" s="256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7" t="s">
        <v>383</v>
      </c>
      <c r="AU3417" s="257" t="s">
        <v>91</v>
      </c>
      <c r="AV3417" s="14" t="s">
        <v>91</v>
      </c>
      <c r="AW3417" s="14" t="s">
        <v>37</v>
      </c>
      <c r="AX3417" s="14" t="s">
        <v>78</v>
      </c>
      <c r="AY3417" s="257" t="s">
        <v>373</v>
      </c>
    </row>
    <row r="3418" s="14" customFormat="1">
      <c r="A3418" s="14"/>
      <c r="B3418" s="247"/>
      <c r="C3418" s="248"/>
      <c r="D3418" s="238" t="s">
        <v>383</v>
      </c>
      <c r="E3418" s="249" t="s">
        <v>19</v>
      </c>
      <c r="F3418" s="250" t="s">
        <v>2952</v>
      </c>
      <c r="G3418" s="248"/>
      <c r="H3418" s="251">
        <v>5.5300000000000002</v>
      </c>
      <c r="I3418" s="252"/>
      <c r="J3418" s="248"/>
      <c r="K3418" s="248"/>
      <c r="L3418" s="253"/>
      <c r="M3418" s="254"/>
      <c r="N3418" s="255"/>
      <c r="O3418" s="255"/>
      <c r="P3418" s="255"/>
      <c r="Q3418" s="255"/>
      <c r="R3418" s="255"/>
      <c r="S3418" s="255"/>
      <c r="T3418" s="256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7" t="s">
        <v>383</v>
      </c>
      <c r="AU3418" s="257" t="s">
        <v>91</v>
      </c>
      <c r="AV3418" s="14" t="s">
        <v>91</v>
      </c>
      <c r="AW3418" s="14" t="s">
        <v>37</v>
      </c>
      <c r="AX3418" s="14" t="s">
        <v>78</v>
      </c>
      <c r="AY3418" s="257" t="s">
        <v>373</v>
      </c>
    </row>
    <row r="3419" s="14" customFormat="1">
      <c r="A3419" s="14"/>
      <c r="B3419" s="247"/>
      <c r="C3419" s="248"/>
      <c r="D3419" s="238" t="s">
        <v>383</v>
      </c>
      <c r="E3419" s="249" t="s">
        <v>19</v>
      </c>
      <c r="F3419" s="250" t="s">
        <v>2953</v>
      </c>
      <c r="G3419" s="248"/>
      <c r="H3419" s="251">
        <v>5.5300000000000002</v>
      </c>
      <c r="I3419" s="252"/>
      <c r="J3419" s="248"/>
      <c r="K3419" s="248"/>
      <c r="L3419" s="253"/>
      <c r="M3419" s="254"/>
      <c r="N3419" s="255"/>
      <c r="O3419" s="255"/>
      <c r="P3419" s="255"/>
      <c r="Q3419" s="255"/>
      <c r="R3419" s="255"/>
      <c r="S3419" s="255"/>
      <c r="T3419" s="256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7" t="s">
        <v>383</v>
      </c>
      <c r="AU3419" s="257" t="s">
        <v>91</v>
      </c>
      <c r="AV3419" s="14" t="s">
        <v>91</v>
      </c>
      <c r="AW3419" s="14" t="s">
        <v>37</v>
      </c>
      <c r="AX3419" s="14" t="s">
        <v>78</v>
      </c>
      <c r="AY3419" s="257" t="s">
        <v>373</v>
      </c>
    </row>
    <row r="3420" s="16" customFormat="1">
      <c r="A3420" s="16"/>
      <c r="B3420" s="269"/>
      <c r="C3420" s="270"/>
      <c r="D3420" s="238" t="s">
        <v>383</v>
      </c>
      <c r="E3420" s="271" t="s">
        <v>19</v>
      </c>
      <c r="F3420" s="272" t="s">
        <v>447</v>
      </c>
      <c r="G3420" s="270"/>
      <c r="H3420" s="273">
        <v>55.299999999999997</v>
      </c>
      <c r="I3420" s="274"/>
      <c r="J3420" s="270"/>
      <c r="K3420" s="270"/>
      <c r="L3420" s="275"/>
      <c r="M3420" s="276"/>
      <c r="N3420" s="277"/>
      <c r="O3420" s="277"/>
      <c r="P3420" s="277"/>
      <c r="Q3420" s="277"/>
      <c r="R3420" s="277"/>
      <c r="S3420" s="277"/>
      <c r="T3420" s="278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T3420" s="279" t="s">
        <v>383</v>
      </c>
      <c r="AU3420" s="279" t="s">
        <v>91</v>
      </c>
      <c r="AV3420" s="16" t="s">
        <v>98</v>
      </c>
      <c r="AW3420" s="16" t="s">
        <v>37</v>
      </c>
      <c r="AX3420" s="16" t="s">
        <v>78</v>
      </c>
      <c r="AY3420" s="279" t="s">
        <v>373</v>
      </c>
    </row>
    <row r="3421" s="15" customFormat="1">
      <c r="A3421" s="15"/>
      <c r="B3421" s="258"/>
      <c r="C3421" s="259"/>
      <c r="D3421" s="238" t="s">
        <v>383</v>
      </c>
      <c r="E3421" s="260" t="s">
        <v>217</v>
      </c>
      <c r="F3421" s="261" t="s">
        <v>386</v>
      </c>
      <c r="G3421" s="259"/>
      <c r="H3421" s="262">
        <v>160.37000000000001</v>
      </c>
      <c r="I3421" s="263"/>
      <c r="J3421" s="259"/>
      <c r="K3421" s="259"/>
      <c r="L3421" s="264"/>
      <c r="M3421" s="265"/>
      <c r="N3421" s="266"/>
      <c r="O3421" s="266"/>
      <c r="P3421" s="266"/>
      <c r="Q3421" s="266"/>
      <c r="R3421" s="266"/>
      <c r="S3421" s="266"/>
      <c r="T3421" s="267"/>
      <c r="U3421" s="15"/>
      <c r="V3421" s="15"/>
      <c r="W3421" s="15"/>
      <c r="X3421" s="15"/>
      <c r="Y3421" s="15"/>
      <c r="Z3421" s="15"/>
      <c r="AA3421" s="15"/>
      <c r="AB3421" s="15"/>
      <c r="AC3421" s="15"/>
      <c r="AD3421" s="15"/>
      <c r="AE3421" s="15"/>
      <c r="AT3421" s="268" t="s">
        <v>383</v>
      </c>
      <c r="AU3421" s="268" t="s">
        <v>91</v>
      </c>
      <c r="AV3421" s="15" t="s">
        <v>379</v>
      </c>
      <c r="AW3421" s="15" t="s">
        <v>37</v>
      </c>
      <c r="AX3421" s="15" t="s">
        <v>85</v>
      </c>
      <c r="AY3421" s="268" t="s">
        <v>373</v>
      </c>
    </row>
    <row r="3422" s="14" customFormat="1">
      <c r="A3422" s="14"/>
      <c r="B3422" s="247"/>
      <c r="C3422" s="248"/>
      <c r="D3422" s="238" t="s">
        <v>383</v>
      </c>
      <c r="E3422" s="248"/>
      <c r="F3422" s="250" t="s">
        <v>2954</v>
      </c>
      <c r="G3422" s="248"/>
      <c r="H3422" s="251">
        <v>168.38900000000001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383</v>
      </c>
      <c r="AU3422" s="257" t="s">
        <v>91</v>
      </c>
      <c r="AV3422" s="14" t="s">
        <v>91</v>
      </c>
      <c r="AW3422" s="14" t="s">
        <v>4</v>
      </c>
      <c r="AX3422" s="14" t="s">
        <v>85</v>
      </c>
      <c r="AY3422" s="257" t="s">
        <v>373</v>
      </c>
    </row>
    <row r="3423" s="2" customFormat="1" ht="37.8" customHeight="1">
      <c r="A3423" s="41"/>
      <c r="B3423" s="42"/>
      <c r="C3423" s="218" t="s">
        <v>2955</v>
      </c>
      <c r="D3423" s="218" t="s">
        <v>375</v>
      </c>
      <c r="E3423" s="219" t="s">
        <v>2956</v>
      </c>
      <c r="F3423" s="220" t="s">
        <v>2957</v>
      </c>
      <c r="G3423" s="221" t="s">
        <v>595</v>
      </c>
      <c r="H3423" s="222">
        <v>18</v>
      </c>
      <c r="I3423" s="223"/>
      <c r="J3423" s="224">
        <f>ROUND(I3423*H3423,2)</f>
        <v>0</v>
      </c>
      <c r="K3423" s="220" t="s">
        <v>378</v>
      </c>
      <c r="L3423" s="47"/>
      <c r="M3423" s="225" t="s">
        <v>19</v>
      </c>
      <c r="N3423" s="226" t="s">
        <v>50</v>
      </c>
      <c r="O3423" s="87"/>
      <c r="P3423" s="227">
        <f>O3423*H3423</f>
        <v>0</v>
      </c>
      <c r="Q3423" s="227">
        <v>3.0000000000000001E-05</v>
      </c>
      <c r="R3423" s="227">
        <f>Q3423*H3423</f>
        <v>0.00054000000000000001</v>
      </c>
      <c r="S3423" s="227">
        <v>0</v>
      </c>
      <c r="T3423" s="228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29" t="s">
        <v>482</v>
      </c>
      <c r="AT3423" s="229" t="s">
        <v>375</v>
      </c>
      <c r="AU3423" s="229" t="s">
        <v>91</v>
      </c>
      <c r="AY3423" s="20" t="s">
        <v>373</v>
      </c>
      <c r="BE3423" s="230">
        <f>IF(N3423="základní",J3423,0)</f>
        <v>0</v>
      </c>
      <c r="BF3423" s="230">
        <f>IF(N3423="snížená",J3423,0)</f>
        <v>0</v>
      </c>
      <c r="BG3423" s="230">
        <f>IF(N3423="zákl. přenesená",J3423,0)</f>
        <v>0</v>
      </c>
      <c r="BH3423" s="230">
        <f>IF(N3423="sníž. přenesená",J3423,0)</f>
        <v>0</v>
      </c>
      <c r="BI3423" s="230">
        <f>IF(N3423="nulová",J3423,0)</f>
        <v>0</v>
      </c>
      <c r="BJ3423" s="20" t="s">
        <v>91</v>
      </c>
      <c r="BK3423" s="230">
        <f>ROUND(I3423*H3423,2)</f>
        <v>0</v>
      </c>
      <c r="BL3423" s="20" t="s">
        <v>482</v>
      </c>
      <c r="BM3423" s="229" t="s">
        <v>2958</v>
      </c>
    </row>
    <row r="3424" s="2" customFormat="1">
      <c r="A3424" s="41"/>
      <c r="B3424" s="42"/>
      <c r="C3424" s="43"/>
      <c r="D3424" s="231" t="s">
        <v>381</v>
      </c>
      <c r="E3424" s="43"/>
      <c r="F3424" s="232" t="s">
        <v>2959</v>
      </c>
      <c r="G3424" s="43"/>
      <c r="H3424" s="43"/>
      <c r="I3424" s="233"/>
      <c r="J3424" s="43"/>
      <c r="K3424" s="43"/>
      <c r="L3424" s="47"/>
      <c r="M3424" s="234"/>
      <c r="N3424" s="235"/>
      <c r="O3424" s="87"/>
      <c r="P3424" s="87"/>
      <c r="Q3424" s="87"/>
      <c r="R3424" s="87"/>
      <c r="S3424" s="87"/>
      <c r="T3424" s="88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T3424" s="20" t="s">
        <v>381</v>
      </c>
      <c r="AU3424" s="20" t="s">
        <v>91</v>
      </c>
    </row>
    <row r="3425" s="13" customFormat="1">
      <c r="A3425" s="13"/>
      <c r="B3425" s="236"/>
      <c r="C3425" s="237"/>
      <c r="D3425" s="238" t="s">
        <v>383</v>
      </c>
      <c r="E3425" s="239" t="s">
        <v>19</v>
      </c>
      <c r="F3425" s="240" t="s">
        <v>384</v>
      </c>
      <c r="G3425" s="237"/>
      <c r="H3425" s="239" t="s">
        <v>19</v>
      </c>
      <c r="I3425" s="241"/>
      <c r="J3425" s="237"/>
      <c r="K3425" s="237"/>
      <c r="L3425" s="242"/>
      <c r="M3425" s="243"/>
      <c r="N3425" s="244"/>
      <c r="O3425" s="244"/>
      <c r="P3425" s="244"/>
      <c r="Q3425" s="244"/>
      <c r="R3425" s="244"/>
      <c r="S3425" s="244"/>
      <c r="T3425" s="245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6" t="s">
        <v>383</v>
      </c>
      <c r="AU3425" s="246" t="s">
        <v>91</v>
      </c>
      <c r="AV3425" s="13" t="s">
        <v>85</v>
      </c>
      <c r="AW3425" s="13" t="s">
        <v>37</v>
      </c>
      <c r="AX3425" s="13" t="s">
        <v>78</v>
      </c>
      <c r="AY3425" s="246" t="s">
        <v>373</v>
      </c>
    </row>
    <row r="3426" s="13" customFormat="1">
      <c r="A3426" s="13"/>
      <c r="B3426" s="236"/>
      <c r="C3426" s="237"/>
      <c r="D3426" s="238" t="s">
        <v>383</v>
      </c>
      <c r="E3426" s="239" t="s">
        <v>19</v>
      </c>
      <c r="F3426" s="240" t="s">
        <v>1441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383</v>
      </c>
      <c r="AU3426" s="246" t="s">
        <v>91</v>
      </c>
      <c r="AV3426" s="13" t="s">
        <v>85</v>
      </c>
      <c r="AW3426" s="13" t="s">
        <v>37</v>
      </c>
      <c r="AX3426" s="13" t="s">
        <v>78</v>
      </c>
      <c r="AY3426" s="246" t="s">
        <v>373</v>
      </c>
    </row>
    <row r="3427" s="14" customFormat="1">
      <c r="A3427" s="14"/>
      <c r="B3427" s="247"/>
      <c r="C3427" s="248"/>
      <c r="D3427" s="238" t="s">
        <v>383</v>
      </c>
      <c r="E3427" s="249" t="s">
        <v>19</v>
      </c>
      <c r="F3427" s="250" t="s">
        <v>2960</v>
      </c>
      <c r="G3427" s="248"/>
      <c r="H3427" s="251">
        <v>18</v>
      </c>
      <c r="I3427" s="252"/>
      <c r="J3427" s="248"/>
      <c r="K3427" s="248"/>
      <c r="L3427" s="253"/>
      <c r="M3427" s="254"/>
      <c r="N3427" s="255"/>
      <c r="O3427" s="255"/>
      <c r="P3427" s="255"/>
      <c r="Q3427" s="255"/>
      <c r="R3427" s="255"/>
      <c r="S3427" s="255"/>
      <c r="T3427" s="256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7" t="s">
        <v>383</v>
      </c>
      <c r="AU3427" s="257" t="s">
        <v>91</v>
      </c>
      <c r="AV3427" s="14" t="s">
        <v>91</v>
      </c>
      <c r="AW3427" s="14" t="s">
        <v>37</v>
      </c>
      <c r="AX3427" s="14" t="s">
        <v>78</v>
      </c>
      <c r="AY3427" s="257" t="s">
        <v>373</v>
      </c>
    </row>
    <row r="3428" s="15" customFormat="1">
      <c r="A3428" s="15"/>
      <c r="B3428" s="258"/>
      <c r="C3428" s="259"/>
      <c r="D3428" s="238" t="s">
        <v>383</v>
      </c>
      <c r="E3428" s="260" t="s">
        <v>19</v>
      </c>
      <c r="F3428" s="261" t="s">
        <v>386</v>
      </c>
      <c r="G3428" s="259"/>
      <c r="H3428" s="262">
        <v>18</v>
      </c>
      <c r="I3428" s="263"/>
      <c r="J3428" s="259"/>
      <c r="K3428" s="259"/>
      <c r="L3428" s="264"/>
      <c r="M3428" s="265"/>
      <c r="N3428" s="266"/>
      <c r="O3428" s="266"/>
      <c r="P3428" s="266"/>
      <c r="Q3428" s="266"/>
      <c r="R3428" s="266"/>
      <c r="S3428" s="266"/>
      <c r="T3428" s="267"/>
      <c r="U3428" s="15"/>
      <c r="V3428" s="15"/>
      <c r="W3428" s="15"/>
      <c r="X3428" s="15"/>
      <c r="Y3428" s="15"/>
      <c r="Z3428" s="15"/>
      <c r="AA3428" s="15"/>
      <c r="AB3428" s="15"/>
      <c r="AC3428" s="15"/>
      <c r="AD3428" s="15"/>
      <c r="AE3428" s="15"/>
      <c r="AT3428" s="268" t="s">
        <v>383</v>
      </c>
      <c r="AU3428" s="268" t="s">
        <v>91</v>
      </c>
      <c r="AV3428" s="15" t="s">
        <v>379</v>
      </c>
      <c r="AW3428" s="15" t="s">
        <v>37</v>
      </c>
      <c r="AX3428" s="15" t="s">
        <v>85</v>
      </c>
      <c r="AY3428" s="268" t="s">
        <v>373</v>
      </c>
    </row>
    <row r="3429" s="2" customFormat="1" ht="24.15" customHeight="1">
      <c r="A3429" s="41"/>
      <c r="B3429" s="42"/>
      <c r="C3429" s="280" t="s">
        <v>2961</v>
      </c>
      <c r="D3429" s="280" t="s">
        <v>489</v>
      </c>
      <c r="E3429" s="281" t="s">
        <v>2962</v>
      </c>
      <c r="F3429" s="282" t="s">
        <v>2963</v>
      </c>
      <c r="G3429" s="283" t="s">
        <v>595</v>
      </c>
      <c r="H3429" s="284">
        <v>18</v>
      </c>
      <c r="I3429" s="285"/>
      <c r="J3429" s="286">
        <f>ROUND(I3429*H3429,2)</f>
        <v>0</v>
      </c>
      <c r="K3429" s="282" t="s">
        <v>378</v>
      </c>
      <c r="L3429" s="287"/>
      <c r="M3429" s="288" t="s">
        <v>19</v>
      </c>
      <c r="N3429" s="289" t="s">
        <v>50</v>
      </c>
      <c r="O3429" s="87"/>
      <c r="P3429" s="227">
        <f>O3429*H3429</f>
        <v>0</v>
      </c>
      <c r="Q3429" s="227">
        <v>0.0011999999999999999</v>
      </c>
      <c r="R3429" s="227">
        <f>Q3429*H3429</f>
        <v>0.021599999999999998</v>
      </c>
      <c r="S3429" s="227">
        <v>0</v>
      </c>
      <c r="T3429" s="228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29" t="s">
        <v>616</v>
      </c>
      <c r="AT3429" s="229" t="s">
        <v>489</v>
      </c>
      <c r="AU3429" s="229" t="s">
        <v>91</v>
      </c>
      <c r="AY3429" s="20" t="s">
        <v>373</v>
      </c>
      <c r="BE3429" s="230">
        <f>IF(N3429="základní",J3429,0)</f>
        <v>0</v>
      </c>
      <c r="BF3429" s="230">
        <f>IF(N3429="snížená",J3429,0)</f>
        <v>0</v>
      </c>
      <c r="BG3429" s="230">
        <f>IF(N3429="zákl. přenesená",J3429,0)</f>
        <v>0</v>
      </c>
      <c r="BH3429" s="230">
        <f>IF(N3429="sníž. přenesená",J3429,0)</f>
        <v>0</v>
      </c>
      <c r="BI3429" s="230">
        <f>IF(N3429="nulová",J3429,0)</f>
        <v>0</v>
      </c>
      <c r="BJ3429" s="20" t="s">
        <v>91</v>
      </c>
      <c r="BK3429" s="230">
        <f>ROUND(I3429*H3429,2)</f>
        <v>0</v>
      </c>
      <c r="BL3429" s="20" t="s">
        <v>482</v>
      </c>
      <c r="BM3429" s="229" t="s">
        <v>2964</v>
      </c>
    </row>
    <row r="3430" s="13" customFormat="1">
      <c r="A3430" s="13"/>
      <c r="B3430" s="236"/>
      <c r="C3430" s="237"/>
      <c r="D3430" s="238" t="s">
        <v>383</v>
      </c>
      <c r="E3430" s="239" t="s">
        <v>19</v>
      </c>
      <c r="F3430" s="240" t="s">
        <v>384</v>
      </c>
      <c r="G3430" s="237"/>
      <c r="H3430" s="239" t="s">
        <v>19</v>
      </c>
      <c r="I3430" s="241"/>
      <c r="J3430" s="237"/>
      <c r="K3430" s="237"/>
      <c r="L3430" s="242"/>
      <c r="M3430" s="243"/>
      <c r="N3430" s="244"/>
      <c r="O3430" s="244"/>
      <c r="P3430" s="244"/>
      <c r="Q3430" s="244"/>
      <c r="R3430" s="244"/>
      <c r="S3430" s="244"/>
      <c r="T3430" s="245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6" t="s">
        <v>383</v>
      </c>
      <c r="AU3430" s="246" t="s">
        <v>91</v>
      </c>
      <c r="AV3430" s="13" t="s">
        <v>85</v>
      </c>
      <c r="AW3430" s="13" t="s">
        <v>37</v>
      </c>
      <c r="AX3430" s="13" t="s">
        <v>78</v>
      </c>
      <c r="AY3430" s="246" t="s">
        <v>373</v>
      </c>
    </row>
    <row r="3431" s="13" customFormat="1">
      <c r="A3431" s="13"/>
      <c r="B3431" s="236"/>
      <c r="C3431" s="237"/>
      <c r="D3431" s="238" t="s">
        <v>383</v>
      </c>
      <c r="E3431" s="239" t="s">
        <v>19</v>
      </c>
      <c r="F3431" s="240" t="s">
        <v>1441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383</v>
      </c>
      <c r="AU3431" s="246" t="s">
        <v>91</v>
      </c>
      <c r="AV3431" s="13" t="s">
        <v>85</v>
      </c>
      <c r="AW3431" s="13" t="s">
        <v>37</v>
      </c>
      <c r="AX3431" s="13" t="s">
        <v>78</v>
      </c>
      <c r="AY3431" s="246" t="s">
        <v>373</v>
      </c>
    </row>
    <row r="3432" s="14" customFormat="1">
      <c r="A3432" s="14"/>
      <c r="B3432" s="247"/>
      <c r="C3432" s="248"/>
      <c r="D3432" s="238" t="s">
        <v>383</v>
      </c>
      <c r="E3432" s="249" t="s">
        <v>19</v>
      </c>
      <c r="F3432" s="250" t="s">
        <v>2960</v>
      </c>
      <c r="G3432" s="248"/>
      <c r="H3432" s="251">
        <v>18</v>
      </c>
      <c r="I3432" s="252"/>
      <c r="J3432" s="248"/>
      <c r="K3432" s="248"/>
      <c r="L3432" s="253"/>
      <c r="M3432" s="254"/>
      <c r="N3432" s="255"/>
      <c r="O3432" s="255"/>
      <c r="P3432" s="255"/>
      <c r="Q3432" s="255"/>
      <c r="R3432" s="255"/>
      <c r="S3432" s="255"/>
      <c r="T3432" s="256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7" t="s">
        <v>383</v>
      </c>
      <c r="AU3432" s="257" t="s">
        <v>91</v>
      </c>
      <c r="AV3432" s="14" t="s">
        <v>91</v>
      </c>
      <c r="AW3432" s="14" t="s">
        <v>37</v>
      </c>
      <c r="AX3432" s="14" t="s">
        <v>78</v>
      </c>
      <c r="AY3432" s="257" t="s">
        <v>373</v>
      </c>
    </row>
    <row r="3433" s="15" customFormat="1">
      <c r="A3433" s="15"/>
      <c r="B3433" s="258"/>
      <c r="C3433" s="259"/>
      <c r="D3433" s="238" t="s">
        <v>383</v>
      </c>
      <c r="E3433" s="260" t="s">
        <v>19</v>
      </c>
      <c r="F3433" s="261" t="s">
        <v>386</v>
      </c>
      <c r="G3433" s="259"/>
      <c r="H3433" s="262">
        <v>18</v>
      </c>
      <c r="I3433" s="263"/>
      <c r="J3433" s="259"/>
      <c r="K3433" s="259"/>
      <c r="L3433" s="264"/>
      <c r="M3433" s="265"/>
      <c r="N3433" s="266"/>
      <c r="O3433" s="266"/>
      <c r="P3433" s="266"/>
      <c r="Q3433" s="266"/>
      <c r="R3433" s="266"/>
      <c r="S3433" s="266"/>
      <c r="T3433" s="267"/>
      <c r="U3433" s="15"/>
      <c r="V3433" s="15"/>
      <c r="W3433" s="15"/>
      <c r="X3433" s="15"/>
      <c r="Y3433" s="15"/>
      <c r="Z3433" s="15"/>
      <c r="AA3433" s="15"/>
      <c r="AB3433" s="15"/>
      <c r="AC3433" s="15"/>
      <c r="AD3433" s="15"/>
      <c r="AE3433" s="15"/>
      <c r="AT3433" s="268" t="s">
        <v>383</v>
      </c>
      <c r="AU3433" s="268" t="s">
        <v>91</v>
      </c>
      <c r="AV3433" s="15" t="s">
        <v>379</v>
      </c>
      <c r="AW3433" s="15" t="s">
        <v>37</v>
      </c>
      <c r="AX3433" s="15" t="s">
        <v>85</v>
      </c>
      <c r="AY3433" s="268" t="s">
        <v>373</v>
      </c>
    </row>
    <row r="3434" s="2" customFormat="1" ht="37.8" customHeight="1">
      <c r="A3434" s="41"/>
      <c r="B3434" s="42"/>
      <c r="C3434" s="218" t="s">
        <v>2965</v>
      </c>
      <c r="D3434" s="218" t="s">
        <v>375</v>
      </c>
      <c r="E3434" s="219" t="s">
        <v>2966</v>
      </c>
      <c r="F3434" s="220" t="s">
        <v>2967</v>
      </c>
      <c r="G3434" s="221" t="s">
        <v>595</v>
      </c>
      <c r="H3434" s="222">
        <v>3</v>
      </c>
      <c r="I3434" s="223"/>
      <c r="J3434" s="224">
        <f>ROUND(I3434*H3434,2)</f>
        <v>0</v>
      </c>
      <c r="K3434" s="220" t="s">
        <v>378</v>
      </c>
      <c r="L3434" s="47"/>
      <c r="M3434" s="225" t="s">
        <v>19</v>
      </c>
      <c r="N3434" s="226" t="s">
        <v>50</v>
      </c>
      <c r="O3434" s="87"/>
      <c r="P3434" s="227">
        <f>O3434*H3434</f>
        <v>0</v>
      </c>
      <c r="Q3434" s="227">
        <v>3.0000000000000001E-05</v>
      </c>
      <c r="R3434" s="227">
        <f>Q3434*H3434</f>
        <v>9.0000000000000006E-05</v>
      </c>
      <c r="S3434" s="227">
        <v>0</v>
      </c>
      <c r="T3434" s="228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9" t="s">
        <v>482</v>
      </c>
      <c r="AT3434" s="229" t="s">
        <v>375</v>
      </c>
      <c r="AU3434" s="229" t="s">
        <v>91</v>
      </c>
      <c r="AY3434" s="20" t="s">
        <v>373</v>
      </c>
      <c r="BE3434" s="230">
        <f>IF(N3434="základní",J3434,0)</f>
        <v>0</v>
      </c>
      <c r="BF3434" s="230">
        <f>IF(N3434="snížená",J3434,0)</f>
        <v>0</v>
      </c>
      <c r="BG3434" s="230">
        <f>IF(N3434="zákl. přenesená",J3434,0)</f>
        <v>0</v>
      </c>
      <c r="BH3434" s="230">
        <f>IF(N3434="sníž. přenesená",J3434,0)</f>
        <v>0</v>
      </c>
      <c r="BI3434" s="230">
        <f>IF(N3434="nulová",J3434,0)</f>
        <v>0</v>
      </c>
      <c r="BJ3434" s="20" t="s">
        <v>91</v>
      </c>
      <c r="BK3434" s="230">
        <f>ROUND(I3434*H3434,2)</f>
        <v>0</v>
      </c>
      <c r="BL3434" s="20" t="s">
        <v>482</v>
      </c>
      <c r="BM3434" s="229" t="s">
        <v>2968</v>
      </c>
    </row>
    <row r="3435" s="2" customFormat="1">
      <c r="A3435" s="41"/>
      <c r="B3435" s="42"/>
      <c r="C3435" s="43"/>
      <c r="D3435" s="231" t="s">
        <v>381</v>
      </c>
      <c r="E3435" s="43"/>
      <c r="F3435" s="232" t="s">
        <v>2969</v>
      </c>
      <c r="G3435" s="43"/>
      <c r="H3435" s="43"/>
      <c r="I3435" s="233"/>
      <c r="J3435" s="43"/>
      <c r="K3435" s="43"/>
      <c r="L3435" s="47"/>
      <c r="M3435" s="234"/>
      <c r="N3435" s="235"/>
      <c r="O3435" s="87"/>
      <c r="P3435" s="87"/>
      <c r="Q3435" s="87"/>
      <c r="R3435" s="87"/>
      <c r="S3435" s="87"/>
      <c r="T3435" s="88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20" t="s">
        <v>381</v>
      </c>
      <c r="AU3435" s="20" t="s">
        <v>91</v>
      </c>
    </row>
    <row r="3436" s="13" customFormat="1">
      <c r="A3436" s="13"/>
      <c r="B3436" s="236"/>
      <c r="C3436" s="237"/>
      <c r="D3436" s="238" t="s">
        <v>383</v>
      </c>
      <c r="E3436" s="239" t="s">
        <v>19</v>
      </c>
      <c r="F3436" s="240" t="s">
        <v>384</v>
      </c>
      <c r="G3436" s="237"/>
      <c r="H3436" s="239" t="s">
        <v>19</v>
      </c>
      <c r="I3436" s="241"/>
      <c r="J3436" s="237"/>
      <c r="K3436" s="237"/>
      <c r="L3436" s="242"/>
      <c r="M3436" s="243"/>
      <c r="N3436" s="244"/>
      <c r="O3436" s="244"/>
      <c r="P3436" s="244"/>
      <c r="Q3436" s="244"/>
      <c r="R3436" s="244"/>
      <c r="S3436" s="244"/>
      <c r="T3436" s="24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6" t="s">
        <v>383</v>
      </c>
      <c r="AU3436" s="246" t="s">
        <v>91</v>
      </c>
      <c r="AV3436" s="13" t="s">
        <v>85</v>
      </c>
      <c r="AW3436" s="13" t="s">
        <v>37</v>
      </c>
      <c r="AX3436" s="13" t="s">
        <v>78</v>
      </c>
      <c r="AY3436" s="246" t="s">
        <v>373</v>
      </c>
    </row>
    <row r="3437" s="13" customFormat="1">
      <c r="A3437" s="13"/>
      <c r="B3437" s="236"/>
      <c r="C3437" s="237"/>
      <c r="D3437" s="238" t="s">
        <v>383</v>
      </c>
      <c r="E3437" s="239" t="s">
        <v>19</v>
      </c>
      <c r="F3437" s="240" t="s">
        <v>1441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383</v>
      </c>
      <c r="AU3437" s="246" t="s">
        <v>91</v>
      </c>
      <c r="AV3437" s="13" t="s">
        <v>85</v>
      </c>
      <c r="AW3437" s="13" t="s">
        <v>37</v>
      </c>
      <c r="AX3437" s="13" t="s">
        <v>78</v>
      </c>
      <c r="AY3437" s="246" t="s">
        <v>373</v>
      </c>
    </row>
    <row r="3438" s="14" customFormat="1">
      <c r="A3438" s="14"/>
      <c r="B3438" s="247"/>
      <c r="C3438" s="248"/>
      <c r="D3438" s="238" t="s">
        <v>383</v>
      </c>
      <c r="E3438" s="249" t="s">
        <v>19</v>
      </c>
      <c r="F3438" s="250" t="s">
        <v>2970</v>
      </c>
      <c r="G3438" s="248"/>
      <c r="H3438" s="251">
        <v>3</v>
      </c>
      <c r="I3438" s="252"/>
      <c r="J3438" s="248"/>
      <c r="K3438" s="248"/>
      <c r="L3438" s="253"/>
      <c r="M3438" s="254"/>
      <c r="N3438" s="255"/>
      <c r="O3438" s="255"/>
      <c r="P3438" s="255"/>
      <c r="Q3438" s="255"/>
      <c r="R3438" s="255"/>
      <c r="S3438" s="255"/>
      <c r="T3438" s="256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7" t="s">
        <v>383</v>
      </c>
      <c r="AU3438" s="257" t="s">
        <v>91</v>
      </c>
      <c r="AV3438" s="14" t="s">
        <v>91</v>
      </c>
      <c r="AW3438" s="14" t="s">
        <v>37</v>
      </c>
      <c r="AX3438" s="14" t="s">
        <v>78</v>
      </c>
      <c r="AY3438" s="257" t="s">
        <v>373</v>
      </c>
    </row>
    <row r="3439" s="15" customFormat="1">
      <c r="A3439" s="15"/>
      <c r="B3439" s="258"/>
      <c r="C3439" s="259"/>
      <c r="D3439" s="238" t="s">
        <v>383</v>
      </c>
      <c r="E3439" s="260" t="s">
        <v>19</v>
      </c>
      <c r="F3439" s="261" t="s">
        <v>386</v>
      </c>
      <c r="G3439" s="259"/>
      <c r="H3439" s="262">
        <v>3</v>
      </c>
      <c r="I3439" s="263"/>
      <c r="J3439" s="259"/>
      <c r="K3439" s="259"/>
      <c r="L3439" s="264"/>
      <c r="M3439" s="265"/>
      <c r="N3439" s="266"/>
      <c r="O3439" s="266"/>
      <c r="P3439" s="266"/>
      <c r="Q3439" s="266"/>
      <c r="R3439" s="266"/>
      <c r="S3439" s="266"/>
      <c r="T3439" s="267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68" t="s">
        <v>383</v>
      </c>
      <c r="AU3439" s="268" t="s">
        <v>91</v>
      </c>
      <c r="AV3439" s="15" t="s">
        <v>379</v>
      </c>
      <c r="AW3439" s="15" t="s">
        <v>37</v>
      </c>
      <c r="AX3439" s="15" t="s">
        <v>85</v>
      </c>
      <c r="AY3439" s="268" t="s">
        <v>373</v>
      </c>
    </row>
    <row r="3440" s="2" customFormat="1" ht="24.15" customHeight="1">
      <c r="A3440" s="41"/>
      <c r="B3440" s="42"/>
      <c r="C3440" s="280" t="s">
        <v>2971</v>
      </c>
      <c r="D3440" s="280" t="s">
        <v>489</v>
      </c>
      <c r="E3440" s="281" t="s">
        <v>2972</v>
      </c>
      <c r="F3440" s="282" t="s">
        <v>2973</v>
      </c>
      <c r="G3440" s="283" t="s">
        <v>595</v>
      </c>
      <c r="H3440" s="284">
        <v>3</v>
      </c>
      <c r="I3440" s="285"/>
      <c r="J3440" s="286">
        <f>ROUND(I3440*H3440,2)</f>
        <v>0</v>
      </c>
      <c r="K3440" s="282" t="s">
        <v>378</v>
      </c>
      <c r="L3440" s="287"/>
      <c r="M3440" s="288" t="s">
        <v>19</v>
      </c>
      <c r="N3440" s="289" t="s">
        <v>50</v>
      </c>
      <c r="O3440" s="87"/>
      <c r="P3440" s="227">
        <f>O3440*H3440</f>
        <v>0</v>
      </c>
      <c r="Q3440" s="227">
        <v>0.0041999999999999997</v>
      </c>
      <c r="R3440" s="227">
        <f>Q3440*H3440</f>
        <v>0.0126</v>
      </c>
      <c r="S3440" s="227">
        <v>0</v>
      </c>
      <c r="T3440" s="228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9" t="s">
        <v>616</v>
      </c>
      <c r="AT3440" s="229" t="s">
        <v>489</v>
      </c>
      <c r="AU3440" s="229" t="s">
        <v>91</v>
      </c>
      <c r="AY3440" s="20" t="s">
        <v>373</v>
      </c>
      <c r="BE3440" s="230">
        <f>IF(N3440="základní",J3440,0)</f>
        <v>0</v>
      </c>
      <c r="BF3440" s="230">
        <f>IF(N3440="snížená",J3440,0)</f>
        <v>0</v>
      </c>
      <c r="BG3440" s="230">
        <f>IF(N3440="zákl. přenesená",J3440,0)</f>
        <v>0</v>
      </c>
      <c r="BH3440" s="230">
        <f>IF(N3440="sníž. přenesená",J3440,0)</f>
        <v>0</v>
      </c>
      <c r="BI3440" s="230">
        <f>IF(N3440="nulová",J3440,0)</f>
        <v>0</v>
      </c>
      <c r="BJ3440" s="20" t="s">
        <v>91</v>
      </c>
      <c r="BK3440" s="230">
        <f>ROUND(I3440*H3440,2)</f>
        <v>0</v>
      </c>
      <c r="BL3440" s="20" t="s">
        <v>482</v>
      </c>
      <c r="BM3440" s="229" t="s">
        <v>2974</v>
      </c>
    </row>
    <row r="3441" s="13" customFormat="1">
      <c r="A3441" s="13"/>
      <c r="B3441" s="236"/>
      <c r="C3441" s="237"/>
      <c r="D3441" s="238" t="s">
        <v>383</v>
      </c>
      <c r="E3441" s="239" t="s">
        <v>19</v>
      </c>
      <c r="F3441" s="240" t="s">
        <v>384</v>
      </c>
      <c r="G3441" s="237"/>
      <c r="H3441" s="239" t="s">
        <v>19</v>
      </c>
      <c r="I3441" s="241"/>
      <c r="J3441" s="237"/>
      <c r="K3441" s="237"/>
      <c r="L3441" s="242"/>
      <c r="M3441" s="243"/>
      <c r="N3441" s="244"/>
      <c r="O3441" s="244"/>
      <c r="P3441" s="244"/>
      <c r="Q3441" s="244"/>
      <c r="R3441" s="244"/>
      <c r="S3441" s="244"/>
      <c r="T3441" s="245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6" t="s">
        <v>383</v>
      </c>
      <c r="AU3441" s="246" t="s">
        <v>91</v>
      </c>
      <c r="AV3441" s="13" t="s">
        <v>85</v>
      </c>
      <c r="AW3441" s="13" t="s">
        <v>37</v>
      </c>
      <c r="AX3441" s="13" t="s">
        <v>78</v>
      </c>
      <c r="AY3441" s="246" t="s">
        <v>373</v>
      </c>
    </row>
    <row r="3442" s="13" customFormat="1">
      <c r="A3442" s="13"/>
      <c r="B3442" s="236"/>
      <c r="C3442" s="237"/>
      <c r="D3442" s="238" t="s">
        <v>383</v>
      </c>
      <c r="E3442" s="239" t="s">
        <v>19</v>
      </c>
      <c r="F3442" s="240" t="s">
        <v>1441</v>
      </c>
      <c r="G3442" s="237"/>
      <c r="H3442" s="239" t="s">
        <v>19</v>
      </c>
      <c r="I3442" s="241"/>
      <c r="J3442" s="237"/>
      <c r="K3442" s="237"/>
      <c r="L3442" s="242"/>
      <c r="M3442" s="243"/>
      <c r="N3442" s="244"/>
      <c r="O3442" s="244"/>
      <c r="P3442" s="244"/>
      <c r="Q3442" s="244"/>
      <c r="R3442" s="244"/>
      <c r="S3442" s="244"/>
      <c r="T3442" s="24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6" t="s">
        <v>383</v>
      </c>
      <c r="AU3442" s="246" t="s">
        <v>91</v>
      </c>
      <c r="AV3442" s="13" t="s">
        <v>85</v>
      </c>
      <c r="AW3442" s="13" t="s">
        <v>37</v>
      </c>
      <c r="AX3442" s="13" t="s">
        <v>78</v>
      </c>
      <c r="AY3442" s="246" t="s">
        <v>373</v>
      </c>
    </row>
    <row r="3443" s="14" customFormat="1">
      <c r="A3443" s="14"/>
      <c r="B3443" s="247"/>
      <c r="C3443" s="248"/>
      <c r="D3443" s="238" t="s">
        <v>383</v>
      </c>
      <c r="E3443" s="249" t="s">
        <v>19</v>
      </c>
      <c r="F3443" s="250" t="s">
        <v>2970</v>
      </c>
      <c r="G3443" s="248"/>
      <c r="H3443" s="251">
        <v>3</v>
      </c>
      <c r="I3443" s="252"/>
      <c r="J3443" s="248"/>
      <c r="K3443" s="248"/>
      <c r="L3443" s="253"/>
      <c r="M3443" s="254"/>
      <c r="N3443" s="255"/>
      <c r="O3443" s="255"/>
      <c r="P3443" s="255"/>
      <c r="Q3443" s="255"/>
      <c r="R3443" s="255"/>
      <c r="S3443" s="255"/>
      <c r="T3443" s="25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7" t="s">
        <v>383</v>
      </c>
      <c r="AU3443" s="257" t="s">
        <v>91</v>
      </c>
      <c r="AV3443" s="14" t="s">
        <v>91</v>
      </c>
      <c r="AW3443" s="14" t="s">
        <v>37</v>
      </c>
      <c r="AX3443" s="14" t="s">
        <v>78</v>
      </c>
      <c r="AY3443" s="257" t="s">
        <v>373</v>
      </c>
    </row>
    <row r="3444" s="15" customFormat="1">
      <c r="A3444" s="15"/>
      <c r="B3444" s="258"/>
      <c r="C3444" s="259"/>
      <c r="D3444" s="238" t="s">
        <v>383</v>
      </c>
      <c r="E3444" s="260" t="s">
        <v>19</v>
      </c>
      <c r="F3444" s="261" t="s">
        <v>386</v>
      </c>
      <c r="G3444" s="259"/>
      <c r="H3444" s="262">
        <v>3</v>
      </c>
      <c r="I3444" s="263"/>
      <c r="J3444" s="259"/>
      <c r="K3444" s="259"/>
      <c r="L3444" s="264"/>
      <c r="M3444" s="265"/>
      <c r="N3444" s="266"/>
      <c r="O3444" s="266"/>
      <c r="P3444" s="266"/>
      <c r="Q3444" s="266"/>
      <c r="R3444" s="266"/>
      <c r="S3444" s="266"/>
      <c r="T3444" s="267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8" t="s">
        <v>383</v>
      </c>
      <c r="AU3444" s="268" t="s">
        <v>91</v>
      </c>
      <c r="AV3444" s="15" t="s">
        <v>379</v>
      </c>
      <c r="AW3444" s="15" t="s">
        <v>37</v>
      </c>
      <c r="AX3444" s="15" t="s">
        <v>85</v>
      </c>
      <c r="AY3444" s="268" t="s">
        <v>373</v>
      </c>
    </row>
    <row r="3445" s="2" customFormat="1" ht="33" customHeight="1">
      <c r="A3445" s="41"/>
      <c r="B3445" s="42"/>
      <c r="C3445" s="218" t="s">
        <v>2975</v>
      </c>
      <c r="D3445" s="218" t="s">
        <v>375</v>
      </c>
      <c r="E3445" s="219" t="s">
        <v>2976</v>
      </c>
      <c r="F3445" s="220" t="s">
        <v>2977</v>
      </c>
      <c r="G3445" s="221" t="s">
        <v>230</v>
      </c>
      <c r="H3445" s="222">
        <v>139</v>
      </c>
      <c r="I3445" s="223"/>
      <c r="J3445" s="224">
        <f>ROUND(I3445*H3445,2)</f>
        <v>0</v>
      </c>
      <c r="K3445" s="220" t="s">
        <v>19</v>
      </c>
      <c r="L3445" s="47"/>
      <c r="M3445" s="225" t="s">
        <v>19</v>
      </c>
      <c r="N3445" s="226" t="s">
        <v>50</v>
      </c>
      <c r="O3445" s="87"/>
      <c r="P3445" s="227">
        <f>O3445*H3445</f>
        <v>0</v>
      </c>
      <c r="Q3445" s="227">
        <v>3.0000000000000001E-05</v>
      </c>
      <c r="R3445" s="227">
        <f>Q3445*H3445</f>
        <v>0.0041700000000000001</v>
      </c>
      <c r="S3445" s="227">
        <v>0</v>
      </c>
      <c r="T3445" s="228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9" t="s">
        <v>482</v>
      </c>
      <c r="AT3445" s="229" t="s">
        <v>375</v>
      </c>
      <c r="AU3445" s="229" t="s">
        <v>91</v>
      </c>
      <c r="AY3445" s="20" t="s">
        <v>373</v>
      </c>
      <c r="BE3445" s="230">
        <f>IF(N3445="základní",J3445,0)</f>
        <v>0</v>
      </c>
      <c r="BF3445" s="230">
        <f>IF(N3445="snížená",J3445,0)</f>
        <v>0</v>
      </c>
      <c r="BG3445" s="230">
        <f>IF(N3445="zákl. přenesená",J3445,0)</f>
        <v>0</v>
      </c>
      <c r="BH3445" s="230">
        <f>IF(N3445="sníž. přenesená",J3445,0)</f>
        <v>0</v>
      </c>
      <c r="BI3445" s="230">
        <f>IF(N3445="nulová",J3445,0)</f>
        <v>0</v>
      </c>
      <c r="BJ3445" s="20" t="s">
        <v>91</v>
      </c>
      <c r="BK3445" s="230">
        <f>ROUND(I3445*H3445,2)</f>
        <v>0</v>
      </c>
      <c r="BL3445" s="20" t="s">
        <v>482</v>
      </c>
      <c r="BM3445" s="229" t="s">
        <v>2978</v>
      </c>
    </row>
    <row r="3446" s="13" customFormat="1">
      <c r="A3446" s="13"/>
      <c r="B3446" s="236"/>
      <c r="C3446" s="237"/>
      <c r="D3446" s="238" t="s">
        <v>383</v>
      </c>
      <c r="E3446" s="239" t="s">
        <v>19</v>
      </c>
      <c r="F3446" s="240" t="s">
        <v>384</v>
      </c>
      <c r="G3446" s="237"/>
      <c r="H3446" s="239" t="s">
        <v>19</v>
      </c>
      <c r="I3446" s="241"/>
      <c r="J3446" s="237"/>
      <c r="K3446" s="237"/>
      <c r="L3446" s="242"/>
      <c r="M3446" s="243"/>
      <c r="N3446" s="244"/>
      <c r="O3446" s="244"/>
      <c r="P3446" s="244"/>
      <c r="Q3446" s="244"/>
      <c r="R3446" s="244"/>
      <c r="S3446" s="244"/>
      <c r="T3446" s="245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6" t="s">
        <v>383</v>
      </c>
      <c r="AU3446" s="246" t="s">
        <v>91</v>
      </c>
      <c r="AV3446" s="13" t="s">
        <v>85</v>
      </c>
      <c r="AW3446" s="13" t="s">
        <v>37</v>
      </c>
      <c r="AX3446" s="13" t="s">
        <v>78</v>
      </c>
      <c r="AY3446" s="246" t="s">
        <v>373</v>
      </c>
    </row>
    <row r="3447" s="13" customFormat="1">
      <c r="A3447" s="13"/>
      <c r="B3447" s="236"/>
      <c r="C3447" s="237"/>
      <c r="D3447" s="238" t="s">
        <v>383</v>
      </c>
      <c r="E3447" s="239" t="s">
        <v>19</v>
      </c>
      <c r="F3447" s="240" t="s">
        <v>1441</v>
      </c>
      <c r="G3447" s="237"/>
      <c r="H3447" s="239" t="s">
        <v>19</v>
      </c>
      <c r="I3447" s="241"/>
      <c r="J3447" s="237"/>
      <c r="K3447" s="237"/>
      <c r="L3447" s="242"/>
      <c r="M3447" s="243"/>
      <c r="N3447" s="244"/>
      <c r="O3447" s="244"/>
      <c r="P3447" s="244"/>
      <c r="Q3447" s="244"/>
      <c r="R3447" s="244"/>
      <c r="S3447" s="244"/>
      <c r="T3447" s="245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6" t="s">
        <v>383</v>
      </c>
      <c r="AU3447" s="246" t="s">
        <v>91</v>
      </c>
      <c r="AV3447" s="13" t="s">
        <v>85</v>
      </c>
      <c r="AW3447" s="13" t="s">
        <v>37</v>
      </c>
      <c r="AX3447" s="13" t="s">
        <v>78</v>
      </c>
      <c r="AY3447" s="246" t="s">
        <v>373</v>
      </c>
    </row>
    <row r="3448" s="14" customFormat="1">
      <c r="A3448" s="14"/>
      <c r="B3448" s="247"/>
      <c r="C3448" s="248"/>
      <c r="D3448" s="238" t="s">
        <v>383</v>
      </c>
      <c r="E3448" s="249" t="s">
        <v>19</v>
      </c>
      <c r="F3448" s="250" t="s">
        <v>2979</v>
      </c>
      <c r="G3448" s="248"/>
      <c r="H3448" s="251">
        <v>139</v>
      </c>
      <c r="I3448" s="252"/>
      <c r="J3448" s="248"/>
      <c r="K3448" s="248"/>
      <c r="L3448" s="253"/>
      <c r="M3448" s="254"/>
      <c r="N3448" s="255"/>
      <c r="O3448" s="255"/>
      <c r="P3448" s="255"/>
      <c r="Q3448" s="255"/>
      <c r="R3448" s="255"/>
      <c r="S3448" s="255"/>
      <c r="T3448" s="256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7" t="s">
        <v>383</v>
      </c>
      <c r="AU3448" s="257" t="s">
        <v>91</v>
      </c>
      <c r="AV3448" s="14" t="s">
        <v>91</v>
      </c>
      <c r="AW3448" s="14" t="s">
        <v>37</v>
      </c>
      <c r="AX3448" s="14" t="s">
        <v>78</v>
      </c>
      <c r="AY3448" s="257" t="s">
        <v>373</v>
      </c>
    </row>
    <row r="3449" s="15" customFormat="1">
      <c r="A3449" s="15"/>
      <c r="B3449" s="258"/>
      <c r="C3449" s="259"/>
      <c r="D3449" s="238" t="s">
        <v>383</v>
      </c>
      <c r="E3449" s="260" t="s">
        <v>19</v>
      </c>
      <c r="F3449" s="261" t="s">
        <v>386</v>
      </c>
      <c r="G3449" s="259"/>
      <c r="H3449" s="262">
        <v>139</v>
      </c>
      <c r="I3449" s="263"/>
      <c r="J3449" s="259"/>
      <c r="K3449" s="259"/>
      <c r="L3449" s="264"/>
      <c r="M3449" s="265"/>
      <c r="N3449" s="266"/>
      <c r="O3449" s="266"/>
      <c r="P3449" s="266"/>
      <c r="Q3449" s="266"/>
      <c r="R3449" s="266"/>
      <c r="S3449" s="266"/>
      <c r="T3449" s="267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/>
      <c r="AT3449" s="268" t="s">
        <v>383</v>
      </c>
      <c r="AU3449" s="268" t="s">
        <v>91</v>
      </c>
      <c r="AV3449" s="15" t="s">
        <v>379</v>
      </c>
      <c r="AW3449" s="15" t="s">
        <v>37</v>
      </c>
      <c r="AX3449" s="15" t="s">
        <v>85</v>
      </c>
      <c r="AY3449" s="268" t="s">
        <v>373</v>
      </c>
    </row>
    <row r="3450" s="2" customFormat="1" ht="33" customHeight="1">
      <c r="A3450" s="41"/>
      <c r="B3450" s="42"/>
      <c r="C3450" s="218" t="s">
        <v>2980</v>
      </c>
      <c r="D3450" s="218" t="s">
        <v>375</v>
      </c>
      <c r="E3450" s="219" t="s">
        <v>2981</v>
      </c>
      <c r="F3450" s="220" t="s">
        <v>2982</v>
      </c>
      <c r="G3450" s="221" t="s">
        <v>230</v>
      </c>
      <c r="H3450" s="222">
        <v>12</v>
      </c>
      <c r="I3450" s="223"/>
      <c r="J3450" s="224">
        <f>ROUND(I3450*H3450,2)</f>
        <v>0</v>
      </c>
      <c r="K3450" s="220" t="s">
        <v>378</v>
      </c>
      <c r="L3450" s="47"/>
      <c r="M3450" s="225" t="s">
        <v>19</v>
      </c>
      <c r="N3450" s="226" t="s">
        <v>50</v>
      </c>
      <c r="O3450" s="87"/>
      <c r="P3450" s="227">
        <f>O3450*H3450</f>
        <v>0</v>
      </c>
      <c r="Q3450" s="227">
        <v>0.0046100000000000004</v>
      </c>
      <c r="R3450" s="227">
        <f>Q3450*H3450</f>
        <v>0.055320000000000008</v>
      </c>
      <c r="S3450" s="227">
        <v>0</v>
      </c>
      <c r="T3450" s="228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29" t="s">
        <v>482</v>
      </c>
      <c r="AT3450" s="229" t="s">
        <v>375</v>
      </c>
      <c r="AU3450" s="229" t="s">
        <v>91</v>
      </c>
      <c r="AY3450" s="20" t="s">
        <v>373</v>
      </c>
      <c r="BE3450" s="230">
        <f>IF(N3450="základní",J3450,0)</f>
        <v>0</v>
      </c>
      <c r="BF3450" s="230">
        <f>IF(N3450="snížená",J3450,0)</f>
        <v>0</v>
      </c>
      <c r="BG3450" s="230">
        <f>IF(N3450="zákl. přenesená",J3450,0)</f>
        <v>0</v>
      </c>
      <c r="BH3450" s="230">
        <f>IF(N3450="sníž. přenesená",J3450,0)</f>
        <v>0</v>
      </c>
      <c r="BI3450" s="230">
        <f>IF(N3450="nulová",J3450,0)</f>
        <v>0</v>
      </c>
      <c r="BJ3450" s="20" t="s">
        <v>91</v>
      </c>
      <c r="BK3450" s="230">
        <f>ROUND(I3450*H3450,2)</f>
        <v>0</v>
      </c>
      <c r="BL3450" s="20" t="s">
        <v>482</v>
      </c>
      <c r="BM3450" s="229" t="s">
        <v>2983</v>
      </c>
    </row>
    <row r="3451" s="2" customFormat="1">
      <c r="A3451" s="41"/>
      <c r="B3451" s="42"/>
      <c r="C3451" s="43"/>
      <c r="D3451" s="231" t="s">
        <v>381</v>
      </c>
      <c r="E3451" s="43"/>
      <c r="F3451" s="232" t="s">
        <v>2984</v>
      </c>
      <c r="G3451" s="43"/>
      <c r="H3451" s="43"/>
      <c r="I3451" s="233"/>
      <c r="J3451" s="43"/>
      <c r="K3451" s="43"/>
      <c r="L3451" s="47"/>
      <c r="M3451" s="234"/>
      <c r="N3451" s="235"/>
      <c r="O3451" s="87"/>
      <c r="P3451" s="87"/>
      <c r="Q3451" s="87"/>
      <c r="R3451" s="87"/>
      <c r="S3451" s="87"/>
      <c r="T3451" s="88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T3451" s="20" t="s">
        <v>381</v>
      </c>
      <c r="AU3451" s="20" t="s">
        <v>91</v>
      </c>
    </row>
    <row r="3452" s="13" customFormat="1">
      <c r="A3452" s="13"/>
      <c r="B3452" s="236"/>
      <c r="C3452" s="237"/>
      <c r="D3452" s="238" t="s">
        <v>383</v>
      </c>
      <c r="E3452" s="239" t="s">
        <v>19</v>
      </c>
      <c r="F3452" s="240" t="s">
        <v>2708</v>
      </c>
      <c r="G3452" s="237"/>
      <c r="H3452" s="239" t="s">
        <v>19</v>
      </c>
      <c r="I3452" s="241"/>
      <c r="J3452" s="237"/>
      <c r="K3452" s="237"/>
      <c r="L3452" s="242"/>
      <c r="M3452" s="243"/>
      <c r="N3452" s="244"/>
      <c r="O3452" s="244"/>
      <c r="P3452" s="244"/>
      <c r="Q3452" s="244"/>
      <c r="R3452" s="244"/>
      <c r="S3452" s="244"/>
      <c r="T3452" s="245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6" t="s">
        <v>383</v>
      </c>
      <c r="AU3452" s="246" t="s">
        <v>91</v>
      </c>
      <c r="AV3452" s="13" t="s">
        <v>85</v>
      </c>
      <c r="AW3452" s="13" t="s">
        <v>37</v>
      </c>
      <c r="AX3452" s="13" t="s">
        <v>78</v>
      </c>
      <c r="AY3452" s="246" t="s">
        <v>373</v>
      </c>
    </row>
    <row r="3453" s="14" customFormat="1">
      <c r="A3453" s="14"/>
      <c r="B3453" s="247"/>
      <c r="C3453" s="248"/>
      <c r="D3453" s="238" t="s">
        <v>383</v>
      </c>
      <c r="E3453" s="249" t="s">
        <v>19</v>
      </c>
      <c r="F3453" s="250" t="s">
        <v>2985</v>
      </c>
      <c r="G3453" s="248"/>
      <c r="H3453" s="251">
        <v>12</v>
      </c>
      <c r="I3453" s="252"/>
      <c r="J3453" s="248"/>
      <c r="K3453" s="248"/>
      <c r="L3453" s="253"/>
      <c r="M3453" s="254"/>
      <c r="N3453" s="255"/>
      <c r="O3453" s="255"/>
      <c r="P3453" s="255"/>
      <c r="Q3453" s="255"/>
      <c r="R3453" s="255"/>
      <c r="S3453" s="255"/>
      <c r="T3453" s="256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7" t="s">
        <v>383</v>
      </c>
      <c r="AU3453" s="257" t="s">
        <v>91</v>
      </c>
      <c r="AV3453" s="14" t="s">
        <v>91</v>
      </c>
      <c r="AW3453" s="14" t="s">
        <v>37</v>
      </c>
      <c r="AX3453" s="14" t="s">
        <v>78</v>
      </c>
      <c r="AY3453" s="257" t="s">
        <v>373</v>
      </c>
    </row>
    <row r="3454" s="15" customFormat="1">
      <c r="A3454" s="15"/>
      <c r="B3454" s="258"/>
      <c r="C3454" s="259"/>
      <c r="D3454" s="238" t="s">
        <v>383</v>
      </c>
      <c r="E3454" s="260" t="s">
        <v>19</v>
      </c>
      <c r="F3454" s="261" t="s">
        <v>386</v>
      </c>
      <c r="G3454" s="259"/>
      <c r="H3454" s="262">
        <v>12</v>
      </c>
      <c r="I3454" s="263"/>
      <c r="J3454" s="259"/>
      <c r="K3454" s="259"/>
      <c r="L3454" s="264"/>
      <c r="M3454" s="265"/>
      <c r="N3454" s="266"/>
      <c r="O3454" s="266"/>
      <c r="P3454" s="266"/>
      <c r="Q3454" s="266"/>
      <c r="R3454" s="266"/>
      <c r="S3454" s="266"/>
      <c r="T3454" s="267"/>
      <c r="U3454" s="15"/>
      <c r="V3454" s="15"/>
      <c r="W3454" s="15"/>
      <c r="X3454" s="15"/>
      <c r="Y3454" s="15"/>
      <c r="Z3454" s="15"/>
      <c r="AA3454" s="15"/>
      <c r="AB3454" s="15"/>
      <c r="AC3454" s="15"/>
      <c r="AD3454" s="15"/>
      <c r="AE3454" s="15"/>
      <c r="AT3454" s="268" t="s">
        <v>383</v>
      </c>
      <c r="AU3454" s="268" t="s">
        <v>91</v>
      </c>
      <c r="AV3454" s="15" t="s">
        <v>379</v>
      </c>
      <c r="AW3454" s="15" t="s">
        <v>37</v>
      </c>
      <c r="AX3454" s="15" t="s">
        <v>85</v>
      </c>
      <c r="AY3454" s="268" t="s">
        <v>373</v>
      </c>
    </row>
    <row r="3455" s="2" customFormat="1" ht="66.75" customHeight="1">
      <c r="A3455" s="41"/>
      <c r="B3455" s="42"/>
      <c r="C3455" s="218" t="s">
        <v>2986</v>
      </c>
      <c r="D3455" s="218" t="s">
        <v>375</v>
      </c>
      <c r="E3455" s="219" t="s">
        <v>2987</v>
      </c>
      <c r="F3455" s="220" t="s">
        <v>2988</v>
      </c>
      <c r="G3455" s="221" t="s">
        <v>2058</v>
      </c>
      <c r="H3455" s="290"/>
      <c r="I3455" s="223"/>
      <c r="J3455" s="224">
        <f>ROUND(I3455*H3455,2)</f>
        <v>0</v>
      </c>
      <c r="K3455" s="220" t="s">
        <v>378</v>
      </c>
      <c r="L3455" s="47"/>
      <c r="M3455" s="225" t="s">
        <v>19</v>
      </c>
      <c r="N3455" s="226" t="s">
        <v>50</v>
      </c>
      <c r="O3455" s="87"/>
      <c r="P3455" s="227">
        <f>O3455*H3455</f>
        <v>0</v>
      </c>
      <c r="Q3455" s="227">
        <v>0</v>
      </c>
      <c r="R3455" s="227">
        <f>Q3455*H3455</f>
        <v>0</v>
      </c>
      <c r="S3455" s="227">
        <v>0</v>
      </c>
      <c r="T3455" s="228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9" t="s">
        <v>482</v>
      </c>
      <c r="AT3455" s="229" t="s">
        <v>375</v>
      </c>
      <c r="AU3455" s="229" t="s">
        <v>91</v>
      </c>
      <c r="AY3455" s="20" t="s">
        <v>373</v>
      </c>
      <c r="BE3455" s="230">
        <f>IF(N3455="základní",J3455,0)</f>
        <v>0</v>
      </c>
      <c r="BF3455" s="230">
        <f>IF(N3455="snížená",J3455,0)</f>
        <v>0</v>
      </c>
      <c r="BG3455" s="230">
        <f>IF(N3455="zákl. přenesená",J3455,0)</f>
        <v>0</v>
      </c>
      <c r="BH3455" s="230">
        <f>IF(N3455="sníž. přenesená",J3455,0)</f>
        <v>0</v>
      </c>
      <c r="BI3455" s="230">
        <f>IF(N3455="nulová",J3455,0)</f>
        <v>0</v>
      </c>
      <c r="BJ3455" s="20" t="s">
        <v>91</v>
      </c>
      <c r="BK3455" s="230">
        <f>ROUND(I3455*H3455,2)</f>
        <v>0</v>
      </c>
      <c r="BL3455" s="20" t="s">
        <v>482</v>
      </c>
      <c r="BM3455" s="229" t="s">
        <v>2989</v>
      </c>
    </row>
    <row r="3456" s="2" customFormat="1">
      <c r="A3456" s="41"/>
      <c r="B3456" s="42"/>
      <c r="C3456" s="43"/>
      <c r="D3456" s="231" t="s">
        <v>381</v>
      </c>
      <c r="E3456" s="43"/>
      <c r="F3456" s="232" t="s">
        <v>2990</v>
      </c>
      <c r="G3456" s="43"/>
      <c r="H3456" s="43"/>
      <c r="I3456" s="233"/>
      <c r="J3456" s="43"/>
      <c r="K3456" s="43"/>
      <c r="L3456" s="47"/>
      <c r="M3456" s="234"/>
      <c r="N3456" s="235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381</v>
      </c>
      <c r="AU3456" s="20" t="s">
        <v>91</v>
      </c>
    </row>
    <row r="3457" s="12" customFormat="1" ht="22.8" customHeight="1">
      <c r="A3457" s="12"/>
      <c r="B3457" s="202"/>
      <c r="C3457" s="203"/>
      <c r="D3457" s="204" t="s">
        <v>77</v>
      </c>
      <c r="E3457" s="216" t="s">
        <v>2991</v>
      </c>
      <c r="F3457" s="216" t="s">
        <v>2992</v>
      </c>
      <c r="G3457" s="203"/>
      <c r="H3457" s="203"/>
      <c r="I3457" s="206"/>
      <c r="J3457" s="217">
        <f>BK3457</f>
        <v>0</v>
      </c>
      <c r="K3457" s="203"/>
      <c r="L3457" s="208"/>
      <c r="M3457" s="209"/>
      <c r="N3457" s="210"/>
      <c r="O3457" s="210"/>
      <c r="P3457" s="211">
        <f>SUM(P3458:P3522)</f>
        <v>0</v>
      </c>
      <c r="Q3457" s="210"/>
      <c r="R3457" s="211">
        <f>SUM(R3458:R3522)</f>
        <v>0.33635449999999995</v>
      </c>
      <c r="S3457" s="210"/>
      <c r="T3457" s="212">
        <f>SUM(T3458:T3522)</f>
        <v>0</v>
      </c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R3457" s="213" t="s">
        <v>91</v>
      </c>
      <c r="AT3457" s="214" t="s">
        <v>77</v>
      </c>
      <c r="AU3457" s="214" t="s">
        <v>85</v>
      </c>
      <c r="AY3457" s="213" t="s">
        <v>373</v>
      </c>
      <c r="BK3457" s="215">
        <f>SUM(BK3458:BK3522)</f>
        <v>0</v>
      </c>
    </row>
    <row r="3458" s="2" customFormat="1" ht="37.8" customHeight="1">
      <c r="A3458" s="41"/>
      <c r="B3458" s="42"/>
      <c r="C3458" s="218" t="s">
        <v>2993</v>
      </c>
      <c r="D3458" s="218" t="s">
        <v>375</v>
      </c>
      <c r="E3458" s="219" t="s">
        <v>2994</v>
      </c>
      <c r="F3458" s="220" t="s">
        <v>2995</v>
      </c>
      <c r="G3458" s="221" t="s">
        <v>230</v>
      </c>
      <c r="H3458" s="222">
        <v>17</v>
      </c>
      <c r="I3458" s="223"/>
      <c r="J3458" s="224">
        <f>ROUND(I3458*H3458,2)</f>
        <v>0</v>
      </c>
      <c r="K3458" s="220" t="s">
        <v>19</v>
      </c>
      <c r="L3458" s="47"/>
      <c r="M3458" s="225" t="s">
        <v>19</v>
      </c>
      <c r="N3458" s="226" t="s">
        <v>50</v>
      </c>
      <c r="O3458" s="87"/>
      <c r="P3458" s="227">
        <f>O3458*H3458</f>
        <v>0</v>
      </c>
      <c r="Q3458" s="227">
        <v>0.0071199999999999996</v>
      </c>
      <c r="R3458" s="227">
        <f>Q3458*H3458</f>
        <v>0.12104</v>
      </c>
      <c r="S3458" s="227">
        <v>0</v>
      </c>
      <c r="T3458" s="228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9" t="s">
        <v>482</v>
      </c>
      <c r="AT3458" s="229" t="s">
        <v>375</v>
      </c>
      <c r="AU3458" s="229" t="s">
        <v>91</v>
      </c>
      <c r="AY3458" s="20" t="s">
        <v>373</v>
      </c>
      <c r="BE3458" s="230">
        <f>IF(N3458="základní",J3458,0)</f>
        <v>0</v>
      </c>
      <c r="BF3458" s="230">
        <f>IF(N3458="snížená",J3458,0)</f>
        <v>0</v>
      </c>
      <c r="BG3458" s="230">
        <f>IF(N3458="zákl. přenesená",J3458,0)</f>
        <v>0</v>
      </c>
      <c r="BH3458" s="230">
        <f>IF(N3458="sníž. přenesená",J3458,0)</f>
        <v>0</v>
      </c>
      <c r="BI3458" s="230">
        <f>IF(N3458="nulová",J3458,0)</f>
        <v>0</v>
      </c>
      <c r="BJ3458" s="20" t="s">
        <v>91</v>
      </c>
      <c r="BK3458" s="230">
        <f>ROUND(I3458*H3458,2)</f>
        <v>0</v>
      </c>
      <c r="BL3458" s="20" t="s">
        <v>482</v>
      </c>
      <c r="BM3458" s="229" t="s">
        <v>2996</v>
      </c>
    </row>
    <row r="3459" s="13" customFormat="1">
      <c r="A3459" s="13"/>
      <c r="B3459" s="236"/>
      <c r="C3459" s="237"/>
      <c r="D3459" s="238" t="s">
        <v>383</v>
      </c>
      <c r="E3459" s="239" t="s">
        <v>19</v>
      </c>
      <c r="F3459" s="240" t="s">
        <v>384</v>
      </c>
      <c r="G3459" s="237"/>
      <c r="H3459" s="239" t="s">
        <v>19</v>
      </c>
      <c r="I3459" s="241"/>
      <c r="J3459" s="237"/>
      <c r="K3459" s="237"/>
      <c r="L3459" s="242"/>
      <c r="M3459" s="243"/>
      <c r="N3459" s="244"/>
      <c r="O3459" s="244"/>
      <c r="P3459" s="244"/>
      <c r="Q3459" s="244"/>
      <c r="R3459" s="244"/>
      <c r="S3459" s="244"/>
      <c r="T3459" s="245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6" t="s">
        <v>383</v>
      </c>
      <c r="AU3459" s="246" t="s">
        <v>91</v>
      </c>
      <c r="AV3459" s="13" t="s">
        <v>85</v>
      </c>
      <c r="AW3459" s="13" t="s">
        <v>37</v>
      </c>
      <c r="AX3459" s="13" t="s">
        <v>78</v>
      </c>
      <c r="AY3459" s="246" t="s">
        <v>373</v>
      </c>
    </row>
    <row r="3460" s="13" customFormat="1">
      <c r="A3460" s="13"/>
      <c r="B3460" s="236"/>
      <c r="C3460" s="237"/>
      <c r="D3460" s="238" t="s">
        <v>383</v>
      </c>
      <c r="E3460" s="239" t="s">
        <v>19</v>
      </c>
      <c r="F3460" s="240" t="s">
        <v>2161</v>
      </c>
      <c r="G3460" s="237"/>
      <c r="H3460" s="239" t="s">
        <v>19</v>
      </c>
      <c r="I3460" s="241"/>
      <c r="J3460" s="237"/>
      <c r="K3460" s="237"/>
      <c r="L3460" s="242"/>
      <c r="M3460" s="243"/>
      <c r="N3460" s="244"/>
      <c r="O3460" s="244"/>
      <c r="P3460" s="244"/>
      <c r="Q3460" s="244"/>
      <c r="R3460" s="244"/>
      <c r="S3460" s="244"/>
      <c r="T3460" s="245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6" t="s">
        <v>383</v>
      </c>
      <c r="AU3460" s="246" t="s">
        <v>91</v>
      </c>
      <c r="AV3460" s="13" t="s">
        <v>85</v>
      </c>
      <c r="AW3460" s="13" t="s">
        <v>37</v>
      </c>
      <c r="AX3460" s="13" t="s">
        <v>78</v>
      </c>
      <c r="AY3460" s="246" t="s">
        <v>373</v>
      </c>
    </row>
    <row r="3461" s="14" customFormat="1">
      <c r="A3461" s="14"/>
      <c r="B3461" s="247"/>
      <c r="C3461" s="248"/>
      <c r="D3461" s="238" t="s">
        <v>383</v>
      </c>
      <c r="E3461" s="249" t="s">
        <v>19</v>
      </c>
      <c r="F3461" s="250" t="s">
        <v>2997</v>
      </c>
      <c r="G3461" s="248"/>
      <c r="H3461" s="251">
        <v>17</v>
      </c>
      <c r="I3461" s="252"/>
      <c r="J3461" s="248"/>
      <c r="K3461" s="248"/>
      <c r="L3461" s="253"/>
      <c r="M3461" s="254"/>
      <c r="N3461" s="255"/>
      <c r="O3461" s="255"/>
      <c r="P3461" s="255"/>
      <c r="Q3461" s="255"/>
      <c r="R3461" s="255"/>
      <c r="S3461" s="255"/>
      <c r="T3461" s="25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7" t="s">
        <v>383</v>
      </c>
      <c r="AU3461" s="257" t="s">
        <v>91</v>
      </c>
      <c r="AV3461" s="14" t="s">
        <v>91</v>
      </c>
      <c r="AW3461" s="14" t="s">
        <v>37</v>
      </c>
      <c r="AX3461" s="14" t="s">
        <v>78</v>
      </c>
      <c r="AY3461" s="257" t="s">
        <v>373</v>
      </c>
    </row>
    <row r="3462" s="15" customFormat="1">
      <c r="A3462" s="15"/>
      <c r="B3462" s="258"/>
      <c r="C3462" s="259"/>
      <c r="D3462" s="238" t="s">
        <v>383</v>
      </c>
      <c r="E3462" s="260" t="s">
        <v>19</v>
      </c>
      <c r="F3462" s="261" t="s">
        <v>386</v>
      </c>
      <c r="G3462" s="259"/>
      <c r="H3462" s="262">
        <v>17</v>
      </c>
      <c r="I3462" s="263"/>
      <c r="J3462" s="259"/>
      <c r="K3462" s="259"/>
      <c r="L3462" s="264"/>
      <c r="M3462" s="265"/>
      <c r="N3462" s="266"/>
      <c r="O3462" s="266"/>
      <c r="P3462" s="266"/>
      <c r="Q3462" s="266"/>
      <c r="R3462" s="266"/>
      <c r="S3462" s="266"/>
      <c r="T3462" s="267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8" t="s">
        <v>383</v>
      </c>
      <c r="AU3462" s="268" t="s">
        <v>91</v>
      </c>
      <c r="AV3462" s="15" t="s">
        <v>379</v>
      </c>
      <c r="AW3462" s="15" t="s">
        <v>37</v>
      </c>
      <c r="AX3462" s="15" t="s">
        <v>85</v>
      </c>
      <c r="AY3462" s="268" t="s">
        <v>373</v>
      </c>
    </row>
    <row r="3463" s="2" customFormat="1" ht="55.5" customHeight="1">
      <c r="A3463" s="41"/>
      <c r="B3463" s="42"/>
      <c r="C3463" s="218" t="s">
        <v>2998</v>
      </c>
      <c r="D3463" s="218" t="s">
        <v>375</v>
      </c>
      <c r="E3463" s="219" t="s">
        <v>2999</v>
      </c>
      <c r="F3463" s="220" t="s">
        <v>3000</v>
      </c>
      <c r="G3463" s="221" t="s">
        <v>595</v>
      </c>
      <c r="H3463" s="222">
        <v>2</v>
      </c>
      <c r="I3463" s="223"/>
      <c r="J3463" s="224">
        <f>ROUND(I3463*H3463,2)</f>
        <v>0</v>
      </c>
      <c r="K3463" s="220" t="s">
        <v>378</v>
      </c>
      <c r="L3463" s="47"/>
      <c r="M3463" s="225" t="s">
        <v>19</v>
      </c>
      <c r="N3463" s="226" t="s">
        <v>50</v>
      </c>
      <c r="O3463" s="87"/>
      <c r="P3463" s="227">
        <f>O3463*H3463</f>
        <v>0</v>
      </c>
      <c r="Q3463" s="227">
        <v>0</v>
      </c>
      <c r="R3463" s="227">
        <f>Q3463*H3463</f>
        <v>0</v>
      </c>
      <c r="S3463" s="227">
        <v>0</v>
      </c>
      <c r="T3463" s="228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9" t="s">
        <v>482</v>
      </c>
      <c r="AT3463" s="229" t="s">
        <v>375</v>
      </c>
      <c r="AU3463" s="229" t="s">
        <v>91</v>
      </c>
      <c r="AY3463" s="20" t="s">
        <v>373</v>
      </c>
      <c r="BE3463" s="230">
        <f>IF(N3463="základní",J3463,0)</f>
        <v>0</v>
      </c>
      <c r="BF3463" s="230">
        <f>IF(N3463="snížená",J3463,0)</f>
        <v>0</v>
      </c>
      <c r="BG3463" s="230">
        <f>IF(N3463="zákl. přenesená",J3463,0)</f>
        <v>0</v>
      </c>
      <c r="BH3463" s="230">
        <f>IF(N3463="sníž. přenesená",J3463,0)</f>
        <v>0</v>
      </c>
      <c r="BI3463" s="230">
        <f>IF(N3463="nulová",J3463,0)</f>
        <v>0</v>
      </c>
      <c r="BJ3463" s="20" t="s">
        <v>91</v>
      </c>
      <c r="BK3463" s="230">
        <f>ROUND(I3463*H3463,2)</f>
        <v>0</v>
      </c>
      <c r="BL3463" s="20" t="s">
        <v>482</v>
      </c>
      <c r="BM3463" s="229" t="s">
        <v>3001</v>
      </c>
    </row>
    <row r="3464" s="2" customFormat="1">
      <c r="A3464" s="41"/>
      <c r="B3464" s="42"/>
      <c r="C3464" s="43"/>
      <c r="D3464" s="231" t="s">
        <v>381</v>
      </c>
      <c r="E3464" s="43"/>
      <c r="F3464" s="232" t="s">
        <v>3002</v>
      </c>
      <c r="G3464" s="43"/>
      <c r="H3464" s="43"/>
      <c r="I3464" s="233"/>
      <c r="J3464" s="43"/>
      <c r="K3464" s="43"/>
      <c r="L3464" s="47"/>
      <c r="M3464" s="234"/>
      <c r="N3464" s="235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381</v>
      </c>
      <c r="AU3464" s="20" t="s">
        <v>91</v>
      </c>
    </row>
    <row r="3465" s="2" customFormat="1" ht="33" customHeight="1">
      <c r="A3465" s="41"/>
      <c r="B3465" s="42"/>
      <c r="C3465" s="218" t="s">
        <v>3003</v>
      </c>
      <c r="D3465" s="218" t="s">
        <v>375</v>
      </c>
      <c r="E3465" s="219" t="s">
        <v>3004</v>
      </c>
      <c r="F3465" s="220" t="s">
        <v>3005</v>
      </c>
      <c r="G3465" s="221" t="s">
        <v>230</v>
      </c>
      <c r="H3465" s="222">
        <v>116.875</v>
      </c>
      <c r="I3465" s="223"/>
      <c r="J3465" s="224">
        <f>ROUND(I3465*H3465,2)</f>
        <v>0</v>
      </c>
      <c r="K3465" s="220" t="s">
        <v>19</v>
      </c>
      <c r="L3465" s="47"/>
      <c r="M3465" s="225" t="s">
        <v>19</v>
      </c>
      <c r="N3465" s="226" t="s">
        <v>50</v>
      </c>
      <c r="O3465" s="87"/>
      <c r="P3465" s="227">
        <f>O3465*H3465</f>
        <v>0</v>
      </c>
      <c r="Q3465" s="227">
        <v>0.0014599999999999999</v>
      </c>
      <c r="R3465" s="227">
        <f>Q3465*H3465</f>
        <v>0.1706375</v>
      </c>
      <c r="S3465" s="227">
        <v>0</v>
      </c>
      <c r="T3465" s="228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9" t="s">
        <v>482</v>
      </c>
      <c r="AT3465" s="229" t="s">
        <v>375</v>
      </c>
      <c r="AU3465" s="229" t="s">
        <v>91</v>
      </c>
      <c r="AY3465" s="20" t="s">
        <v>373</v>
      </c>
      <c r="BE3465" s="230">
        <f>IF(N3465="základní",J3465,0)</f>
        <v>0</v>
      </c>
      <c r="BF3465" s="230">
        <f>IF(N3465="snížená",J3465,0)</f>
        <v>0</v>
      </c>
      <c r="BG3465" s="230">
        <f>IF(N3465="zákl. přenesená",J3465,0)</f>
        <v>0</v>
      </c>
      <c r="BH3465" s="230">
        <f>IF(N3465="sníž. přenesená",J3465,0)</f>
        <v>0</v>
      </c>
      <c r="BI3465" s="230">
        <f>IF(N3465="nulová",J3465,0)</f>
        <v>0</v>
      </c>
      <c r="BJ3465" s="20" t="s">
        <v>91</v>
      </c>
      <c r="BK3465" s="230">
        <f>ROUND(I3465*H3465,2)</f>
        <v>0</v>
      </c>
      <c r="BL3465" s="20" t="s">
        <v>482</v>
      </c>
      <c r="BM3465" s="229" t="s">
        <v>3006</v>
      </c>
    </row>
    <row r="3466" s="13" customFormat="1">
      <c r="A3466" s="13"/>
      <c r="B3466" s="236"/>
      <c r="C3466" s="237"/>
      <c r="D3466" s="238" t="s">
        <v>383</v>
      </c>
      <c r="E3466" s="239" t="s">
        <v>19</v>
      </c>
      <c r="F3466" s="240" t="s">
        <v>384</v>
      </c>
      <c r="G3466" s="237"/>
      <c r="H3466" s="239" t="s">
        <v>19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6" t="s">
        <v>383</v>
      </c>
      <c r="AU3466" s="246" t="s">
        <v>91</v>
      </c>
      <c r="AV3466" s="13" t="s">
        <v>85</v>
      </c>
      <c r="AW3466" s="13" t="s">
        <v>37</v>
      </c>
      <c r="AX3466" s="13" t="s">
        <v>78</v>
      </c>
      <c r="AY3466" s="246" t="s">
        <v>373</v>
      </c>
    </row>
    <row r="3467" s="13" customFormat="1">
      <c r="A3467" s="13"/>
      <c r="B3467" s="236"/>
      <c r="C3467" s="237"/>
      <c r="D3467" s="238" t="s">
        <v>383</v>
      </c>
      <c r="E3467" s="239" t="s">
        <v>19</v>
      </c>
      <c r="F3467" s="240" t="s">
        <v>2161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383</v>
      </c>
      <c r="AU3467" s="246" t="s">
        <v>91</v>
      </c>
      <c r="AV3467" s="13" t="s">
        <v>85</v>
      </c>
      <c r="AW3467" s="13" t="s">
        <v>37</v>
      </c>
      <c r="AX3467" s="13" t="s">
        <v>78</v>
      </c>
      <c r="AY3467" s="246" t="s">
        <v>373</v>
      </c>
    </row>
    <row r="3468" s="14" customFormat="1">
      <c r="A3468" s="14"/>
      <c r="B3468" s="247"/>
      <c r="C3468" s="248"/>
      <c r="D3468" s="238" t="s">
        <v>383</v>
      </c>
      <c r="E3468" s="249" t="s">
        <v>19</v>
      </c>
      <c r="F3468" s="250" t="s">
        <v>3007</v>
      </c>
      <c r="G3468" s="248"/>
      <c r="H3468" s="251">
        <v>27.795000000000002</v>
      </c>
      <c r="I3468" s="252"/>
      <c r="J3468" s="248"/>
      <c r="K3468" s="248"/>
      <c r="L3468" s="253"/>
      <c r="M3468" s="254"/>
      <c r="N3468" s="255"/>
      <c r="O3468" s="255"/>
      <c r="P3468" s="255"/>
      <c r="Q3468" s="255"/>
      <c r="R3468" s="255"/>
      <c r="S3468" s="255"/>
      <c r="T3468" s="256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7" t="s">
        <v>383</v>
      </c>
      <c r="AU3468" s="257" t="s">
        <v>91</v>
      </c>
      <c r="AV3468" s="14" t="s">
        <v>91</v>
      </c>
      <c r="AW3468" s="14" t="s">
        <v>37</v>
      </c>
      <c r="AX3468" s="14" t="s">
        <v>78</v>
      </c>
      <c r="AY3468" s="257" t="s">
        <v>373</v>
      </c>
    </row>
    <row r="3469" s="14" customFormat="1">
      <c r="A3469" s="14"/>
      <c r="B3469" s="247"/>
      <c r="C3469" s="248"/>
      <c r="D3469" s="238" t="s">
        <v>383</v>
      </c>
      <c r="E3469" s="249" t="s">
        <v>19</v>
      </c>
      <c r="F3469" s="250" t="s">
        <v>3008</v>
      </c>
      <c r="G3469" s="248"/>
      <c r="H3469" s="251">
        <v>4.6799999999999997</v>
      </c>
      <c r="I3469" s="252"/>
      <c r="J3469" s="248"/>
      <c r="K3469" s="248"/>
      <c r="L3469" s="253"/>
      <c r="M3469" s="254"/>
      <c r="N3469" s="255"/>
      <c r="O3469" s="255"/>
      <c r="P3469" s="255"/>
      <c r="Q3469" s="255"/>
      <c r="R3469" s="255"/>
      <c r="S3469" s="255"/>
      <c r="T3469" s="256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7" t="s">
        <v>383</v>
      </c>
      <c r="AU3469" s="257" t="s">
        <v>91</v>
      </c>
      <c r="AV3469" s="14" t="s">
        <v>91</v>
      </c>
      <c r="AW3469" s="14" t="s">
        <v>37</v>
      </c>
      <c r="AX3469" s="14" t="s">
        <v>78</v>
      </c>
      <c r="AY3469" s="257" t="s">
        <v>373</v>
      </c>
    </row>
    <row r="3470" s="14" customFormat="1">
      <c r="A3470" s="14"/>
      <c r="B3470" s="247"/>
      <c r="C3470" s="248"/>
      <c r="D3470" s="238" t="s">
        <v>383</v>
      </c>
      <c r="E3470" s="249" t="s">
        <v>19</v>
      </c>
      <c r="F3470" s="250" t="s">
        <v>3009</v>
      </c>
      <c r="G3470" s="248"/>
      <c r="H3470" s="251">
        <v>1.4199999999999999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383</v>
      </c>
      <c r="AU3470" s="257" t="s">
        <v>91</v>
      </c>
      <c r="AV3470" s="14" t="s">
        <v>91</v>
      </c>
      <c r="AW3470" s="14" t="s">
        <v>37</v>
      </c>
      <c r="AX3470" s="14" t="s">
        <v>78</v>
      </c>
      <c r="AY3470" s="257" t="s">
        <v>373</v>
      </c>
    </row>
    <row r="3471" s="14" customFormat="1">
      <c r="A3471" s="14"/>
      <c r="B3471" s="247"/>
      <c r="C3471" s="248"/>
      <c r="D3471" s="238" t="s">
        <v>383</v>
      </c>
      <c r="E3471" s="249" t="s">
        <v>19</v>
      </c>
      <c r="F3471" s="250" t="s">
        <v>3010</v>
      </c>
      <c r="G3471" s="248"/>
      <c r="H3471" s="251">
        <v>1.9199999999999999</v>
      </c>
      <c r="I3471" s="252"/>
      <c r="J3471" s="248"/>
      <c r="K3471" s="248"/>
      <c r="L3471" s="253"/>
      <c r="M3471" s="254"/>
      <c r="N3471" s="255"/>
      <c r="O3471" s="255"/>
      <c r="P3471" s="255"/>
      <c r="Q3471" s="255"/>
      <c r="R3471" s="255"/>
      <c r="S3471" s="255"/>
      <c r="T3471" s="256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7" t="s">
        <v>383</v>
      </c>
      <c r="AU3471" s="257" t="s">
        <v>91</v>
      </c>
      <c r="AV3471" s="14" t="s">
        <v>91</v>
      </c>
      <c r="AW3471" s="14" t="s">
        <v>37</v>
      </c>
      <c r="AX3471" s="14" t="s">
        <v>78</v>
      </c>
      <c r="AY3471" s="257" t="s">
        <v>373</v>
      </c>
    </row>
    <row r="3472" s="14" customFormat="1">
      <c r="A3472" s="14"/>
      <c r="B3472" s="247"/>
      <c r="C3472" s="248"/>
      <c r="D3472" s="238" t="s">
        <v>383</v>
      </c>
      <c r="E3472" s="249" t="s">
        <v>19</v>
      </c>
      <c r="F3472" s="250" t="s">
        <v>3011</v>
      </c>
      <c r="G3472" s="248"/>
      <c r="H3472" s="251">
        <v>72.299999999999997</v>
      </c>
      <c r="I3472" s="252"/>
      <c r="J3472" s="248"/>
      <c r="K3472" s="248"/>
      <c r="L3472" s="253"/>
      <c r="M3472" s="254"/>
      <c r="N3472" s="255"/>
      <c r="O3472" s="255"/>
      <c r="P3472" s="255"/>
      <c r="Q3472" s="255"/>
      <c r="R3472" s="255"/>
      <c r="S3472" s="255"/>
      <c r="T3472" s="256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7" t="s">
        <v>383</v>
      </c>
      <c r="AU3472" s="257" t="s">
        <v>91</v>
      </c>
      <c r="AV3472" s="14" t="s">
        <v>91</v>
      </c>
      <c r="AW3472" s="14" t="s">
        <v>37</v>
      </c>
      <c r="AX3472" s="14" t="s">
        <v>78</v>
      </c>
      <c r="AY3472" s="257" t="s">
        <v>373</v>
      </c>
    </row>
    <row r="3473" s="14" customFormat="1">
      <c r="A3473" s="14"/>
      <c r="B3473" s="247"/>
      <c r="C3473" s="248"/>
      <c r="D3473" s="238" t="s">
        <v>383</v>
      </c>
      <c r="E3473" s="249" t="s">
        <v>19</v>
      </c>
      <c r="F3473" s="250" t="s">
        <v>3012</v>
      </c>
      <c r="G3473" s="248"/>
      <c r="H3473" s="251">
        <v>8.7599999999999998</v>
      </c>
      <c r="I3473" s="252"/>
      <c r="J3473" s="248"/>
      <c r="K3473" s="248"/>
      <c r="L3473" s="253"/>
      <c r="M3473" s="254"/>
      <c r="N3473" s="255"/>
      <c r="O3473" s="255"/>
      <c r="P3473" s="255"/>
      <c r="Q3473" s="255"/>
      <c r="R3473" s="255"/>
      <c r="S3473" s="255"/>
      <c r="T3473" s="25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7" t="s">
        <v>383</v>
      </c>
      <c r="AU3473" s="257" t="s">
        <v>91</v>
      </c>
      <c r="AV3473" s="14" t="s">
        <v>91</v>
      </c>
      <c r="AW3473" s="14" t="s">
        <v>37</v>
      </c>
      <c r="AX3473" s="14" t="s">
        <v>78</v>
      </c>
      <c r="AY3473" s="257" t="s">
        <v>373</v>
      </c>
    </row>
    <row r="3474" s="15" customFormat="1">
      <c r="A3474" s="15"/>
      <c r="B3474" s="258"/>
      <c r="C3474" s="259"/>
      <c r="D3474" s="238" t="s">
        <v>383</v>
      </c>
      <c r="E3474" s="260" t="s">
        <v>19</v>
      </c>
      <c r="F3474" s="261" t="s">
        <v>386</v>
      </c>
      <c r="G3474" s="259"/>
      <c r="H3474" s="262">
        <v>116.875</v>
      </c>
      <c r="I3474" s="263"/>
      <c r="J3474" s="259"/>
      <c r="K3474" s="259"/>
      <c r="L3474" s="264"/>
      <c r="M3474" s="265"/>
      <c r="N3474" s="266"/>
      <c r="O3474" s="266"/>
      <c r="P3474" s="266"/>
      <c r="Q3474" s="266"/>
      <c r="R3474" s="266"/>
      <c r="S3474" s="266"/>
      <c r="T3474" s="267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68" t="s">
        <v>383</v>
      </c>
      <c r="AU3474" s="268" t="s">
        <v>91</v>
      </c>
      <c r="AV3474" s="15" t="s">
        <v>379</v>
      </c>
      <c r="AW3474" s="15" t="s">
        <v>37</v>
      </c>
      <c r="AX3474" s="15" t="s">
        <v>85</v>
      </c>
      <c r="AY3474" s="268" t="s">
        <v>373</v>
      </c>
    </row>
    <row r="3475" s="2" customFormat="1" ht="49.05" customHeight="1">
      <c r="A3475" s="41"/>
      <c r="B3475" s="42"/>
      <c r="C3475" s="218" t="s">
        <v>3013</v>
      </c>
      <c r="D3475" s="218" t="s">
        <v>375</v>
      </c>
      <c r="E3475" s="219" t="s">
        <v>3014</v>
      </c>
      <c r="F3475" s="220" t="s">
        <v>3015</v>
      </c>
      <c r="G3475" s="221" t="s">
        <v>595</v>
      </c>
      <c r="H3475" s="222">
        <v>180</v>
      </c>
      <c r="I3475" s="223"/>
      <c r="J3475" s="224">
        <f>ROUND(I3475*H3475,2)</f>
        <v>0</v>
      </c>
      <c r="K3475" s="220" t="s">
        <v>378</v>
      </c>
      <c r="L3475" s="47"/>
      <c r="M3475" s="225" t="s">
        <v>19</v>
      </c>
      <c r="N3475" s="226" t="s">
        <v>50</v>
      </c>
      <c r="O3475" s="87"/>
      <c r="P3475" s="227">
        <f>O3475*H3475</f>
        <v>0</v>
      </c>
      <c r="Q3475" s="227">
        <v>0</v>
      </c>
      <c r="R3475" s="227">
        <f>Q3475*H3475</f>
        <v>0</v>
      </c>
      <c r="S3475" s="227">
        <v>0</v>
      </c>
      <c r="T3475" s="228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9" t="s">
        <v>482</v>
      </c>
      <c r="AT3475" s="229" t="s">
        <v>375</v>
      </c>
      <c r="AU3475" s="229" t="s">
        <v>91</v>
      </c>
      <c r="AY3475" s="20" t="s">
        <v>373</v>
      </c>
      <c r="BE3475" s="230">
        <f>IF(N3475="základní",J3475,0)</f>
        <v>0</v>
      </c>
      <c r="BF3475" s="230">
        <f>IF(N3475="snížená",J3475,0)</f>
        <v>0</v>
      </c>
      <c r="BG3475" s="230">
        <f>IF(N3475="zákl. přenesená",J3475,0)</f>
        <v>0</v>
      </c>
      <c r="BH3475" s="230">
        <f>IF(N3475="sníž. přenesená",J3475,0)</f>
        <v>0</v>
      </c>
      <c r="BI3475" s="230">
        <f>IF(N3475="nulová",J3475,0)</f>
        <v>0</v>
      </c>
      <c r="BJ3475" s="20" t="s">
        <v>91</v>
      </c>
      <c r="BK3475" s="230">
        <f>ROUND(I3475*H3475,2)</f>
        <v>0</v>
      </c>
      <c r="BL3475" s="20" t="s">
        <v>482</v>
      </c>
      <c r="BM3475" s="229" t="s">
        <v>3016</v>
      </c>
    </row>
    <row r="3476" s="2" customFormat="1">
      <c r="A3476" s="41"/>
      <c r="B3476" s="42"/>
      <c r="C3476" s="43"/>
      <c r="D3476" s="231" t="s">
        <v>381</v>
      </c>
      <c r="E3476" s="43"/>
      <c r="F3476" s="232" t="s">
        <v>3017</v>
      </c>
      <c r="G3476" s="43"/>
      <c r="H3476" s="43"/>
      <c r="I3476" s="233"/>
      <c r="J3476" s="43"/>
      <c r="K3476" s="43"/>
      <c r="L3476" s="47"/>
      <c r="M3476" s="234"/>
      <c r="N3476" s="235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381</v>
      </c>
      <c r="AU3476" s="20" t="s">
        <v>91</v>
      </c>
    </row>
    <row r="3477" s="13" customFormat="1">
      <c r="A3477" s="13"/>
      <c r="B3477" s="236"/>
      <c r="C3477" s="237"/>
      <c r="D3477" s="238" t="s">
        <v>383</v>
      </c>
      <c r="E3477" s="239" t="s">
        <v>19</v>
      </c>
      <c r="F3477" s="240" t="s">
        <v>384</v>
      </c>
      <c r="G3477" s="237"/>
      <c r="H3477" s="239" t="s">
        <v>19</v>
      </c>
      <c r="I3477" s="241"/>
      <c r="J3477" s="237"/>
      <c r="K3477" s="237"/>
      <c r="L3477" s="242"/>
      <c r="M3477" s="243"/>
      <c r="N3477" s="244"/>
      <c r="O3477" s="244"/>
      <c r="P3477" s="244"/>
      <c r="Q3477" s="244"/>
      <c r="R3477" s="244"/>
      <c r="S3477" s="244"/>
      <c r="T3477" s="245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6" t="s">
        <v>383</v>
      </c>
      <c r="AU3477" s="246" t="s">
        <v>91</v>
      </c>
      <c r="AV3477" s="13" t="s">
        <v>85</v>
      </c>
      <c r="AW3477" s="13" t="s">
        <v>37</v>
      </c>
      <c r="AX3477" s="13" t="s">
        <v>78</v>
      </c>
      <c r="AY3477" s="246" t="s">
        <v>373</v>
      </c>
    </row>
    <row r="3478" s="13" customFormat="1">
      <c r="A3478" s="13"/>
      <c r="B3478" s="236"/>
      <c r="C3478" s="237"/>
      <c r="D3478" s="238" t="s">
        <v>383</v>
      </c>
      <c r="E3478" s="239" t="s">
        <v>19</v>
      </c>
      <c r="F3478" s="240" t="s">
        <v>2161</v>
      </c>
      <c r="G3478" s="237"/>
      <c r="H3478" s="239" t="s">
        <v>19</v>
      </c>
      <c r="I3478" s="241"/>
      <c r="J3478" s="237"/>
      <c r="K3478" s="237"/>
      <c r="L3478" s="242"/>
      <c r="M3478" s="243"/>
      <c r="N3478" s="244"/>
      <c r="O3478" s="244"/>
      <c r="P3478" s="244"/>
      <c r="Q3478" s="244"/>
      <c r="R3478" s="244"/>
      <c r="S3478" s="244"/>
      <c r="T3478" s="24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6" t="s">
        <v>383</v>
      </c>
      <c r="AU3478" s="246" t="s">
        <v>91</v>
      </c>
      <c r="AV3478" s="13" t="s">
        <v>85</v>
      </c>
      <c r="AW3478" s="13" t="s">
        <v>37</v>
      </c>
      <c r="AX3478" s="13" t="s">
        <v>78</v>
      </c>
      <c r="AY3478" s="246" t="s">
        <v>373</v>
      </c>
    </row>
    <row r="3479" s="14" customFormat="1">
      <c r="A3479" s="14"/>
      <c r="B3479" s="247"/>
      <c r="C3479" s="248"/>
      <c r="D3479" s="238" t="s">
        <v>383</v>
      </c>
      <c r="E3479" s="249" t="s">
        <v>19</v>
      </c>
      <c r="F3479" s="250" t="s">
        <v>3018</v>
      </c>
      <c r="G3479" s="248"/>
      <c r="H3479" s="251">
        <v>102</v>
      </c>
      <c r="I3479" s="252"/>
      <c r="J3479" s="248"/>
      <c r="K3479" s="248"/>
      <c r="L3479" s="253"/>
      <c r="M3479" s="254"/>
      <c r="N3479" s="255"/>
      <c r="O3479" s="255"/>
      <c r="P3479" s="255"/>
      <c r="Q3479" s="255"/>
      <c r="R3479" s="255"/>
      <c r="S3479" s="255"/>
      <c r="T3479" s="25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7" t="s">
        <v>383</v>
      </c>
      <c r="AU3479" s="257" t="s">
        <v>91</v>
      </c>
      <c r="AV3479" s="14" t="s">
        <v>91</v>
      </c>
      <c r="AW3479" s="14" t="s">
        <v>37</v>
      </c>
      <c r="AX3479" s="14" t="s">
        <v>78</v>
      </c>
      <c r="AY3479" s="257" t="s">
        <v>373</v>
      </c>
    </row>
    <row r="3480" s="14" customFormat="1">
      <c r="A3480" s="14"/>
      <c r="B3480" s="247"/>
      <c r="C3480" s="248"/>
      <c r="D3480" s="238" t="s">
        <v>383</v>
      </c>
      <c r="E3480" s="249" t="s">
        <v>19</v>
      </c>
      <c r="F3480" s="250" t="s">
        <v>3019</v>
      </c>
      <c r="G3480" s="248"/>
      <c r="H3480" s="251">
        <v>8</v>
      </c>
      <c r="I3480" s="252"/>
      <c r="J3480" s="248"/>
      <c r="K3480" s="248"/>
      <c r="L3480" s="253"/>
      <c r="M3480" s="254"/>
      <c r="N3480" s="255"/>
      <c r="O3480" s="255"/>
      <c r="P3480" s="255"/>
      <c r="Q3480" s="255"/>
      <c r="R3480" s="255"/>
      <c r="S3480" s="255"/>
      <c r="T3480" s="256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7" t="s">
        <v>383</v>
      </c>
      <c r="AU3480" s="257" t="s">
        <v>91</v>
      </c>
      <c r="AV3480" s="14" t="s">
        <v>91</v>
      </c>
      <c r="AW3480" s="14" t="s">
        <v>37</v>
      </c>
      <c r="AX3480" s="14" t="s">
        <v>78</v>
      </c>
      <c r="AY3480" s="257" t="s">
        <v>373</v>
      </c>
    </row>
    <row r="3481" s="14" customFormat="1">
      <c r="A3481" s="14"/>
      <c r="B3481" s="247"/>
      <c r="C3481" s="248"/>
      <c r="D3481" s="238" t="s">
        <v>383</v>
      </c>
      <c r="E3481" s="249" t="s">
        <v>19</v>
      </c>
      <c r="F3481" s="250" t="s">
        <v>3020</v>
      </c>
      <c r="G3481" s="248"/>
      <c r="H3481" s="251">
        <v>2</v>
      </c>
      <c r="I3481" s="252"/>
      <c r="J3481" s="248"/>
      <c r="K3481" s="248"/>
      <c r="L3481" s="253"/>
      <c r="M3481" s="254"/>
      <c r="N3481" s="255"/>
      <c r="O3481" s="255"/>
      <c r="P3481" s="255"/>
      <c r="Q3481" s="255"/>
      <c r="R3481" s="255"/>
      <c r="S3481" s="255"/>
      <c r="T3481" s="256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7" t="s">
        <v>383</v>
      </c>
      <c r="AU3481" s="257" t="s">
        <v>91</v>
      </c>
      <c r="AV3481" s="14" t="s">
        <v>91</v>
      </c>
      <c r="AW3481" s="14" t="s">
        <v>37</v>
      </c>
      <c r="AX3481" s="14" t="s">
        <v>78</v>
      </c>
      <c r="AY3481" s="257" t="s">
        <v>373</v>
      </c>
    </row>
    <row r="3482" s="14" customFormat="1">
      <c r="A3482" s="14"/>
      <c r="B3482" s="247"/>
      <c r="C3482" s="248"/>
      <c r="D3482" s="238" t="s">
        <v>383</v>
      </c>
      <c r="E3482" s="249" t="s">
        <v>19</v>
      </c>
      <c r="F3482" s="250" t="s">
        <v>3021</v>
      </c>
      <c r="G3482" s="248"/>
      <c r="H3482" s="251">
        <v>2</v>
      </c>
      <c r="I3482" s="252"/>
      <c r="J3482" s="248"/>
      <c r="K3482" s="248"/>
      <c r="L3482" s="253"/>
      <c r="M3482" s="254"/>
      <c r="N3482" s="255"/>
      <c r="O3482" s="255"/>
      <c r="P3482" s="255"/>
      <c r="Q3482" s="255"/>
      <c r="R3482" s="255"/>
      <c r="S3482" s="255"/>
      <c r="T3482" s="25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7" t="s">
        <v>383</v>
      </c>
      <c r="AU3482" s="257" t="s">
        <v>91</v>
      </c>
      <c r="AV3482" s="14" t="s">
        <v>91</v>
      </c>
      <c r="AW3482" s="14" t="s">
        <v>37</v>
      </c>
      <c r="AX3482" s="14" t="s">
        <v>78</v>
      </c>
      <c r="AY3482" s="257" t="s">
        <v>373</v>
      </c>
    </row>
    <row r="3483" s="14" customFormat="1">
      <c r="A3483" s="14"/>
      <c r="B3483" s="247"/>
      <c r="C3483" s="248"/>
      <c r="D3483" s="238" t="s">
        <v>383</v>
      </c>
      <c r="E3483" s="249" t="s">
        <v>19</v>
      </c>
      <c r="F3483" s="250" t="s">
        <v>3022</v>
      </c>
      <c r="G3483" s="248"/>
      <c r="H3483" s="251">
        <v>60</v>
      </c>
      <c r="I3483" s="252"/>
      <c r="J3483" s="248"/>
      <c r="K3483" s="248"/>
      <c r="L3483" s="253"/>
      <c r="M3483" s="254"/>
      <c r="N3483" s="255"/>
      <c r="O3483" s="255"/>
      <c r="P3483" s="255"/>
      <c r="Q3483" s="255"/>
      <c r="R3483" s="255"/>
      <c r="S3483" s="255"/>
      <c r="T3483" s="256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7" t="s">
        <v>383</v>
      </c>
      <c r="AU3483" s="257" t="s">
        <v>91</v>
      </c>
      <c r="AV3483" s="14" t="s">
        <v>91</v>
      </c>
      <c r="AW3483" s="14" t="s">
        <v>37</v>
      </c>
      <c r="AX3483" s="14" t="s">
        <v>78</v>
      </c>
      <c r="AY3483" s="257" t="s">
        <v>373</v>
      </c>
    </row>
    <row r="3484" s="14" customFormat="1">
      <c r="A3484" s="14"/>
      <c r="B3484" s="247"/>
      <c r="C3484" s="248"/>
      <c r="D3484" s="238" t="s">
        <v>383</v>
      </c>
      <c r="E3484" s="249" t="s">
        <v>19</v>
      </c>
      <c r="F3484" s="250" t="s">
        <v>3023</v>
      </c>
      <c r="G3484" s="248"/>
      <c r="H3484" s="251">
        <v>6</v>
      </c>
      <c r="I3484" s="252"/>
      <c r="J3484" s="248"/>
      <c r="K3484" s="248"/>
      <c r="L3484" s="253"/>
      <c r="M3484" s="254"/>
      <c r="N3484" s="255"/>
      <c r="O3484" s="255"/>
      <c r="P3484" s="255"/>
      <c r="Q3484" s="255"/>
      <c r="R3484" s="255"/>
      <c r="S3484" s="255"/>
      <c r="T3484" s="256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7" t="s">
        <v>383</v>
      </c>
      <c r="AU3484" s="257" t="s">
        <v>91</v>
      </c>
      <c r="AV3484" s="14" t="s">
        <v>91</v>
      </c>
      <c r="AW3484" s="14" t="s">
        <v>37</v>
      </c>
      <c r="AX3484" s="14" t="s">
        <v>78</v>
      </c>
      <c r="AY3484" s="257" t="s">
        <v>373</v>
      </c>
    </row>
    <row r="3485" s="15" customFormat="1">
      <c r="A3485" s="15"/>
      <c r="B3485" s="258"/>
      <c r="C3485" s="259"/>
      <c r="D3485" s="238" t="s">
        <v>383</v>
      </c>
      <c r="E3485" s="260" t="s">
        <v>19</v>
      </c>
      <c r="F3485" s="261" t="s">
        <v>386</v>
      </c>
      <c r="G3485" s="259"/>
      <c r="H3485" s="262">
        <v>180</v>
      </c>
      <c r="I3485" s="263"/>
      <c r="J3485" s="259"/>
      <c r="K3485" s="259"/>
      <c r="L3485" s="264"/>
      <c r="M3485" s="265"/>
      <c r="N3485" s="266"/>
      <c r="O3485" s="266"/>
      <c r="P3485" s="266"/>
      <c r="Q3485" s="266"/>
      <c r="R3485" s="266"/>
      <c r="S3485" s="266"/>
      <c r="T3485" s="267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8" t="s">
        <v>383</v>
      </c>
      <c r="AU3485" s="268" t="s">
        <v>91</v>
      </c>
      <c r="AV3485" s="15" t="s">
        <v>379</v>
      </c>
      <c r="AW3485" s="15" t="s">
        <v>37</v>
      </c>
      <c r="AX3485" s="15" t="s">
        <v>85</v>
      </c>
      <c r="AY3485" s="268" t="s">
        <v>373</v>
      </c>
    </row>
    <row r="3486" s="2" customFormat="1" ht="24.15" customHeight="1">
      <c r="A3486" s="41"/>
      <c r="B3486" s="42"/>
      <c r="C3486" s="218" t="s">
        <v>3024</v>
      </c>
      <c r="D3486" s="218" t="s">
        <v>375</v>
      </c>
      <c r="E3486" s="219" t="s">
        <v>3025</v>
      </c>
      <c r="F3486" s="220" t="s">
        <v>3026</v>
      </c>
      <c r="G3486" s="221" t="s">
        <v>230</v>
      </c>
      <c r="H3486" s="222">
        <v>13</v>
      </c>
      <c r="I3486" s="223"/>
      <c r="J3486" s="224">
        <f>ROUND(I3486*H3486,2)</f>
        <v>0</v>
      </c>
      <c r="K3486" s="220" t="s">
        <v>19</v>
      </c>
      <c r="L3486" s="47"/>
      <c r="M3486" s="225" t="s">
        <v>19</v>
      </c>
      <c r="N3486" s="226" t="s">
        <v>50</v>
      </c>
      <c r="O3486" s="87"/>
      <c r="P3486" s="227">
        <f>O3486*H3486</f>
        <v>0</v>
      </c>
      <c r="Q3486" s="227">
        <v>0.00089999999999999998</v>
      </c>
      <c r="R3486" s="227">
        <f>Q3486*H3486</f>
        <v>0.0117</v>
      </c>
      <c r="S3486" s="227">
        <v>0</v>
      </c>
      <c r="T3486" s="228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9" t="s">
        <v>482</v>
      </c>
      <c r="AT3486" s="229" t="s">
        <v>375</v>
      </c>
      <c r="AU3486" s="229" t="s">
        <v>91</v>
      </c>
      <c r="AY3486" s="20" t="s">
        <v>373</v>
      </c>
      <c r="BE3486" s="230">
        <f>IF(N3486="základní",J3486,0)</f>
        <v>0</v>
      </c>
      <c r="BF3486" s="230">
        <f>IF(N3486="snížená",J3486,0)</f>
        <v>0</v>
      </c>
      <c r="BG3486" s="230">
        <f>IF(N3486="zákl. přenesená",J3486,0)</f>
        <v>0</v>
      </c>
      <c r="BH3486" s="230">
        <f>IF(N3486="sníž. přenesená",J3486,0)</f>
        <v>0</v>
      </c>
      <c r="BI3486" s="230">
        <f>IF(N3486="nulová",J3486,0)</f>
        <v>0</v>
      </c>
      <c r="BJ3486" s="20" t="s">
        <v>91</v>
      </c>
      <c r="BK3486" s="230">
        <f>ROUND(I3486*H3486,2)</f>
        <v>0</v>
      </c>
      <c r="BL3486" s="20" t="s">
        <v>482</v>
      </c>
      <c r="BM3486" s="229" t="s">
        <v>3027</v>
      </c>
    </row>
    <row r="3487" s="13" customFormat="1">
      <c r="A3487" s="13"/>
      <c r="B3487" s="236"/>
      <c r="C3487" s="237"/>
      <c r="D3487" s="238" t="s">
        <v>383</v>
      </c>
      <c r="E3487" s="239" t="s">
        <v>19</v>
      </c>
      <c r="F3487" s="240" t="s">
        <v>384</v>
      </c>
      <c r="G3487" s="237"/>
      <c r="H3487" s="239" t="s">
        <v>19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6" t="s">
        <v>383</v>
      </c>
      <c r="AU3487" s="246" t="s">
        <v>91</v>
      </c>
      <c r="AV3487" s="13" t="s">
        <v>85</v>
      </c>
      <c r="AW3487" s="13" t="s">
        <v>37</v>
      </c>
      <c r="AX3487" s="13" t="s">
        <v>78</v>
      </c>
      <c r="AY3487" s="246" t="s">
        <v>373</v>
      </c>
    </row>
    <row r="3488" s="13" customFormat="1">
      <c r="A3488" s="13"/>
      <c r="B3488" s="236"/>
      <c r="C3488" s="237"/>
      <c r="D3488" s="238" t="s">
        <v>383</v>
      </c>
      <c r="E3488" s="239" t="s">
        <v>19</v>
      </c>
      <c r="F3488" s="240" t="s">
        <v>2161</v>
      </c>
      <c r="G3488" s="237"/>
      <c r="H3488" s="239" t="s">
        <v>19</v>
      </c>
      <c r="I3488" s="241"/>
      <c r="J3488" s="237"/>
      <c r="K3488" s="237"/>
      <c r="L3488" s="242"/>
      <c r="M3488" s="243"/>
      <c r="N3488" s="244"/>
      <c r="O3488" s="244"/>
      <c r="P3488" s="244"/>
      <c r="Q3488" s="244"/>
      <c r="R3488" s="244"/>
      <c r="S3488" s="244"/>
      <c r="T3488" s="245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6" t="s">
        <v>383</v>
      </c>
      <c r="AU3488" s="246" t="s">
        <v>91</v>
      </c>
      <c r="AV3488" s="13" t="s">
        <v>85</v>
      </c>
      <c r="AW3488" s="13" t="s">
        <v>37</v>
      </c>
      <c r="AX3488" s="13" t="s">
        <v>78</v>
      </c>
      <c r="AY3488" s="246" t="s">
        <v>373</v>
      </c>
    </row>
    <row r="3489" s="14" customFormat="1">
      <c r="A3489" s="14"/>
      <c r="B3489" s="247"/>
      <c r="C3489" s="248"/>
      <c r="D3489" s="238" t="s">
        <v>383</v>
      </c>
      <c r="E3489" s="249" t="s">
        <v>19</v>
      </c>
      <c r="F3489" s="250" t="s">
        <v>3028</v>
      </c>
      <c r="G3489" s="248"/>
      <c r="H3489" s="251">
        <v>13</v>
      </c>
      <c r="I3489" s="252"/>
      <c r="J3489" s="248"/>
      <c r="K3489" s="248"/>
      <c r="L3489" s="253"/>
      <c r="M3489" s="254"/>
      <c r="N3489" s="255"/>
      <c r="O3489" s="255"/>
      <c r="P3489" s="255"/>
      <c r="Q3489" s="255"/>
      <c r="R3489" s="255"/>
      <c r="S3489" s="255"/>
      <c r="T3489" s="256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7" t="s">
        <v>383</v>
      </c>
      <c r="AU3489" s="257" t="s">
        <v>91</v>
      </c>
      <c r="AV3489" s="14" t="s">
        <v>91</v>
      </c>
      <c r="AW3489" s="14" t="s">
        <v>37</v>
      </c>
      <c r="AX3489" s="14" t="s">
        <v>78</v>
      </c>
      <c r="AY3489" s="257" t="s">
        <v>373</v>
      </c>
    </row>
    <row r="3490" s="15" customFormat="1">
      <c r="A3490" s="15"/>
      <c r="B3490" s="258"/>
      <c r="C3490" s="259"/>
      <c r="D3490" s="238" t="s">
        <v>383</v>
      </c>
      <c r="E3490" s="260" t="s">
        <v>19</v>
      </c>
      <c r="F3490" s="261" t="s">
        <v>386</v>
      </c>
      <c r="G3490" s="259"/>
      <c r="H3490" s="262">
        <v>13</v>
      </c>
      <c r="I3490" s="263"/>
      <c r="J3490" s="259"/>
      <c r="K3490" s="259"/>
      <c r="L3490" s="264"/>
      <c r="M3490" s="265"/>
      <c r="N3490" s="266"/>
      <c r="O3490" s="266"/>
      <c r="P3490" s="266"/>
      <c r="Q3490" s="266"/>
      <c r="R3490" s="266"/>
      <c r="S3490" s="266"/>
      <c r="T3490" s="267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68" t="s">
        <v>383</v>
      </c>
      <c r="AU3490" s="268" t="s">
        <v>91</v>
      </c>
      <c r="AV3490" s="15" t="s">
        <v>379</v>
      </c>
      <c r="AW3490" s="15" t="s">
        <v>37</v>
      </c>
      <c r="AX3490" s="15" t="s">
        <v>85</v>
      </c>
      <c r="AY3490" s="268" t="s">
        <v>373</v>
      </c>
    </row>
    <row r="3491" s="2" customFormat="1" ht="24.15" customHeight="1">
      <c r="A3491" s="41"/>
      <c r="B3491" s="42"/>
      <c r="C3491" s="218" t="s">
        <v>3029</v>
      </c>
      <c r="D3491" s="218" t="s">
        <v>375</v>
      </c>
      <c r="E3491" s="219" t="s">
        <v>3030</v>
      </c>
      <c r="F3491" s="220" t="s">
        <v>3031</v>
      </c>
      <c r="G3491" s="221" t="s">
        <v>230</v>
      </c>
      <c r="H3491" s="222">
        <v>6.7999999999999998</v>
      </c>
      <c r="I3491" s="223"/>
      <c r="J3491" s="224">
        <f>ROUND(I3491*H3491,2)</f>
        <v>0</v>
      </c>
      <c r="K3491" s="220" t="s">
        <v>19</v>
      </c>
      <c r="L3491" s="47"/>
      <c r="M3491" s="225" t="s">
        <v>19</v>
      </c>
      <c r="N3491" s="226" t="s">
        <v>50</v>
      </c>
      <c r="O3491" s="87"/>
      <c r="P3491" s="227">
        <f>O3491*H3491</f>
        <v>0</v>
      </c>
      <c r="Q3491" s="227">
        <v>0.0011900000000000001</v>
      </c>
      <c r="R3491" s="227">
        <f>Q3491*H3491</f>
        <v>0.0080920000000000002</v>
      </c>
      <c r="S3491" s="227">
        <v>0</v>
      </c>
      <c r="T3491" s="228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9" t="s">
        <v>482</v>
      </c>
      <c r="AT3491" s="229" t="s">
        <v>375</v>
      </c>
      <c r="AU3491" s="229" t="s">
        <v>91</v>
      </c>
      <c r="AY3491" s="20" t="s">
        <v>373</v>
      </c>
      <c r="BE3491" s="230">
        <f>IF(N3491="základní",J3491,0)</f>
        <v>0</v>
      </c>
      <c r="BF3491" s="230">
        <f>IF(N3491="snížená",J3491,0)</f>
        <v>0</v>
      </c>
      <c r="BG3491" s="230">
        <f>IF(N3491="zákl. přenesená",J3491,0)</f>
        <v>0</v>
      </c>
      <c r="BH3491" s="230">
        <f>IF(N3491="sníž. přenesená",J3491,0)</f>
        <v>0</v>
      </c>
      <c r="BI3491" s="230">
        <f>IF(N3491="nulová",J3491,0)</f>
        <v>0</v>
      </c>
      <c r="BJ3491" s="20" t="s">
        <v>91</v>
      </c>
      <c r="BK3491" s="230">
        <f>ROUND(I3491*H3491,2)</f>
        <v>0</v>
      </c>
      <c r="BL3491" s="20" t="s">
        <v>482</v>
      </c>
      <c r="BM3491" s="229" t="s">
        <v>3032</v>
      </c>
    </row>
    <row r="3492" s="13" customFormat="1">
      <c r="A3492" s="13"/>
      <c r="B3492" s="236"/>
      <c r="C3492" s="237"/>
      <c r="D3492" s="238" t="s">
        <v>383</v>
      </c>
      <c r="E3492" s="239" t="s">
        <v>19</v>
      </c>
      <c r="F3492" s="240" t="s">
        <v>384</v>
      </c>
      <c r="G3492" s="237"/>
      <c r="H3492" s="239" t="s">
        <v>19</v>
      </c>
      <c r="I3492" s="241"/>
      <c r="J3492" s="237"/>
      <c r="K3492" s="237"/>
      <c r="L3492" s="242"/>
      <c r="M3492" s="243"/>
      <c r="N3492" s="244"/>
      <c r="O3492" s="244"/>
      <c r="P3492" s="244"/>
      <c r="Q3492" s="244"/>
      <c r="R3492" s="244"/>
      <c r="S3492" s="244"/>
      <c r="T3492" s="245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6" t="s">
        <v>383</v>
      </c>
      <c r="AU3492" s="246" t="s">
        <v>91</v>
      </c>
      <c r="AV3492" s="13" t="s">
        <v>85</v>
      </c>
      <c r="AW3492" s="13" t="s">
        <v>37</v>
      </c>
      <c r="AX3492" s="13" t="s">
        <v>78</v>
      </c>
      <c r="AY3492" s="246" t="s">
        <v>373</v>
      </c>
    </row>
    <row r="3493" s="13" customFormat="1">
      <c r="A3493" s="13"/>
      <c r="B3493" s="236"/>
      <c r="C3493" s="237"/>
      <c r="D3493" s="238" t="s">
        <v>383</v>
      </c>
      <c r="E3493" s="239" t="s">
        <v>19</v>
      </c>
      <c r="F3493" s="240" t="s">
        <v>2161</v>
      </c>
      <c r="G3493" s="237"/>
      <c r="H3493" s="239" t="s">
        <v>19</v>
      </c>
      <c r="I3493" s="241"/>
      <c r="J3493" s="237"/>
      <c r="K3493" s="237"/>
      <c r="L3493" s="242"/>
      <c r="M3493" s="243"/>
      <c r="N3493" s="244"/>
      <c r="O3493" s="244"/>
      <c r="P3493" s="244"/>
      <c r="Q3493" s="244"/>
      <c r="R3493" s="244"/>
      <c r="S3493" s="244"/>
      <c r="T3493" s="24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6" t="s">
        <v>383</v>
      </c>
      <c r="AU3493" s="246" t="s">
        <v>91</v>
      </c>
      <c r="AV3493" s="13" t="s">
        <v>85</v>
      </c>
      <c r="AW3493" s="13" t="s">
        <v>37</v>
      </c>
      <c r="AX3493" s="13" t="s">
        <v>78</v>
      </c>
      <c r="AY3493" s="246" t="s">
        <v>373</v>
      </c>
    </row>
    <row r="3494" s="14" customFormat="1">
      <c r="A3494" s="14"/>
      <c r="B3494" s="247"/>
      <c r="C3494" s="248"/>
      <c r="D3494" s="238" t="s">
        <v>383</v>
      </c>
      <c r="E3494" s="249" t="s">
        <v>19</v>
      </c>
      <c r="F3494" s="250" t="s">
        <v>3033</v>
      </c>
      <c r="G3494" s="248"/>
      <c r="H3494" s="251">
        <v>6.7999999999999998</v>
      </c>
      <c r="I3494" s="252"/>
      <c r="J3494" s="248"/>
      <c r="K3494" s="248"/>
      <c r="L3494" s="253"/>
      <c r="M3494" s="254"/>
      <c r="N3494" s="255"/>
      <c r="O3494" s="255"/>
      <c r="P3494" s="255"/>
      <c r="Q3494" s="255"/>
      <c r="R3494" s="255"/>
      <c r="S3494" s="255"/>
      <c r="T3494" s="25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7" t="s">
        <v>383</v>
      </c>
      <c r="AU3494" s="257" t="s">
        <v>91</v>
      </c>
      <c r="AV3494" s="14" t="s">
        <v>91</v>
      </c>
      <c r="AW3494" s="14" t="s">
        <v>37</v>
      </c>
      <c r="AX3494" s="14" t="s">
        <v>78</v>
      </c>
      <c r="AY3494" s="257" t="s">
        <v>373</v>
      </c>
    </row>
    <row r="3495" s="15" customFormat="1">
      <c r="A3495" s="15"/>
      <c r="B3495" s="258"/>
      <c r="C3495" s="259"/>
      <c r="D3495" s="238" t="s">
        <v>383</v>
      </c>
      <c r="E3495" s="260" t="s">
        <v>19</v>
      </c>
      <c r="F3495" s="261" t="s">
        <v>386</v>
      </c>
      <c r="G3495" s="259"/>
      <c r="H3495" s="262">
        <v>6.7999999999999998</v>
      </c>
      <c r="I3495" s="263"/>
      <c r="J3495" s="259"/>
      <c r="K3495" s="259"/>
      <c r="L3495" s="264"/>
      <c r="M3495" s="265"/>
      <c r="N3495" s="266"/>
      <c r="O3495" s="266"/>
      <c r="P3495" s="266"/>
      <c r="Q3495" s="266"/>
      <c r="R3495" s="266"/>
      <c r="S3495" s="266"/>
      <c r="T3495" s="26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8" t="s">
        <v>383</v>
      </c>
      <c r="AU3495" s="268" t="s">
        <v>91</v>
      </c>
      <c r="AV3495" s="15" t="s">
        <v>379</v>
      </c>
      <c r="AW3495" s="15" t="s">
        <v>37</v>
      </c>
      <c r="AX3495" s="15" t="s">
        <v>85</v>
      </c>
      <c r="AY3495" s="268" t="s">
        <v>373</v>
      </c>
    </row>
    <row r="3496" s="2" customFormat="1" ht="24.15" customHeight="1">
      <c r="A3496" s="41"/>
      <c r="B3496" s="42"/>
      <c r="C3496" s="218" t="s">
        <v>3034</v>
      </c>
      <c r="D3496" s="218" t="s">
        <v>375</v>
      </c>
      <c r="E3496" s="219" t="s">
        <v>3035</v>
      </c>
      <c r="F3496" s="220" t="s">
        <v>3036</v>
      </c>
      <c r="G3496" s="221" t="s">
        <v>595</v>
      </c>
      <c r="H3496" s="222">
        <v>1</v>
      </c>
      <c r="I3496" s="223"/>
      <c r="J3496" s="224">
        <f>ROUND(I3496*H3496,2)</f>
        <v>0</v>
      </c>
      <c r="K3496" s="220" t="s">
        <v>378</v>
      </c>
      <c r="L3496" s="47"/>
      <c r="M3496" s="225" t="s">
        <v>19</v>
      </c>
      <c r="N3496" s="226" t="s">
        <v>50</v>
      </c>
      <c r="O3496" s="87"/>
      <c r="P3496" s="227">
        <f>O3496*H3496</f>
        <v>0</v>
      </c>
      <c r="Q3496" s="227">
        <v>0.00031</v>
      </c>
      <c r="R3496" s="227">
        <f>Q3496*H3496</f>
        <v>0.00031</v>
      </c>
      <c r="S3496" s="227">
        <v>0</v>
      </c>
      <c r="T3496" s="228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29" t="s">
        <v>482</v>
      </c>
      <c r="AT3496" s="229" t="s">
        <v>375</v>
      </c>
      <c r="AU3496" s="229" t="s">
        <v>91</v>
      </c>
      <c r="AY3496" s="20" t="s">
        <v>373</v>
      </c>
      <c r="BE3496" s="230">
        <f>IF(N3496="základní",J3496,0)</f>
        <v>0</v>
      </c>
      <c r="BF3496" s="230">
        <f>IF(N3496="snížená",J3496,0)</f>
        <v>0</v>
      </c>
      <c r="BG3496" s="230">
        <f>IF(N3496="zákl. přenesená",J3496,0)</f>
        <v>0</v>
      </c>
      <c r="BH3496" s="230">
        <f>IF(N3496="sníž. přenesená",J3496,0)</f>
        <v>0</v>
      </c>
      <c r="BI3496" s="230">
        <f>IF(N3496="nulová",J3496,0)</f>
        <v>0</v>
      </c>
      <c r="BJ3496" s="20" t="s">
        <v>91</v>
      </c>
      <c r="BK3496" s="230">
        <f>ROUND(I3496*H3496,2)</f>
        <v>0</v>
      </c>
      <c r="BL3496" s="20" t="s">
        <v>482</v>
      </c>
      <c r="BM3496" s="229" t="s">
        <v>3037</v>
      </c>
    </row>
    <row r="3497" s="2" customFormat="1">
      <c r="A3497" s="41"/>
      <c r="B3497" s="42"/>
      <c r="C3497" s="43"/>
      <c r="D3497" s="231" t="s">
        <v>381</v>
      </c>
      <c r="E3497" s="43"/>
      <c r="F3497" s="232" t="s">
        <v>3038</v>
      </c>
      <c r="G3497" s="43"/>
      <c r="H3497" s="43"/>
      <c r="I3497" s="233"/>
      <c r="J3497" s="43"/>
      <c r="K3497" s="43"/>
      <c r="L3497" s="47"/>
      <c r="M3497" s="234"/>
      <c r="N3497" s="235"/>
      <c r="O3497" s="87"/>
      <c r="P3497" s="87"/>
      <c r="Q3497" s="87"/>
      <c r="R3497" s="87"/>
      <c r="S3497" s="87"/>
      <c r="T3497" s="88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T3497" s="20" t="s">
        <v>381</v>
      </c>
      <c r="AU3497" s="20" t="s">
        <v>91</v>
      </c>
    </row>
    <row r="3498" s="2" customFormat="1" ht="24.15" customHeight="1">
      <c r="A3498" s="41"/>
      <c r="B3498" s="42"/>
      <c r="C3498" s="218" t="s">
        <v>3039</v>
      </c>
      <c r="D3498" s="218" t="s">
        <v>375</v>
      </c>
      <c r="E3498" s="219" t="s">
        <v>3040</v>
      </c>
      <c r="F3498" s="220" t="s">
        <v>3041</v>
      </c>
      <c r="G3498" s="221" t="s">
        <v>595</v>
      </c>
      <c r="H3498" s="222">
        <v>1</v>
      </c>
      <c r="I3498" s="223"/>
      <c r="J3498" s="224">
        <f>ROUND(I3498*H3498,2)</f>
        <v>0</v>
      </c>
      <c r="K3498" s="220" t="s">
        <v>378</v>
      </c>
      <c r="L3498" s="47"/>
      <c r="M3498" s="225" t="s">
        <v>19</v>
      </c>
      <c r="N3498" s="226" t="s">
        <v>50</v>
      </c>
      <c r="O3498" s="87"/>
      <c r="P3498" s="227">
        <f>O3498*H3498</f>
        <v>0</v>
      </c>
      <c r="Q3498" s="227">
        <v>0.00016000000000000001</v>
      </c>
      <c r="R3498" s="227">
        <f>Q3498*H3498</f>
        <v>0.00016000000000000001</v>
      </c>
      <c r="S3498" s="227">
        <v>0</v>
      </c>
      <c r="T3498" s="228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9" t="s">
        <v>482</v>
      </c>
      <c r="AT3498" s="229" t="s">
        <v>375</v>
      </c>
      <c r="AU3498" s="229" t="s">
        <v>91</v>
      </c>
      <c r="AY3498" s="20" t="s">
        <v>373</v>
      </c>
      <c r="BE3498" s="230">
        <f>IF(N3498="základní",J3498,0)</f>
        <v>0</v>
      </c>
      <c r="BF3498" s="230">
        <f>IF(N3498="snížená",J3498,0)</f>
        <v>0</v>
      </c>
      <c r="BG3498" s="230">
        <f>IF(N3498="zákl. přenesená",J3498,0)</f>
        <v>0</v>
      </c>
      <c r="BH3498" s="230">
        <f>IF(N3498="sníž. přenesená",J3498,0)</f>
        <v>0</v>
      </c>
      <c r="BI3498" s="230">
        <f>IF(N3498="nulová",J3498,0)</f>
        <v>0</v>
      </c>
      <c r="BJ3498" s="20" t="s">
        <v>91</v>
      </c>
      <c r="BK3498" s="230">
        <f>ROUND(I3498*H3498,2)</f>
        <v>0</v>
      </c>
      <c r="BL3498" s="20" t="s">
        <v>482</v>
      </c>
      <c r="BM3498" s="229" t="s">
        <v>3042</v>
      </c>
    </row>
    <row r="3499" s="2" customFormat="1">
      <c r="A3499" s="41"/>
      <c r="B3499" s="42"/>
      <c r="C3499" s="43"/>
      <c r="D3499" s="231" t="s">
        <v>381</v>
      </c>
      <c r="E3499" s="43"/>
      <c r="F3499" s="232" t="s">
        <v>3043</v>
      </c>
      <c r="G3499" s="43"/>
      <c r="H3499" s="43"/>
      <c r="I3499" s="233"/>
      <c r="J3499" s="43"/>
      <c r="K3499" s="43"/>
      <c r="L3499" s="47"/>
      <c r="M3499" s="234"/>
      <c r="N3499" s="235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381</v>
      </c>
      <c r="AU3499" s="20" t="s">
        <v>91</v>
      </c>
    </row>
    <row r="3500" s="13" customFormat="1">
      <c r="A3500" s="13"/>
      <c r="B3500" s="236"/>
      <c r="C3500" s="237"/>
      <c r="D3500" s="238" t="s">
        <v>383</v>
      </c>
      <c r="E3500" s="239" t="s">
        <v>19</v>
      </c>
      <c r="F3500" s="240" t="s">
        <v>384</v>
      </c>
      <c r="G3500" s="237"/>
      <c r="H3500" s="239" t="s">
        <v>19</v>
      </c>
      <c r="I3500" s="241"/>
      <c r="J3500" s="237"/>
      <c r="K3500" s="237"/>
      <c r="L3500" s="242"/>
      <c r="M3500" s="243"/>
      <c r="N3500" s="244"/>
      <c r="O3500" s="244"/>
      <c r="P3500" s="244"/>
      <c r="Q3500" s="244"/>
      <c r="R3500" s="244"/>
      <c r="S3500" s="244"/>
      <c r="T3500" s="245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6" t="s">
        <v>383</v>
      </c>
      <c r="AU3500" s="246" t="s">
        <v>91</v>
      </c>
      <c r="AV3500" s="13" t="s">
        <v>85</v>
      </c>
      <c r="AW3500" s="13" t="s">
        <v>37</v>
      </c>
      <c r="AX3500" s="13" t="s">
        <v>78</v>
      </c>
      <c r="AY3500" s="246" t="s">
        <v>373</v>
      </c>
    </row>
    <row r="3501" s="13" customFormat="1">
      <c r="A3501" s="13"/>
      <c r="B3501" s="236"/>
      <c r="C3501" s="237"/>
      <c r="D3501" s="238" t="s">
        <v>383</v>
      </c>
      <c r="E3501" s="239" t="s">
        <v>19</v>
      </c>
      <c r="F3501" s="240" t="s">
        <v>2161</v>
      </c>
      <c r="G3501" s="237"/>
      <c r="H3501" s="239" t="s">
        <v>19</v>
      </c>
      <c r="I3501" s="241"/>
      <c r="J3501" s="237"/>
      <c r="K3501" s="237"/>
      <c r="L3501" s="242"/>
      <c r="M3501" s="243"/>
      <c r="N3501" s="244"/>
      <c r="O3501" s="244"/>
      <c r="P3501" s="244"/>
      <c r="Q3501" s="244"/>
      <c r="R3501" s="244"/>
      <c r="S3501" s="244"/>
      <c r="T3501" s="245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6" t="s">
        <v>383</v>
      </c>
      <c r="AU3501" s="246" t="s">
        <v>91</v>
      </c>
      <c r="AV3501" s="13" t="s">
        <v>85</v>
      </c>
      <c r="AW3501" s="13" t="s">
        <v>37</v>
      </c>
      <c r="AX3501" s="13" t="s">
        <v>78</v>
      </c>
      <c r="AY3501" s="246" t="s">
        <v>373</v>
      </c>
    </row>
    <row r="3502" s="14" customFormat="1">
      <c r="A3502" s="14"/>
      <c r="B3502" s="247"/>
      <c r="C3502" s="248"/>
      <c r="D3502" s="238" t="s">
        <v>383</v>
      </c>
      <c r="E3502" s="249" t="s">
        <v>19</v>
      </c>
      <c r="F3502" s="250" t="s">
        <v>3044</v>
      </c>
      <c r="G3502" s="248"/>
      <c r="H3502" s="251">
        <v>1</v>
      </c>
      <c r="I3502" s="252"/>
      <c r="J3502" s="248"/>
      <c r="K3502" s="248"/>
      <c r="L3502" s="253"/>
      <c r="M3502" s="254"/>
      <c r="N3502" s="255"/>
      <c r="O3502" s="255"/>
      <c r="P3502" s="255"/>
      <c r="Q3502" s="255"/>
      <c r="R3502" s="255"/>
      <c r="S3502" s="255"/>
      <c r="T3502" s="256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7" t="s">
        <v>383</v>
      </c>
      <c r="AU3502" s="257" t="s">
        <v>91</v>
      </c>
      <c r="AV3502" s="14" t="s">
        <v>91</v>
      </c>
      <c r="AW3502" s="14" t="s">
        <v>37</v>
      </c>
      <c r="AX3502" s="14" t="s">
        <v>78</v>
      </c>
      <c r="AY3502" s="257" t="s">
        <v>373</v>
      </c>
    </row>
    <row r="3503" s="15" customFormat="1">
      <c r="A3503" s="15"/>
      <c r="B3503" s="258"/>
      <c r="C3503" s="259"/>
      <c r="D3503" s="238" t="s">
        <v>383</v>
      </c>
      <c r="E3503" s="260" t="s">
        <v>19</v>
      </c>
      <c r="F3503" s="261" t="s">
        <v>386</v>
      </c>
      <c r="G3503" s="259"/>
      <c r="H3503" s="262">
        <v>1</v>
      </c>
      <c r="I3503" s="263"/>
      <c r="J3503" s="259"/>
      <c r="K3503" s="259"/>
      <c r="L3503" s="264"/>
      <c r="M3503" s="265"/>
      <c r="N3503" s="266"/>
      <c r="O3503" s="266"/>
      <c r="P3503" s="266"/>
      <c r="Q3503" s="266"/>
      <c r="R3503" s="266"/>
      <c r="S3503" s="266"/>
      <c r="T3503" s="267"/>
      <c r="U3503" s="15"/>
      <c r="V3503" s="15"/>
      <c r="W3503" s="15"/>
      <c r="X3503" s="15"/>
      <c r="Y3503" s="15"/>
      <c r="Z3503" s="15"/>
      <c r="AA3503" s="15"/>
      <c r="AB3503" s="15"/>
      <c r="AC3503" s="15"/>
      <c r="AD3503" s="15"/>
      <c r="AE3503" s="15"/>
      <c r="AT3503" s="268" t="s">
        <v>383</v>
      </c>
      <c r="AU3503" s="268" t="s">
        <v>91</v>
      </c>
      <c r="AV3503" s="15" t="s">
        <v>379</v>
      </c>
      <c r="AW3503" s="15" t="s">
        <v>37</v>
      </c>
      <c r="AX3503" s="15" t="s">
        <v>85</v>
      </c>
      <c r="AY3503" s="268" t="s">
        <v>373</v>
      </c>
    </row>
    <row r="3504" s="2" customFormat="1" ht="24.15" customHeight="1">
      <c r="A3504" s="41"/>
      <c r="B3504" s="42"/>
      <c r="C3504" s="218" t="s">
        <v>3045</v>
      </c>
      <c r="D3504" s="218" t="s">
        <v>375</v>
      </c>
      <c r="E3504" s="219" t="s">
        <v>3046</v>
      </c>
      <c r="F3504" s="220" t="s">
        <v>3047</v>
      </c>
      <c r="G3504" s="221" t="s">
        <v>595</v>
      </c>
      <c r="H3504" s="222">
        <v>1</v>
      </c>
      <c r="I3504" s="223"/>
      <c r="J3504" s="224">
        <f>ROUND(I3504*H3504,2)</f>
        <v>0</v>
      </c>
      <c r="K3504" s="220" t="s">
        <v>378</v>
      </c>
      <c r="L3504" s="47"/>
      <c r="M3504" s="225" t="s">
        <v>19</v>
      </c>
      <c r="N3504" s="226" t="s">
        <v>50</v>
      </c>
      <c r="O3504" s="87"/>
      <c r="P3504" s="227">
        <f>O3504*H3504</f>
        <v>0</v>
      </c>
      <c r="Q3504" s="227">
        <v>0.00020000000000000001</v>
      </c>
      <c r="R3504" s="227">
        <f>Q3504*H3504</f>
        <v>0.00020000000000000001</v>
      </c>
      <c r="S3504" s="227">
        <v>0</v>
      </c>
      <c r="T3504" s="228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9" t="s">
        <v>482</v>
      </c>
      <c r="AT3504" s="229" t="s">
        <v>375</v>
      </c>
      <c r="AU3504" s="229" t="s">
        <v>91</v>
      </c>
      <c r="AY3504" s="20" t="s">
        <v>373</v>
      </c>
      <c r="BE3504" s="230">
        <f>IF(N3504="základní",J3504,0)</f>
        <v>0</v>
      </c>
      <c r="BF3504" s="230">
        <f>IF(N3504="snížená",J3504,0)</f>
        <v>0</v>
      </c>
      <c r="BG3504" s="230">
        <f>IF(N3504="zákl. přenesená",J3504,0)</f>
        <v>0</v>
      </c>
      <c r="BH3504" s="230">
        <f>IF(N3504="sníž. přenesená",J3504,0)</f>
        <v>0</v>
      </c>
      <c r="BI3504" s="230">
        <f>IF(N3504="nulová",J3504,0)</f>
        <v>0</v>
      </c>
      <c r="BJ3504" s="20" t="s">
        <v>91</v>
      </c>
      <c r="BK3504" s="230">
        <f>ROUND(I3504*H3504,2)</f>
        <v>0</v>
      </c>
      <c r="BL3504" s="20" t="s">
        <v>482</v>
      </c>
      <c r="BM3504" s="229" t="s">
        <v>3048</v>
      </c>
    </row>
    <row r="3505" s="2" customFormat="1">
      <c r="A3505" s="41"/>
      <c r="B3505" s="42"/>
      <c r="C3505" s="43"/>
      <c r="D3505" s="231" t="s">
        <v>381</v>
      </c>
      <c r="E3505" s="43"/>
      <c r="F3505" s="232" t="s">
        <v>3049</v>
      </c>
      <c r="G3505" s="43"/>
      <c r="H3505" s="43"/>
      <c r="I3505" s="233"/>
      <c r="J3505" s="43"/>
      <c r="K3505" s="43"/>
      <c r="L3505" s="47"/>
      <c r="M3505" s="234"/>
      <c r="N3505" s="235"/>
      <c r="O3505" s="87"/>
      <c r="P3505" s="87"/>
      <c r="Q3505" s="87"/>
      <c r="R3505" s="87"/>
      <c r="S3505" s="87"/>
      <c r="T3505" s="88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T3505" s="20" t="s">
        <v>381</v>
      </c>
      <c r="AU3505" s="20" t="s">
        <v>91</v>
      </c>
    </row>
    <row r="3506" s="13" customFormat="1">
      <c r="A3506" s="13"/>
      <c r="B3506" s="236"/>
      <c r="C3506" s="237"/>
      <c r="D3506" s="238" t="s">
        <v>383</v>
      </c>
      <c r="E3506" s="239" t="s">
        <v>19</v>
      </c>
      <c r="F3506" s="240" t="s">
        <v>384</v>
      </c>
      <c r="G3506" s="237"/>
      <c r="H3506" s="239" t="s">
        <v>19</v>
      </c>
      <c r="I3506" s="241"/>
      <c r="J3506" s="237"/>
      <c r="K3506" s="237"/>
      <c r="L3506" s="242"/>
      <c r="M3506" s="243"/>
      <c r="N3506" s="244"/>
      <c r="O3506" s="244"/>
      <c r="P3506" s="244"/>
      <c r="Q3506" s="244"/>
      <c r="R3506" s="244"/>
      <c r="S3506" s="244"/>
      <c r="T3506" s="245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6" t="s">
        <v>383</v>
      </c>
      <c r="AU3506" s="246" t="s">
        <v>91</v>
      </c>
      <c r="AV3506" s="13" t="s">
        <v>85</v>
      </c>
      <c r="AW3506" s="13" t="s">
        <v>37</v>
      </c>
      <c r="AX3506" s="13" t="s">
        <v>78</v>
      </c>
      <c r="AY3506" s="246" t="s">
        <v>373</v>
      </c>
    </row>
    <row r="3507" s="13" customFormat="1">
      <c r="A3507" s="13"/>
      <c r="B3507" s="236"/>
      <c r="C3507" s="237"/>
      <c r="D3507" s="238" t="s">
        <v>383</v>
      </c>
      <c r="E3507" s="239" t="s">
        <v>19</v>
      </c>
      <c r="F3507" s="240" t="s">
        <v>2161</v>
      </c>
      <c r="G3507" s="237"/>
      <c r="H3507" s="239" t="s">
        <v>19</v>
      </c>
      <c r="I3507" s="241"/>
      <c r="J3507" s="237"/>
      <c r="K3507" s="237"/>
      <c r="L3507" s="242"/>
      <c r="M3507" s="243"/>
      <c r="N3507" s="244"/>
      <c r="O3507" s="244"/>
      <c r="P3507" s="244"/>
      <c r="Q3507" s="244"/>
      <c r="R3507" s="244"/>
      <c r="S3507" s="244"/>
      <c r="T3507" s="245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6" t="s">
        <v>383</v>
      </c>
      <c r="AU3507" s="246" t="s">
        <v>91</v>
      </c>
      <c r="AV3507" s="13" t="s">
        <v>85</v>
      </c>
      <c r="AW3507" s="13" t="s">
        <v>37</v>
      </c>
      <c r="AX3507" s="13" t="s">
        <v>78</v>
      </c>
      <c r="AY3507" s="246" t="s">
        <v>373</v>
      </c>
    </row>
    <row r="3508" s="14" customFormat="1">
      <c r="A3508" s="14"/>
      <c r="B3508" s="247"/>
      <c r="C3508" s="248"/>
      <c r="D3508" s="238" t="s">
        <v>383</v>
      </c>
      <c r="E3508" s="249" t="s">
        <v>19</v>
      </c>
      <c r="F3508" s="250" t="s">
        <v>3050</v>
      </c>
      <c r="G3508" s="248"/>
      <c r="H3508" s="251">
        <v>1</v>
      </c>
      <c r="I3508" s="252"/>
      <c r="J3508" s="248"/>
      <c r="K3508" s="248"/>
      <c r="L3508" s="253"/>
      <c r="M3508" s="254"/>
      <c r="N3508" s="255"/>
      <c r="O3508" s="255"/>
      <c r="P3508" s="255"/>
      <c r="Q3508" s="255"/>
      <c r="R3508" s="255"/>
      <c r="S3508" s="255"/>
      <c r="T3508" s="256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7" t="s">
        <v>383</v>
      </c>
      <c r="AU3508" s="257" t="s">
        <v>91</v>
      </c>
      <c r="AV3508" s="14" t="s">
        <v>91</v>
      </c>
      <c r="AW3508" s="14" t="s">
        <v>37</v>
      </c>
      <c r="AX3508" s="14" t="s">
        <v>78</v>
      </c>
      <c r="AY3508" s="257" t="s">
        <v>373</v>
      </c>
    </row>
    <row r="3509" s="15" customFormat="1">
      <c r="A3509" s="15"/>
      <c r="B3509" s="258"/>
      <c r="C3509" s="259"/>
      <c r="D3509" s="238" t="s">
        <v>383</v>
      </c>
      <c r="E3509" s="260" t="s">
        <v>19</v>
      </c>
      <c r="F3509" s="261" t="s">
        <v>386</v>
      </c>
      <c r="G3509" s="259"/>
      <c r="H3509" s="262">
        <v>1</v>
      </c>
      <c r="I3509" s="263"/>
      <c r="J3509" s="259"/>
      <c r="K3509" s="259"/>
      <c r="L3509" s="264"/>
      <c r="M3509" s="265"/>
      <c r="N3509" s="266"/>
      <c r="O3509" s="266"/>
      <c r="P3509" s="266"/>
      <c r="Q3509" s="266"/>
      <c r="R3509" s="266"/>
      <c r="S3509" s="266"/>
      <c r="T3509" s="267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8" t="s">
        <v>383</v>
      </c>
      <c r="AU3509" s="268" t="s">
        <v>91</v>
      </c>
      <c r="AV3509" s="15" t="s">
        <v>379</v>
      </c>
      <c r="AW3509" s="15" t="s">
        <v>37</v>
      </c>
      <c r="AX3509" s="15" t="s">
        <v>85</v>
      </c>
      <c r="AY3509" s="268" t="s">
        <v>373</v>
      </c>
    </row>
    <row r="3510" s="2" customFormat="1" ht="24.15" customHeight="1">
      <c r="A3510" s="41"/>
      <c r="B3510" s="42"/>
      <c r="C3510" s="218" t="s">
        <v>3051</v>
      </c>
      <c r="D3510" s="218" t="s">
        <v>375</v>
      </c>
      <c r="E3510" s="219" t="s">
        <v>3052</v>
      </c>
      <c r="F3510" s="220" t="s">
        <v>3053</v>
      </c>
      <c r="G3510" s="221" t="s">
        <v>230</v>
      </c>
      <c r="H3510" s="222">
        <v>2</v>
      </c>
      <c r="I3510" s="223"/>
      <c r="J3510" s="224">
        <f>ROUND(I3510*H3510,2)</f>
        <v>0</v>
      </c>
      <c r="K3510" s="220" t="s">
        <v>19</v>
      </c>
      <c r="L3510" s="47"/>
      <c r="M3510" s="225" t="s">
        <v>19</v>
      </c>
      <c r="N3510" s="226" t="s">
        <v>50</v>
      </c>
      <c r="O3510" s="87"/>
      <c r="P3510" s="227">
        <f>O3510*H3510</f>
        <v>0</v>
      </c>
      <c r="Q3510" s="227">
        <v>0.0015200000000000001</v>
      </c>
      <c r="R3510" s="227">
        <f>Q3510*H3510</f>
        <v>0.0030400000000000002</v>
      </c>
      <c r="S3510" s="227">
        <v>0</v>
      </c>
      <c r="T3510" s="228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9" t="s">
        <v>482</v>
      </c>
      <c r="AT3510" s="229" t="s">
        <v>375</v>
      </c>
      <c r="AU3510" s="229" t="s">
        <v>91</v>
      </c>
      <c r="AY3510" s="20" t="s">
        <v>373</v>
      </c>
      <c r="BE3510" s="230">
        <f>IF(N3510="základní",J3510,0)</f>
        <v>0</v>
      </c>
      <c r="BF3510" s="230">
        <f>IF(N3510="snížená",J3510,0)</f>
        <v>0</v>
      </c>
      <c r="BG3510" s="230">
        <f>IF(N3510="zákl. přenesená",J3510,0)</f>
        <v>0</v>
      </c>
      <c r="BH3510" s="230">
        <f>IF(N3510="sníž. přenesená",J3510,0)</f>
        <v>0</v>
      </c>
      <c r="BI3510" s="230">
        <f>IF(N3510="nulová",J3510,0)</f>
        <v>0</v>
      </c>
      <c r="BJ3510" s="20" t="s">
        <v>91</v>
      </c>
      <c r="BK3510" s="230">
        <f>ROUND(I3510*H3510,2)</f>
        <v>0</v>
      </c>
      <c r="BL3510" s="20" t="s">
        <v>482</v>
      </c>
      <c r="BM3510" s="229" t="s">
        <v>3054</v>
      </c>
    </row>
    <row r="3511" s="13" customFormat="1">
      <c r="A3511" s="13"/>
      <c r="B3511" s="236"/>
      <c r="C3511" s="237"/>
      <c r="D3511" s="238" t="s">
        <v>383</v>
      </c>
      <c r="E3511" s="239" t="s">
        <v>19</v>
      </c>
      <c r="F3511" s="240" t="s">
        <v>384</v>
      </c>
      <c r="G3511" s="237"/>
      <c r="H3511" s="239" t="s">
        <v>19</v>
      </c>
      <c r="I3511" s="241"/>
      <c r="J3511" s="237"/>
      <c r="K3511" s="237"/>
      <c r="L3511" s="242"/>
      <c r="M3511" s="243"/>
      <c r="N3511" s="244"/>
      <c r="O3511" s="244"/>
      <c r="P3511" s="244"/>
      <c r="Q3511" s="244"/>
      <c r="R3511" s="244"/>
      <c r="S3511" s="244"/>
      <c r="T3511" s="245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6" t="s">
        <v>383</v>
      </c>
      <c r="AU3511" s="246" t="s">
        <v>91</v>
      </c>
      <c r="AV3511" s="13" t="s">
        <v>85</v>
      </c>
      <c r="AW3511" s="13" t="s">
        <v>37</v>
      </c>
      <c r="AX3511" s="13" t="s">
        <v>78</v>
      </c>
      <c r="AY3511" s="246" t="s">
        <v>373</v>
      </c>
    </row>
    <row r="3512" s="13" customFormat="1">
      <c r="A3512" s="13"/>
      <c r="B3512" s="236"/>
      <c r="C3512" s="237"/>
      <c r="D3512" s="238" t="s">
        <v>383</v>
      </c>
      <c r="E3512" s="239" t="s">
        <v>19</v>
      </c>
      <c r="F3512" s="240" t="s">
        <v>2161</v>
      </c>
      <c r="G3512" s="237"/>
      <c r="H3512" s="239" t="s">
        <v>19</v>
      </c>
      <c r="I3512" s="241"/>
      <c r="J3512" s="237"/>
      <c r="K3512" s="237"/>
      <c r="L3512" s="242"/>
      <c r="M3512" s="243"/>
      <c r="N3512" s="244"/>
      <c r="O3512" s="244"/>
      <c r="P3512" s="244"/>
      <c r="Q3512" s="244"/>
      <c r="R3512" s="244"/>
      <c r="S3512" s="244"/>
      <c r="T3512" s="245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6" t="s">
        <v>383</v>
      </c>
      <c r="AU3512" s="246" t="s">
        <v>91</v>
      </c>
      <c r="AV3512" s="13" t="s">
        <v>85</v>
      </c>
      <c r="AW3512" s="13" t="s">
        <v>37</v>
      </c>
      <c r="AX3512" s="13" t="s">
        <v>78</v>
      </c>
      <c r="AY3512" s="246" t="s">
        <v>373</v>
      </c>
    </row>
    <row r="3513" s="14" customFormat="1">
      <c r="A3513" s="14"/>
      <c r="B3513" s="247"/>
      <c r="C3513" s="248"/>
      <c r="D3513" s="238" t="s">
        <v>383</v>
      </c>
      <c r="E3513" s="249" t="s">
        <v>19</v>
      </c>
      <c r="F3513" s="250" t="s">
        <v>3055</v>
      </c>
      <c r="G3513" s="248"/>
      <c r="H3513" s="251">
        <v>2</v>
      </c>
      <c r="I3513" s="252"/>
      <c r="J3513" s="248"/>
      <c r="K3513" s="248"/>
      <c r="L3513" s="253"/>
      <c r="M3513" s="254"/>
      <c r="N3513" s="255"/>
      <c r="O3513" s="255"/>
      <c r="P3513" s="255"/>
      <c r="Q3513" s="255"/>
      <c r="R3513" s="255"/>
      <c r="S3513" s="255"/>
      <c r="T3513" s="256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7" t="s">
        <v>383</v>
      </c>
      <c r="AU3513" s="257" t="s">
        <v>91</v>
      </c>
      <c r="AV3513" s="14" t="s">
        <v>91</v>
      </c>
      <c r="AW3513" s="14" t="s">
        <v>37</v>
      </c>
      <c r="AX3513" s="14" t="s">
        <v>78</v>
      </c>
      <c r="AY3513" s="257" t="s">
        <v>373</v>
      </c>
    </row>
    <row r="3514" s="15" customFormat="1">
      <c r="A3514" s="15"/>
      <c r="B3514" s="258"/>
      <c r="C3514" s="259"/>
      <c r="D3514" s="238" t="s">
        <v>383</v>
      </c>
      <c r="E3514" s="260" t="s">
        <v>19</v>
      </c>
      <c r="F3514" s="261" t="s">
        <v>386</v>
      </c>
      <c r="G3514" s="259"/>
      <c r="H3514" s="262">
        <v>2</v>
      </c>
      <c r="I3514" s="263"/>
      <c r="J3514" s="259"/>
      <c r="K3514" s="259"/>
      <c r="L3514" s="264"/>
      <c r="M3514" s="265"/>
      <c r="N3514" s="266"/>
      <c r="O3514" s="266"/>
      <c r="P3514" s="266"/>
      <c r="Q3514" s="266"/>
      <c r="R3514" s="266"/>
      <c r="S3514" s="266"/>
      <c r="T3514" s="267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68" t="s">
        <v>383</v>
      </c>
      <c r="AU3514" s="268" t="s">
        <v>91</v>
      </c>
      <c r="AV3514" s="15" t="s">
        <v>379</v>
      </c>
      <c r="AW3514" s="15" t="s">
        <v>37</v>
      </c>
      <c r="AX3514" s="15" t="s">
        <v>85</v>
      </c>
      <c r="AY3514" s="268" t="s">
        <v>373</v>
      </c>
    </row>
    <row r="3515" s="2" customFormat="1" ht="24.15" customHeight="1">
      <c r="A3515" s="41"/>
      <c r="B3515" s="42"/>
      <c r="C3515" s="218" t="s">
        <v>3056</v>
      </c>
      <c r="D3515" s="218" t="s">
        <v>375</v>
      </c>
      <c r="E3515" s="219" t="s">
        <v>3057</v>
      </c>
      <c r="F3515" s="220" t="s">
        <v>3058</v>
      </c>
      <c r="G3515" s="221" t="s">
        <v>230</v>
      </c>
      <c r="H3515" s="222">
        <v>13.75</v>
      </c>
      <c r="I3515" s="223"/>
      <c r="J3515" s="224">
        <f>ROUND(I3515*H3515,2)</f>
        <v>0</v>
      </c>
      <c r="K3515" s="220" t="s">
        <v>378</v>
      </c>
      <c r="L3515" s="47"/>
      <c r="M3515" s="225" t="s">
        <v>19</v>
      </c>
      <c r="N3515" s="226" t="s">
        <v>50</v>
      </c>
      <c r="O3515" s="87"/>
      <c r="P3515" s="227">
        <f>O3515*H3515</f>
        <v>0</v>
      </c>
      <c r="Q3515" s="227">
        <v>0.0015399999999999999</v>
      </c>
      <c r="R3515" s="227">
        <f>Q3515*H3515</f>
        <v>0.021174999999999999</v>
      </c>
      <c r="S3515" s="227">
        <v>0</v>
      </c>
      <c r="T3515" s="228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9" t="s">
        <v>482</v>
      </c>
      <c r="AT3515" s="229" t="s">
        <v>375</v>
      </c>
      <c r="AU3515" s="229" t="s">
        <v>91</v>
      </c>
      <c r="AY3515" s="20" t="s">
        <v>373</v>
      </c>
      <c r="BE3515" s="230">
        <f>IF(N3515="základní",J3515,0)</f>
        <v>0</v>
      </c>
      <c r="BF3515" s="230">
        <f>IF(N3515="snížená",J3515,0)</f>
        <v>0</v>
      </c>
      <c r="BG3515" s="230">
        <f>IF(N3515="zákl. přenesená",J3515,0)</f>
        <v>0</v>
      </c>
      <c r="BH3515" s="230">
        <f>IF(N3515="sníž. přenesená",J3515,0)</f>
        <v>0</v>
      </c>
      <c r="BI3515" s="230">
        <f>IF(N3515="nulová",J3515,0)</f>
        <v>0</v>
      </c>
      <c r="BJ3515" s="20" t="s">
        <v>91</v>
      </c>
      <c r="BK3515" s="230">
        <f>ROUND(I3515*H3515,2)</f>
        <v>0</v>
      </c>
      <c r="BL3515" s="20" t="s">
        <v>482</v>
      </c>
      <c r="BM3515" s="229" t="s">
        <v>3059</v>
      </c>
    </row>
    <row r="3516" s="2" customFormat="1">
      <c r="A3516" s="41"/>
      <c r="B3516" s="42"/>
      <c r="C3516" s="43"/>
      <c r="D3516" s="231" t="s">
        <v>381</v>
      </c>
      <c r="E3516" s="43"/>
      <c r="F3516" s="232" t="s">
        <v>3060</v>
      </c>
      <c r="G3516" s="43"/>
      <c r="H3516" s="43"/>
      <c r="I3516" s="233"/>
      <c r="J3516" s="43"/>
      <c r="K3516" s="43"/>
      <c r="L3516" s="47"/>
      <c r="M3516" s="234"/>
      <c r="N3516" s="235"/>
      <c r="O3516" s="87"/>
      <c r="P3516" s="87"/>
      <c r="Q3516" s="87"/>
      <c r="R3516" s="87"/>
      <c r="S3516" s="87"/>
      <c r="T3516" s="88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T3516" s="20" t="s">
        <v>381</v>
      </c>
      <c r="AU3516" s="20" t="s">
        <v>91</v>
      </c>
    </row>
    <row r="3517" s="13" customFormat="1">
      <c r="A3517" s="13"/>
      <c r="B3517" s="236"/>
      <c r="C3517" s="237"/>
      <c r="D3517" s="238" t="s">
        <v>383</v>
      </c>
      <c r="E3517" s="239" t="s">
        <v>19</v>
      </c>
      <c r="F3517" s="240" t="s">
        <v>384</v>
      </c>
      <c r="G3517" s="237"/>
      <c r="H3517" s="239" t="s">
        <v>19</v>
      </c>
      <c r="I3517" s="241"/>
      <c r="J3517" s="237"/>
      <c r="K3517" s="237"/>
      <c r="L3517" s="242"/>
      <c r="M3517" s="243"/>
      <c r="N3517" s="244"/>
      <c r="O3517" s="244"/>
      <c r="P3517" s="244"/>
      <c r="Q3517" s="244"/>
      <c r="R3517" s="244"/>
      <c r="S3517" s="244"/>
      <c r="T3517" s="245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6" t="s">
        <v>383</v>
      </c>
      <c r="AU3517" s="246" t="s">
        <v>91</v>
      </c>
      <c r="AV3517" s="13" t="s">
        <v>85</v>
      </c>
      <c r="AW3517" s="13" t="s">
        <v>37</v>
      </c>
      <c r="AX3517" s="13" t="s">
        <v>78</v>
      </c>
      <c r="AY3517" s="246" t="s">
        <v>373</v>
      </c>
    </row>
    <row r="3518" s="13" customFormat="1">
      <c r="A3518" s="13"/>
      <c r="B3518" s="236"/>
      <c r="C3518" s="237"/>
      <c r="D3518" s="238" t="s">
        <v>383</v>
      </c>
      <c r="E3518" s="239" t="s">
        <v>19</v>
      </c>
      <c r="F3518" s="240" t="s">
        <v>2161</v>
      </c>
      <c r="G3518" s="237"/>
      <c r="H3518" s="239" t="s">
        <v>19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6" t="s">
        <v>383</v>
      </c>
      <c r="AU3518" s="246" t="s">
        <v>91</v>
      </c>
      <c r="AV3518" s="13" t="s">
        <v>85</v>
      </c>
      <c r="AW3518" s="13" t="s">
        <v>37</v>
      </c>
      <c r="AX3518" s="13" t="s">
        <v>78</v>
      </c>
      <c r="AY3518" s="246" t="s">
        <v>373</v>
      </c>
    </row>
    <row r="3519" s="14" customFormat="1">
      <c r="A3519" s="14"/>
      <c r="B3519" s="247"/>
      <c r="C3519" s="248"/>
      <c r="D3519" s="238" t="s">
        <v>383</v>
      </c>
      <c r="E3519" s="249" t="s">
        <v>19</v>
      </c>
      <c r="F3519" s="250" t="s">
        <v>3061</v>
      </c>
      <c r="G3519" s="248"/>
      <c r="H3519" s="251">
        <v>13.75</v>
      </c>
      <c r="I3519" s="252"/>
      <c r="J3519" s="248"/>
      <c r="K3519" s="248"/>
      <c r="L3519" s="253"/>
      <c r="M3519" s="254"/>
      <c r="N3519" s="255"/>
      <c r="O3519" s="255"/>
      <c r="P3519" s="255"/>
      <c r="Q3519" s="255"/>
      <c r="R3519" s="255"/>
      <c r="S3519" s="255"/>
      <c r="T3519" s="256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7" t="s">
        <v>383</v>
      </c>
      <c r="AU3519" s="257" t="s">
        <v>91</v>
      </c>
      <c r="AV3519" s="14" t="s">
        <v>91</v>
      </c>
      <c r="AW3519" s="14" t="s">
        <v>37</v>
      </c>
      <c r="AX3519" s="14" t="s">
        <v>78</v>
      </c>
      <c r="AY3519" s="257" t="s">
        <v>373</v>
      </c>
    </row>
    <row r="3520" s="15" customFormat="1">
      <c r="A3520" s="15"/>
      <c r="B3520" s="258"/>
      <c r="C3520" s="259"/>
      <c r="D3520" s="238" t="s">
        <v>383</v>
      </c>
      <c r="E3520" s="260" t="s">
        <v>19</v>
      </c>
      <c r="F3520" s="261" t="s">
        <v>386</v>
      </c>
      <c r="G3520" s="259"/>
      <c r="H3520" s="262">
        <v>13.75</v>
      </c>
      <c r="I3520" s="263"/>
      <c r="J3520" s="259"/>
      <c r="K3520" s="259"/>
      <c r="L3520" s="264"/>
      <c r="M3520" s="265"/>
      <c r="N3520" s="266"/>
      <c r="O3520" s="266"/>
      <c r="P3520" s="266"/>
      <c r="Q3520" s="266"/>
      <c r="R3520" s="266"/>
      <c r="S3520" s="266"/>
      <c r="T3520" s="267"/>
      <c r="U3520" s="15"/>
      <c r="V3520" s="15"/>
      <c r="W3520" s="15"/>
      <c r="X3520" s="15"/>
      <c r="Y3520" s="15"/>
      <c r="Z3520" s="15"/>
      <c r="AA3520" s="15"/>
      <c r="AB3520" s="15"/>
      <c r="AC3520" s="15"/>
      <c r="AD3520" s="15"/>
      <c r="AE3520" s="15"/>
      <c r="AT3520" s="268" t="s">
        <v>383</v>
      </c>
      <c r="AU3520" s="268" t="s">
        <v>91</v>
      </c>
      <c r="AV3520" s="15" t="s">
        <v>379</v>
      </c>
      <c r="AW3520" s="15" t="s">
        <v>37</v>
      </c>
      <c r="AX3520" s="15" t="s">
        <v>85</v>
      </c>
      <c r="AY3520" s="268" t="s">
        <v>373</v>
      </c>
    </row>
    <row r="3521" s="2" customFormat="1" ht="49.05" customHeight="1">
      <c r="A3521" s="41"/>
      <c r="B3521" s="42"/>
      <c r="C3521" s="218" t="s">
        <v>3062</v>
      </c>
      <c r="D3521" s="218" t="s">
        <v>375</v>
      </c>
      <c r="E3521" s="219" t="s">
        <v>3063</v>
      </c>
      <c r="F3521" s="220" t="s">
        <v>3064</v>
      </c>
      <c r="G3521" s="221" t="s">
        <v>2058</v>
      </c>
      <c r="H3521" s="290"/>
      <c r="I3521" s="223"/>
      <c r="J3521" s="224">
        <f>ROUND(I3521*H3521,2)</f>
        <v>0</v>
      </c>
      <c r="K3521" s="220" t="s">
        <v>378</v>
      </c>
      <c r="L3521" s="47"/>
      <c r="M3521" s="225" t="s">
        <v>19</v>
      </c>
      <c r="N3521" s="226" t="s">
        <v>50</v>
      </c>
      <c r="O3521" s="87"/>
      <c r="P3521" s="227">
        <f>O3521*H3521</f>
        <v>0</v>
      </c>
      <c r="Q3521" s="227">
        <v>0</v>
      </c>
      <c r="R3521" s="227">
        <f>Q3521*H3521</f>
        <v>0</v>
      </c>
      <c r="S3521" s="227">
        <v>0</v>
      </c>
      <c r="T3521" s="228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9" t="s">
        <v>482</v>
      </c>
      <c r="AT3521" s="229" t="s">
        <v>375</v>
      </c>
      <c r="AU3521" s="229" t="s">
        <v>91</v>
      </c>
      <c r="AY3521" s="20" t="s">
        <v>373</v>
      </c>
      <c r="BE3521" s="230">
        <f>IF(N3521="základní",J3521,0)</f>
        <v>0</v>
      </c>
      <c r="BF3521" s="230">
        <f>IF(N3521="snížená",J3521,0)</f>
        <v>0</v>
      </c>
      <c r="BG3521" s="230">
        <f>IF(N3521="zákl. přenesená",J3521,0)</f>
        <v>0</v>
      </c>
      <c r="BH3521" s="230">
        <f>IF(N3521="sníž. přenesená",J3521,0)</f>
        <v>0</v>
      </c>
      <c r="BI3521" s="230">
        <f>IF(N3521="nulová",J3521,0)</f>
        <v>0</v>
      </c>
      <c r="BJ3521" s="20" t="s">
        <v>91</v>
      </c>
      <c r="BK3521" s="230">
        <f>ROUND(I3521*H3521,2)</f>
        <v>0</v>
      </c>
      <c r="BL3521" s="20" t="s">
        <v>482</v>
      </c>
      <c r="BM3521" s="229" t="s">
        <v>3065</v>
      </c>
    </row>
    <row r="3522" s="2" customFormat="1">
      <c r="A3522" s="41"/>
      <c r="B3522" s="42"/>
      <c r="C3522" s="43"/>
      <c r="D3522" s="231" t="s">
        <v>381</v>
      </c>
      <c r="E3522" s="43"/>
      <c r="F3522" s="232" t="s">
        <v>3066</v>
      </c>
      <c r="G3522" s="43"/>
      <c r="H3522" s="43"/>
      <c r="I3522" s="233"/>
      <c r="J3522" s="43"/>
      <c r="K3522" s="43"/>
      <c r="L3522" s="47"/>
      <c r="M3522" s="234"/>
      <c r="N3522" s="235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381</v>
      </c>
      <c r="AU3522" s="20" t="s">
        <v>91</v>
      </c>
    </row>
    <row r="3523" s="12" customFormat="1" ht="22.8" customHeight="1">
      <c r="A3523" s="12"/>
      <c r="B3523" s="202"/>
      <c r="C3523" s="203"/>
      <c r="D3523" s="204" t="s">
        <v>77</v>
      </c>
      <c r="E3523" s="216" t="s">
        <v>3067</v>
      </c>
      <c r="F3523" s="216" t="s">
        <v>3068</v>
      </c>
      <c r="G3523" s="203"/>
      <c r="H3523" s="203"/>
      <c r="I3523" s="206"/>
      <c r="J3523" s="217">
        <f>BK3523</f>
        <v>0</v>
      </c>
      <c r="K3523" s="203"/>
      <c r="L3523" s="208"/>
      <c r="M3523" s="209"/>
      <c r="N3523" s="210"/>
      <c r="O3523" s="210"/>
      <c r="P3523" s="211">
        <f>SUM(P3524:P4080)</f>
        <v>0</v>
      </c>
      <c r="Q3523" s="210"/>
      <c r="R3523" s="211">
        <f>SUM(R3524:R4080)</f>
        <v>6.0456840000000023</v>
      </c>
      <c r="S3523" s="210"/>
      <c r="T3523" s="212">
        <f>SUM(T3524:T4080)</f>
        <v>0</v>
      </c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R3523" s="213" t="s">
        <v>91</v>
      </c>
      <c r="AT3523" s="214" t="s">
        <v>77</v>
      </c>
      <c r="AU3523" s="214" t="s">
        <v>85</v>
      </c>
      <c r="AY3523" s="213" t="s">
        <v>373</v>
      </c>
      <c r="BK3523" s="215">
        <f>SUM(BK3524:BK4080)</f>
        <v>0</v>
      </c>
    </row>
    <row r="3524" s="2" customFormat="1" ht="78" customHeight="1">
      <c r="A3524" s="41"/>
      <c r="B3524" s="42"/>
      <c r="C3524" s="218" t="s">
        <v>3069</v>
      </c>
      <c r="D3524" s="218" t="s">
        <v>375</v>
      </c>
      <c r="E3524" s="219" t="s">
        <v>3070</v>
      </c>
      <c r="F3524" s="220" t="s">
        <v>3071</v>
      </c>
      <c r="G3524" s="221" t="s">
        <v>595</v>
      </c>
      <c r="H3524" s="222">
        <v>1</v>
      </c>
      <c r="I3524" s="223"/>
      <c r="J3524" s="224">
        <f>ROUND(I3524*H3524,2)</f>
        <v>0</v>
      </c>
      <c r="K3524" s="220" t="s">
        <v>19</v>
      </c>
      <c r="L3524" s="47"/>
      <c r="M3524" s="225" t="s">
        <v>19</v>
      </c>
      <c r="N3524" s="226" t="s">
        <v>50</v>
      </c>
      <c r="O3524" s="87"/>
      <c r="P3524" s="227">
        <f>O3524*H3524</f>
        <v>0</v>
      </c>
      <c r="Q3524" s="227">
        <v>0</v>
      </c>
      <c r="R3524" s="227">
        <f>Q3524*H3524</f>
        <v>0</v>
      </c>
      <c r="S3524" s="227">
        <v>0</v>
      </c>
      <c r="T3524" s="228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9" t="s">
        <v>482</v>
      </c>
      <c r="AT3524" s="229" t="s">
        <v>375</v>
      </c>
      <c r="AU3524" s="229" t="s">
        <v>91</v>
      </c>
      <c r="AY3524" s="20" t="s">
        <v>373</v>
      </c>
      <c r="BE3524" s="230">
        <f>IF(N3524="základní",J3524,0)</f>
        <v>0</v>
      </c>
      <c r="BF3524" s="230">
        <f>IF(N3524="snížená",J3524,0)</f>
        <v>0</v>
      </c>
      <c r="BG3524" s="230">
        <f>IF(N3524="zákl. přenesená",J3524,0)</f>
        <v>0</v>
      </c>
      <c r="BH3524" s="230">
        <f>IF(N3524="sníž. přenesená",J3524,0)</f>
        <v>0</v>
      </c>
      <c r="BI3524" s="230">
        <f>IF(N3524="nulová",J3524,0)</f>
        <v>0</v>
      </c>
      <c r="BJ3524" s="20" t="s">
        <v>91</v>
      </c>
      <c r="BK3524" s="230">
        <f>ROUND(I3524*H3524,2)</f>
        <v>0</v>
      </c>
      <c r="BL3524" s="20" t="s">
        <v>482</v>
      </c>
      <c r="BM3524" s="229" t="s">
        <v>3072</v>
      </c>
    </row>
    <row r="3525" s="13" customFormat="1">
      <c r="A3525" s="13"/>
      <c r="B3525" s="236"/>
      <c r="C3525" s="237"/>
      <c r="D3525" s="238" t="s">
        <v>383</v>
      </c>
      <c r="E3525" s="239" t="s">
        <v>19</v>
      </c>
      <c r="F3525" s="240" t="s">
        <v>384</v>
      </c>
      <c r="G3525" s="237"/>
      <c r="H3525" s="239" t="s">
        <v>19</v>
      </c>
      <c r="I3525" s="241"/>
      <c r="J3525" s="237"/>
      <c r="K3525" s="237"/>
      <c r="L3525" s="242"/>
      <c r="M3525" s="243"/>
      <c r="N3525" s="244"/>
      <c r="O3525" s="244"/>
      <c r="P3525" s="244"/>
      <c r="Q3525" s="244"/>
      <c r="R3525" s="244"/>
      <c r="S3525" s="244"/>
      <c r="T3525" s="245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6" t="s">
        <v>383</v>
      </c>
      <c r="AU3525" s="246" t="s">
        <v>91</v>
      </c>
      <c r="AV3525" s="13" t="s">
        <v>85</v>
      </c>
      <c r="AW3525" s="13" t="s">
        <v>37</v>
      </c>
      <c r="AX3525" s="13" t="s">
        <v>78</v>
      </c>
      <c r="AY3525" s="246" t="s">
        <v>373</v>
      </c>
    </row>
    <row r="3526" s="13" customFormat="1">
      <c r="A3526" s="13"/>
      <c r="B3526" s="236"/>
      <c r="C3526" s="237"/>
      <c r="D3526" s="238" t="s">
        <v>383</v>
      </c>
      <c r="E3526" s="239" t="s">
        <v>19</v>
      </c>
      <c r="F3526" s="240" t="s">
        <v>1837</v>
      </c>
      <c r="G3526" s="237"/>
      <c r="H3526" s="239" t="s">
        <v>19</v>
      </c>
      <c r="I3526" s="241"/>
      <c r="J3526" s="237"/>
      <c r="K3526" s="237"/>
      <c r="L3526" s="242"/>
      <c r="M3526" s="243"/>
      <c r="N3526" s="244"/>
      <c r="O3526" s="244"/>
      <c r="P3526" s="244"/>
      <c r="Q3526" s="244"/>
      <c r="R3526" s="244"/>
      <c r="S3526" s="244"/>
      <c r="T3526" s="24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6" t="s">
        <v>383</v>
      </c>
      <c r="AU3526" s="246" t="s">
        <v>91</v>
      </c>
      <c r="AV3526" s="13" t="s">
        <v>85</v>
      </c>
      <c r="AW3526" s="13" t="s">
        <v>37</v>
      </c>
      <c r="AX3526" s="13" t="s">
        <v>78</v>
      </c>
      <c r="AY3526" s="246" t="s">
        <v>373</v>
      </c>
    </row>
    <row r="3527" s="14" customFormat="1">
      <c r="A3527" s="14"/>
      <c r="B3527" s="247"/>
      <c r="C3527" s="248"/>
      <c r="D3527" s="238" t="s">
        <v>383</v>
      </c>
      <c r="E3527" s="249" t="s">
        <v>19</v>
      </c>
      <c r="F3527" s="250" t="s">
        <v>3073</v>
      </c>
      <c r="G3527" s="248"/>
      <c r="H3527" s="251">
        <v>1</v>
      </c>
      <c r="I3527" s="252"/>
      <c r="J3527" s="248"/>
      <c r="K3527" s="248"/>
      <c r="L3527" s="253"/>
      <c r="M3527" s="254"/>
      <c r="N3527" s="255"/>
      <c r="O3527" s="255"/>
      <c r="P3527" s="255"/>
      <c r="Q3527" s="255"/>
      <c r="R3527" s="255"/>
      <c r="S3527" s="255"/>
      <c r="T3527" s="25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7" t="s">
        <v>383</v>
      </c>
      <c r="AU3527" s="257" t="s">
        <v>91</v>
      </c>
      <c r="AV3527" s="14" t="s">
        <v>91</v>
      </c>
      <c r="AW3527" s="14" t="s">
        <v>37</v>
      </c>
      <c r="AX3527" s="14" t="s">
        <v>78</v>
      </c>
      <c r="AY3527" s="257" t="s">
        <v>373</v>
      </c>
    </row>
    <row r="3528" s="15" customFormat="1">
      <c r="A3528" s="15"/>
      <c r="B3528" s="258"/>
      <c r="C3528" s="259"/>
      <c r="D3528" s="238" t="s">
        <v>383</v>
      </c>
      <c r="E3528" s="260" t="s">
        <v>19</v>
      </c>
      <c r="F3528" s="261" t="s">
        <v>386</v>
      </c>
      <c r="G3528" s="259"/>
      <c r="H3528" s="262">
        <v>1</v>
      </c>
      <c r="I3528" s="263"/>
      <c r="J3528" s="259"/>
      <c r="K3528" s="259"/>
      <c r="L3528" s="264"/>
      <c r="M3528" s="265"/>
      <c r="N3528" s="266"/>
      <c r="O3528" s="266"/>
      <c r="P3528" s="266"/>
      <c r="Q3528" s="266"/>
      <c r="R3528" s="266"/>
      <c r="S3528" s="266"/>
      <c r="T3528" s="267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8" t="s">
        <v>383</v>
      </c>
      <c r="AU3528" s="268" t="s">
        <v>91</v>
      </c>
      <c r="AV3528" s="15" t="s">
        <v>379</v>
      </c>
      <c r="AW3528" s="15" t="s">
        <v>37</v>
      </c>
      <c r="AX3528" s="15" t="s">
        <v>85</v>
      </c>
      <c r="AY3528" s="268" t="s">
        <v>373</v>
      </c>
    </row>
    <row r="3529" s="2" customFormat="1" ht="78" customHeight="1">
      <c r="A3529" s="41"/>
      <c r="B3529" s="42"/>
      <c r="C3529" s="218" t="s">
        <v>3074</v>
      </c>
      <c r="D3529" s="218" t="s">
        <v>375</v>
      </c>
      <c r="E3529" s="219" t="s">
        <v>3075</v>
      </c>
      <c r="F3529" s="220" t="s">
        <v>3076</v>
      </c>
      <c r="G3529" s="221" t="s">
        <v>595</v>
      </c>
      <c r="H3529" s="222">
        <v>3</v>
      </c>
      <c r="I3529" s="223"/>
      <c r="J3529" s="224">
        <f>ROUND(I3529*H3529,2)</f>
        <v>0</v>
      </c>
      <c r="K3529" s="220" t="s">
        <v>19</v>
      </c>
      <c r="L3529" s="47"/>
      <c r="M3529" s="225" t="s">
        <v>19</v>
      </c>
      <c r="N3529" s="226" t="s">
        <v>50</v>
      </c>
      <c r="O3529" s="87"/>
      <c r="P3529" s="227">
        <f>O3529*H3529</f>
        <v>0</v>
      </c>
      <c r="Q3529" s="227">
        <v>0</v>
      </c>
      <c r="R3529" s="227">
        <f>Q3529*H3529</f>
        <v>0</v>
      </c>
      <c r="S3529" s="227">
        <v>0</v>
      </c>
      <c r="T3529" s="228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9" t="s">
        <v>482</v>
      </c>
      <c r="AT3529" s="229" t="s">
        <v>375</v>
      </c>
      <c r="AU3529" s="229" t="s">
        <v>91</v>
      </c>
      <c r="AY3529" s="20" t="s">
        <v>373</v>
      </c>
      <c r="BE3529" s="230">
        <f>IF(N3529="základní",J3529,0)</f>
        <v>0</v>
      </c>
      <c r="BF3529" s="230">
        <f>IF(N3529="snížená",J3529,0)</f>
        <v>0</v>
      </c>
      <c r="BG3529" s="230">
        <f>IF(N3529="zákl. přenesená",J3529,0)</f>
        <v>0</v>
      </c>
      <c r="BH3529" s="230">
        <f>IF(N3529="sníž. přenesená",J3529,0)</f>
        <v>0</v>
      </c>
      <c r="BI3529" s="230">
        <f>IF(N3529="nulová",J3529,0)</f>
        <v>0</v>
      </c>
      <c r="BJ3529" s="20" t="s">
        <v>91</v>
      </c>
      <c r="BK3529" s="230">
        <f>ROUND(I3529*H3529,2)</f>
        <v>0</v>
      </c>
      <c r="BL3529" s="20" t="s">
        <v>482</v>
      </c>
      <c r="BM3529" s="229" t="s">
        <v>3077</v>
      </c>
    </row>
    <row r="3530" s="13" customFormat="1">
      <c r="A3530" s="13"/>
      <c r="B3530" s="236"/>
      <c r="C3530" s="237"/>
      <c r="D3530" s="238" t="s">
        <v>383</v>
      </c>
      <c r="E3530" s="239" t="s">
        <v>19</v>
      </c>
      <c r="F3530" s="240" t="s">
        <v>384</v>
      </c>
      <c r="G3530" s="237"/>
      <c r="H3530" s="239" t="s">
        <v>19</v>
      </c>
      <c r="I3530" s="241"/>
      <c r="J3530" s="237"/>
      <c r="K3530" s="237"/>
      <c r="L3530" s="242"/>
      <c r="M3530" s="243"/>
      <c r="N3530" s="244"/>
      <c r="O3530" s="244"/>
      <c r="P3530" s="244"/>
      <c r="Q3530" s="244"/>
      <c r="R3530" s="244"/>
      <c r="S3530" s="244"/>
      <c r="T3530" s="245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6" t="s">
        <v>383</v>
      </c>
      <c r="AU3530" s="246" t="s">
        <v>91</v>
      </c>
      <c r="AV3530" s="13" t="s">
        <v>85</v>
      </c>
      <c r="AW3530" s="13" t="s">
        <v>37</v>
      </c>
      <c r="AX3530" s="13" t="s">
        <v>78</v>
      </c>
      <c r="AY3530" s="246" t="s">
        <v>373</v>
      </c>
    </row>
    <row r="3531" s="13" customFormat="1">
      <c r="A3531" s="13"/>
      <c r="B3531" s="236"/>
      <c r="C3531" s="237"/>
      <c r="D3531" s="238" t="s">
        <v>383</v>
      </c>
      <c r="E3531" s="239" t="s">
        <v>19</v>
      </c>
      <c r="F3531" s="240" t="s">
        <v>1837</v>
      </c>
      <c r="G3531" s="237"/>
      <c r="H3531" s="239" t="s">
        <v>19</v>
      </c>
      <c r="I3531" s="241"/>
      <c r="J3531" s="237"/>
      <c r="K3531" s="237"/>
      <c r="L3531" s="242"/>
      <c r="M3531" s="243"/>
      <c r="N3531" s="244"/>
      <c r="O3531" s="244"/>
      <c r="P3531" s="244"/>
      <c r="Q3531" s="244"/>
      <c r="R3531" s="244"/>
      <c r="S3531" s="244"/>
      <c r="T3531" s="245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6" t="s">
        <v>383</v>
      </c>
      <c r="AU3531" s="246" t="s">
        <v>91</v>
      </c>
      <c r="AV3531" s="13" t="s">
        <v>85</v>
      </c>
      <c r="AW3531" s="13" t="s">
        <v>37</v>
      </c>
      <c r="AX3531" s="13" t="s">
        <v>78</v>
      </c>
      <c r="AY3531" s="246" t="s">
        <v>373</v>
      </c>
    </row>
    <row r="3532" s="14" customFormat="1">
      <c r="A3532" s="14"/>
      <c r="B3532" s="247"/>
      <c r="C3532" s="248"/>
      <c r="D3532" s="238" t="s">
        <v>383</v>
      </c>
      <c r="E3532" s="249" t="s">
        <v>19</v>
      </c>
      <c r="F3532" s="250" t="s">
        <v>3078</v>
      </c>
      <c r="G3532" s="248"/>
      <c r="H3532" s="251">
        <v>3</v>
      </c>
      <c r="I3532" s="252"/>
      <c r="J3532" s="248"/>
      <c r="K3532" s="248"/>
      <c r="L3532" s="253"/>
      <c r="M3532" s="254"/>
      <c r="N3532" s="255"/>
      <c r="O3532" s="255"/>
      <c r="P3532" s="255"/>
      <c r="Q3532" s="255"/>
      <c r="R3532" s="255"/>
      <c r="S3532" s="255"/>
      <c r="T3532" s="256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7" t="s">
        <v>383</v>
      </c>
      <c r="AU3532" s="257" t="s">
        <v>91</v>
      </c>
      <c r="AV3532" s="14" t="s">
        <v>91</v>
      </c>
      <c r="AW3532" s="14" t="s">
        <v>37</v>
      </c>
      <c r="AX3532" s="14" t="s">
        <v>78</v>
      </c>
      <c r="AY3532" s="257" t="s">
        <v>373</v>
      </c>
    </row>
    <row r="3533" s="15" customFormat="1">
      <c r="A3533" s="15"/>
      <c r="B3533" s="258"/>
      <c r="C3533" s="259"/>
      <c r="D3533" s="238" t="s">
        <v>383</v>
      </c>
      <c r="E3533" s="260" t="s">
        <v>19</v>
      </c>
      <c r="F3533" s="261" t="s">
        <v>386</v>
      </c>
      <c r="G3533" s="259"/>
      <c r="H3533" s="262">
        <v>3</v>
      </c>
      <c r="I3533" s="263"/>
      <c r="J3533" s="259"/>
      <c r="K3533" s="259"/>
      <c r="L3533" s="264"/>
      <c r="M3533" s="265"/>
      <c r="N3533" s="266"/>
      <c r="O3533" s="266"/>
      <c r="P3533" s="266"/>
      <c r="Q3533" s="266"/>
      <c r="R3533" s="266"/>
      <c r="S3533" s="266"/>
      <c r="T3533" s="267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8" t="s">
        <v>383</v>
      </c>
      <c r="AU3533" s="268" t="s">
        <v>91</v>
      </c>
      <c r="AV3533" s="15" t="s">
        <v>379</v>
      </c>
      <c r="AW3533" s="15" t="s">
        <v>37</v>
      </c>
      <c r="AX3533" s="15" t="s">
        <v>85</v>
      </c>
      <c r="AY3533" s="268" t="s">
        <v>373</v>
      </c>
    </row>
    <row r="3534" s="2" customFormat="1" ht="78" customHeight="1">
      <c r="A3534" s="41"/>
      <c r="B3534" s="42"/>
      <c r="C3534" s="218" t="s">
        <v>3079</v>
      </c>
      <c r="D3534" s="218" t="s">
        <v>375</v>
      </c>
      <c r="E3534" s="219" t="s">
        <v>3080</v>
      </c>
      <c r="F3534" s="220" t="s">
        <v>3081</v>
      </c>
      <c r="G3534" s="221" t="s">
        <v>595</v>
      </c>
      <c r="H3534" s="222">
        <v>1</v>
      </c>
      <c r="I3534" s="223"/>
      <c r="J3534" s="224">
        <f>ROUND(I3534*H3534,2)</f>
        <v>0</v>
      </c>
      <c r="K3534" s="220" t="s">
        <v>19</v>
      </c>
      <c r="L3534" s="47"/>
      <c r="M3534" s="225" t="s">
        <v>19</v>
      </c>
      <c r="N3534" s="226" t="s">
        <v>50</v>
      </c>
      <c r="O3534" s="87"/>
      <c r="P3534" s="227">
        <f>O3534*H3534</f>
        <v>0</v>
      </c>
      <c r="Q3534" s="227">
        <v>0</v>
      </c>
      <c r="R3534" s="227">
        <f>Q3534*H3534</f>
        <v>0</v>
      </c>
      <c r="S3534" s="227">
        <v>0</v>
      </c>
      <c r="T3534" s="228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9" t="s">
        <v>482</v>
      </c>
      <c r="AT3534" s="229" t="s">
        <v>375</v>
      </c>
      <c r="AU3534" s="229" t="s">
        <v>91</v>
      </c>
      <c r="AY3534" s="20" t="s">
        <v>373</v>
      </c>
      <c r="BE3534" s="230">
        <f>IF(N3534="základní",J3534,0)</f>
        <v>0</v>
      </c>
      <c r="BF3534" s="230">
        <f>IF(N3534="snížená",J3534,0)</f>
        <v>0</v>
      </c>
      <c r="BG3534" s="230">
        <f>IF(N3534="zákl. přenesená",J3534,0)</f>
        <v>0</v>
      </c>
      <c r="BH3534" s="230">
        <f>IF(N3534="sníž. přenesená",J3534,0)</f>
        <v>0</v>
      </c>
      <c r="BI3534" s="230">
        <f>IF(N3534="nulová",J3534,0)</f>
        <v>0</v>
      </c>
      <c r="BJ3534" s="20" t="s">
        <v>91</v>
      </c>
      <c r="BK3534" s="230">
        <f>ROUND(I3534*H3534,2)</f>
        <v>0</v>
      </c>
      <c r="BL3534" s="20" t="s">
        <v>482</v>
      </c>
      <c r="BM3534" s="229" t="s">
        <v>3082</v>
      </c>
    </row>
    <row r="3535" s="13" customFormat="1">
      <c r="A3535" s="13"/>
      <c r="B3535" s="236"/>
      <c r="C3535" s="237"/>
      <c r="D3535" s="238" t="s">
        <v>383</v>
      </c>
      <c r="E3535" s="239" t="s">
        <v>19</v>
      </c>
      <c r="F3535" s="240" t="s">
        <v>384</v>
      </c>
      <c r="G3535" s="237"/>
      <c r="H3535" s="239" t="s">
        <v>19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6" t="s">
        <v>383</v>
      </c>
      <c r="AU3535" s="246" t="s">
        <v>91</v>
      </c>
      <c r="AV3535" s="13" t="s">
        <v>85</v>
      </c>
      <c r="AW3535" s="13" t="s">
        <v>37</v>
      </c>
      <c r="AX3535" s="13" t="s">
        <v>78</v>
      </c>
      <c r="AY3535" s="246" t="s">
        <v>373</v>
      </c>
    </row>
    <row r="3536" s="13" customFormat="1">
      <c r="A3536" s="13"/>
      <c r="B3536" s="236"/>
      <c r="C3536" s="237"/>
      <c r="D3536" s="238" t="s">
        <v>383</v>
      </c>
      <c r="E3536" s="239" t="s">
        <v>19</v>
      </c>
      <c r="F3536" s="240" t="s">
        <v>1837</v>
      </c>
      <c r="G3536" s="237"/>
      <c r="H3536" s="239" t="s">
        <v>19</v>
      </c>
      <c r="I3536" s="241"/>
      <c r="J3536" s="237"/>
      <c r="K3536" s="237"/>
      <c r="L3536" s="242"/>
      <c r="M3536" s="243"/>
      <c r="N3536" s="244"/>
      <c r="O3536" s="244"/>
      <c r="P3536" s="244"/>
      <c r="Q3536" s="244"/>
      <c r="R3536" s="244"/>
      <c r="S3536" s="244"/>
      <c r="T3536" s="245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6" t="s">
        <v>383</v>
      </c>
      <c r="AU3536" s="246" t="s">
        <v>91</v>
      </c>
      <c r="AV3536" s="13" t="s">
        <v>85</v>
      </c>
      <c r="AW3536" s="13" t="s">
        <v>37</v>
      </c>
      <c r="AX3536" s="13" t="s">
        <v>78</v>
      </c>
      <c r="AY3536" s="246" t="s">
        <v>373</v>
      </c>
    </row>
    <row r="3537" s="14" customFormat="1">
      <c r="A3537" s="14"/>
      <c r="B3537" s="247"/>
      <c r="C3537" s="248"/>
      <c r="D3537" s="238" t="s">
        <v>383</v>
      </c>
      <c r="E3537" s="249" t="s">
        <v>19</v>
      </c>
      <c r="F3537" s="250" t="s">
        <v>3083</v>
      </c>
      <c r="G3537" s="248"/>
      <c r="H3537" s="251">
        <v>1</v>
      </c>
      <c r="I3537" s="252"/>
      <c r="J3537" s="248"/>
      <c r="K3537" s="248"/>
      <c r="L3537" s="253"/>
      <c r="M3537" s="254"/>
      <c r="N3537" s="255"/>
      <c r="O3537" s="255"/>
      <c r="P3537" s="255"/>
      <c r="Q3537" s="255"/>
      <c r="R3537" s="255"/>
      <c r="S3537" s="255"/>
      <c r="T3537" s="256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7" t="s">
        <v>383</v>
      </c>
      <c r="AU3537" s="257" t="s">
        <v>91</v>
      </c>
      <c r="AV3537" s="14" t="s">
        <v>91</v>
      </c>
      <c r="AW3537" s="14" t="s">
        <v>37</v>
      </c>
      <c r="AX3537" s="14" t="s">
        <v>78</v>
      </c>
      <c r="AY3537" s="257" t="s">
        <v>373</v>
      </c>
    </row>
    <row r="3538" s="15" customFormat="1">
      <c r="A3538" s="15"/>
      <c r="B3538" s="258"/>
      <c r="C3538" s="259"/>
      <c r="D3538" s="238" t="s">
        <v>383</v>
      </c>
      <c r="E3538" s="260" t="s">
        <v>19</v>
      </c>
      <c r="F3538" s="261" t="s">
        <v>386</v>
      </c>
      <c r="G3538" s="259"/>
      <c r="H3538" s="262">
        <v>1</v>
      </c>
      <c r="I3538" s="263"/>
      <c r="J3538" s="259"/>
      <c r="K3538" s="259"/>
      <c r="L3538" s="264"/>
      <c r="M3538" s="265"/>
      <c r="N3538" s="266"/>
      <c r="O3538" s="266"/>
      <c r="P3538" s="266"/>
      <c r="Q3538" s="266"/>
      <c r="R3538" s="266"/>
      <c r="S3538" s="266"/>
      <c r="T3538" s="267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68" t="s">
        <v>383</v>
      </c>
      <c r="AU3538" s="268" t="s">
        <v>91</v>
      </c>
      <c r="AV3538" s="15" t="s">
        <v>379</v>
      </c>
      <c r="AW3538" s="15" t="s">
        <v>37</v>
      </c>
      <c r="AX3538" s="15" t="s">
        <v>85</v>
      </c>
      <c r="AY3538" s="268" t="s">
        <v>373</v>
      </c>
    </row>
    <row r="3539" s="2" customFormat="1" ht="78" customHeight="1">
      <c r="A3539" s="41"/>
      <c r="B3539" s="42"/>
      <c r="C3539" s="218" t="s">
        <v>3084</v>
      </c>
      <c r="D3539" s="218" t="s">
        <v>375</v>
      </c>
      <c r="E3539" s="219" t="s">
        <v>3085</v>
      </c>
      <c r="F3539" s="220" t="s">
        <v>3081</v>
      </c>
      <c r="G3539" s="221" t="s">
        <v>595</v>
      </c>
      <c r="H3539" s="222">
        <v>3</v>
      </c>
      <c r="I3539" s="223"/>
      <c r="J3539" s="224">
        <f>ROUND(I3539*H3539,2)</f>
        <v>0</v>
      </c>
      <c r="K3539" s="220" t="s">
        <v>19</v>
      </c>
      <c r="L3539" s="47"/>
      <c r="M3539" s="225" t="s">
        <v>19</v>
      </c>
      <c r="N3539" s="226" t="s">
        <v>50</v>
      </c>
      <c r="O3539" s="87"/>
      <c r="P3539" s="227">
        <f>O3539*H3539</f>
        <v>0</v>
      </c>
      <c r="Q3539" s="227">
        <v>0</v>
      </c>
      <c r="R3539" s="227">
        <f>Q3539*H3539</f>
        <v>0</v>
      </c>
      <c r="S3539" s="227">
        <v>0</v>
      </c>
      <c r="T3539" s="228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9" t="s">
        <v>482</v>
      </c>
      <c r="AT3539" s="229" t="s">
        <v>375</v>
      </c>
      <c r="AU3539" s="229" t="s">
        <v>91</v>
      </c>
      <c r="AY3539" s="20" t="s">
        <v>373</v>
      </c>
      <c r="BE3539" s="230">
        <f>IF(N3539="základní",J3539,0)</f>
        <v>0</v>
      </c>
      <c r="BF3539" s="230">
        <f>IF(N3539="snížená",J3539,0)</f>
        <v>0</v>
      </c>
      <c r="BG3539" s="230">
        <f>IF(N3539="zákl. přenesená",J3539,0)</f>
        <v>0</v>
      </c>
      <c r="BH3539" s="230">
        <f>IF(N3539="sníž. přenesená",J3539,0)</f>
        <v>0</v>
      </c>
      <c r="BI3539" s="230">
        <f>IF(N3539="nulová",J3539,0)</f>
        <v>0</v>
      </c>
      <c r="BJ3539" s="20" t="s">
        <v>91</v>
      </c>
      <c r="BK3539" s="230">
        <f>ROUND(I3539*H3539,2)</f>
        <v>0</v>
      </c>
      <c r="BL3539" s="20" t="s">
        <v>482</v>
      </c>
      <c r="BM3539" s="229" t="s">
        <v>3086</v>
      </c>
    </row>
    <row r="3540" s="13" customFormat="1">
      <c r="A3540" s="13"/>
      <c r="B3540" s="236"/>
      <c r="C3540" s="237"/>
      <c r="D3540" s="238" t="s">
        <v>383</v>
      </c>
      <c r="E3540" s="239" t="s">
        <v>19</v>
      </c>
      <c r="F3540" s="240" t="s">
        <v>384</v>
      </c>
      <c r="G3540" s="237"/>
      <c r="H3540" s="239" t="s">
        <v>19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6" t="s">
        <v>383</v>
      </c>
      <c r="AU3540" s="246" t="s">
        <v>91</v>
      </c>
      <c r="AV3540" s="13" t="s">
        <v>85</v>
      </c>
      <c r="AW3540" s="13" t="s">
        <v>37</v>
      </c>
      <c r="AX3540" s="13" t="s">
        <v>78</v>
      </c>
      <c r="AY3540" s="246" t="s">
        <v>373</v>
      </c>
    </row>
    <row r="3541" s="13" customFormat="1">
      <c r="A3541" s="13"/>
      <c r="B3541" s="236"/>
      <c r="C3541" s="237"/>
      <c r="D3541" s="238" t="s">
        <v>383</v>
      </c>
      <c r="E3541" s="239" t="s">
        <v>19</v>
      </c>
      <c r="F3541" s="240" t="s">
        <v>1837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383</v>
      </c>
      <c r="AU3541" s="246" t="s">
        <v>91</v>
      </c>
      <c r="AV3541" s="13" t="s">
        <v>85</v>
      </c>
      <c r="AW3541" s="13" t="s">
        <v>37</v>
      </c>
      <c r="AX3541" s="13" t="s">
        <v>78</v>
      </c>
      <c r="AY3541" s="246" t="s">
        <v>373</v>
      </c>
    </row>
    <row r="3542" s="14" customFormat="1">
      <c r="A3542" s="14"/>
      <c r="B3542" s="247"/>
      <c r="C3542" s="248"/>
      <c r="D3542" s="238" t="s">
        <v>383</v>
      </c>
      <c r="E3542" s="249" t="s">
        <v>19</v>
      </c>
      <c r="F3542" s="250" t="s">
        <v>3087</v>
      </c>
      <c r="G3542" s="248"/>
      <c r="H3542" s="251">
        <v>3</v>
      </c>
      <c r="I3542" s="252"/>
      <c r="J3542" s="248"/>
      <c r="K3542" s="248"/>
      <c r="L3542" s="253"/>
      <c r="M3542" s="254"/>
      <c r="N3542" s="255"/>
      <c r="O3542" s="255"/>
      <c r="P3542" s="255"/>
      <c r="Q3542" s="255"/>
      <c r="R3542" s="255"/>
      <c r="S3542" s="255"/>
      <c r="T3542" s="25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7" t="s">
        <v>383</v>
      </c>
      <c r="AU3542" s="257" t="s">
        <v>91</v>
      </c>
      <c r="AV3542" s="14" t="s">
        <v>91</v>
      </c>
      <c r="AW3542" s="14" t="s">
        <v>37</v>
      </c>
      <c r="AX3542" s="14" t="s">
        <v>78</v>
      </c>
      <c r="AY3542" s="257" t="s">
        <v>373</v>
      </c>
    </row>
    <row r="3543" s="15" customFormat="1">
      <c r="A3543" s="15"/>
      <c r="B3543" s="258"/>
      <c r="C3543" s="259"/>
      <c r="D3543" s="238" t="s">
        <v>383</v>
      </c>
      <c r="E3543" s="260" t="s">
        <v>19</v>
      </c>
      <c r="F3543" s="261" t="s">
        <v>386</v>
      </c>
      <c r="G3543" s="259"/>
      <c r="H3543" s="262">
        <v>3</v>
      </c>
      <c r="I3543" s="263"/>
      <c r="J3543" s="259"/>
      <c r="K3543" s="259"/>
      <c r="L3543" s="264"/>
      <c r="M3543" s="265"/>
      <c r="N3543" s="266"/>
      <c r="O3543" s="266"/>
      <c r="P3543" s="266"/>
      <c r="Q3543" s="266"/>
      <c r="R3543" s="266"/>
      <c r="S3543" s="266"/>
      <c r="T3543" s="267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8" t="s">
        <v>383</v>
      </c>
      <c r="AU3543" s="268" t="s">
        <v>91</v>
      </c>
      <c r="AV3543" s="15" t="s">
        <v>379</v>
      </c>
      <c r="AW3543" s="15" t="s">
        <v>37</v>
      </c>
      <c r="AX3543" s="15" t="s">
        <v>85</v>
      </c>
      <c r="AY3543" s="268" t="s">
        <v>373</v>
      </c>
    </row>
    <row r="3544" s="2" customFormat="1" ht="24.15" customHeight="1">
      <c r="A3544" s="41"/>
      <c r="B3544" s="42"/>
      <c r="C3544" s="218" t="s">
        <v>3088</v>
      </c>
      <c r="D3544" s="218" t="s">
        <v>375</v>
      </c>
      <c r="E3544" s="219" t="s">
        <v>3089</v>
      </c>
      <c r="F3544" s="220" t="s">
        <v>3090</v>
      </c>
      <c r="G3544" s="221" t="s">
        <v>230</v>
      </c>
      <c r="H3544" s="222">
        <v>305.67000000000002</v>
      </c>
      <c r="I3544" s="223"/>
      <c r="J3544" s="224">
        <f>ROUND(I3544*H3544,2)</f>
        <v>0</v>
      </c>
      <c r="K3544" s="220" t="s">
        <v>378</v>
      </c>
      <c r="L3544" s="47"/>
      <c r="M3544" s="225" t="s">
        <v>19</v>
      </c>
      <c r="N3544" s="226" t="s">
        <v>50</v>
      </c>
      <c r="O3544" s="87"/>
      <c r="P3544" s="227">
        <f>O3544*H3544</f>
        <v>0</v>
      </c>
      <c r="Q3544" s="227">
        <v>0</v>
      </c>
      <c r="R3544" s="227">
        <f>Q3544*H3544</f>
        <v>0</v>
      </c>
      <c r="S3544" s="227">
        <v>0</v>
      </c>
      <c r="T3544" s="228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9" t="s">
        <v>482</v>
      </c>
      <c r="AT3544" s="229" t="s">
        <v>375</v>
      </c>
      <c r="AU3544" s="229" t="s">
        <v>91</v>
      </c>
      <c r="AY3544" s="20" t="s">
        <v>373</v>
      </c>
      <c r="BE3544" s="230">
        <f>IF(N3544="základní",J3544,0)</f>
        <v>0</v>
      </c>
      <c r="BF3544" s="230">
        <f>IF(N3544="snížená",J3544,0)</f>
        <v>0</v>
      </c>
      <c r="BG3544" s="230">
        <f>IF(N3544="zákl. přenesená",J3544,0)</f>
        <v>0</v>
      </c>
      <c r="BH3544" s="230">
        <f>IF(N3544="sníž. přenesená",J3544,0)</f>
        <v>0</v>
      </c>
      <c r="BI3544" s="230">
        <f>IF(N3544="nulová",J3544,0)</f>
        <v>0</v>
      </c>
      <c r="BJ3544" s="20" t="s">
        <v>91</v>
      </c>
      <c r="BK3544" s="230">
        <f>ROUND(I3544*H3544,2)</f>
        <v>0</v>
      </c>
      <c r="BL3544" s="20" t="s">
        <v>482</v>
      </c>
      <c r="BM3544" s="229" t="s">
        <v>3091</v>
      </c>
    </row>
    <row r="3545" s="2" customFormat="1">
      <c r="A3545" s="41"/>
      <c r="B3545" s="42"/>
      <c r="C3545" s="43"/>
      <c r="D3545" s="231" t="s">
        <v>381</v>
      </c>
      <c r="E3545" s="43"/>
      <c r="F3545" s="232" t="s">
        <v>3092</v>
      </c>
      <c r="G3545" s="43"/>
      <c r="H3545" s="43"/>
      <c r="I3545" s="233"/>
      <c r="J3545" s="43"/>
      <c r="K3545" s="43"/>
      <c r="L3545" s="47"/>
      <c r="M3545" s="234"/>
      <c r="N3545" s="235"/>
      <c r="O3545" s="87"/>
      <c r="P3545" s="87"/>
      <c r="Q3545" s="87"/>
      <c r="R3545" s="87"/>
      <c r="S3545" s="87"/>
      <c r="T3545" s="88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T3545" s="20" t="s">
        <v>381</v>
      </c>
      <c r="AU3545" s="20" t="s">
        <v>91</v>
      </c>
    </row>
    <row r="3546" s="13" customFormat="1">
      <c r="A3546" s="13"/>
      <c r="B3546" s="236"/>
      <c r="C3546" s="237"/>
      <c r="D3546" s="238" t="s">
        <v>383</v>
      </c>
      <c r="E3546" s="239" t="s">
        <v>19</v>
      </c>
      <c r="F3546" s="240" t="s">
        <v>384</v>
      </c>
      <c r="G3546" s="237"/>
      <c r="H3546" s="239" t="s">
        <v>19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6" t="s">
        <v>383</v>
      </c>
      <c r="AU3546" s="246" t="s">
        <v>91</v>
      </c>
      <c r="AV3546" s="13" t="s">
        <v>85</v>
      </c>
      <c r="AW3546" s="13" t="s">
        <v>37</v>
      </c>
      <c r="AX3546" s="13" t="s">
        <v>78</v>
      </c>
      <c r="AY3546" s="246" t="s">
        <v>373</v>
      </c>
    </row>
    <row r="3547" s="13" customFormat="1">
      <c r="A3547" s="13"/>
      <c r="B3547" s="236"/>
      <c r="C3547" s="237"/>
      <c r="D3547" s="238" t="s">
        <v>383</v>
      </c>
      <c r="E3547" s="239" t="s">
        <v>19</v>
      </c>
      <c r="F3547" s="240" t="s">
        <v>1837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383</v>
      </c>
      <c r="AU3547" s="246" t="s">
        <v>91</v>
      </c>
      <c r="AV3547" s="13" t="s">
        <v>85</v>
      </c>
      <c r="AW3547" s="13" t="s">
        <v>37</v>
      </c>
      <c r="AX3547" s="13" t="s">
        <v>78</v>
      </c>
      <c r="AY3547" s="246" t="s">
        <v>373</v>
      </c>
    </row>
    <row r="3548" s="14" customFormat="1">
      <c r="A3548" s="14"/>
      <c r="B3548" s="247"/>
      <c r="C3548" s="248"/>
      <c r="D3548" s="238" t="s">
        <v>383</v>
      </c>
      <c r="E3548" s="249" t="s">
        <v>19</v>
      </c>
      <c r="F3548" s="250" t="s">
        <v>3093</v>
      </c>
      <c r="G3548" s="248"/>
      <c r="H3548" s="251">
        <v>305.67000000000002</v>
      </c>
      <c r="I3548" s="252"/>
      <c r="J3548" s="248"/>
      <c r="K3548" s="248"/>
      <c r="L3548" s="253"/>
      <c r="M3548" s="254"/>
      <c r="N3548" s="255"/>
      <c r="O3548" s="255"/>
      <c r="P3548" s="255"/>
      <c r="Q3548" s="255"/>
      <c r="R3548" s="255"/>
      <c r="S3548" s="255"/>
      <c r="T3548" s="25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7" t="s">
        <v>383</v>
      </c>
      <c r="AU3548" s="257" t="s">
        <v>91</v>
      </c>
      <c r="AV3548" s="14" t="s">
        <v>91</v>
      </c>
      <c r="AW3548" s="14" t="s">
        <v>37</v>
      </c>
      <c r="AX3548" s="14" t="s">
        <v>78</v>
      </c>
      <c r="AY3548" s="257" t="s">
        <v>373</v>
      </c>
    </row>
    <row r="3549" s="15" customFormat="1">
      <c r="A3549" s="15"/>
      <c r="B3549" s="258"/>
      <c r="C3549" s="259"/>
      <c r="D3549" s="238" t="s">
        <v>383</v>
      </c>
      <c r="E3549" s="260" t="s">
        <v>19</v>
      </c>
      <c r="F3549" s="261" t="s">
        <v>386</v>
      </c>
      <c r="G3549" s="259"/>
      <c r="H3549" s="262">
        <v>305.67000000000002</v>
      </c>
      <c r="I3549" s="263"/>
      <c r="J3549" s="259"/>
      <c r="K3549" s="259"/>
      <c r="L3549" s="264"/>
      <c r="M3549" s="265"/>
      <c r="N3549" s="266"/>
      <c r="O3549" s="266"/>
      <c r="P3549" s="266"/>
      <c r="Q3549" s="266"/>
      <c r="R3549" s="266"/>
      <c r="S3549" s="266"/>
      <c r="T3549" s="267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68" t="s">
        <v>383</v>
      </c>
      <c r="AU3549" s="268" t="s">
        <v>91</v>
      </c>
      <c r="AV3549" s="15" t="s">
        <v>379</v>
      </c>
      <c r="AW3549" s="15" t="s">
        <v>37</v>
      </c>
      <c r="AX3549" s="15" t="s">
        <v>85</v>
      </c>
      <c r="AY3549" s="268" t="s">
        <v>373</v>
      </c>
    </row>
    <row r="3550" s="2" customFormat="1" ht="16.5" customHeight="1">
      <c r="A3550" s="41"/>
      <c r="B3550" s="42"/>
      <c r="C3550" s="280" t="s">
        <v>3094</v>
      </c>
      <c r="D3550" s="280" t="s">
        <v>489</v>
      </c>
      <c r="E3550" s="281" t="s">
        <v>3095</v>
      </c>
      <c r="F3550" s="282" t="s">
        <v>3096</v>
      </c>
      <c r="G3550" s="283" t="s">
        <v>230</v>
      </c>
      <c r="H3550" s="284">
        <v>336.23700000000002</v>
      </c>
      <c r="I3550" s="285"/>
      <c r="J3550" s="286">
        <f>ROUND(I3550*H3550,2)</f>
        <v>0</v>
      </c>
      <c r="K3550" s="282" t="s">
        <v>19</v>
      </c>
      <c r="L3550" s="287"/>
      <c r="M3550" s="288" t="s">
        <v>19</v>
      </c>
      <c r="N3550" s="289" t="s">
        <v>50</v>
      </c>
      <c r="O3550" s="87"/>
      <c r="P3550" s="227">
        <f>O3550*H3550</f>
        <v>0</v>
      </c>
      <c r="Q3550" s="227">
        <v>0</v>
      </c>
      <c r="R3550" s="227">
        <f>Q3550*H3550</f>
        <v>0</v>
      </c>
      <c r="S3550" s="227">
        <v>0</v>
      </c>
      <c r="T3550" s="228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9" t="s">
        <v>616</v>
      </c>
      <c r="AT3550" s="229" t="s">
        <v>489</v>
      </c>
      <c r="AU3550" s="229" t="s">
        <v>91</v>
      </c>
      <c r="AY3550" s="20" t="s">
        <v>373</v>
      </c>
      <c r="BE3550" s="230">
        <f>IF(N3550="základní",J3550,0)</f>
        <v>0</v>
      </c>
      <c r="BF3550" s="230">
        <f>IF(N3550="snížená",J3550,0)</f>
        <v>0</v>
      </c>
      <c r="BG3550" s="230">
        <f>IF(N3550="zákl. přenesená",J3550,0)</f>
        <v>0</v>
      </c>
      <c r="BH3550" s="230">
        <f>IF(N3550="sníž. přenesená",J3550,0)</f>
        <v>0</v>
      </c>
      <c r="BI3550" s="230">
        <f>IF(N3550="nulová",J3550,0)</f>
        <v>0</v>
      </c>
      <c r="BJ3550" s="20" t="s">
        <v>91</v>
      </c>
      <c r="BK3550" s="230">
        <f>ROUND(I3550*H3550,2)</f>
        <v>0</v>
      </c>
      <c r="BL3550" s="20" t="s">
        <v>482</v>
      </c>
      <c r="BM3550" s="229" t="s">
        <v>3097</v>
      </c>
    </row>
    <row r="3551" s="13" customFormat="1">
      <c r="A3551" s="13"/>
      <c r="B3551" s="236"/>
      <c r="C3551" s="237"/>
      <c r="D3551" s="238" t="s">
        <v>383</v>
      </c>
      <c r="E3551" s="239" t="s">
        <v>19</v>
      </c>
      <c r="F3551" s="240" t="s">
        <v>384</v>
      </c>
      <c r="G3551" s="237"/>
      <c r="H3551" s="239" t="s">
        <v>19</v>
      </c>
      <c r="I3551" s="241"/>
      <c r="J3551" s="237"/>
      <c r="K3551" s="237"/>
      <c r="L3551" s="242"/>
      <c r="M3551" s="243"/>
      <c r="N3551" s="244"/>
      <c r="O3551" s="244"/>
      <c r="P3551" s="244"/>
      <c r="Q3551" s="244"/>
      <c r="R3551" s="244"/>
      <c r="S3551" s="244"/>
      <c r="T3551" s="245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6" t="s">
        <v>383</v>
      </c>
      <c r="AU3551" s="246" t="s">
        <v>91</v>
      </c>
      <c r="AV3551" s="13" t="s">
        <v>85</v>
      </c>
      <c r="AW3551" s="13" t="s">
        <v>37</v>
      </c>
      <c r="AX3551" s="13" t="s">
        <v>78</v>
      </c>
      <c r="AY3551" s="246" t="s">
        <v>373</v>
      </c>
    </row>
    <row r="3552" s="13" customFormat="1">
      <c r="A3552" s="13"/>
      <c r="B3552" s="236"/>
      <c r="C3552" s="237"/>
      <c r="D3552" s="238" t="s">
        <v>383</v>
      </c>
      <c r="E3552" s="239" t="s">
        <v>19</v>
      </c>
      <c r="F3552" s="240" t="s">
        <v>1837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383</v>
      </c>
      <c r="AU3552" s="246" t="s">
        <v>91</v>
      </c>
      <c r="AV3552" s="13" t="s">
        <v>85</v>
      </c>
      <c r="AW3552" s="13" t="s">
        <v>37</v>
      </c>
      <c r="AX3552" s="13" t="s">
        <v>78</v>
      </c>
      <c r="AY3552" s="246" t="s">
        <v>373</v>
      </c>
    </row>
    <row r="3553" s="14" customFormat="1">
      <c r="A3553" s="14"/>
      <c r="B3553" s="247"/>
      <c r="C3553" s="248"/>
      <c r="D3553" s="238" t="s">
        <v>383</v>
      </c>
      <c r="E3553" s="249" t="s">
        <v>19</v>
      </c>
      <c r="F3553" s="250" t="s">
        <v>3093</v>
      </c>
      <c r="G3553" s="248"/>
      <c r="H3553" s="251">
        <v>305.67000000000002</v>
      </c>
      <c r="I3553" s="252"/>
      <c r="J3553" s="248"/>
      <c r="K3553" s="248"/>
      <c r="L3553" s="253"/>
      <c r="M3553" s="254"/>
      <c r="N3553" s="255"/>
      <c r="O3553" s="255"/>
      <c r="P3553" s="255"/>
      <c r="Q3553" s="255"/>
      <c r="R3553" s="255"/>
      <c r="S3553" s="255"/>
      <c r="T3553" s="256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7" t="s">
        <v>383</v>
      </c>
      <c r="AU3553" s="257" t="s">
        <v>91</v>
      </c>
      <c r="AV3553" s="14" t="s">
        <v>91</v>
      </c>
      <c r="AW3553" s="14" t="s">
        <v>37</v>
      </c>
      <c r="AX3553" s="14" t="s">
        <v>78</v>
      </c>
      <c r="AY3553" s="257" t="s">
        <v>373</v>
      </c>
    </row>
    <row r="3554" s="15" customFormat="1">
      <c r="A3554" s="15"/>
      <c r="B3554" s="258"/>
      <c r="C3554" s="259"/>
      <c r="D3554" s="238" t="s">
        <v>383</v>
      </c>
      <c r="E3554" s="260" t="s">
        <v>19</v>
      </c>
      <c r="F3554" s="261" t="s">
        <v>386</v>
      </c>
      <c r="G3554" s="259"/>
      <c r="H3554" s="262">
        <v>305.67000000000002</v>
      </c>
      <c r="I3554" s="263"/>
      <c r="J3554" s="259"/>
      <c r="K3554" s="259"/>
      <c r="L3554" s="264"/>
      <c r="M3554" s="265"/>
      <c r="N3554" s="266"/>
      <c r="O3554" s="266"/>
      <c r="P3554" s="266"/>
      <c r="Q3554" s="266"/>
      <c r="R3554" s="266"/>
      <c r="S3554" s="266"/>
      <c r="T3554" s="267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68" t="s">
        <v>383</v>
      </c>
      <c r="AU3554" s="268" t="s">
        <v>91</v>
      </c>
      <c r="AV3554" s="15" t="s">
        <v>379</v>
      </c>
      <c r="AW3554" s="15" t="s">
        <v>37</v>
      </c>
      <c r="AX3554" s="15" t="s">
        <v>85</v>
      </c>
      <c r="AY3554" s="268" t="s">
        <v>373</v>
      </c>
    </row>
    <row r="3555" s="14" customFormat="1">
      <c r="A3555" s="14"/>
      <c r="B3555" s="247"/>
      <c r="C3555" s="248"/>
      <c r="D3555" s="238" t="s">
        <v>383</v>
      </c>
      <c r="E3555" s="248"/>
      <c r="F3555" s="250" t="s">
        <v>3098</v>
      </c>
      <c r="G3555" s="248"/>
      <c r="H3555" s="251">
        <v>336.23700000000002</v>
      </c>
      <c r="I3555" s="252"/>
      <c r="J3555" s="248"/>
      <c r="K3555" s="248"/>
      <c r="L3555" s="253"/>
      <c r="M3555" s="254"/>
      <c r="N3555" s="255"/>
      <c r="O3555" s="255"/>
      <c r="P3555" s="255"/>
      <c r="Q3555" s="255"/>
      <c r="R3555" s="255"/>
      <c r="S3555" s="255"/>
      <c r="T3555" s="256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7" t="s">
        <v>383</v>
      </c>
      <c r="AU3555" s="257" t="s">
        <v>91</v>
      </c>
      <c r="AV3555" s="14" t="s">
        <v>91</v>
      </c>
      <c r="AW3555" s="14" t="s">
        <v>4</v>
      </c>
      <c r="AX3555" s="14" t="s">
        <v>85</v>
      </c>
      <c r="AY3555" s="257" t="s">
        <v>373</v>
      </c>
    </row>
    <row r="3556" s="2" customFormat="1" ht="66.75" customHeight="1">
      <c r="A3556" s="41"/>
      <c r="B3556" s="42"/>
      <c r="C3556" s="218" t="s">
        <v>3099</v>
      </c>
      <c r="D3556" s="218" t="s">
        <v>375</v>
      </c>
      <c r="E3556" s="219" t="s">
        <v>3100</v>
      </c>
      <c r="F3556" s="220" t="s">
        <v>3101</v>
      </c>
      <c r="G3556" s="221" t="s">
        <v>595</v>
      </c>
      <c r="H3556" s="222">
        <v>1</v>
      </c>
      <c r="I3556" s="223"/>
      <c r="J3556" s="224">
        <f>ROUND(I3556*H3556,2)</f>
        <v>0</v>
      </c>
      <c r="K3556" s="220" t="s">
        <v>19</v>
      </c>
      <c r="L3556" s="47"/>
      <c r="M3556" s="225" t="s">
        <v>19</v>
      </c>
      <c r="N3556" s="226" t="s">
        <v>50</v>
      </c>
      <c r="O3556" s="87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9" t="s">
        <v>482</v>
      </c>
      <c r="AT3556" s="229" t="s">
        <v>375</v>
      </c>
      <c r="AU3556" s="229" t="s">
        <v>91</v>
      </c>
      <c r="AY3556" s="20" t="s">
        <v>373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20" t="s">
        <v>91</v>
      </c>
      <c r="BK3556" s="230">
        <f>ROUND(I3556*H3556,2)</f>
        <v>0</v>
      </c>
      <c r="BL3556" s="20" t="s">
        <v>482</v>
      </c>
      <c r="BM3556" s="229" t="s">
        <v>3102</v>
      </c>
    </row>
    <row r="3557" s="13" customFormat="1">
      <c r="A3557" s="13"/>
      <c r="B3557" s="236"/>
      <c r="C3557" s="237"/>
      <c r="D3557" s="238" t="s">
        <v>383</v>
      </c>
      <c r="E3557" s="239" t="s">
        <v>19</v>
      </c>
      <c r="F3557" s="240" t="s">
        <v>384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383</v>
      </c>
      <c r="AU3557" s="246" t="s">
        <v>91</v>
      </c>
      <c r="AV3557" s="13" t="s">
        <v>85</v>
      </c>
      <c r="AW3557" s="13" t="s">
        <v>37</v>
      </c>
      <c r="AX3557" s="13" t="s">
        <v>78</v>
      </c>
      <c r="AY3557" s="246" t="s">
        <v>373</v>
      </c>
    </row>
    <row r="3558" s="13" customFormat="1">
      <c r="A3558" s="13"/>
      <c r="B3558" s="236"/>
      <c r="C3558" s="237"/>
      <c r="D3558" s="238" t="s">
        <v>383</v>
      </c>
      <c r="E3558" s="239" t="s">
        <v>19</v>
      </c>
      <c r="F3558" s="240" t="s">
        <v>1837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383</v>
      </c>
      <c r="AU3558" s="246" t="s">
        <v>91</v>
      </c>
      <c r="AV3558" s="13" t="s">
        <v>85</v>
      </c>
      <c r="AW3558" s="13" t="s">
        <v>37</v>
      </c>
      <c r="AX3558" s="13" t="s">
        <v>78</v>
      </c>
      <c r="AY3558" s="246" t="s">
        <v>373</v>
      </c>
    </row>
    <row r="3559" s="14" customFormat="1">
      <c r="A3559" s="14"/>
      <c r="B3559" s="247"/>
      <c r="C3559" s="248"/>
      <c r="D3559" s="238" t="s">
        <v>383</v>
      </c>
      <c r="E3559" s="249" t="s">
        <v>19</v>
      </c>
      <c r="F3559" s="250" t="s">
        <v>3103</v>
      </c>
      <c r="G3559" s="248"/>
      <c r="H3559" s="251">
        <v>1</v>
      </c>
      <c r="I3559" s="252"/>
      <c r="J3559" s="248"/>
      <c r="K3559" s="248"/>
      <c r="L3559" s="253"/>
      <c r="M3559" s="254"/>
      <c r="N3559" s="255"/>
      <c r="O3559" s="255"/>
      <c r="P3559" s="255"/>
      <c r="Q3559" s="255"/>
      <c r="R3559" s="255"/>
      <c r="S3559" s="255"/>
      <c r="T3559" s="256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7" t="s">
        <v>383</v>
      </c>
      <c r="AU3559" s="257" t="s">
        <v>91</v>
      </c>
      <c r="AV3559" s="14" t="s">
        <v>91</v>
      </c>
      <c r="AW3559" s="14" t="s">
        <v>37</v>
      </c>
      <c r="AX3559" s="14" t="s">
        <v>78</v>
      </c>
      <c r="AY3559" s="257" t="s">
        <v>373</v>
      </c>
    </row>
    <row r="3560" s="15" customFormat="1">
      <c r="A3560" s="15"/>
      <c r="B3560" s="258"/>
      <c r="C3560" s="259"/>
      <c r="D3560" s="238" t="s">
        <v>383</v>
      </c>
      <c r="E3560" s="260" t="s">
        <v>19</v>
      </c>
      <c r="F3560" s="261" t="s">
        <v>386</v>
      </c>
      <c r="G3560" s="259"/>
      <c r="H3560" s="262">
        <v>1</v>
      </c>
      <c r="I3560" s="263"/>
      <c r="J3560" s="259"/>
      <c r="K3560" s="259"/>
      <c r="L3560" s="264"/>
      <c r="M3560" s="265"/>
      <c r="N3560" s="266"/>
      <c r="O3560" s="266"/>
      <c r="P3560" s="266"/>
      <c r="Q3560" s="266"/>
      <c r="R3560" s="266"/>
      <c r="S3560" s="266"/>
      <c r="T3560" s="267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68" t="s">
        <v>383</v>
      </c>
      <c r="AU3560" s="268" t="s">
        <v>91</v>
      </c>
      <c r="AV3560" s="15" t="s">
        <v>379</v>
      </c>
      <c r="AW3560" s="15" t="s">
        <v>37</v>
      </c>
      <c r="AX3560" s="15" t="s">
        <v>85</v>
      </c>
      <c r="AY3560" s="268" t="s">
        <v>373</v>
      </c>
    </row>
    <row r="3561" s="2" customFormat="1" ht="66.75" customHeight="1">
      <c r="A3561" s="41"/>
      <c r="B3561" s="42"/>
      <c r="C3561" s="218" t="s">
        <v>3104</v>
      </c>
      <c r="D3561" s="218" t="s">
        <v>375</v>
      </c>
      <c r="E3561" s="219" t="s">
        <v>3105</v>
      </c>
      <c r="F3561" s="220" t="s">
        <v>3106</v>
      </c>
      <c r="G3561" s="221" t="s">
        <v>595</v>
      </c>
      <c r="H3561" s="222">
        <v>2</v>
      </c>
      <c r="I3561" s="223"/>
      <c r="J3561" s="224">
        <f>ROUND(I3561*H3561,2)</f>
        <v>0</v>
      </c>
      <c r="K3561" s="220" t="s">
        <v>19</v>
      </c>
      <c r="L3561" s="47"/>
      <c r="M3561" s="225" t="s">
        <v>19</v>
      </c>
      <c r="N3561" s="226" t="s">
        <v>50</v>
      </c>
      <c r="O3561" s="87"/>
      <c r="P3561" s="227">
        <f>O3561*H3561</f>
        <v>0</v>
      </c>
      <c r="Q3561" s="227">
        <v>0</v>
      </c>
      <c r="R3561" s="227">
        <f>Q3561*H3561</f>
        <v>0</v>
      </c>
      <c r="S3561" s="227">
        <v>0</v>
      </c>
      <c r="T3561" s="228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9" t="s">
        <v>482</v>
      </c>
      <c r="AT3561" s="229" t="s">
        <v>375</v>
      </c>
      <c r="AU3561" s="229" t="s">
        <v>91</v>
      </c>
      <c r="AY3561" s="20" t="s">
        <v>373</v>
      </c>
      <c r="BE3561" s="230">
        <f>IF(N3561="základní",J3561,0)</f>
        <v>0</v>
      </c>
      <c r="BF3561" s="230">
        <f>IF(N3561="snížená",J3561,0)</f>
        <v>0</v>
      </c>
      <c r="BG3561" s="230">
        <f>IF(N3561="zákl. přenesená",J3561,0)</f>
        <v>0</v>
      </c>
      <c r="BH3561" s="230">
        <f>IF(N3561="sníž. přenesená",J3561,0)</f>
        <v>0</v>
      </c>
      <c r="BI3561" s="230">
        <f>IF(N3561="nulová",J3561,0)</f>
        <v>0</v>
      </c>
      <c r="BJ3561" s="20" t="s">
        <v>91</v>
      </c>
      <c r="BK3561" s="230">
        <f>ROUND(I3561*H3561,2)</f>
        <v>0</v>
      </c>
      <c r="BL3561" s="20" t="s">
        <v>482</v>
      </c>
      <c r="BM3561" s="229" t="s">
        <v>3107</v>
      </c>
    </row>
    <row r="3562" s="13" customFormat="1">
      <c r="A3562" s="13"/>
      <c r="B3562" s="236"/>
      <c r="C3562" s="237"/>
      <c r="D3562" s="238" t="s">
        <v>383</v>
      </c>
      <c r="E3562" s="239" t="s">
        <v>19</v>
      </c>
      <c r="F3562" s="240" t="s">
        <v>384</v>
      </c>
      <c r="G3562" s="237"/>
      <c r="H3562" s="239" t="s">
        <v>19</v>
      </c>
      <c r="I3562" s="241"/>
      <c r="J3562" s="237"/>
      <c r="K3562" s="237"/>
      <c r="L3562" s="242"/>
      <c r="M3562" s="243"/>
      <c r="N3562" s="244"/>
      <c r="O3562" s="244"/>
      <c r="P3562" s="244"/>
      <c r="Q3562" s="244"/>
      <c r="R3562" s="244"/>
      <c r="S3562" s="244"/>
      <c r="T3562" s="245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6" t="s">
        <v>383</v>
      </c>
      <c r="AU3562" s="246" t="s">
        <v>91</v>
      </c>
      <c r="AV3562" s="13" t="s">
        <v>85</v>
      </c>
      <c r="AW3562" s="13" t="s">
        <v>37</v>
      </c>
      <c r="AX3562" s="13" t="s">
        <v>78</v>
      </c>
      <c r="AY3562" s="246" t="s">
        <v>373</v>
      </c>
    </row>
    <row r="3563" s="13" customFormat="1">
      <c r="A3563" s="13"/>
      <c r="B3563" s="236"/>
      <c r="C3563" s="237"/>
      <c r="D3563" s="238" t="s">
        <v>383</v>
      </c>
      <c r="E3563" s="239" t="s">
        <v>19</v>
      </c>
      <c r="F3563" s="240" t="s">
        <v>1837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383</v>
      </c>
      <c r="AU3563" s="246" t="s">
        <v>91</v>
      </c>
      <c r="AV3563" s="13" t="s">
        <v>85</v>
      </c>
      <c r="AW3563" s="13" t="s">
        <v>37</v>
      </c>
      <c r="AX3563" s="13" t="s">
        <v>78</v>
      </c>
      <c r="AY3563" s="246" t="s">
        <v>373</v>
      </c>
    </row>
    <row r="3564" s="14" customFormat="1">
      <c r="A3564" s="14"/>
      <c r="B3564" s="247"/>
      <c r="C3564" s="248"/>
      <c r="D3564" s="238" t="s">
        <v>383</v>
      </c>
      <c r="E3564" s="249" t="s">
        <v>19</v>
      </c>
      <c r="F3564" s="250" t="s">
        <v>3108</v>
      </c>
      <c r="G3564" s="248"/>
      <c r="H3564" s="251">
        <v>2</v>
      </c>
      <c r="I3564" s="252"/>
      <c r="J3564" s="248"/>
      <c r="K3564" s="248"/>
      <c r="L3564" s="253"/>
      <c r="M3564" s="254"/>
      <c r="N3564" s="255"/>
      <c r="O3564" s="255"/>
      <c r="P3564" s="255"/>
      <c r="Q3564" s="255"/>
      <c r="R3564" s="255"/>
      <c r="S3564" s="255"/>
      <c r="T3564" s="256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7" t="s">
        <v>383</v>
      </c>
      <c r="AU3564" s="257" t="s">
        <v>91</v>
      </c>
      <c r="AV3564" s="14" t="s">
        <v>91</v>
      </c>
      <c r="AW3564" s="14" t="s">
        <v>37</v>
      </c>
      <c r="AX3564" s="14" t="s">
        <v>78</v>
      </c>
      <c r="AY3564" s="257" t="s">
        <v>373</v>
      </c>
    </row>
    <row r="3565" s="15" customFormat="1">
      <c r="A3565" s="15"/>
      <c r="B3565" s="258"/>
      <c r="C3565" s="259"/>
      <c r="D3565" s="238" t="s">
        <v>383</v>
      </c>
      <c r="E3565" s="260" t="s">
        <v>19</v>
      </c>
      <c r="F3565" s="261" t="s">
        <v>386</v>
      </c>
      <c r="G3565" s="259"/>
      <c r="H3565" s="262">
        <v>2</v>
      </c>
      <c r="I3565" s="263"/>
      <c r="J3565" s="259"/>
      <c r="K3565" s="259"/>
      <c r="L3565" s="264"/>
      <c r="M3565" s="265"/>
      <c r="N3565" s="266"/>
      <c r="O3565" s="266"/>
      <c r="P3565" s="266"/>
      <c r="Q3565" s="266"/>
      <c r="R3565" s="266"/>
      <c r="S3565" s="266"/>
      <c r="T3565" s="267"/>
      <c r="U3565" s="15"/>
      <c r="V3565" s="15"/>
      <c r="W3565" s="15"/>
      <c r="X3565" s="15"/>
      <c r="Y3565" s="15"/>
      <c r="Z3565" s="15"/>
      <c r="AA3565" s="15"/>
      <c r="AB3565" s="15"/>
      <c r="AC3565" s="15"/>
      <c r="AD3565" s="15"/>
      <c r="AE3565" s="15"/>
      <c r="AT3565" s="268" t="s">
        <v>383</v>
      </c>
      <c r="AU3565" s="268" t="s">
        <v>91</v>
      </c>
      <c r="AV3565" s="15" t="s">
        <v>379</v>
      </c>
      <c r="AW3565" s="15" t="s">
        <v>37</v>
      </c>
      <c r="AX3565" s="15" t="s">
        <v>85</v>
      </c>
      <c r="AY3565" s="268" t="s">
        <v>373</v>
      </c>
    </row>
    <row r="3566" s="2" customFormat="1" ht="49.05" customHeight="1">
      <c r="A3566" s="41"/>
      <c r="B3566" s="42"/>
      <c r="C3566" s="218" t="s">
        <v>3109</v>
      </c>
      <c r="D3566" s="218" t="s">
        <v>375</v>
      </c>
      <c r="E3566" s="219" t="s">
        <v>3110</v>
      </c>
      <c r="F3566" s="220" t="s">
        <v>3111</v>
      </c>
      <c r="G3566" s="221" t="s">
        <v>3112</v>
      </c>
      <c r="H3566" s="222">
        <v>321.85000000000002</v>
      </c>
      <c r="I3566" s="223"/>
      <c r="J3566" s="224">
        <f>ROUND(I3566*H3566,2)</f>
        <v>0</v>
      </c>
      <c r="K3566" s="220" t="s">
        <v>19</v>
      </c>
      <c r="L3566" s="47"/>
      <c r="M3566" s="225" t="s">
        <v>19</v>
      </c>
      <c r="N3566" s="226" t="s">
        <v>50</v>
      </c>
      <c r="O3566" s="87"/>
      <c r="P3566" s="227">
        <f>O3566*H3566</f>
        <v>0</v>
      </c>
      <c r="Q3566" s="227">
        <v>0</v>
      </c>
      <c r="R3566" s="227">
        <f>Q3566*H3566</f>
        <v>0</v>
      </c>
      <c r="S3566" s="227">
        <v>0</v>
      </c>
      <c r="T3566" s="228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9" t="s">
        <v>482</v>
      </c>
      <c r="AT3566" s="229" t="s">
        <v>375</v>
      </c>
      <c r="AU3566" s="229" t="s">
        <v>91</v>
      </c>
      <c r="AY3566" s="20" t="s">
        <v>373</v>
      </c>
      <c r="BE3566" s="230">
        <f>IF(N3566="základní",J3566,0)</f>
        <v>0</v>
      </c>
      <c r="BF3566" s="230">
        <f>IF(N3566="snížená",J3566,0)</f>
        <v>0</v>
      </c>
      <c r="BG3566" s="230">
        <f>IF(N3566="zákl. přenesená",J3566,0)</f>
        <v>0</v>
      </c>
      <c r="BH3566" s="230">
        <f>IF(N3566="sníž. přenesená",J3566,0)</f>
        <v>0</v>
      </c>
      <c r="BI3566" s="230">
        <f>IF(N3566="nulová",J3566,0)</f>
        <v>0</v>
      </c>
      <c r="BJ3566" s="20" t="s">
        <v>91</v>
      </c>
      <c r="BK3566" s="230">
        <f>ROUND(I3566*H3566,2)</f>
        <v>0</v>
      </c>
      <c r="BL3566" s="20" t="s">
        <v>482</v>
      </c>
      <c r="BM3566" s="229" t="s">
        <v>3113</v>
      </c>
    </row>
    <row r="3567" s="13" customFormat="1">
      <c r="A3567" s="13"/>
      <c r="B3567" s="236"/>
      <c r="C3567" s="237"/>
      <c r="D3567" s="238" t="s">
        <v>383</v>
      </c>
      <c r="E3567" s="239" t="s">
        <v>19</v>
      </c>
      <c r="F3567" s="240" t="s">
        <v>384</v>
      </c>
      <c r="G3567" s="237"/>
      <c r="H3567" s="239" t="s">
        <v>19</v>
      </c>
      <c r="I3567" s="241"/>
      <c r="J3567" s="237"/>
      <c r="K3567" s="237"/>
      <c r="L3567" s="242"/>
      <c r="M3567" s="243"/>
      <c r="N3567" s="244"/>
      <c r="O3567" s="244"/>
      <c r="P3567" s="244"/>
      <c r="Q3567" s="244"/>
      <c r="R3567" s="244"/>
      <c r="S3567" s="244"/>
      <c r="T3567" s="245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46" t="s">
        <v>383</v>
      </c>
      <c r="AU3567" s="246" t="s">
        <v>91</v>
      </c>
      <c r="AV3567" s="13" t="s">
        <v>85</v>
      </c>
      <c r="AW3567" s="13" t="s">
        <v>37</v>
      </c>
      <c r="AX3567" s="13" t="s">
        <v>78</v>
      </c>
      <c r="AY3567" s="246" t="s">
        <v>373</v>
      </c>
    </row>
    <row r="3568" s="13" customFormat="1">
      <c r="A3568" s="13"/>
      <c r="B3568" s="236"/>
      <c r="C3568" s="237"/>
      <c r="D3568" s="238" t="s">
        <v>383</v>
      </c>
      <c r="E3568" s="239" t="s">
        <v>19</v>
      </c>
      <c r="F3568" s="240" t="s">
        <v>1837</v>
      </c>
      <c r="G3568" s="237"/>
      <c r="H3568" s="239" t="s">
        <v>19</v>
      </c>
      <c r="I3568" s="241"/>
      <c r="J3568" s="237"/>
      <c r="K3568" s="237"/>
      <c r="L3568" s="242"/>
      <c r="M3568" s="243"/>
      <c r="N3568" s="244"/>
      <c r="O3568" s="244"/>
      <c r="P3568" s="244"/>
      <c r="Q3568" s="244"/>
      <c r="R3568" s="244"/>
      <c r="S3568" s="244"/>
      <c r="T3568" s="245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6" t="s">
        <v>383</v>
      </c>
      <c r="AU3568" s="246" t="s">
        <v>91</v>
      </c>
      <c r="AV3568" s="13" t="s">
        <v>85</v>
      </c>
      <c r="AW3568" s="13" t="s">
        <v>37</v>
      </c>
      <c r="AX3568" s="13" t="s">
        <v>78</v>
      </c>
      <c r="AY3568" s="246" t="s">
        <v>373</v>
      </c>
    </row>
    <row r="3569" s="14" customFormat="1">
      <c r="A3569" s="14"/>
      <c r="B3569" s="247"/>
      <c r="C3569" s="248"/>
      <c r="D3569" s="238" t="s">
        <v>383</v>
      </c>
      <c r="E3569" s="249" t="s">
        <v>19</v>
      </c>
      <c r="F3569" s="250" t="s">
        <v>3114</v>
      </c>
      <c r="G3569" s="248"/>
      <c r="H3569" s="251">
        <v>321.85000000000002</v>
      </c>
      <c r="I3569" s="252"/>
      <c r="J3569" s="248"/>
      <c r="K3569" s="248"/>
      <c r="L3569" s="253"/>
      <c r="M3569" s="254"/>
      <c r="N3569" s="255"/>
      <c r="O3569" s="255"/>
      <c r="P3569" s="255"/>
      <c r="Q3569" s="255"/>
      <c r="R3569" s="255"/>
      <c r="S3569" s="255"/>
      <c r="T3569" s="256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7" t="s">
        <v>383</v>
      </c>
      <c r="AU3569" s="257" t="s">
        <v>91</v>
      </c>
      <c r="AV3569" s="14" t="s">
        <v>91</v>
      </c>
      <c r="AW3569" s="14" t="s">
        <v>37</v>
      </c>
      <c r="AX3569" s="14" t="s">
        <v>78</v>
      </c>
      <c r="AY3569" s="257" t="s">
        <v>373</v>
      </c>
    </row>
    <row r="3570" s="15" customFormat="1">
      <c r="A3570" s="15"/>
      <c r="B3570" s="258"/>
      <c r="C3570" s="259"/>
      <c r="D3570" s="238" t="s">
        <v>383</v>
      </c>
      <c r="E3570" s="260" t="s">
        <v>19</v>
      </c>
      <c r="F3570" s="261" t="s">
        <v>386</v>
      </c>
      <c r="G3570" s="259"/>
      <c r="H3570" s="262">
        <v>321.85000000000002</v>
      </c>
      <c r="I3570" s="263"/>
      <c r="J3570" s="259"/>
      <c r="K3570" s="259"/>
      <c r="L3570" s="264"/>
      <c r="M3570" s="265"/>
      <c r="N3570" s="266"/>
      <c r="O3570" s="266"/>
      <c r="P3570" s="266"/>
      <c r="Q3570" s="266"/>
      <c r="R3570" s="266"/>
      <c r="S3570" s="266"/>
      <c r="T3570" s="267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68" t="s">
        <v>383</v>
      </c>
      <c r="AU3570" s="268" t="s">
        <v>91</v>
      </c>
      <c r="AV3570" s="15" t="s">
        <v>379</v>
      </c>
      <c r="AW3570" s="15" t="s">
        <v>37</v>
      </c>
      <c r="AX3570" s="15" t="s">
        <v>85</v>
      </c>
      <c r="AY3570" s="268" t="s">
        <v>373</v>
      </c>
    </row>
    <row r="3571" s="2" customFormat="1" ht="33" customHeight="1">
      <c r="A3571" s="41"/>
      <c r="B3571" s="42"/>
      <c r="C3571" s="218" t="s">
        <v>3115</v>
      </c>
      <c r="D3571" s="218" t="s">
        <v>375</v>
      </c>
      <c r="E3571" s="219" t="s">
        <v>3116</v>
      </c>
      <c r="F3571" s="220" t="s">
        <v>3117</v>
      </c>
      <c r="G3571" s="221" t="s">
        <v>153</v>
      </c>
      <c r="H3571" s="222">
        <v>14.85</v>
      </c>
      <c r="I3571" s="223"/>
      <c r="J3571" s="224">
        <f>ROUND(I3571*H3571,2)</f>
        <v>0</v>
      </c>
      <c r="K3571" s="220" t="s">
        <v>378</v>
      </c>
      <c r="L3571" s="47"/>
      <c r="M3571" s="225" t="s">
        <v>19</v>
      </c>
      <c r="N3571" s="226" t="s">
        <v>50</v>
      </c>
      <c r="O3571" s="87"/>
      <c r="P3571" s="227">
        <f>O3571*H3571</f>
        <v>0</v>
      </c>
      <c r="Q3571" s="227">
        <v>0.00025999999999999998</v>
      </c>
      <c r="R3571" s="227">
        <f>Q3571*H3571</f>
        <v>0.0038609999999999994</v>
      </c>
      <c r="S3571" s="227">
        <v>0</v>
      </c>
      <c r="T3571" s="228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9" t="s">
        <v>482</v>
      </c>
      <c r="AT3571" s="229" t="s">
        <v>375</v>
      </c>
      <c r="AU3571" s="229" t="s">
        <v>91</v>
      </c>
      <c r="AY3571" s="20" t="s">
        <v>373</v>
      </c>
      <c r="BE3571" s="230">
        <f>IF(N3571="základní",J3571,0)</f>
        <v>0</v>
      </c>
      <c r="BF3571" s="230">
        <f>IF(N3571="snížená",J3571,0)</f>
        <v>0</v>
      </c>
      <c r="BG3571" s="230">
        <f>IF(N3571="zákl. přenesená",J3571,0)</f>
        <v>0</v>
      </c>
      <c r="BH3571" s="230">
        <f>IF(N3571="sníž. přenesená",J3571,0)</f>
        <v>0</v>
      </c>
      <c r="BI3571" s="230">
        <f>IF(N3571="nulová",J3571,0)</f>
        <v>0</v>
      </c>
      <c r="BJ3571" s="20" t="s">
        <v>91</v>
      </c>
      <c r="BK3571" s="230">
        <f>ROUND(I3571*H3571,2)</f>
        <v>0</v>
      </c>
      <c r="BL3571" s="20" t="s">
        <v>482</v>
      </c>
      <c r="BM3571" s="229" t="s">
        <v>3118</v>
      </c>
    </row>
    <row r="3572" s="2" customFormat="1">
      <c r="A3572" s="41"/>
      <c r="B3572" s="42"/>
      <c r="C3572" s="43"/>
      <c r="D3572" s="231" t="s">
        <v>381</v>
      </c>
      <c r="E3572" s="43"/>
      <c r="F3572" s="232" t="s">
        <v>3119</v>
      </c>
      <c r="G3572" s="43"/>
      <c r="H3572" s="43"/>
      <c r="I3572" s="233"/>
      <c r="J3572" s="43"/>
      <c r="K3572" s="43"/>
      <c r="L3572" s="47"/>
      <c r="M3572" s="234"/>
      <c r="N3572" s="235"/>
      <c r="O3572" s="87"/>
      <c r="P3572" s="87"/>
      <c r="Q3572" s="87"/>
      <c r="R3572" s="87"/>
      <c r="S3572" s="87"/>
      <c r="T3572" s="88"/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T3572" s="20" t="s">
        <v>381</v>
      </c>
      <c r="AU3572" s="20" t="s">
        <v>91</v>
      </c>
    </row>
    <row r="3573" s="13" customFormat="1">
      <c r="A3573" s="13"/>
      <c r="B3573" s="236"/>
      <c r="C3573" s="237"/>
      <c r="D3573" s="238" t="s">
        <v>383</v>
      </c>
      <c r="E3573" s="239" t="s">
        <v>19</v>
      </c>
      <c r="F3573" s="240" t="s">
        <v>384</v>
      </c>
      <c r="G3573" s="237"/>
      <c r="H3573" s="239" t="s">
        <v>19</v>
      </c>
      <c r="I3573" s="241"/>
      <c r="J3573" s="237"/>
      <c r="K3573" s="237"/>
      <c r="L3573" s="242"/>
      <c r="M3573" s="243"/>
      <c r="N3573" s="244"/>
      <c r="O3573" s="244"/>
      <c r="P3573" s="244"/>
      <c r="Q3573" s="244"/>
      <c r="R3573" s="244"/>
      <c r="S3573" s="244"/>
      <c r="T3573" s="245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6" t="s">
        <v>383</v>
      </c>
      <c r="AU3573" s="246" t="s">
        <v>91</v>
      </c>
      <c r="AV3573" s="13" t="s">
        <v>85</v>
      </c>
      <c r="AW3573" s="13" t="s">
        <v>37</v>
      </c>
      <c r="AX3573" s="13" t="s">
        <v>78</v>
      </c>
      <c r="AY3573" s="246" t="s">
        <v>373</v>
      </c>
    </row>
    <row r="3574" s="13" customFormat="1">
      <c r="A3574" s="13"/>
      <c r="B3574" s="236"/>
      <c r="C3574" s="237"/>
      <c r="D3574" s="238" t="s">
        <v>383</v>
      </c>
      <c r="E3574" s="239" t="s">
        <v>19</v>
      </c>
      <c r="F3574" s="240" t="s">
        <v>2502</v>
      </c>
      <c r="G3574" s="237"/>
      <c r="H3574" s="239" t="s">
        <v>19</v>
      </c>
      <c r="I3574" s="241"/>
      <c r="J3574" s="237"/>
      <c r="K3574" s="237"/>
      <c r="L3574" s="242"/>
      <c r="M3574" s="243"/>
      <c r="N3574" s="244"/>
      <c r="O3574" s="244"/>
      <c r="P3574" s="244"/>
      <c r="Q3574" s="244"/>
      <c r="R3574" s="244"/>
      <c r="S3574" s="244"/>
      <c r="T3574" s="245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6" t="s">
        <v>383</v>
      </c>
      <c r="AU3574" s="246" t="s">
        <v>91</v>
      </c>
      <c r="AV3574" s="13" t="s">
        <v>85</v>
      </c>
      <c r="AW3574" s="13" t="s">
        <v>37</v>
      </c>
      <c r="AX3574" s="13" t="s">
        <v>78</v>
      </c>
      <c r="AY3574" s="246" t="s">
        <v>373</v>
      </c>
    </row>
    <row r="3575" s="14" customFormat="1">
      <c r="A3575" s="14"/>
      <c r="B3575" s="247"/>
      <c r="C3575" s="248"/>
      <c r="D3575" s="238" t="s">
        <v>383</v>
      </c>
      <c r="E3575" s="249" t="s">
        <v>19</v>
      </c>
      <c r="F3575" s="250" t="s">
        <v>3120</v>
      </c>
      <c r="G3575" s="248"/>
      <c r="H3575" s="251">
        <v>2.7000000000000002</v>
      </c>
      <c r="I3575" s="252"/>
      <c r="J3575" s="248"/>
      <c r="K3575" s="248"/>
      <c r="L3575" s="253"/>
      <c r="M3575" s="254"/>
      <c r="N3575" s="255"/>
      <c r="O3575" s="255"/>
      <c r="P3575" s="255"/>
      <c r="Q3575" s="255"/>
      <c r="R3575" s="255"/>
      <c r="S3575" s="255"/>
      <c r="T3575" s="256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7" t="s">
        <v>383</v>
      </c>
      <c r="AU3575" s="257" t="s">
        <v>91</v>
      </c>
      <c r="AV3575" s="14" t="s">
        <v>91</v>
      </c>
      <c r="AW3575" s="14" t="s">
        <v>37</v>
      </c>
      <c r="AX3575" s="14" t="s">
        <v>78</v>
      </c>
      <c r="AY3575" s="257" t="s">
        <v>373</v>
      </c>
    </row>
    <row r="3576" s="14" customFormat="1">
      <c r="A3576" s="14"/>
      <c r="B3576" s="247"/>
      <c r="C3576" s="248"/>
      <c r="D3576" s="238" t="s">
        <v>383</v>
      </c>
      <c r="E3576" s="249" t="s">
        <v>19</v>
      </c>
      <c r="F3576" s="250" t="s">
        <v>3121</v>
      </c>
      <c r="G3576" s="248"/>
      <c r="H3576" s="251">
        <v>4.0499999999999998</v>
      </c>
      <c r="I3576" s="252"/>
      <c r="J3576" s="248"/>
      <c r="K3576" s="248"/>
      <c r="L3576" s="253"/>
      <c r="M3576" s="254"/>
      <c r="N3576" s="255"/>
      <c r="O3576" s="255"/>
      <c r="P3576" s="255"/>
      <c r="Q3576" s="255"/>
      <c r="R3576" s="255"/>
      <c r="S3576" s="255"/>
      <c r="T3576" s="256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7" t="s">
        <v>383</v>
      </c>
      <c r="AU3576" s="257" t="s">
        <v>91</v>
      </c>
      <c r="AV3576" s="14" t="s">
        <v>91</v>
      </c>
      <c r="AW3576" s="14" t="s">
        <v>37</v>
      </c>
      <c r="AX3576" s="14" t="s">
        <v>78</v>
      </c>
      <c r="AY3576" s="257" t="s">
        <v>373</v>
      </c>
    </row>
    <row r="3577" s="14" customFormat="1">
      <c r="A3577" s="14"/>
      <c r="B3577" s="247"/>
      <c r="C3577" s="248"/>
      <c r="D3577" s="238" t="s">
        <v>383</v>
      </c>
      <c r="E3577" s="249" t="s">
        <v>19</v>
      </c>
      <c r="F3577" s="250" t="s">
        <v>3122</v>
      </c>
      <c r="G3577" s="248"/>
      <c r="H3577" s="251">
        <v>4.0499999999999998</v>
      </c>
      <c r="I3577" s="252"/>
      <c r="J3577" s="248"/>
      <c r="K3577" s="248"/>
      <c r="L3577" s="253"/>
      <c r="M3577" s="254"/>
      <c r="N3577" s="255"/>
      <c r="O3577" s="255"/>
      <c r="P3577" s="255"/>
      <c r="Q3577" s="255"/>
      <c r="R3577" s="255"/>
      <c r="S3577" s="255"/>
      <c r="T3577" s="256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7" t="s">
        <v>383</v>
      </c>
      <c r="AU3577" s="257" t="s">
        <v>91</v>
      </c>
      <c r="AV3577" s="14" t="s">
        <v>91</v>
      </c>
      <c r="AW3577" s="14" t="s">
        <v>37</v>
      </c>
      <c r="AX3577" s="14" t="s">
        <v>78</v>
      </c>
      <c r="AY3577" s="257" t="s">
        <v>373</v>
      </c>
    </row>
    <row r="3578" s="14" customFormat="1">
      <c r="A3578" s="14"/>
      <c r="B3578" s="247"/>
      <c r="C3578" s="248"/>
      <c r="D3578" s="238" t="s">
        <v>383</v>
      </c>
      <c r="E3578" s="249" t="s">
        <v>19</v>
      </c>
      <c r="F3578" s="250" t="s">
        <v>3123</v>
      </c>
      <c r="G3578" s="248"/>
      <c r="H3578" s="251">
        <v>4.0499999999999998</v>
      </c>
      <c r="I3578" s="252"/>
      <c r="J3578" s="248"/>
      <c r="K3578" s="248"/>
      <c r="L3578" s="253"/>
      <c r="M3578" s="254"/>
      <c r="N3578" s="255"/>
      <c r="O3578" s="255"/>
      <c r="P3578" s="255"/>
      <c r="Q3578" s="255"/>
      <c r="R3578" s="255"/>
      <c r="S3578" s="255"/>
      <c r="T3578" s="25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7" t="s">
        <v>383</v>
      </c>
      <c r="AU3578" s="257" t="s">
        <v>91</v>
      </c>
      <c r="AV3578" s="14" t="s">
        <v>91</v>
      </c>
      <c r="AW3578" s="14" t="s">
        <v>37</v>
      </c>
      <c r="AX3578" s="14" t="s">
        <v>78</v>
      </c>
      <c r="AY3578" s="257" t="s">
        <v>373</v>
      </c>
    </row>
    <row r="3579" s="15" customFormat="1">
      <c r="A3579" s="15"/>
      <c r="B3579" s="258"/>
      <c r="C3579" s="259"/>
      <c r="D3579" s="238" t="s">
        <v>383</v>
      </c>
      <c r="E3579" s="260" t="s">
        <v>19</v>
      </c>
      <c r="F3579" s="261" t="s">
        <v>386</v>
      </c>
      <c r="G3579" s="259"/>
      <c r="H3579" s="262">
        <v>14.85</v>
      </c>
      <c r="I3579" s="263"/>
      <c r="J3579" s="259"/>
      <c r="K3579" s="259"/>
      <c r="L3579" s="264"/>
      <c r="M3579" s="265"/>
      <c r="N3579" s="266"/>
      <c r="O3579" s="266"/>
      <c r="P3579" s="266"/>
      <c r="Q3579" s="266"/>
      <c r="R3579" s="266"/>
      <c r="S3579" s="266"/>
      <c r="T3579" s="267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8" t="s">
        <v>383</v>
      </c>
      <c r="AU3579" s="268" t="s">
        <v>91</v>
      </c>
      <c r="AV3579" s="15" t="s">
        <v>379</v>
      </c>
      <c r="AW3579" s="15" t="s">
        <v>37</v>
      </c>
      <c r="AX3579" s="15" t="s">
        <v>85</v>
      </c>
      <c r="AY3579" s="268" t="s">
        <v>373</v>
      </c>
    </row>
    <row r="3580" s="2" customFormat="1" ht="24.15" customHeight="1">
      <c r="A3580" s="41"/>
      <c r="B3580" s="42"/>
      <c r="C3580" s="280" t="s">
        <v>3124</v>
      </c>
      <c r="D3580" s="280" t="s">
        <v>489</v>
      </c>
      <c r="E3580" s="281" t="s">
        <v>3125</v>
      </c>
      <c r="F3580" s="282" t="s">
        <v>3126</v>
      </c>
      <c r="G3580" s="283" t="s">
        <v>595</v>
      </c>
      <c r="H3580" s="284">
        <v>1</v>
      </c>
      <c r="I3580" s="285"/>
      <c r="J3580" s="286">
        <f>ROUND(I3580*H3580,2)</f>
        <v>0</v>
      </c>
      <c r="K3580" s="282" t="s">
        <v>19</v>
      </c>
      <c r="L3580" s="287"/>
      <c r="M3580" s="288" t="s">
        <v>19</v>
      </c>
      <c r="N3580" s="289" t="s">
        <v>50</v>
      </c>
      <c r="O3580" s="87"/>
      <c r="P3580" s="227">
        <f>O3580*H3580</f>
        <v>0</v>
      </c>
      <c r="Q3580" s="227">
        <v>0.036810000000000002</v>
      </c>
      <c r="R3580" s="227">
        <f>Q3580*H3580</f>
        <v>0.036810000000000002</v>
      </c>
      <c r="S3580" s="227">
        <v>0</v>
      </c>
      <c r="T3580" s="228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9" t="s">
        <v>616</v>
      </c>
      <c r="AT3580" s="229" t="s">
        <v>489</v>
      </c>
      <c r="AU3580" s="229" t="s">
        <v>91</v>
      </c>
      <c r="AY3580" s="20" t="s">
        <v>373</v>
      </c>
      <c r="BE3580" s="230">
        <f>IF(N3580="základní",J3580,0)</f>
        <v>0</v>
      </c>
      <c r="BF3580" s="230">
        <f>IF(N3580="snížená",J3580,0)</f>
        <v>0</v>
      </c>
      <c r="BG3580" s="230">
        <f>IF(N3580="zákl. přenesená",J3580,0)</f>
        <v>0</v>
      </c>
      <c r="BH3580" s="230">
        <f>IF(N3580="sníž. přenesená",J3580,0)</f>
        <v>0</v>
      </c>
      <c r="BI3580" s="230">
        <f>IF(N3580="nulová",J3580,0)</f>
        <v>0</v>
      </c>
      <c r="BJ3580" s="20" t="s">
        <v>91</v>
      </c>
      <c r="BK3580" s="230">
        <f>ROUND(I3580*H3580,2)</f>
        <v>0</v>
      </c>
      <c r="BL3580" s="20" t="s">
        <v>482</v>
      </c>
      <c r="BM3580" s="229" t="s">
        <v>3127</v>
      </c>
    </row>
    <row r="3581" s="2" customFormat="1" ht="24.15" customHeight="1">
      <c r="A3581" s="41"/>
      <c r="B3581" s="42"/>
      <c r="C3581" s="280" t="s">
        <v>3128</v>
      </c>
      <c r="D3581" s="280" t="s">
        <v>489</v>
      </c>
      <c r="E3581" s="281" t="s">
        <v>3129</v>
      </c>
      <c r="F3581" s="282" t="s">
        <v>3130</v>
      </c>
      <c r="G3581" s="283" t="s">
        <v>595</v>
      </c>
      <c r="H3581" s="284">
        <v>1</v>
      </c>
      <c r="I3581" s="285"/>
      <c r="J3581" s="286">
        <f>ROUND(I3581*H3581,2)</f>
        <v>0</v>
      </c>
      <c r="K3581" s="282" t="s">
        <v>19</v>
      </c>
      <c r="L3581" s="287"/>
      <c r="M3581" s="288" t="s">
        <v>19</v>
      </c>
      <c r="N3581" s="289" t="s">
        <v>50</v>
      </c>
      <c r="O3581" s="87"/>
      <c r="P3581" s="227">
        <f>O3581*H3581</f>
        <v>0</v>
      </c>
      <c r="Q3581" s="227">
        <v>0.036810000000000002</v>
      </c>
      <c r="R3581" s="227">
        <f>Q3581*H3581</f>
        <v>0.036810000000000002</v>
      </c>
      <c r="S3581" s="227">
        <v>0</v>
      </c>
      <c r="T3581" s="228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9" t="s">
        <v>616</v>
      </c>
      <c r="AT3581" s="229" t="s">
        <v>489</v>
      </c>
      <c r="AU3581" s="229" t="s">
        <v>91</v>
      </c>
      <c r="AY3581" s="20" t="s">
        <v>373</v>
      </c>
      <c r="BE3581" s="230">
        <f>IF(N3581="základní",J3581,0)</f>
        <v>0</v>
      </c>
      <c r="BF3581" s="230">
        <f>IF(N3581="snížená",J3581,0)</f>
        <v>0</v>
      </c>
      <c r="BG3581" s="230">
        <f>IF(N3581="zákl. přenesená",J3581,0)</f>
        <v>0</v>
      </c>
      <c r="BH3581" s="230">
        <f>IF(N3581="sníž. přenesená",J3581,0)</f>
        <v>0</v>
      </c>
      <c r="BI3581" s="230">
        <f>IF(N3581="nulová",J3581,0)</f>
        <v>0</v>
      </c>
      <c r="BJ3581" s="20" t="s">
        <v>91</v>
      </c>
      <c r="BK3581" s="230">
        <f>ROUND(I3581*H3581,2)</f>
        <v>0</v>
      </c>
      <c r="BL3581" s="20" t="s">
        <v>482</v>
      </c>
      <c r="BM3581" s="229" t="s">
        <v>3131</v>
      </c>
    </row>
    <row r="3582" s="2" customFormat="1" ht="24.15" customHeight="1">
      <c r="A3582" s="41"/>
      <c r="B3582" s="42"/>
      <c r="C3582" s="280" t="s">
        <v>3132</v>
      </c>
      <c r="D3582" s="280" t="s">
        <v>489</v>
      </c>
      <c r="E3582" s="281" t="s">
        <v>3133</v>
      </c>
      <c r="F3582" s="282" t="s">
        <v>3130</v>
      </c>
      <c r="G3582" s="283" t="s">
        <v>595</v>
      </c>
      <c r="H3582" s="284">
        <v>1</v>
      </c>
      <c r="I3582" s="285"/>
      <c r="J3582" s="286">
        <f>ROUND(I3582*H3582,2)</f>
        <v>0</v>
      </c>
      <c r="K3582" s="282" t="s">
        <v>19</v>
      </c>
      <c r="L3582" s="287"/>
      <c r="M3582" s="288" t="s">
        <v>19</v>
      </c>
      <c r="N3582" s="289" t="s">
        <v>50</v>
      </c>
      <c r="O3582" s="87"/>
      <c r="P3582" s="227">
        <f>O3582*H3582</f>
        <v>0</v>
      </c>
      <c r="Q3582" s="227">
        <v>0.036810000000000002</v>
      </c>
      <c r="R3582" s="227">
        <f>Q3582*H3582</f>
        <v>0.036810000000000002</v>
      </c>
      <c r="S3582" s="227">
        <v>0</v>
      </c>
      <c r="T3582" s="228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9" t="s">
        <v>616</v>
      </c>
      <c r="AT3582" s="229" t="s">
        <v>489</v>
      </c>
      <c r="AU3582" s="229" t="s">
        <v>91</v>
      </c>
      <c r="AY3582" s="20" t="s">
        <v>373</v>
      </c>
      <c r="BE3582" s="230">
        <f>IF(N3582="základní",J3582,0)</f>
        <v>0</v>
      </c>
      <c r="BF3582" s="230">
        <f>IF(N3582="snížená",J3582,0)</f>
        <v>0</v>
      </c>
      <c r="BG3582" s="230">
        <f>IF(N3582="zákl. přenesená",J3582,0)</f>
        <v>0</v>
      </c>
      <c r="BH3582" s="230">
        <f>IF(N3582="sníž. přenesená",J3582,0)</f>
        <v>0</v>
      </c>
      <c r="BI3582" s="230">
        <f>IF(N3582="nulová",J3582,0)</f>
        <v>0</v>
      </c>
      <c r="BJ3582" s="20" t="s">
        <v>91</v>
      </c>
      <c r="BK3582" s="230">
        <f>ROUND(I3582*H3582,2)</f>
        <v>0</v>
      </c>
      <c r="BL3582" s="20" t="s">
        <v>482</v>
      </c>
      <c r="BM3582" s="229" t="s">
        <v>3134</v>
      </c>
    </row>
    <row r="3583" s="2" customFormat="1" ht="24.15" customHeight="1">
      <c r="A3583" s="41"/>
      <c r="B3583" s="42"/>
      <c r="C3583" s="280" t="s">
        <v>3135</v>
      </c>
      <c r="D3583" s="280" t="s">
        <v>489</v>
      </c>
      <c r="E3583" s="281" t="s">
        <v>3136</v>
      </c>
      <c r="F3583" s="282" t="s">
        <v>3130</v>
      </c>
      <c r="G3583" s="283" t="s">
        <v>595</v>
      </c>
      <c r="H3583" s="284">
        <v>1</v>
      </c>
      <c r="I3583" s="285"/>
      <c r="J3583" s="286">
        <f>ROUND(I3583*H3583,2)</f>
        <v>0</v>
      </c>
      <c r="K3583" s="282" t="s">
        <v>19</v>
      </c>
      <c r="L3583" s="287"/>
      <c r="M3583" s="288" t="s">
        <v>19</v>
      </c>
      <c r="N3583" s="289" t="s">
        <v>50</v>
      </c>
      <c r="O3583" s="87"/>
      <c r="P3583" s="227">
        <f>O3583*H3583</f>
        <v>0</v>
      </c>
      <c r="Q3583" s="227">
        <v>0.036810000000000002</v>
      </c>
      <c r="R3583" s="227">
        <f>Q3583*H3583</f>
        <v>0.036810000000000002</v>
      </c>
      <c r="S3583" s="227">
        <v>0</v>
      </c>
      <c r="T3583" s="228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9" t="s">
        <v>616</v>
      </c>
      <c r="AT3583" s="229" t="s">
        <v>489</v>
      </c>
      <c r="AU3583" s="229" t="s">
        <v>91</v>
      </c>
      <c r="AY3583" s="20" t="s">
        <v>373</v>
      </c>
      <c r="BE3583" s="230">
        <f>IF(N3583="základní",J3583,0)</f>
        <v>0</v>
      </c>
      <c r="BF3583" s="230">
        <f>IF(N3583="snížená",J3583,0)</f>
        <v>0</v>
      </c>
      <c r="BG3583" s="230">
        <f>IF(N3583="zákl. přenesená",J3583,0)</f>
        <v>0</v>
      </c>
      <c r="BH3583" s="230">
        <f>IF(N3583="sníž. přenesená",J3583,0)</f>
        <v>0</v>
      </c>
      <c r="BI3583" s="230">
        <f>IF(N3583="nulová",J3583,0)</f>
        <v>0</v>
      </c>
      <c r="BJ3583" s="20" t="s">
        <v>91</v>
      </c>
      <c r="BK3583" s="230">
        <f>ROUND(I3583*H3583,2)</f>
        <v>0</v>
      </c>
      <c r="BL3583" s="20" t="s">
        <v>482</v>
      </c>
      <c r="BM3583" s="229" t="s">
        <v>3137</v>
      </c>
    </row>
    <row r="3584" s="2" customFormat="1" ht="33" customHeight="1">
      <c r="A3584" s="41"/>
      <c r="B3584" s="42"/>
      <c r="C3584" s="218" t="s">
        <v>3138</v>
      </c>
      <c r="D3584" s="218" t="s">
        <v>375</v>
      </c>
      <c r="E3584" s="219" t="s">
        <v>3139</v>
      </c>
      <c r="F3584" s="220" t="s">
        <v>3140</v>
      </c>
      <c r="G3584" s="221" t="s">
        <v>153</v>
      </c>
      <c r="H3584" s="222">
        <v>123.75</v>
      </c>
      <c r="I3584" s="223"/>
      <c r="J3584" s="224">
        <f>ROUND(I3584*H3584,2)</f>
        <v>0</v>
      </c>
      <c r="K3584" s="220" t="s">
        <v>378</v>
      </c>
      <c r="L3584" s="47"/>
      <c r="M3584" s="225" t="s">
        <v>19</v>
      </c>
      <c r="N3584" s="226" t="s">
        <v>50</v>
      </c>
      <c r="O3584" s="87"/>
      <c r="P3584" s="227">
        <f>O3584*H3584</f>
        <v>0</v>
      </c>
      <c r="Q3584" s="227">
        <v>0.00025000000000000001</v>
      </c>
      <c r="R3584" s="227">
        <f>Q3584*H3584</f>
        <v>0.0309375</v>
      </c>
      <c r="S3584" s="227">
        <v>0</v>
      </c>
      <c r="T3584" s="228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9" t="s">
        <v>482</v>
      </c>
      <c r="AT3584" s="229" t="s">
        <v>375</v>
      </c>
      <c r="AU3584" s="229" t="s">
        <v>91</v>
      </c>
      <c r="AY3584" s="20" t="s">
        <v>373</v>
      </c>
      <c r="BE3584" s="230">
        <f>IF(N3584="základní",J3584,0)</f>
        <v>0</v>
      </c>
      <c r="BF3584" s="230">
        <f>IF(N3584="snížená",J3584,0)</f>
        <v>0</v>
      </c>
      <c r="BG3584" s="230">
        <f>IF(N3584="zákl. přenesená",J3584,0)</f>
        <v>0</v>
      </c>
      <c r="BH3584" s="230">
        <f>IF(N3584="sníž. přenesená",J3584,0)</f>
        <v>0</v>
      </c>
      <c r="BI3584" s="230">
        <f>IF(N3584="nulová",J3584,0)</f>
        <v>0</v>
      </c>
      <c r="BJ3584" s="20" t="s">
        <v>91</v>
      </c>
      <c r="BK3584" s="230">
        <f>ROUND(I3584*H3584,2)</f>
        <v>0</v>
      </c>
      <c r="BL3584" s="20" t="s">
        <v>482</v>
      </c>
      <c r="BM3584" s="229" t="s">
        <v>3141</v>
      </c>
    </row>
    <row r="3585" s="2" customFormat="1">
      <c r="A3585" s="41"/>
      <c r="B3585" s="42"/>
      <c r="C3585" s="43"/>
      <c r="D3585" s="231" t="s">
        <v>381</v>
      </c>
      <c r="E3585" s="43"/>
      <c r="F3585" s="232" t="s">
        <v>3142</v>
      </c>
      <c r="G3585" s="43"/>
      <c r="H3585" s="43"/>
      <c r="I3585" s="233"/>
      <c r="J3585" s="43"/>
      <c r="K3585" s="43"/>
      <c r="L3585" s="47"/>
      <c r="M3585" s="234"/>
      <c r="N3585" s="235"/>
      <c r="O3585" s="87"/>
      <c r="P3585" s="87"/>
      <c r="Q3585" s="87"/>
      <c r="R3585" s="87"/>
      <c r="S3585" s="87"/>
      <c r="T3585" s="88"/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T3585" s="20" t="s">
        <v>381</v>
      </c>
      <c r="AU3585" s="20" t="s">
        <v>91</v>
      </c>
    </row>
    <row r="3586" s="13" customFormat="1">
      <c r="A3586" s="13"/>
      <c r="B3586" s="236"/>
      <c r="C3586" s="237"/>
      <c r="D3586" s="238" t="s">
        <v>383</v>
      </c>
      <c r="E3586" s="239" t="s">
        <v>19</v>
      </c>
      <c r="F3586" s="240" t="s">
        <v>384</v>
      </c>
      <c r="G3586" s="237"/>
      <c r="H3586" s="239" t="s">
        <v>19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6" t="s">
        <v>383</v>
      </c>
      <c r="AU3586" s="246" t="s">
        <v>91</v>
      </c>
      <c r="AV3586" s="13" t="s">
        <v>85</v>
      </c>
      <c r="AW3586" s="13" t="s">
        <v>37</v>
      </c>
      <c r="AX3586" s="13" t="s">
        <v>78</v>
      </c>
      <c r="AY3586" s="246" t="s">
        <v>373</v>
      </c>
    </row>
    <row r="3587" s="13" customFormat="1">
      <c r="A3587" s="13"/>
      <c r="B3587" s="236"/>
      <c r="C3587" s="237"/>
      <c r="D3587" s="238" t="s">
        <v>383</v>
      </c>
      <c r="E3587" s="239" t="s">
        <v>19</v>
      </c>
      <c r="F3587" s="240" t="s">
        <v>2502</v>
      </c>
      <c r="G3587" s="237"/>
      <c r="H3587" s="239" t="s">
        <v>19</v>
      </c>
      <c r="I3587" s="241"/>
      <c r="J3587" s="237"/>
      <c r="K3587" s="237"/>
      <c r="L3587" s="242"/>
      <c r="M3587" s="243"/>
      <c r="N3587" s="244"/>
      <c r="O3587" s="244"/>
      <c r="P3587" s="244"/>
      <c r="Q3587" s="244"/>
      <c r="R3587" s="244"/>
      <c r="S3587" s="244"/>
      <c r="T3587" s="245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6" t="s">
        <v>383</v>
      </c>
      <c r="AU3587" s="246" t="s">
        <v>91</v>
      </c>
      <c r="AV3587" s="13" t="s">
        <v>85</v>
      </c>
      <c r="AW3587" s="13" t="s">
        <v>37</v>
      </c>
      <c r="AX3587" s="13" t="s">
        <v>78</v>
      </c>
      <c r="AY3587" s="246" t="s">
        <v>373</v>
      </c>
    </row>
    <row r="3588" s="14" customFormat="1">
      <c r="A3588" s="14"/>
      <c r="B3588" s="247"/>
      <c r="C3588" s="248"/>
      <c r="D3588" s="238" t="s">
        <v>383</v>
      </c>
      <c r="E3588" s="249" t="s">
        <v>19</v>
      </c>
      <c r="F3588" s="250" t="s">
        <v>3143</v>
      </c>
      <c r="G3588" s="248"/>
      <c r="H3588" s="251">
        <v>4.125</v>
      </c>
      <c r="I3588" s="252"/>
      <c r="J3588" s="248"/>
      <c r="K3588" s="248"/>
      <c r="L3588" s="253"/>
      <c r="M3588" s="254"/>
      <c r="N3588" s="255"/>
      <c r="O3588" s="255"/>
      <c r="P3588" s="255"/>
      <c r="Q3588" s="255"/>
      <c r="R3588" s="255"/>
      <c r="S3588" s="255"/>
      <c r="T3588" s="256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7" t="s">
        <v>383</v>
      </c>
      <c r="AU3588" s="257" t="s">
        <v>91</v>
      </c>
      <c r="AV3588" s="14" t="s">
        <v>91</v>
      </c>
      <c r="AW3588" s="14" t="s">
        <v>37</v>
      </c>
      <c r="AX3588" s="14" t="s">
        <v>78</v>
      </c>
      <c r="AY3588" s="257" t="s">
        <v>373</v>
      </c>
    </row>
    <row r="3589" s="14" customFormat="1">
      <c r="A3589" s="14"/>
      <c r="B3589" s="247"/>
      <c r="C3589" s="248"/>
      <c r="D3589" s="238" t="s">
        <v>383</v>
      </c>
      <c r="E3589" s="249" t="s">
        <v>19</v>
      </c>
      <c r="F3589" s="250" t="s">
        <v>3144</v>
      </c>
      <c r="G3589" s="248"/>
      <c r="H3589" s="251">
        <v>4.125</v>
      </c>
      <c r="I3589" s="252"/>
      <c r="J3589" s="248"/>
      <c r="K3589" s="248"/>
      <c r="L3589" s="253"/>
      <c r="M3589" s="254"/>
      <c r="N3589" s="255"/>
      <c r="O3589" s="255"/>
      <c r="P3589" s="255"/>
      <c r="Q3589" s="255"/>
      <c r="R3589" s="255"/>
      <c r="S3589" s="255"/>
      <c r="T3589" s="256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7" t="s">
        <v>383</v>
      </c>
      <c r="AU3589" s="257" t="s">
        <v>91</v>
      </c>
      <c r="AV3589" s="14" t="s">
        <v>91</v>
      </c>
      <c r="AW3589" s="14" t="s">
        <v>37</v>
      </c>
      <c r="AX3589" s="14" t="s">
        <v>78</v>
      </c>
      <c r="AY3589" s="257" t="s">
        <v>373</v>
      </c>
    </row>
    <row r="3590" s="14" customFormat="1">
      <c r="A3590" s="14"/>
      <c r="B3590" s="247"/>
      <c r="C3590" s="248"/>
      <c r="D3590" s="238" t="s">
        <v>383</v>
      </c>
      <c r="E3590" s="249" t="s">
        <v>19</v>
      </c>
      <c r="F3590" s="250" t="s">
        <v>3145</v>
      </c>
      <c r="G3590" s="248"/>
      <c r="H3590" s="251">
        <v>4.125</v>
      </c>
      <c r="I3590" s="252"/>
      <c r="J3590" s="248"/>
      <c r="K3590" s="248"/>
      <c r="L3590" s="253"/>
      <c r="M3590" s="254"/>
      <c r="N3590" s="255"/>
      <c r="O3590" s="255"/>
      <c r="P3590" s="255"/>
      <c r="Q3590" s="255"/>
      <c r="R3590" s="255"/>
      <c r="S3590" s="255"/>
      <c r="T3590" s="25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7" t="s">
        <v>383</v>
      </c>
      <c r="AU3590" s="257" t="s">
        <v>91</v>
      </c>
      <c r="AV3590" s="14" t="s">
        <v>91</v>
      </c>
      <c r="AW3590" s="14" t="s">
        <v>37</v>
      </c>
      <c r="AX3590" s="14" t="s">
        <v>78</v>
      </c>
      <c r="AY3590" s="257" t="s">
        <v>373</v>
      </c>
    </row>
    <row r="3591" s="14" customFormat="1">
      <c r="A3591" s="14"/>
      <c r="B3591" s="247"/>
      <c r="C3591" s="248"/>
      <c r="D3591" s="238" t="s">
        <v>383</v>
      </c>
      <c r="E3591" s="249" t="s">
        <v>19</v>
      </c>
      <c r="F3591" s="250" t="s">
        <v>3146</v>
      </c>
      <c r="G3591" s="248"/>
      <c r="H3591" s="251">
        <v>4.125</v>
      </c>
      <c r="I3591" s="252"/>
      <c r="J3591" s="248"/>
      <c r="K3591" s="248"/>
      <c r="L3591" s="253"/>
      <c r="M3591" s="254"/>
      <c r="N3591" s="255"/>
      <c r="O3591" s="255"/>
      <c r="P3591" s="255"/>
      <c r="Q3591" s="255"/>
      <c r="R3591" s="255"/>
      <c r="S3591" s="255"/>
      <c r="T3591" s="256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7" t="s">
        <v>383</v>
      </c>
      <c r="AU3591" s="257" t="s">
        <v>91</v>
      </c>
      <c r="AV3591" s="14" t="s">
        <v>91</v>
      </c>
      <c r="AW3591" s="14" t="s">
        <v>37</v>
      </c>
      <c r="AX3591" s="14" t="s">
        <v>78</v>
      </c>
      <c r="AY3591" s="257" t="s">
        <v>373</v>
      </c>
    </row>
    <row r="3592" s="14" customFormat="1">
      <c r="A3592" s="14"/>
      <c r="B3592" s="247"/>
      <c r="C3592" s="248"/>
      <c r="D3592" s="238" t="s">
        <v>383</v>
      </c>
      <c r="E3592" s="249" t="s">
        <v>19</v>
      </c>
      <c r="F3592" s="250" t="s">
        <v>3147</v>
      </c>
      <c r="G3592" s="248"/>
      <c r="H3592" s="251">
        <v>4.125</v>
      </c>
      <c r="I3592" s="252"/>
      <c r="J3592" s="248"/>
      <c r="K3592" s="248"/>
      <c r="L3592" s="253"/>
      <c r="M3592" s="254"/>
      <c r="N3592" s="255"/>
      <c r="O3592" s="255"/>
      <c r="P3592" s="255"/>
      <c r="Q3592" s="255"/>
      <c r="R3592" s="255"/>
      <c r="S3592" s="255"/>
      <c r="T3592" s="256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7" t="s">
        <v>383</v>
      </c>
      <c r="AU3592" s="257" t="s">
        <v>91</v>
      </c>
      <c r="AV3592" s="14" t="s">
        <v>91</v>
      </c>
      <c r="AW3592" s="14" t="s">
        <v>37</v>
      </c>
      <c r="AX3592" s="14" t="s">
        <v>78</v>
      </c>
      <c r="AY3592" s="257" t="s">
        <v>373</v>
      </c>
    </row>
    <row r="3593" s="14" customFormat="1">
      <c r="A3593" s="14"/>
      <c r="B3593" s="247"/>
      <c r="C3593" s="248"/>
      <c r="D3593" s="238" t="s">
        <v>383</v>
      </c>
      <c r="E3593" s="249" t="s">
        <v>19</v>
      </c>
      <c r="F3593" s="250" t="s">
        <v>3148</v>
      </c>
      <c r="G3593" s="248"/>
      <c r="H3593" s="251">
        <v>4.125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383</v>
      </c>
      <c r="AU3593" s="257" t="s">
        <v>91</v>
      </c>
      <c r="AV3593" s="14" t="s">
        <v>91</v>
      </c>
      <c r="AW3593" s="14" t="s">
        <v>37</v>
      </c>
      <c r="AX3593" s="14" t="s">
        <v>78</v>
      </c>
      <c r="AY3593" s="257" t="s">
        <v>373</v>
      </c>
    </row>
    <row r="3594" s="14" customFormat="1">
      <c r="A3594" s="14"/>
      <c r="B3594" s="247"/>
      <c r="C3594" s="248"/>
      <c r="D3594" s="238" t="s">
        <v>383</v>
      </c>
      <c r="E3594" s="249" t="s">
        <v>19</v>
      </c>
      <c r="F3594" s="250" t="s">
        <v>3149</v>
      </c>
      <c r="G3594" s="248"/>
      <c r="H3594" s="251">
        <v>4.125</v>
      </c>
      <c r="I3594" s="252"/>
      <c r="J3594" s="248"/>
      <c r="K3594" s="248"/>
      <c r="L3594" s="253"/>
      <c r="M3594" s="254"/>
      <c r="N3594" s="255"/>
      <c r="O3594" s="255"/>
      <c r="P3594" s="255"/>
      <c r="Q3594" s="255"/>
      <c r="R3594" s="255"/>
      <c r="S3594" s="255"/>
      <c r="T3594" s="256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7" t="s">
        <v>383</v>
      </c>
      <c r="AU3594" s="257" t="s">
        <v>91</v>
      </c>
      <c r="AV3594" s="14" t="s">
        <v>91</v>
      </c>
      <c r="AW3594" s="14" t="s">
        <v>37</v>
      </c>
      <c r="AX3594" s="14" t="s">
        <v>78</v>
      </c>
      <c r="AY3594" s="257" t="s">
        <v>373</v>
      </c>
    </row>
    <row r="3595" s="14" customFormat="1">
      <c r="A3595" s="14"/>
      <c r="B3595" s="247"/>
      <c r="C3595" s="248"/>
      <c r="D3595" s="238" t="s">
        <v>383</v>
      </c>
      <c r="E3595" s="249" t="s">
        <v>19</v>
      </c>
      <c r="F3595" s="250" t="s">
        <v>3150</v>
      </c>
      <c r="G3595" s="248"/>
      <c r="H3595" s="251">
        <v>4.125</v>
      </c>
      <c r="I3595" s="252"/>
      <c r="J3595" s="248"/>
      <c r="K3595" s="248"/>
      <c r="L3595" s="253"/>
      <c r="M3595" s="254"/>
      <c r="N3595" s="255"/>
      <c r="O3595" s="255"/>
      <c r="P3595" s="255"/>
      <c r="Q3595" s="255"/>
      <c r="R3595" s="255"/>
      <c r="S3595" s="255"/>
      <c r="T3595" s="256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7" t="s">
        <v>383</v>
      </c>
      <c r="AU3595" s="257" t="s">
        <v>91</v>
      </c>
      <c r="AV3595" s="14" t="s">
        <v>91</v>
      </c>
      <c r="AW3595" s="14" t="s">
        <v>37</v>
      </c>
      <c r="AX3595" s="14" t="s">
        <v>78</v>
      </c>
      <c r="AY3595" s="257" t="s">
        <v>373</v>
      </c>
    </row>
    <row r="3596" s="14" customFormat="1">
      <c r="A3596" s="14"/>
      <c r="B3596" s="247"/>
      <c r="C3596" s="248"/>
      <c r="D3596" s="238" t="s">
        <v>383</v>
      </c>
      <c r="E3596" s="249" t="s">
        <v>19</v>
      </c>
      <c r="F3596" s="250" t="s">
        <v>3151</v>
      </c>
      <c r="G3596" s="248"/>
      <c r="H3596" s="251">
        <v>4.125</v>
      </c>
      <c r="I3596" s="252"/>
      <c r="J3596" s="248"/>
      <c r="K3596" s="248"/>
      <c r="L3596" s="253"/>
      <c r="M3596" s="254"/>
      <c r="N3596" s="255"/>
      <c r="O3596" s="255"/>
      <c r="P3596" s="255"/>
      <c r="Q3596" s="255"/>
      <c r="R3596" s="255"/>
      <c r="S3596" s="255"/>
      <c r="T3596" s="25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7" t="s">
        <v>383</v>
      </c>
      <c r="AU3596" s="257" t="s">
        <v>91</v>
      </c>
      <c r="AV3596" s="14" t="s">
        <v>91</v>
      </c>
      <c r="AW3596" s="14" t="s">
        <v>37</v>
      </c>
      <c r="AX3596" s="14" t="s">
        <v>78</v>
      </c>
      <c r="AY3596" s="257" t="s">
        <v>373</v>
      </c>
    </row>
    <row r="3597" s="14" customFormat="1">
      <c r="A3597" s="14"/>
      <c r="B3597" s="247"/>
      <c r="C3597" s="248"/>
      <c r="D3597" s="238" t="s">
        <v>383</v>
      </c>
      <c r="E3597" s="249" t="s">
        <v>19</v>
      </c>
      <c r="F3597" s="250" t="s">
        <v>3152</v>
      </c>
      <c r="G3597" s="248"/>
      <c r="H3597" s="251">
        <v>4.125</v>
      </c>
      <c r="I3597" s="252"/>
      <c r="J3597" s="248"/>
      <c r="K3597" s="248"/>
      <c r="L3597" s="253"/>
      <c r="M3597" s="254"/>
      <c r="N3597" s="255"/>
      <c r="O3597" s="255"/>
      <c r="P3597" s="255"/>
      <c r="Q3597" s="255"/>
      <c r="R3597" s="255"/>
      <c r="S3597" s="255"/>
      <c r="T3597" s="256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7" t="s">
        <v>383</v>
      </c>
      <c r="AU3597" s="257" t="s">
        <v>91</v>
      </c>
      <c r="AV3597" s="14" t="s">
        <v>91</v>
      </c>
      <c r="AW3597" s="14" t="s">
        <v>37</v>
      </c>
      <c r="AX3597" s="14" t="s">
        <v>78</v>
      </c>
      <c r="AY3597" s="257" t="s">
        <v>373</v>
      </c>
    </row>
    <row r="3598" s="14" customFormat="1">
      <c r="A3598" s="14"/>
      <c r="B3598" s="247"/>
      <c r="C3598" s="248"/>
      <c r="D3598" s="238" t="s">
        <v>383</v>
      </c>
      <c r="E3598" s="249" t="s">
        <v>19</v>
      </c>
      <c r="F3598" s="250" t="s">
        <v>3153</v>
      </c>
      <c r="G3598" s="248"/>
      <c r="H3598" s="251">
        <v>4.125</v>
      </c>
      <c r="I3598" s="252"/>
      <c r="J3598" s="248"/>
      <c r="K3598" s="248"/>
      <c r="L3598" s="253"/>
      <c r="M3598" s="254"/>
      <c r="N3598" s="255"/>
      <c r="O3598" s="255"/>
      <c r="P3598" s="255"/>
      <c r="Q3598" s="255"/>
      <c r="R3598" s="255"/>
      <c r="S3598" s="255"/>
      <c r="T3598" s="256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7" t="s">
        <v>383</v>
      </c>
      <c r="AU3598" s="257" t="s">
        <v>91</v>
      </c>
      <c r="AV3598" s="14" t="s">
        <v>91</v>
      </c>
      <c r="AW3598" s="14" t="s">
        <v>37</v>
      </c>
      <c r="AX3598" s="14" t="s">
        <v>78</v>
      </c>
      <c r="AY3598" s="257" t="s">
        <v>373</v>
      </c>
    </row>
    <row r="3599" s="14" customFormat="1">
      <c r="A3599" s="14"/>
      <c r="B3599" s="247"/>
      <c r="C3599" s="248"/>
      <c r="D3599" s="238" t="s">
        <v>383</v>
      </c>
      <c r="E3599" s="249" t="s">
        <v>19</v>
      </c>
      <c r="F3599" s="250" t="s">
        <v>3154</v>
      </c>
      <c r="G3599" s="248"/>
      <c r="H3599" s="251">
        <v>4.125</v>
      </c>
      <c r="I3599" s="252"/>
      <c r="J3599" s="248"/>
      <c r="K3599" s="248"/>
      <c r="L3599" s="253"/>
      <c r="M3599" s="254"/>
      <c r="N3599" s="255"/>
      <c r="O3599" s="255"/>
      <c r="P3599" s="255"/>
      <c r="Q3599" s="255"/>
      <c r="R3599" s="255"/>
      <c r="S3599" s="255"/>
      <c r="T3599" s="25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7" t="s">
        <v>383</v>
      </c>
      <c r="AU3599" s="257" t="s">
        <v>91</v>
      </c>
      <c r="AV3599" s="14" t="s">
        <v>91</v>
      </c>
      <c r="AW3599" s="14" t="s">
        <v>37</v>
      </c>
      <c r="AX3599" s="14" t="s">
        <v>78</v>
      </c>
      <c r="AY3599" s="257" t="s">
        <v>373</v>
      </c>
    </row>
    <row r="3600" s="14" customFormat="1">
      <c r="A3600" s="14"/>
      <c r="B3600" s="247"/>
      <c r="C3600" s="248"/>
      <c r="D3600" s="238" t="s">
        <v>383</v>
      </c>
      <c r="E3600" s="249" t="s">
        <v>19</v>
      </c>
      <c r="F3600" s="250" t="s">
        <v>3155</v>
      </c>
      <c r="G3600" s="248"/>
      <c r="H3600" s="251">
        <v>4.125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383</v>
      </c>
      <c r="AU3600" s="257" t="s">
        <v>91</v>
      </c>
      <c r="AV3600" s="14" t="s">
        <v>91</v>
      </c>
      <c r="AW3600" s="14" t="s">
        <v>37</v>
      </c>
      <c r="AX3600" s="14" t="s">
        <v>78</v>
      </c>
      <c r="AY3600" s="257" t="s">
        <v>373</v>
      </c>
    </row>
    <row r="3601" s="14" customFormat="1">
      <c r="A3601" s="14"/>
      <c r="B3601" s="247"/>
      <c r="C3601" s="248"/>
      <c r="D3601" s="238" t="s">
        <v>383</v>
      </c>
      <c r="E3601" s="249" t="s">
        <v>19</v>
      </c>
      <c r="F3601" s="250" t="s">
        <v>3156</v>
      </c>
      <c r="G3601" s="248"/>
      <c r="H3601" s="251">
        <v>4.125</v>
      </c>
      <c r="I3601" s="252"/>
      <c r="J3601" s="248"/>
      <c r="K3601" s="248"/>
      <c r="L3601" s="253"/>
      <c r="M3601" s="254"/>
      <c r="N3601" s="255"/>
      <c r="O3601" s="255"/>
      <c r="P3601" s="255"/>
      <c r="Q3601" s="255"/>
      <c r="R3601" s="255"/>
      <c r="S3601" s="255"/>
      <c r="T3601" s="256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7" t="s">
        <v>383</v>
      </c>
      <c r="AU3601" s="257" t="s">
        <v>91</v>
      </c>
      <c r="AV3601" s="14" t="s">
        <v>91</v>
      </c>
      <c r="AW3601" s="14" t="s">
        <v>37</v>
      </c>
      <c r="AX3601" s="14" t="s">
        <v>78</v>
      </c>
      <c r="AY3601" s="257" t="s">
        <v>373</v>
      </c>
    </row>
    <row r="3602" s="14" customFormat="1">
      <c r="A3602" s="14"/>
      <c r="B3602" s="247"/>
      <c r="C3602" s="248"/>
      <c r="D3602" s="238" t="s">
        <v>383</v>
      </c>
      <c r="E3602" s="249" t="s">
        <v>19</v>
      </c>
      <c r="F3602" s="250" t="s">
        <v>3157</v>
      </c>
      <c r="G3602" s="248"/>
      <c r="H3602" s="251">
        <v>4.125</v>
      </c>
      <c r="I3602" s="252"/>
      <c r="J3602" s="248"/>
      <c r="K3602" s="248"/>
      <c r="L3602" s="253"/>
      <c r="M3602" s="254"/>
      <c r="N3602" s="255"/>
      <c r="O3602" s="255"/>
      <c r="P3602" s="255"/>
      <c r="Q3602" s="255"/>
      <c r="R3602" s="255"/>
      <c r="S3602" s="255"/>
      <c r="T3602" s="25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7" t="s">
        <v>383</v>
      </c>
      <c r="AU3602" s="257" t="s">
        <v>91</v>
      </c>
      <c r="AV3602" s="14" t="s">
        <v>91</v>
      </c>
      <c r="AW3602" s="14" t="s">
        <v>37</v>
      </c>
      <c r="AX3602" s="14" t="s">
        <v>78</v>
      </c>
      <c r="AY3602" s="257" t="s">
        <v>373</v>
      </c>
    </row>
    <row r="3603" s="14" customFormat="1">
      <c r="A3603" s="14"/>
      <c r="B3603" s="247"/>
      <c r="C3603" s="248"/>
      <c r="D3603" s="238" t="s">
        <v>383</v>
      </c>
      <c r="E3603" s="249" t="s">
        <v>19</v>
      </c>
      <c r="F3603" s="250" t="s">
        <v>3158</v>
      </c>
      <c r="G3603" s="248"/>
      <c r="H3603" s="251">
        <v>4.125</v>
      </c>
      <c r="I3603" s="252"/>
      <c r="J3603" s="248"/>
      <c r="K3603" s="248"/>
      <c r="L3603" s="253"/>
      <c r="M3603" s="254"/>
      <c r="N3603" s="255"/>
      <c r="O3603" s="255"/>
      <c r="P3603" s="255"/>
      <c r="Q3603" s="255"/>
      <c r="R3603" s="255"/>
      <c r="S3603" s="255"/>
      <c r="T3603" s="256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7" t="s">
        <v>383</v>
      </c>
      <c r="AU3603" s="257" t="s">
        <v>91</v>
      </c>
      <c r="AV3603" s="14" t="s">
        <v>91</v>
      </c>
      <c r="AW3603" s="14" t="s">
        <v>37</v>
      </c>
      <c r="AX3603" s="14" t="s">
        <v>78</v>
      </c>
      <c r="AY3603" s="257" t="s">
        <v>373</v>
      </c>
    </row>
    <row r="3604" s="14" customFormat="1">
      <c r="A3604" s="14"/>
      <c r="B3604" s="247"/>
      <c r="C3604" s="248"/>
      <c r="D3604" s="238" t="s">
        <v>383</v>
      </c>
      <c r="E3604" s="249" t="s">
        <v>19</v>
      </c>
      <c r="F3604" s="250" t="s">
        <v>3159</v>
      </c>
      <c r="G3604" s="248"/>
      <c r="H3604" s="251">
        <v>4.125</v>
      </c>
      <c r="I3604" s="252"/>
      <c r="J3604" s="248"/>
      <c r="K3604" s="248"/>
      <c r="L3604" s="253"/>
      <c r="M3604" s="254"/>
      <c r="N3604" s="255"/>
      <c r="O3604" s="255"/>
      <c r="P3604" s="255"/>
      <c r="Q3604" s="255"/>
      <c r="R3604" s="255"/>
      <c r="S3604" s="255"/>
      <c r="T3604" s="256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7" t="s">
        <v>383</v>
      </c>
      <c r="AU3604" s="257" t="s">
        <v>91</v>
      </c>
      <c r="AV3604" s="14" t="s">
        <v>91</v>
      </c>
      <c r="AW3604" s="14" t="s">
        <v>37</v>
      </c>
      <c r="AX3604" s="14" t="s">
        <v>78</v>
      </c>
      <c r="AY3604" s="257" t="s">
        <v>373</v>
      </c>
    </row>
    <row r="3605" s="14" customFormat="1">
      <c r="A3605" s="14"/>
      <c r="B3605" s="247"/>
      <c r="C3605" s="248"/>
      <c r="D3605" s="238" t="s">
        <v>383</v>
      </c>
      <c r="E3605" s="249" t="s">
        <v>19</v>
      </c>
      <c r="F3605" s="250" t="s">
        <v>3160</v>
      </c>
      <c r="G3605" s="248"/>
      <c r="H3605" s="251">
        <v>4.125</v>
      </c>
      <c r="I3605" s="252"/>
      <c r="J3605" s="248"/>
      <c r="K3605" s="248"/>
      <c r="L3605" s="253"/>
      <c r="M3605" s="254"/>
      <c r="N3605" s="255"/>
      <c r="O3605" s="255"/>
      <c r="P3605" s="255"/>
      <c r="Q3605" s="255"/>
      <c r="R3605" s="255"/>
      <c r="S3605" s="255"/>
      <c r="T3605" s="25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7" t="s">
        <v>383</v>
      </c>
      <c r="AU3605" s="257" t="s">
        <v>91</v>
      </c>
      <c r="AV3605" s="14" t="s">
        <v>91</v>
      </c>
      <c r="AW3605" s="14" t="s">
        <v>37</v>
      </c>
      <c r="AX3605" s="14" t="s">
        <v>78</v>
      </c>
      <c r="AY3605" s="257" t="s">
        <v>373</v>
      </c>
    </row>
    <row r="3606" s="14" customFormat="1">
      <c r="A3606" s="14"/>
      <c r="B3606" s="247"/>
      <c r="C3606" s="248"/>
      <c r="D3606" s="238" t="s">
        <v>383</v>
      </c>
      <c r="E3606" s="249" t="s">
        <v>19</v>
      </c>
      <c r="F3606" s="250" t="s">
        <v>3161</v>
      </c>
      <c r="G3606" s="248"/>
      <c r="H3606" s="251">
        <v>4.125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383</v>
      </c>
      <c r="AU3606" s="257" t="s">
        <v>91</v>
      </c>
      <c r="AV3606" s="14" t="s">
        <v>91</v>
      </c>
      <c r="AW3606" s="14" t="s">
        <v>37</v>
      </c>
      <c r="AX3606" s="14" t="s">
        <v>78</v>
      </c>
      <c r="AY3606" s="257" t="s">
        <v>373</v>
      </c>
    </row>
    <row r="3607" s="14" customFormat="1">
      <c r="A3607" s="14"/>
      <c r="B3607" s="247"/>
      <c r="C3607" s="248"/>
      <c r="D3607" s="238" t="s">
        <v>383</v>
      </c>
      <c r="E3607" s="249" t="s">
        <v>19</v>
      </c>
      <c r="F3607" s="250" t="s">
        <v>3162</v>
      </c>
      <c r="G3607" s="248"/>
      <c r="H3607" s="251">
        <v>4.125</v>
      </c>
      <c r="I3607" s="252"/>
      <c r="J3607" s="248"/>
      <c r="K3607" s="248"/>
      <c r="L3607" s="253"/>
      <c r="M3607" s="254"/>
      <c r="N3607" s="255"/>
      <c r="O3607" s="255"/>
      <c r="P3607" s="255"/>
      <c r="Q3607" s="255"/>
      <c r="R3607" s="255"/>
      <c r="S3607" s="255"/>
      <c r="T3607" s="256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7" t="s">
        <v>383</v>
      </c>
      <c r="AU3607" s="257" t="s">
        <v>91</v>
      </c>
      <c r="AV3607" s="14" t="s">
        <v>91</v>
      </c>
      <c r="AW3607" s="14" t="s">
        <v>37</v>
      </c>
      <c r="AX3607" s="14" t="s">
        <v>78</v>
      </c>
      <c r="AY3607" s="257" t="s">
        <v>373</v>
      </c>
    </row>
    <row r="3608" s="14" customFormat="1">
      <c r="A3608" s="14"/>
      <c r="B3608" s="247"/>
      <c r="C3608" s="248"/>
      <c r="D3608" s="238" t="s">
        <v>383</v>
      </c>
      <c r="E3608" s="249" t="s">
        <v>19</v>
      </c>
      <c r="F3608" s="250" t="s">
        <v>3163</v>
      </c>
      <c r="G3608" s="248"/>
      <c r="H3608" s="251">
        <v>4.125</v>
      </c>
      <c r="I3608" s="252"/>
      <c r="J3608" s="248"/>
      <c r="K3608" s="248"/>
      <c r="L3608" s="253"/>
      <c r="M3608" s="254"/>
      <c r="N3608" s="255"/>
      <c r="O3608" s="255"/>
      <c r="P3608" s="255"/>
      <c r="Q3608" s="255"/>
      <c r="R3608" s="255"/>
      <c r="S3608" s="255"/>
      <c r="T3608" s="256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7" t="s">
        <v>383</v>
      </c>
      <c r="AU3608" s="257" t="s">
        <v>91</v>
      </c>
      <c r="AV3608" s="14" t="s">
        <v>91</v>
      </c>
      <c r="AW3608" s="14" t="s">
        <v>37</v>
      </c>
      <c r="AX3608" s="14" t="s">
        <v>78</v>
      </c>
      <c r="AY3608" s="257" t="s">
        <v>373</v>
      </c>
    </row>
    <row r="3609" s="14" customFormat="1">
      <c r="A3609" s="14"/>
      <c r="B3609" s="247"/>
      <c r="C3609" s="248"/>
      <c r="D3609" s="238" t="s">
        <v>383</v>
      </c>
      <c r="E3609" s="249" t="s">
        <v>19</v>
      </c>
      <c r="F3609" s="250" t="s">
        <v>3164</v>
      </c>
      <c r="G3609" s="248"/>
      <c r="H3609" s="251">
        <v>4.125</v>
      </c>
      <c r="I3609" s="252"/>
      <c r="J3609" s="248"/>
      <c r="K3609" s="248"/>
      <c r="L3609" s="253"/>
      <c r="M3609" s="254"/>
      <c r="N3609" s="255"/>
      <c r="O3609" s="255"/>
      <c r="P3609" s="255"/>
      <c r="Q3609" s="255"/>
      <c r="R3609" s="255"/>
      <c r="S3609" s="255"/>
      <c r="T3609" s="256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7" t="s">
        <v>383</v>
      </c>
      <c r="AU3609" s="257" t="s">
        <v>91</v>
      </c>
      <c r="AV3609" s="14" t="s">
        <v>91</v>
      </c>
      <c r="AW3609" s="14" t="s">
        <v>37</v>
      </c>
      <c r="AX3609" s="14" t="s">
        <v>78</v>
      </c>
      <c r="AY3609" s="257" t="s">
        <v>373</v>
      </c>
    </row>
    <row r="3610" s="14" customFormat="1">
      <c r="A3610" s="14"/>
      <c r="B3610" s="247"/>
      <c r="C3610" s="248"/>
      <c r="D3610" s="238" t="s">
        <v>383</v>
      </c>
      <c r="E3610" s="249" t="s">
        <v>19</v>
      </c>
      <c r="F3610" s="250" t="s">
        <v>3165</v>
      </c>
      <c r="G3610" s="248"/>
      <c r="H3610" s="251">
        <v>4.125</v>
      </c>
      <c r="I3610" s="252"/>
      <c r="J3610" s="248"/>
      <c r="K3610" s="248"/>
      <c r="L3610" s="253"/>
      <c r="M3610" s="254"/>
      <c r="N3610" s="255"/>
      <c r="O3610" s="255"/>
      <c r="P3610" s="255"/>
      <c r="Q3610" s="255"/>
      <c r="R3610" s="255"/>
      <c r="S3610" s="255"/>
      <c r="T3610" s="256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7" t="s">
        <v>383</v>
      </c>
      <c r="AU3610" s="257" t="s">
        <v>91</v>
      </c>
      <c r="AV3610" s="14" t="s">
        <v>91</v>
      </c>
      <c r="AW3610" s="14" t="s">
        <v>37</v>
      </c>
      <c r="AX3610" s="14" t="s">
        <v>78</v>
      </c>
      <c r="AY3610" s="257" t="s">
        <v>373</v>
      </c>
    </row>
    <row r="3611" s="14" customFormat="1">
      <c r="A3611" s="14"/>
      <c r="B3611" s="247"/>
      <c r="C3611" s="248"/>
      <c r="D3611" s="238" t="s">
        <v>383</v>
      </c>
      <c r="E3611" s="249" t="s">
        <v>19</v>
      </c>
      <c r="F3611" s="250" t="s">
        <v>3166</v>
      </c>
      <c r="G3611" s="248"/>
      <c r="H3611" s="251">
        <v>4.125</v>
      </c>
      <c r="I3611" s="252"/>
      <c r="J3611" s="248"/>
      <c r="K3611" s="248"/>
      <c r="L3611" s="253"/>
      <c r="M3611" s="254"/>
      <c r="N3611" s="255"/>
      <c r="O3611" s="255"/>
      <c r="P3611" s="255"/>
      <c r="Q3611" s="255"/>
      <c r="R3611" s="255"/>
      <c r="S3611" s="255"/>
      <c r="T3611" s="256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7" t="s">
        <v>383</v>
      </c>
      <c r="AU3611" s="257" t="s">
        <v>91</v>
      </c>
      <c r="AV3611" s="14" t="s">
        <v>91</v>
      </c>
      <c r="AW3611" s="14" t="s">
        <v>37</v>
      </c>
      <c r="AX3611" s="14" t="s">
        <v>78</v>
      </c>
      <c r="AY3611" s="257" t="s">
        <v>373</v>
      </c>
    </row>
    <row r="3612" s="14" customFormat="1">
      <c r="A3612" s="14"/>
      <c r="B3612" s="247"/>
      <c r="C3612" s="248"/>
      <c r="D3612" s="238" t="s">
        <v>383</v>
      </c>
      <c r="E3612" s="249" t="s">
        <v>19</v>
      </c>
      <c r="F3612" s="250" t="s">
        <v>3167</v>
      </c>
      <c r="G3612" s="248"/>
      <c r="H3612" s="251">
        <v>4.125</v>
      </c>
      <c r="I3612" s="252"/>
      <c r="J3612" s="248"/>
      <c r="K3612" s="248"/>
      <c r="L3612" s="253"/>
      <c r="M3612" s="254"/>
      <c r="N3612" s="255"/>
      <c r="O3612" s="255"/>
      <c r="P3612" s="255"/>
      <c r="Q3612" s="255"/>
      <c r="R3612" s="255"/>
      <c r="S3612" s="255"/>
      <c r="T3612" s="256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7" t="s">
        <v>383</v>
      </c>
      <c r="AU3612" s="257" t="s">
        <v>91</v>
      </c>
      <c r="AV3612" s="14" t="s">
        <v>91</v>
      </c>
      <c r="AW3612" s="14" t="s">
        <v>37</v>
      </c>
      <c r="AX3612" s="14" t="s">
        <v>78</v>
      </c>
      <c r="AY3612" s="257" t="s">
        <v>373</v>
      </c>
    </row>
    <row r="3613" s="14" customFormat="1">
      <c r="A3613" s="14"/>
      <c r="B3613" s="247"/>
      <c r="C3613" s="248"/>
      <c r="D3613" s="238" t="s">
        <v>383</v>
      </c>
      <c r="E3613" s="249" t="s">
        <v>19</v>
      </c>
      <c r="F3613" s="250" t="s">
        <v>3168</v>
      </c>
      <c r="G3613" s="248"/>
      <c r="H3613" s="251">
        <v>4.125</v>
      </c>
      <c r="I3613" s="252"/>
      <c r="J3613" s="248"/>
      <c r="K3613" s="248"/>
      <c r="L3613" s="253"/>
      <c r="M3613" s="254"/>
      <c r="N3613" s="255"/>
      <c r="O3613" s="255"/>
      <c r="P3613" s="255"/>
      <c r="Q3613" s="255"/>
      <c r="R3613" s="255"/>
      <c r="S3613" s="255"/>
      <c r="T3613" s="256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7" t="s">
        <v>383</v>
      </c>
      <c r="AU3613" s="257" t="s">
        <v>91</v>
      </c>
      <c r="AV3613" s="14" t="s">
        <v>91</v>
      </c>
      <c r="AW3613" s="14" t="s">
        <v>37</v>
      </c>
      <c r="AX3613" s="14" t="s">
        <v>78</v>
      </c>
      <c r="AY3613" s="257" t="s">
        <v>373</v>
      </c>
    </row>
    <row r="3614" s="14" customFormat="1">
      <c r="A3614" s="14"/>
      <c r="B3614" s="247"/>
      <c r="C3614" s="248"/>
      <c r="D3614" s="238" t="s">
        <v>383</v>
      </c>
      <c r="E3614" s="249" t="s">
        <v>19</v>
      </c>
      <c r="F3614" s="250" t="s">
        <v>3169</v>
      </c>
      <c r="G3614" s="248"/>
      <c r="H3614" s="251">
        <v>4.125</v>
      </c>
      <c r="I3614" s="252"/>
      <c r="J3614" s="248"/>
      <c r="K3614" s="248"/>
      <c r="L3614" s="253"/>
      <c r="M3614" s="254"/>
      <c r="N3614" s="255"/>
      <c r="O3614" s="255"/>
      <c r="P3614" s="255"/>
      <c r="Q3614" s="255"/>
      <c r="R3614" s="255"/>
      <c r="S3614" s="255"/>
      <c r="T3614" s="25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7" t="s">
        <v>383</v>
      </c>
      <c r="AU3614" s="257" t="s">
        <v>91</v>
      </c>
      <c r="AV3614" s="14" t="s">
        <v>91</v>
      </c>
      <c r="AW3614" s="14" t="s">
        <v>37</v>
      </c>
      <c r="AX3614" s="14" t="s">
        <v>78</v>
      </c>
      <c r="AY3614" s="257" t="s">
        <v>373</v>
      </c>
    </row>
    <row r="3615" s="14" customFormat="1">
      <c r="A3615" s="14"/>
      <c r="B3615" s="247"/>
      <c r="C3615" s="248"/>
      <c r="D3615" s="238" t="s">
        <v>383</v>
      </c>
      <c r="E3615" s="249" t="s">
        <v>19</v>
      </c>
      <c r="F3615" s="250" t="s">
        <v>3170</v>
      </c>
      <c r="G3615" s="248"/>
      <c r="H3615" s="251">
        <v>4.125</v>
      </c>
      <c r="I3615" s="252"/>
      <c r="J3615" s="248"/>
      <c r="K3615" s="248"/>
      <c r="L3615" s="253"/>
      <c r="M3615" s="254"/>
      <c r="N3615" s="255"/>
      <c r="O3615" s="255"/>
      <c r="P3615" s="255"/>
      <c r="Q3615" s="255"/>
      <c r="R3615" s="255"/>
      <c r="S3615" s="255"/>
      <c r="T3615" s="256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7" t="s">
        <v>383</v>
      </c>
      <c r="AU3615" s="257" t="s">
        <v>91</v>
      </c>
      <c r="AV3615" s="14" t="s">
        <v>91</v>
      </c>
      <c r="AW3615" s="14" t="s">
        <v>37</v>
      </c>
      <c r="AX3615" s="14" t="s">
        <v>78</v>
      </c>
      <c r="AY3615" s="257" t="s">
        <v>373</v>
      </c>
    </row>
    <row r="3616" s="14" customFormat="1">
      <c r="A3616" s="14"/>
      <c r="B3616" s="247"/>
      <c r="C3616" s="248"/>
      <c r="D3616" s="238" t="s">
        <v>383</v>
      </c>
      <c r="E3616" s="249" t="s">
        <v>19</v>
      </c>
      <c r="F3616" s="250" t="s">
        <v>3171</v>
      </c>
      <c r="G3616" s="248"/>
      <c r="H3616" s="251">
        <v>4.125</v>
      </c>
      <c r="I3616" s="252"/>
      <c r="J3616" s="248"/>
      <c r="K3616" s="248"/>
      <c r="L3616" s="253"/>
      <c r="M3616" s="254"/>
      <c r="N3616" s="255"/>
      <c r="O3616" s="255"/>
      <c r="P3616" s="255"/>
      <c r="Q3616" s="255"/>
      <c r="R3616" s="255"/>
      <c r="S3616" s="255"/>
      <c r="T3616" s="256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7" t="s">
        <v>383</v>
      </c>
      <c r="AU3616" s="257" t="s">
        <v>91</v>
      </c>
      <c r="AV3616" s="14" t="s">
        <v>91</v>
      </c>
      <c r="AW3616" s="14" t="s">
        <v>37</v>
      </c>
      <c r="AX3616" s="14" t="s">
        <v>78</v>
      </c>
      <c r="AY3616" s="257" t="s">
        <v>373</v>
      </c>
    </row>
    <row r="3617" s="14" customFormat="1">
      <c r="A3617" s="14"/>
      <c r="B3617" s="247"/>
      <c r="C3617" s="248"/>
      <c r="D3617" s="238" t="s">
        <v>383</v>
      </c>
      <c r="E3617" s="249" t="s">
        <v>19</v>
      </c>
      <c r="F3617" s="250" t="s">
        <v>3172</v>
      </c>
      <c r="G3617" s="248"/>
      <c r="H3617" s="251">
        <v>4.125</v>
      </c>
      <c r="I3617" s="252"/>
      <c r="J3617" s="248"/>
      <c r="K3617" s="248"/>
      <c r="L3617" s="253"/>
      <c r="M3617" s="254"/>
      <c r="N3617" s="255"/>
      <c r="O3617" s="255"/>
      <c r="P3617" s="255"/>
      <c r="Q3617" s="255"/>
      <c r="R3617" s="255"/>
      <c r="S3617" s="255"/>
      <c r="T3617" s="256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7" t="s">
        <v>383</v>
      </c>
      <c r="AU3617" s="257" t="s">
        <v>91</v>
      </c>
      <c r="AV3617" s="14" t="s">
        <v>91</v>
      </c>
      <c r="AW3617" s="14" t="s">
        <v>37</v>
      </c>
      <c r="AX3617" s="14" t="s">
        <v>78</v>
      </c>
      <c r="AY3617" s="257" t="s">
        <v>373</v>
      </c>
    </row>
    <row r="3618" s="15" customFormat="1">
      <c r="A3618" s="15"/>
      <c r="B3618" s="258"/>
      <c r="C3618" s="259"/>
      <c r="D3618" s="238" t="s">
        <v>383</v>
      </c>
      <c r="E3618" s="260" t="s">
        <v>19</v>
      </c>
      <c r="F3618" s="261" t="s">
        <v>386</v>
      </c>
      <c r="G3618" s="259"/>
      <c r="H3618" s="262">
        <v>123.75</v>
      </c>
      <c r="I3618" s="263"/>
      <c r="J3618" s="259"/>
      <c r="K3618" s="259"/>
      <c r="L3618" s="264"/>
      <c r="M3618" s="265"/>
      <c r="N3618" s="266"/>
      <c r="O3618" s="266"/>
      <c r="P3618" s="266"/>
      <c r="Q3618" s="266"/>
      <c r="R3618" s="266"/>
      <c r="S3618" s="266"/>
      <c r="T3618" s="267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68" t="s">
        <v>383</v>
      </c>
      <c r="AU3618" s="268" t="s">
        <v>91</v>
      </c>
      <c r="AV3618" s="15" t="s">
        <v>379</v>
      </c>
      <c r="AW3618" s="15" t="s">
        <v>37</v>
      </c>
      <c r="AX3618" s="15" t="s">
        <v>85</v>
      </c>
      <c r="AY3618" s="268" t="s">
        <v>373</v>
      </c>
    </row>
    <row r="3619" s="2" customFormat="1" ht="24.15" customHeight="1">
      <c r="A3619" s="41"/>
      <c r="B3619" s="42"/>
      <c r="C3619" s="280" t="s">
        <v>3173</v>
      </c>
      <c r="D3619" s="280" t="s">
        <v>489</v>
      </c>
      <c r="E3619" s="281" t="s">
        <v>3174</v>
      </c>
      <c r="F3619" s="282" t="s">
        <v>3175</v>
      </c>
      <c r="G3619" s="283" t="s">
        <v>595</v>
      </c>
      <c r="H3619" s="284">
        <v>1</v>
      </c>
      <c r="I3619" s="285"/>
      <c r="J3619" s="286">
        <f>ROUND(I3619*H3619,2)</f>
        <v>0</v>
      </c>
      <c r="K3619" s="282" t="s">
        <v>19</v>
      </c>
      <c r="L3619" s="287"/>
      <c r="M3619" s="288" t="s">
        <v>19</v>
      </c>
      <c r="N3619" s="289" t="s">
        <v>50</v>
      </c>
      <c r="O3619" s="87"/>
      <c r="P3619" s="227">
        <f>O3619*H3619</f>
        <v>0</v>
      </c>
      <c r="Q3619" s="227">
        <v>0.036110000000000003</v>
      </c>
      <c r="R3619" s="227">
        <f>Q3619*H3619</f>
        <v>0.036110000000000003</v>
      </c>
      <c r="S3619" s="227">
        <v>0</v>
      </c>
      <c r="T3619" s="228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9" t="s">
        <v>616</v>
      </c>
      <c r="AT3619" s="229" t="s">
        <v>489</v>
      </c>
      <c r="AU3619" s="229" t="s">
        <v>91</v>
      </c>
      <c r="AY3619" s="20" t="s">
        <v>373</v>
      </c>
      <c r="BE3619" s="230">
        <f>IF(N3619="základní",J3619,0)</f>
        <v>0</v>
      </c>
      <c r="BF3619" s="230">
        <f>IF(N3619="snížená",J3619,0)</f>
        <v>0</v>
      </c>
      <c r="BG3619" s="230">
        <f>IF(N3619="zákl. přenesená",J3619,0)</f>
        <v>0</v>
      </c>
      <c r="BH3619" s="230">
        <f>IF(N3619="sníž. přenesená",J3619,0)</f>
        <v>0</v>
      </c>
      <c r="BI3619" s="230">
        <f>IF(N3619="nulová",J3619,0)</f>
        <v>0</v>
      </c>
      <c r="BJ3619" s="20" t="s">
        <v>91</v>
      </c>
      <c r="BK3619" s="230">
        <f>ROUND(I3619*H3619,2)</f>
        <v>0</v>
      </c>
      <c r="BL3619" s="20" t="s">
        <v>482</v>
      </c>
      <c r="BM3619" s="229" t="s">
        <v>3176</v>
      </c>
    </row>
    <row r="3620" s="2" customFormat="1" ht="24.15" customHeight="1">
      <c r="A3620" s="41"/>
      <c r="B3620" s="42"/>
      <c r="C3620" s="280" t="s">
        <v>3177</v>
      </c>
      <c r="D3620" s="280" t="s">
        <v>489</v>
      </c>
      <c r="E3620" s="281" t="s">
        <v>3178</v>
      </c>
      <c r="F3620" s="282" t="s">
        <v>3175</v>
      </c>
      <c r="G3620" s="283" t="s">
        <v>595</v>
      </c>
      <c r="H3620" s="284">
        <v>1</v>
      </c>
      <c r="I3620" s="285"/>
      <c r="J3620" s="286">
        <f>ROUND(I3620*H3620,2)</f>
        <v>0</v>
      </c>
      <c r="K3620" s="282" t="s">
        <v>19</v>
      </c>
      <c r="L3620" s="287"/>
      <c r="M3620" s="288" t="s">
        <v>19</v>
      </c>
      <c r="N3620" s="289" t="s">
        <v>50</v>
      </c>
      <c r="O3620" s="87"/>
      <c r="P3620" s="227">
        <f>O3620*H3620</f>
        <v>0</v>
      </c>
      <c r="Q3620" s="227">
        <v>0.036110000000000003</v>
      </c>
      <c r="R3620" s="227">
        <f>Q3620*H3620</f>
        <v>0.036110000000000003</v>
      </c>
      <c r="S3620" s="227">
        <v>0</v>
      </c>
      <c r="T3620" s="228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9" t="s">
        <v>616</v>
      </c>
      <c r="AT3620" s="229" t="s">
        <v>489</v>
      </c>
      <c r="AU3620" s="229" t="s">
        <v>91</v>
      </c>
      <c r="AY3620" s="20" t="s">
        <v>373</v>
      </c>
      <c r="BE3620" s="230">
        <f>IF(N3620="základní",J3620,0)</f>
        <v>0</v>
      </c>
      <c r="BF3620" s="230">
        <f>IF(N3620="snížená",J3620,0)</f>
        <v>0</v>
      </c>
      <c r="BG3620" s="230">
        <f>IF(N3620="zákl. přenesená",J3620,0)</f>
        <v>0</v>
      </c>
      <c r="BH3620" s="230">
        <f>IF(N3620="sníž. přenesená",J3620,0)</f>
        <v>0</v>
      </c>
      <c r="BI3620" s="230">
        <f>IF(N3620="nulová",J3620,0)</f>
        <v>0</v>
      </c>
      <c r="BJ3620" s="20" t="s">
        <v>91</v>
      </c>
      <c r="BK3620" s="230">
        <f>ROUND(I3620*H3620,2)</f>
        <v>0</v>
      </c>
      <c r="BL3620" s="20" t="s">
        <v>482</v>
      </c>
      <c r="BM3620" s="229" t="s">
        <v>3179</v>
      </c>
    </row>
    <row r="3621" s="2" customFormat="1" ht="24.15" customHeight="1">
      <c r="A3621" s="41"/>
      <c r="B3621" s="42"/>
      <c r="C3621" s="280" t="s">
        <v>3180</v>
      </c>
      <c r="D3621" s="280" t="s">
        <v>489</v>
      </c>
      <c r="E3621" s="281" t="s">
        <v>3181</v>
      </c>
      <c r="F3621" s="282" t="s">
        <v>3175</v>
      </c>
      <c r="G3621" s="283" t="s">
        <v>595</v>
      </c>
      <c r="H3621" s="284">
        <v>1</v>
      </c>
      <c r="I3621" s="285"/>
      <c r="J3621" s="286">
        <f>ROUND(I3621*H3621,2)</f>
        <v>0</v>
      </c>
      <c r="K3621" s="282" t="s">
        <v>19</v>
      </c>
      <c r="L3621" s="287"/>
      <c r="M3621" s="288" t="s">
        <v>19</v>
      </c>
      <c r="N3621" s="289" t="s">
        <v>50</v>
      </c>
      <c r="O3621" s="87"/>
      <c r="P3621" s="227">
        <f>O3621*H3621</f>
        <v>0</v>
      </c>
      <c r="Q3621" s="227">
        <v>0.036110000000000003</v>
      </c>
      <c r="R3621" s="227">
        <f>Q3621*H3621</f>
        <v>0.036110000000000003</v>
      </c>
      <c r="S3621" s="227">
        <v>0</v>
      </c>
      <c r="T3621" s="228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9" t="s">
        <v>616</v>
      </c>
      <c r="AT3621" s="229" t="s">
        <v>489</v>
      </c>
      <c r="AU3621" s="229" t="s">
        <v>91</v>
      </c>
      <c r="AY3621" s="20" t="s">
        <v>373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20" t="s">
        <v>91</v>
      </c>
      <c r="BK3621" s="230">
        <f>ROUND(I3621*H3621,2)</f>
        <v>0</v>
      </c>
      <c r="BL3621" s="20" t="s">
        <v>482</v>
      </c>
      <c r="BM3621" s="229" t="s">
        <v>3182</v>
      </c>
    </row>
    <row r="3622" s="2" customFormat="1" ht="24.15" customHeight="1">
      <c r="A3622" s="41"/>
      <c r="B3622" s="42"/>
      <c r="C3622" s="280" t="s">
        <v>3183</v>
      </c>
      <c r="D3622" s="280" t="s">
        <v>489</v>
      </c>
      <c r="E3622" s="281" t="s">
        <v>3184</v>
      </c>
      <c r="F3622" s="282" t="s">
        <v>3175</v>
      </c>
      <c r="G3622" s="283" t="s">
        <v>595</v>
      </c>
      <c r="H3622" s="284">
        <v>1</v>
      </c>
      <c r="I3622" s="285"/>
      <c r="J3622" s="286">
        <f>ROUND(I3622*H3622,2)</f>
        <v>0</v>
      </c>
      <c r="K3622" s="282" t="s">
        <v>19</v>
      </c>
      <c r="L3622" s="287"/>
      <c r="M3622" s="288" t="s">
        <v>19</v>
      </c>
      <c r="N3622" s="289" t="s">
        <v>50</v>
      </c>
      <c r="O3622" s="87"/>
      <c r="P3622" s="227">
        <f>O3622*H3622</f>
        <v>0</v>
      </c>
      <c r="Q3622" s="227">
        <v>0.036110000000000003</v>
      </c>
      <c r="R3622" s="227">
        <f>Q3622*H3622</f>
        <v>0.036110000000000003</v>
      </c>
      <c r="S3622" s="227">
        <v>0</v>
      </c>
      <c r="T3622" s="228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9" t="s">
        <v>616</v>
      </c>
      <c r="AT3622" s="229" t="s">
        <v>489</v>
      </c>
      <c r="AU3622" s="229" t="s">
        <v>91</v>
      </c>
      <c r="AY3622" s="20" t="s">
        <v>373</v>
      </c>
      <c r="BE3622" s="230">
        <f>IF(N3622="základní",J3622,0)</f>
        <v>0</v>
      </c>
      <c r="BF3622" s="230">
        <f>IF(N3622="snížená",J3622,0)</f>
        <v>0</v>
      </c>
      <c r="BG3622" s="230">
        <f>IF(N3622="zákl. přenesená",J3622,0)</f>
        <v>0</v>
      </c>
      <c r="BH3622" s="230">
        <f>IF(N3622="sníž. přenesená",J3622,0)</f>
        <v>0</v>
      </c>
      <c r="BI3622" s="230">
        <f>IF(N3622="nulová",J3622,0)</f>
        <v>0</v>
      </c>
      <c r="BJ3622" s="20" t="s">
        <v>91</v>
      </c>
      <c r="BK3622" s="230">
        <f>ROUND(I3622*H3622,2)</f>
        <v>0</v>
      </c>
      <c r="BL3622" s="20" t="s">
        <v>482</v>
      </c>
      <c r="BM3622" s="229" t="s">
        <v>3185</v>
      </c>
    </row>
    <row r="3623" s="2" customFormat="1" ht="24.15" customHeight="1">
      <c r="A3623" s="41"/>
      <c r="B3623" s="42"/>
      <c r="C3623" s="280" t="s">
        <v>3186</v>
      </c>
      <c r="D3623" s="280" t="s">
        <v>489</v>
      </c>
      <c r="E3623" s="281" t="s">
        <v>3187</v>
      </c>
      <c r="F3623" s="282" t="s">
        <v>3175</v>
      </c>
      <c r="G3623" s="283" t="s">
        <v>595</v>
      </c>
      <c r="H3623" s="284">
        <v>1</v>
      </c>
      <c r="I3623" s="285"/>
      <c r="J3623" s="286">
        <f>ROUND(I3623*H3623,2)</f>
        <v>0</v>
      </c>
      <c r="K3623" s="282" t="s">
        <v>19</v>
      </c>
      <c r="L3623" s="287"/>
      <c r="M3623" s="288" t="s">
        <v>19</v>
      </c>
      <c r="N3623" s="289" t="s">
        <v>50</v>
      </c>
      <c r="O3623" s="87"/>
      <c r="P3623" s="227">
        <f>O3623*H3623</f>
        <v>0</v>
      </c>
      <c r="Q3623" s="227">
        <v>0.036110000000000003</v>
      </c>
      <c r="R3623" s="227">
        <f>Q3623*H3623</f>
        <v>0.036110000000000003</v>
      </c>
      <c r="S3623" s="227">
        <v>0</v>
      </c>
      <c r="T3623" s="228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9" t="s">
        <v>616</v>
      </c>
      <c r="AT3623" s="229" t="s">
        <v>489</v>
      </c>
      <c r="AU3623" s="229" t="s">
        <v>91</v>
      </c>
      <c r="AY3623" s="20" t="s">
        <v>373</v>
      </c>
      <c r="BE3623" s="230">
        <f>IF(N3623="základní",J3623,0)</f>
        <v>0</v>
      </c>
      <c r="BF3623" s="230">
        <f>IF(N3623="snížená",J3623,0)</f>
        <v>0</v>
      </c>
      <c r="BG3623" s="230">
        <f>IF(N3623="zákl. přenesená",J3623,0)</f>
        <v>0</v>
      </c>
      <c r="BH3623" s="230">
        <f>IF(N3623="sníž. přenesená",J3623,0)</f>
        <v>0</v>
      </c>
      <c r="BI3623" s="230">
        <f>IF(N3623="nulová",J3623,0)</f>
        <v>0</v>
      </c>
      <c r="BJ3623" s="20" t="s">
        <v>91</v>
      </c>
      <c r="BK3623" s="230">
        <f>ROUND(I3623*H3623,2)</f>
        <v>0</v>
      </c>
      <c r="BL3623" s="20" t="s">
        <v>482</v>
      </c>
      <c r="BM3623" s="229" t="s">
        <v>3188</v>
      </c>
    </row>
    <row r="3624" s="2" customFormat="1" ht="24.15" customHeight="1">
      <c r="A3624" s="41"/>
      <c r="B3624" s="42"/>
      <c r="C3624" s="280" t="s">
        <v>3189</v>
      </c>
      <c r="D3624" s="280" t="s">
        <v>489</v>
      </c>
      <c r="E3624" s="281" t="s">
        <v>3190</v>
      </c>
      <c r="F3624" s="282" t="s">
        <v>3175</v>
      </c>
      <c r="G3624" s="283" t="s">
        <v>595</v>
      </c>
      <c r="H3624" s="284">
        <v>1</v>
      </c>
      <c r="I3624" s="285"/>
      <c r="J3624" s="286">
        <f>ROUND(I3624*H3624,2)</f>
        <v>0</v>
      </c>
      <c r="K3624" s="282" t="s">
        <v>19</v>
      </c>
      <c r="L3624" s="287"/>
      <c r="M3624" s="288" t="s">
        <v>19</v>
      </c>
      <c r="N3624" s="289" t="s">
        <v>50</v>
      </c>
      <c r="O3624" s="87"/>
      <c r="P3624" s="227">
        <f>O3624*H3624</f>
        <v>0</v>
      </c>
      <c r="Q3624" s="227">
        <v>0.036110000000000003</v>
      </c>
      <c r="R3624" s="227">
        <f>Q3624*H3624</f>
        <v>0.036110000000000003</v>
      </c>
      <c r="S3624" s="227">
        <v>0</v>
      </c>
      <c r="T3624" s="228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9" t="s">
        <v>616</v>
      </c>
      <c r="AT3624" s="229" t="s">
        <v>489</v>
      </c>
      <c r="AU3624" s="229" t="s">
        <v>91</v>
      </c>
      <c r="AY3624" s="20" t="s">
        <v>373</v>
      </c>
      <c r="BE3624" s="230">
        <f>IF(N3624="základní",J3624,0)</f>
        <v>0</v>
      </c>
      <c r="BF3624" s="230">
        <f>IF(N3624="snížená",J3624,0)</f>
        <v>0</v>
      </c>
      <c r="BG3624" s="230">
        <f>IF(N3624="zákl. přenesená",J3624,0)</f>
        <v>0</v>
      </c>
      <c r="BH3624" s="230">
        <f>IF(N3624="sníž. přenesená",J3624,0)</f>
        <v>0</v>
      </c>
      <c r="BI3624" s="230">
        <f>IF(N3624="nulová",J3624,0)</f>
        <v>0</v>
      </c>
      <c r="BJ3624" s="20" t="s">
        <v>91</v>
      </c>
      <c r="BK3624" s="230">
        <f>ROUND(I3624*H3624,2)</f>
        <v>0</v>
      </c>
      <c r="BL3624" s="20" t="s">
        <v>482</v>
      </c>
      <c r="BM3624" s="229" t="s">
        <v>3191</v>
      </c>
    </row>
    <row r="3625" s="2" customFormat="1" ht="24.15" customHeight="1">
      <c r="A3625" s="41"/>
      <c r="B3625" s="42"/>
      <c r="C3625" s="280" t="s">
        <v>3192</v>
      </c>
      <c r="D3625" s="280" t="s">
        <v>489</v>
      </c>
      <c r="E3625" s="281" t="s">
        <v>3193</v>
      </c>
      <c r="F3625" s="282" t="s">
        <v>3175</v>
      </c>
      <c r="G3625" s="283" t="s">
        <v>595</v>
      </c>
      <c r="H3625" s="284">
        <v>1</v>
      </c>
      <c r="I3625" s="285"/>
      <c r="J3625" s="286">
        <f>ROUND(I3625*H3625,2)</f>
        <v>0</v>
      </c>
      <c r="K3625" s="282" t="s">
        <v>19</v>
      </c>
      <c r="L3625" s="287"/>
      <c r="M3625" s="288" t="s">
        <v>19</v>
      </c>
      <c r="N3625" s="289" t="s">
        <v>50</v>
      </c>
      <c r="O3625" s="87"/>
      <c r="P3625" s="227">
        <f>O3625*H3625</f>
        <v>0</v>
      </c>
      <c r="Q3625" s="227">
        <v>0.036110000000000003</v>
      </c>
      <c r="R3625" s="227">
        <f>Q3625*H3625</f>
        <v>0.036110000000000003</v>
      </c>
      <c r="S3625" s="227">
        <v>0</v>
      </c>
      <c r="T3625" s="228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9" t="s">
        <v>616</v>
      </c>
      <c r="AT3625" s="229" t="s">
        <v>489</v>
      </c>
      <c r="AU3625" s="229" t="s">
        <v>91</v>
      </c>
      <c r="AY3625" s="20" t="s">
        <v>373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20" t="s">
        <v>91</v>
      </c>
      <c r="BK3625" s="230">
        <f>ROUND(I3625*H3625,2)</f>
        <v>0</v>
      </c>
      <c r="BL3625" s="20" t="s">
        <v>482</v>
      </c>
      <c r="BM3625" s="229" t="s">
        <v>3194</v>
      </c>
    </row>
    <row r="3626" s="2" customFormat="1" ht="24.15" customHeight="1">
      <c r="A3626" s="41"/>
      <c r="B3626" s="42"/>
      <c r="C3626" s="280" t="s">
        <v>3195</v>
      </c>
      <c r="D3626" s="280" t="s">
        <v>489</v>
      </c>
      <c r="E3626" s="281" t="s">
        <v>3196</v>
      </c>
      <c r="F3626" s="282" t="s">
        <v>3175</v>
      </c>
      <c r="G3626" s="283" t="s">
        <v>595</v>
      </c>
      <c r="H3626" s="284">
        <v>1</v>
      </c>
      <c r="I3626" s="285"/>
      <c r="J3626" s="286">
        <f>ROUND(I3626*H3626,2)</f>
        <v>0</v>
      </c>
      <c r="K3626" s="282" t="s">
        <v>19</v>
      </c>
      <c r="L3626" s="287"/>
      <c r="M3626" s="288" t="s">
        <v>19</v>
      </c>
      <c r="N3626" s="289" t="s">
        <v>50</v>
      </c>
      <c r="O3626" s="87"/>
      <c r="P3626" s="227">
        <f>O3626*H3626</f>
        <v>0</v>
      </c>
      <c r="Q3626" s="227">
        <v>0.036110000000000003</v>
      </c>
      <c r="R3626" s="227">
        <f>Q3626*H3626</f>
        <v>0.036110000000000003</v>
      </c>
      <c r="S3626" s="227">
        <v>0</v>
      </c>
      <c r="T3626" s="228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9" t="s">
        <v>616</v>
      </c>
      <c r="AT3626" s="229" t="s">
        <v>489</v>
      </c>
      <c r="AU3626" s="229" t="s">
        <v>91</v>
      </c>
      <c r="AY3626" s="20" t="s">
        <v>373</v>
      </c>
      <c r="BE3626" s="230">
        <f>IF(N3626="základní",J3626,0)</f>
        <v>0</v>
      </c>
      <c r="BF3626" s="230">
        <f>IF(N3626="snížená",J3626,0)</f>
        <v>0</v>
      </c>
      <c r="BG3626" s="230">
        <f>IF(N3626="zákl. přenesená",J3626,0)</f>
        <v>0</v>
      </c>
      <c r="BH3626" s="230">
        <f>IF(N3626="sníž. přenesená",J3626,0)</f>
        <v>0</v>
      </c>
      <c r="BI3626" s="230">
        <f>IF(N3626="nulová",J3626,0)</f>
        <v>0</v>
      </c>
      <c r="BJ3626" s="20" t="s">
        <v>91</v>
      </c>
      <c r="BK3626" s="230">
        <f>ROUND(I3626*H3626,2)</f>
        <v>0</v>
      </c>
      <c r="BL3626" s="20" t="s">
        <v>482</v>
      </c>
      <c r="BM3626" s="229" t="s">
        <v>3197</v>
      </c>
    </row>
    <row r="3627" s="2" customFormat="1" ht="24.15" customHeight="1">
      <c r="A3627" s="41"/>
      <c r="B3627" s="42"/>
      <c r="C3627" s="280" t="s">
        <v>3198</v>
      </c>
      <c r="D3627" s="280" t="s">
        <v>489</v>
      </c>
      <c r="E3627" s="281" t="s">
        <v>3199</v>
      </c>
      <c r="F3627" s="282" t="s">
        <v>3175</v>
      </c>
      <c r="G3627" s="283" t="s">
        <v>595</v>
      </c>
      <c r="H3627" s="284">
        <v>1</v>
      </c>
      <c r="I3627" s="285"/>
      <c r="J3627" s="286">
        <f>ROUND(I3627*H3627,2)</f>
        <v>0</v>
      </c>
      <c r="K3627" s="282" t="s">
        <v>19</v>
      </c>
      <c r="L3627" s="287"/>
      <c r="M3627" s="288" t="s">
        <v>19</v>
      </c>
      <c r="N3627" s="289" t="s">
        <v>50</v>
      </c>
      <c r="O3627" s="87"/>
      <c r="P3627" s="227">
        <f>O3627*H3627</f>
        <v>0</v>
      </c>
      <c r="Q3627" s="227">
        <v>0.036110000000000003</v>
      </c>
      <c r="R3627" s="227">
        <f>Q3627*H3627</f>
        <v>0.036110000000000003</v>
      </c>
      <c r="S3627" s="227">
        <v>0</v>
      </c>
      <c r="T3627" s="228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9" t="s">
        <v>616</v>
      </c>
      <c r="AT3627" s="229" t="s">
        <v>489</v>
      </c>
      <c r="AU3627" s="229" t="s">
        <v>91</v>
      </c>
      <c r="AY3627" s="20" t="s">
        <v>373</v>
      </c>
      <c r="BE3627" s="230">
        <f>IF(N3627="základní",J3627,0)</f>
        <v>0</v>
      </c>
      <c r="BF3627" s="230">
        <f>IF(N3627="snížená",J3627,0)</f>
        <v>0</v>
      </c>
      <c r="BG3627" s="230">
        <f>IF(N3627="zákl. přenesená",J3627,0)</f>
        <v>0</v>
      </c>
      <c r="BH3627" s="230">
        <f>IF(N3627="sníž. přenesená",J3627,0)</f>
        <v>0</v>
      </c>
      <c r="BI3627" s="230">
        <f>IF(N3627="nulová",J3627,0)</f>
        <v>0</v>
      </c>
      <c r="BJ3627" s="20" t="s">
        <v>91</v>
      </c>
      <c r="BK3627" s="230">
        <f>ROUND(I3627*H3627,2)</f>
        <v>0</v>
      </c>
      <c r="BL3627" s="20" t="s">
        <v>482</v>
      </c>
      <c r="BM3627" s="229" t="s">
        <v>3200</v>
      </c>
    </row>
    <row r="3628" s="2" customFormat="1" ht="24.15" customHeight="1">
      <c r="A3628" s="41"/>
      <c r="B3628" s="42"/>
      <c r="C3628" s="280" t="s">
        <v>3201</v>
      </c>
      <c r="D3628" s="280" t="s">
        <v>489</v>
      </c>
      <c r="E3628" s="281" t="s">
        <v>3202</v>
      </c>
      <c r="F3628" s="282" t="s">
        <v>3175</v>
      </c>
      <c r="G3628" s="283" t="s">
        <v>595</v>
      </c>
      <c r="H3628" s="284">
        <v>1</v>
      </c>
      <c r="I3628" s="285"/>
      <c r="J3628" s="286">
        <f>ROUND(I3628*H3628,2)</f>
        <v>0</v>
      </c>
      <c r="K3628" s="282" t="s">
        <v>19</v>
      </c>
      <c r="L3628" s="287"/>
      <c r="M3628" s="288" t="s">
        <v>19</v>
      </c>
      <c r="N3628" s="289" t="s">
        <v>50</v>
      </c>
      <c r="O3628" s="87"/>
      <c r="P3628" s="227">
        <f>O3628*H3628</f>
        <v>0</v>
      </c>
      <c r="Q3628" s="227">
        <v>0.036110000000000003</v>
      </c>
      <c r="R3628" s="227">
        <f>Q3628*H3628</f>
        <v>0.036110000000000003</v>
      </c>
      <c r="S3628" s="227">
        <v>0</v>
      </c>
      <c r="T3628" s="228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9" t="s">
        <v>616</v>
      </c>
      <c r="AT3628" s="229" t="s">
        <v>489</v>
      </c>
      <c r="AU3628" s="229" t="s">
        <v>91</v>
      </c>
      <c r="AY3628" s="20" t="s">
        <v>373</v>
      </c>
      <c r="BE3628" s="230">
        <f>IF(N3628="základní",J3628,0)</f>
        <v>0</v>
      </c>
      <c r="BF3628" s="230">
        <f>IF(N3628="snížená",J3628,0)</f>
        <v>0</v>
      </c>
      <c r="BG3628" s="230">
        <f>IF(N3628="zákl. přenesená",J3628,0)</f>
        <v>0</v>
      </c>
      <c r="BH3628" s="230">
        <f>IF(N3628="sníž. přenesená",J3628,0)</f>
        <v>0</v>
      </c>
      <c r="BI3628" s="230">
        <f>IF(N3628="nulová",J3628,0)</f>
        <v>0</v>
      </c>
      <c r="BJ3628" s="20" t="s">
        <v>91</v>
      </c>
      <c r="BK3628" s="230">
        <f>ROUND(I3628*H3628,2)</f>
        <v>0</v>
      </c>
      <c r="BL3628" s="20" t="s">
        <v>482</v>
      </c>
      <c r="BM3628" s="229" t="s">
        <v>3203</v>
      </c>
    </row>
    <row r="3629" s="2" customFormat="1" ht="24.15" customHeight="1">
      <c r="A3629" s="41"/>
      <c r="B3629" s="42"/>
      <c r="C3629" s="280" t="s">
        <v>3204</v>
      </c>
      <c r="D3629" s="280" t="s">
        <v>489</v>
      </c>
      <c r="E3629" s="281" t="s">
        <v>3205</v>
      </c>
      <c r="F3629" s="282" t="s">
        <v>3175</v>
      </c>
      <c r="G3629" s="283" t="s">
        <v>595</v>
      </c>
      <c r="H3629" s="284">
        <v>1</v>
      </c>
      <c r="I3629" s="285"/>
      <c r="J3629" s="286">
        <f>ROUND(I3629*H3629,2)</f>
        <v>0</v>
      </c>
      <c r="K3629" s="282" t="s">
        <v>19</v>
      </c>
      <c r="L3629" s="287"/>
      <c r="M3629" s="288" t="s">
        <v>19</v>
      </c>
      <c r="N3629" s="289" t="s">
        <v>50</v>
      </c>
      <c r="O3629" s="87"/>
      <c r="P3629" s="227">
        <f>O3629*H3629</f>
        <v>0</v>
      </c>
      <c r="Q3629" s="227">
        <v>0.036110000000000003</v>
      </c>
      <c r="R3629" s="227">
        <f>Q3629*H3629</f>
        <v>0.036110000000000003</v>
      </c>
      <c r="S3629" s="227">
        <v>0</v>
      </c>
      <c r="T3629" s="228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9" t="s">
        <v>616</v>
      </c>
      <c r="AT3629" s="229" t="s">
        <v>489</v>
      </c>
      <c r="AU3629" s="229" t="s">
        <v>91</v>
      </c>
      <c r="AY3629" s="20" t="s">
        <v>373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20" t="s">
        <v>91</v>
      </c>
      <c r="BK3629" s="230">
        <f>ROUND(I3629*H3629,2)</f>
        <v>0</v>
      </c>
      <c r="BL3629" s="20" t="s">
        <v>482</v>
      </c>
      <c r="BM3629" s="229" t="s">
        <v>3206</v>
      </c>
    </row>
    <row r="3630" s="2" customFormat="1" ht="24.15" customHeight="1">
      <c r="A3630" s="41"/>
      <c r="B3630" s="42"/>
      <c r="C3630" s="280" t="s">
        <v>3207</v>
      </c>
      <c r="D3630" s="280" t="s">
        <v>489</v>
      </c>
      <c r="E3630" s="281" t="s">
        <v>3208</v>
      </c>
      <c r="F3630" s="282" t="s">
        <v>3175</v>
      </c>
      <c r="G3630" s="283" t="s">
        <v>595</v>
      </c>
      <c r="H3630" s="284">
        <v>1</v>
      </c>
      <c r="I3630" s="285"/>
      <c r="J3630" s="286">
        <f>ROUND(I3630*H3630,2)</f>
        <v>0</v>
      </c>
      <c r="K3630" s="282" t="s">
        <v>19</v>
      </c>
      <c r="L3630" s="287"/>
      <c r="M3630" s="288" t="s">
        <v>19</v>
      </c>
      <c r="N3630" s="289" t="s">
        <v>50</v>
      </c>
      <c r="O3630" s="87"/>
      <c r="P3630" s="227">
        <f>O3630*H3630</f>
        <v>0</v>
      </c>
      <c r="Q3630" s="227">
        <v>0.036110000000000003</v>
      </c>
      <c r="R3630" s="227">
        <f>Q3630*H3630</f>
        <v>0.036110000000000003</v>
      </c>
      <c r="S3630" s="227">
        <v>0</v>
      </c>
      <c r="T3630" s="228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9" t="s">
        <v>616</v>
      </c>
      <c r="AT3630" s="229" t="s">
        <v>489</v>
      </c>
      <c r="AU3630" s="229" t="s">
        <v>91</v>
      </c>
      <c r="AY3630" s="20" t="s">
        <v>373</v>
      </c>
      <c r="BE3630" s="230">
        <f>IF(N3630="základní",J3630,0)</f>
        <v>0</v>
      </c>
      <c r="BF3630" s="230">
        <f>IF(N3630="snížená",J3630,0)</f>
        <v>0</v>
      </c>
      <c r="BG3630" s="230">
        <f>IF(N3630="zákl. přenesená",J3630,0)</f>
        <v>0</v>
      </c>
      <c r="BH3630" s="230">
        <f>IF(N3630="sníž. přenesená",J3630,0)</f>
        <v>0</v>
      </c>
      <c r="BI3630" s="230">
        <f>IF(N3630="nulová",J3630,0)</f>
        <v>0</v>
      </c>
      <c r="BJ3630" s="20" t="s">
        <v>91</v>
      </c>
      <c r="BK3630" s="230">
        <f>ROUND(I3630*H3630,2)</f>
        <v>0</v>
      </c>
      <c r="BL3630" s="20" t="s">
        <v>482</v>
      </c>
      <c r="BM3630" s="229" t="s">
        <v>3209</v>
      </c>
    </row>
    <row r="3631" s="2" customFormat="1" ht="24.15" customHeight="1">
      <c r="A3631" s="41"/>
      <c r="B3631" s="42"/>
      <c r="C3631" s="280" t="s">
        <v>3210</v>
      </c>
      <c r="D3631" s="280" t="s">
        <v>489</v>
      </c>
      <c r="E3631" s="281" t="s">
        <v>3211</v>
      </c>
      <c r="F3631" s="282" t="s">
        <v>3175</v>
      </c>
      <c r="G3631" s="283" t="s">
        <v>595</v>
      </c>
      <c r="H3631" s="284">
        <v>1</v>
      </c>
      <c r="I3631" s="285"/>
      <c r="J3631" s="286">
        <f>ROUND(I3631*H3631,2)</f>
        <v>0</v>
      </c>
      <c r="K3631" s="282" t="s">
        <v>19</v>
      </c>
      <c r="L3631" s="287"/>
      <c r="M3631" s="288" t="s">
        <v>19</v>
      </c>
      <c r="N3631" s="289" t="s">
        <v>50</v>
      </c>
      <c r="O3631" s="87"/>
      <c r="P3631" s="227">
        <f>O3631*H3631</f>
        <v>0</v>
      </c>
      <c r="Q3631" s="227">
        <v>0.036110000000000003</v>
      </c>
      <c r="R3631" s="227">
        <f>Q3631*H3631</f>
        <v>0.036110000000000003</v>
      </c>
      <c r="S3631" s="227">
        <v>0</v>
      </c>
      <c r="T3631" s="228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9" t="s">
        <v>616</v>
      </c>
      <c r="AT3631" s="229" t="s">
        <v>489</v>
      </c>
      <c r="AU3631" s="229" t="s">
        <v>91</v>
      </c>
      <c r="AY3631" s="20" t="s">
        <v>373</v>
      </c>
      <c r="BE3631" s="230">
        <f>IF(N3631="základní",J3631,0)</f>
        <v>0</v>
      </c>
      <c r="BF3631" s="230">
        <f>IF(N3631="snížená",J3631,0)</f>
        <v>0</v>
      </c>
      <c r="BG3631" s="230">
        <f>IF(N3631="zákl. přenesená",J3631,0)</f>
        <v>0</v>
      </c>
      <c r="BH3631" s="230">
        <f>IF(N3631="sníž. přenesená",J3631,0)</f>
        <v>0</v>
      </c>
      <c r="BI3631" s="230">
        <f>IF(N3631="nulová",J3631,0)</f>
        <v>0</v>
      </c>
      <c r="BJ3631" s="20" t="s">
        <v>91</v>
      </c>
      <c r="BK3631" s="230">
        <f>ROUND(I3631*H3631,2)</f>
        <v>0</v>
      </c>
      <c r="BL3631" s="20" t="s">
        <v>482</v>
      </c>
      <c r="BM3631" s="229" t="s">
        <v>3212</v>
      </c>
    </row>
    <row r="3632" s="2" customFormat="1" ht="24.15" customHeight="1">
      <c r="A3632" s="41"/>
      <c r="B3632" s="42"/>
      <c r="C3632" s="280" t="s">
        <v>3213</v>
      </c>
      <c r="D3632" s="280" t="s">
        <v>489</v>
      </c>
      <c r="E3632" s="281" t="s">
        <v>3214</v>
      </c>
      <c r="F3632" s="282" t="s">
        <v>3175</v>
      </c>
      <c r="G3632" s="283" t="s">
        <v>595</v>
      </c>
      <c r="H3632" s="284">
        <v>1</v>
      </c>
      <c r="I3632" s="285"/>
      <c r="J3632" s="286">
        <f>ROUND(I3632*H3632,2)</f>
        <v>0</v>
      </c>
      <c r="K3632" s="282" t="s">
        <v>19</v>
      </c>
      <c r="L3632" s="287"/>
      <c r="M3632" s="288" t="s">
        <v>19</v>
      </c>
      <c r="N3632" s="289" t="s">
        <v>50</v>
      </c>
      <c r="O3632" s="87"/>
      <c r="P3632" s="227">
        <f>O3632*H3632</f>
        <v>0</v>
      </c>
      <c r="Q3632" s="227">
        <v>0.036110000000000003</v>
      </c>
      <c r="R3632" s="227">
        <f>Q3632*H3632</f>
        <v>0.036110000000000003</v>
      </c>
      <c r="S3632" s="227">
        <v>0</v>
      </c>
      <c r="T3632" s="228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9" t="s">
        <v>616</v>
      </c>
      <c r="AT3632" s="229" t="s">
        <v>489</v>
      </c>
      <c r="AU3632" s="229" t="s">
        <v>91</v>
      </c>
      <c r="AY3632" s="20" t="s">
        <v>373</v>
      </c>
      <c r="BE3632" s="230">
        <f>IF(N3632="základní",J3632,0)</f>
        <v>0</v>
      </c>
      <c r="BF3632" s="230">
        <f>IF(N3632="snížená",J3632,0)</f>
        <v>0</v>
      </c>
      <c r="BG3632" s="230">
        <f>IF(N3632="zákl. přenesená",J3632,0)</f>
        <v>0</v>
      </c>
      <c r="BH3632" s="230">
        <f>IF(N3632="sníž. přenesená",J3632,0)</f>
        <v>0</v>
      </c>
      <c r="BI3632" s="230">
        <f>IF(N3632="nulová",J3632,0)</f>
        <v>0</v>
      </c>
      <c r="BJ3632" s="20" t="s">
        <v>91</v>
      </c>
      <c r="BK3632" s="230">
        <f>ROUND(I3632*H3632,2)</f>
        <v>0</v>
      </c>
      <c r="BL3632" s="20" t="s">
        <v>482</v>
      </c>
      <c r="BM3632" s="229" t="s">
        <v>3215</v>
      </c>
    </row>
    <row r="3633" s="2" customFormat="1" ht="24.15" customHeight="1">
      <c r="A3633" s="41"/>
      <c r="B3633" s="42"/>
      <c r="C3633" s="280" t="s">
        <v>3216</v>
      </c>
      <c r="D3633" s="280" t="s">
        <v>489</v>
      </c>
      <c r="E3633" s="281" t="s">
        <v>3217</v>
      </c>
      <c r="F3633" s="282" t="s">
        <v>3175</v>
      </c>
      <c r="G3633" s="283" t="s">
        <v>595</v>
      </c>
      <c r="H3633" s="284">
        <v>1</v>
      </c>
      <c r="I3633" s="285"/>
      <c r="J3633" s="286">
        <f>ROUND(I3633*H3633,2)</f>
        <v>0</v>
      </c>
      <c r="K3633" s="282" t="s">
        <v>19</v>
      </c>
      <c r="L3633" s="287"/>
      <c r="M3633" s="288" t="s">
        <v>19</v>
      </c>
      <c r="N3633" s="289" t="s">
        <v>50</v>
      </c>
      <c r="O3633" s="87"/>
      <c r="P3633" s="227">
        <f>O3633*H3633</f>
        <v>0</v>
      </c>
      <c r="Q3633" s="227">
        <v>0.036110000000000003</v>
      </c>
      <c r="R3633" s="227">
        <f>Q3633*H3633</f>
        <v>0.036110000000000003</v>
      </c>
      <c r="S3633" s="227">
        <v>0</v>
      </c>
      <c r="T3633" s="228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9" t="s">
        <v>616</v>
      </c>
      <c r="AT3633" s="229" t="s">
        <v>489</v>
      </c>
      <c r="AU3633" s="229" t="s">
        <v>91</v>
      </c>
      <c r="AY3633" s="20" t="s">
        <v>373</v>
      </c>
      <c r="BE3633" s="230">
        <f>IF(N3633="základní",J3633,0)</f>
        <v>0</v>
      </c>
      <c r="BF3633" s="230">
        <f>IF(N3633="snížená",J3633,0)</f>
        <v>0</v>
      </c>
      <c r="BG3633" s="230">
        <f>IF(N3633="zákl. přenesená",J3633,0)</f>
        <v>0</v>
      </c>
      <c r="BH3633" s="230">
        <f>IF(N3633="sníž. přenesená",J3633,0)</f>
        <v>0</v>
      </c>
      <c r="BI3633" s="230">
        <f>IF(N3633="nulová",J3633,0)</f>
        <v>0</v>
      </c>
      <c r="BJ3633" s="20" t="s">
        <v>91</v>
      </c>
      <c r="BK3633" s="230">
        <f>ROUND(I3633*H3633,2)</f>
        <v>0</v>
      </c>
      <c r="BL3633" s="20" t="s">
        <v>482</v>
      </c>
      <c r="BM3633" s="229" t="s">
        <v>3218</v>
      </c>
    </row>
    <row r="3634" s="2" customFormat="1" ht="24.15" customHeight="1">
      <c r="A3634" s="41"/>
      <c r="B3634" s="42"/>
      <c r="C3634" s="280" t="s">
        <v>3219</v>
      </c>
      <c r="D3634" s="280" t="s">
        <v>489</v>
      </c>
      <c r="E3634" s="281" t="s">
        <v>3220</v>
      </c>
      <c r="F3634" s="282" t="s">
        <v>3175</v>
      </c>
      <c r="G3634" s="283" t="s">
        <v>595</v>
      </c>
      <c r="H3634" s="284">
        <v>1</v>
      </c>
      <c r="I3634" s="285"/>
      <c r="J3634" s="286">
        <f>ROUND(I3634*H3634,2)</f>
        <v>0</v>
      </c>
      <c r="K3634" s="282" t="s">
        <v>19</v>
      </c>
      <c r="L3634" s="287"/>
      <c r="M3634" s="288" t="s">
        <v>19</v>
      </c>
      <c r="N3634" s="289" t="s">
        <v>50</v>
      </c>
      <c r="O3634" s="87"/>
      <c r="P3634" s="227">
        <f>O3634*H3634</f>
        <v>0</v>
      </c>
      <c r="Q3634" s="227">
        <v>0.036110000000000003</v>
      </c>
      <c r="R3634" s="227">
        <f>Q3634*H3634</f>
        <v>0.036110000000000003</v>
      </c>
      <c r="S3634" s="227">
        <v>0</v>
      </c>
      <c r="T3634" s="228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9" t="s">
        <v>616</v>
      </c>
      <c r="AT3634" s="229" t="s">
        <v>489</v>
      </c>
      <c r="AU3634" s="229" t="s">
        <v>91</v>
      </c>
      <c r="AY3634" s="20" t="s">
        <v>373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20" t="s">
        <v>91</v>
      </c>
      <c r="BK3634" s="230">
        <f>ROUND(I3634*H3634,2)</f>
        <v>0</v>
      </c>
      <c r="BL3634" s="20" t="s">
        <v>482</v>
      </c>
      <c r="BM3634" s="229" t="s">
        <v>3221</v>
      </c>
    </row>
    <row r="3635" s="2" customFormat="1" ht="24.15" customHeight="1">
      <c r="A3635" s="41"/>
      <c r="B3635" s="42"/>
      <c r="C3635" s="280" t="s">
        <v>3222</v>
      </c>
      <c r="D3635" s="280" t="s">
        <v>489</v>
      </c>
      <c r="E3635" s="281" t="s">
        <v>3223</v>
      </c>
      <c r="F3635" s="282" t="s">
        <v>3175</v>
      </c>
      <c r="G3635" s="283" t="s">
        <v>595</v>
      </c>
      <c r="H3635" s="284">
        <v>1</v>
      </c>
      <c r="I3635" s="285"/>
      <c r="J3635" s="286">
        <f>ROUND(I3635*H3635,2)</f>
        <v>0</v>
      </c>
      <c r="K3635" s="282" t="s">
        <v>19</v>
      </c>
      <c r="L3635" s="287"/>
      <c r="M3635" s="288" t="s">
        <v>19</v>
      </c>
      <c r="N3635" s="289" t="s">
        <v>50</v>
      </c>
      <c r="O3635" s="87"/>
      <c r="P3635" s="227">
        <f>O3635*H3635</f>
        <v>0</v>
      </c>
      <c r="Q3635" s="227">
        <v>0.036110000000000003</v>
      </c>
      <c r="R3635" s="227">
        <f>Q3635*H3635</f>
        <v>0.036110000000000003</v>
      </c>
      <c r="S3635" s="227">
        <v>0</v>
      </c>
      <c r="T3635" s="228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9" t="s">
        <v>616</v>
      </c>
      <c r="AT3635" s="229" t="s">
        <v>489</v>
      </c>
      <c r="AU3635" s="229" t="s">
        <v>91</v>
      </c>
      <c r="AY3635" s="20" t="s">
        <v>373</v>
      </c>
      <c r="BE3635" s="230">
        <f>IF(N3635="základní",J3635,0)</f>
        <v>0</v>
      </c>
      <c r="BF3635" s="230">
        <f>IF(N3635="snížená",J3635,0)</f>
        <v>0</v>
      </c>
      <c r="BG3635" s="230">
        <f>IF(N3635="zákl. přenesená",J3635,0)</f>
        <v>0</v>
      </c>
      <c r="BH3635" s="230">
        <f>IF(N3635="sníž. přenesená",J3635,0)</f>
        <v>0</v>
      </c>
      <c r="BI3635" s="230">
        <f>IF(N3635="nulová",J3635,0)</f>
        <v>0</v>
      </c>
      <c r="BJ3635" s="20" t="s">
        <v>91</v>
      </c>
      <c r="BK3635" s="230">
        <f>ROUND(I3635*H3635,2)</f>
        <v>0</v>
      </c>
      <c r="BL3635" s="20" t="s">
        <v>482</v>
      </c>
      <c r="BM3635" s="229" t="s">
        <v>3224</v>
      </c>
    </row>
    <row r="3636" s="2" customFormat="1" ht="24.15" customHeight="1">
      <c r="A3636" s="41"/>
      <c r="B3636" s="42"/>
      <c r="C3636" s="280" t="s">
        <v>3225</v>
      </c>
      <c r="D3636" s="280" t="s">
        <v>489</v>
      </c>
      <c r="E3636" s="281" t="s">
        <v>3226</v>
      </c>
      <c r="F3636" s="282" t="s">
        <v>3175</v>
      </c>
      <c r="G3636" s="283" t="s">
        <v>595</v>
      </c>
      <c r="H3636" s="284">
        <v>1</v>
      </c>
      <c r="I3636" s="285"/>
      <c r="J3636" s="286">
        <f>ROUND(I3636*H3636,2)</f>
        <v>0</v>
      </c>
      <c r="K3636" s="282" t="s">
        <v>19</v>
      </c>
      <c r="L3636" s="287"/>
      <c r="M3636" s="288" t="s">
        <v>19</v>
      </c>
      <c r="N3636" s="289" t="s">
        <v>50</v>
      </c>
      <c r="O3636" s="87"/>
      <c r="P3636" s="227">
        <f>O3636*H3636</f>
        <v>0</v>
      </c>
      <c r="Q3636" s="227">
        <v>0.036110000000000003</v>
      </c>
      <c r="R3636" s="227">
        <f>Q3636*H3636</f>
        <v>0.036110000000000003</v>
      </c>
      <c r="S3636" s="227">
        <v>0</v>
      </c>
      <c r="T3636" s="228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29" t="s">
        <v>616</v>
      </c>
      <c r="AT3636" s="229" t="s">
        <v>489</v>
      </c>
      <c r="AU3636" s="229" t="s">
        <v>91</v>
      </c>
      <c r="AY3636" s="20" t="s">
        <v>373</v>
      </c>
      <c r="BE3636" s="230">
        <f>IF(N3636="základní",J3636,0)</f>
        <v>0</v>
      </c>
      <c r="BF3636" s="230">
        <f>IF(N3636="snížená",J3636,0)</f>
        <v>0</v>
      </c>
      <c r="BG3636" s="230">
        <f>IF(N3636="zákl. přenesená",J3636,0)</f>
        <v>0</v>
      </c>
      <c r="BH3636" s="230">
        <f>IF(N3636="sníž. přenesená",J3636,0)</f>
        <v>0</v>
      </c>
      <c r="BI3636" s="230">
        <f>IF(N3636="nulová",J3636,0)</f>
        <v>0</v>
      </c>
      <c r="BJ3636" s="20" t="s">
        <v>91</v>
      </c>
      <c r="BK3636" s="230">
        <f>ROUND(I3636*H3636,2)</f>
        <v>0</v>
      </c>
      <c r="BL3636" s="20" t="s">
        <v>482</v>
      </c>
      <c r="BM3636" s="229" t="s">
        <v>3227</v>
      </c>
    </row>
    <row r="3637" s="2" customFormat="1" ht="24.15" customHeight="1">
      <c r="A3637" s="41"/>
      <c r="B3637" s="42"/>
      <c r="C3637" s="280" t="s">
        <v>3228</v>
      </c>
      <c r="D3637" s="280" t="s">
        <v>489</v>
      </c>
      <c r="E3637" s="281" t="s">
        <v>3229</v>
      </c>
      <c r="F3637" s="282" t="s">
        <v>3175</v>
      </c>
      <c r="G3637" s="283" t="s">
        <v>595</v>
      </c>
      <c r="H3637" s="284">
        <v>1</v>
      </c>
      <c r="I3637" s="285"/>
      <c r="J3637" s="286">
        <f>ROUND(I3637*H3637,2)</f>
        <v>0</v>
      </c>
      <c r="K3637" s="282" t="s">
        <v>19</v>
      </c>
      <c r="L3637" s="287"/>
      <c r="M3637" s="288" t="s">
        <v>19</v>
      </c>
      <c r="N3637" s="289" t="s">
        <v>50</v>
      </c>
      <c r="O3637" s="87"/>
      <c r="P3637" s="227">
        <f>O3637*H3637</f>
        <v>0</v>
      </c>
      <c r="Q3637" s="227">
        <v>0.036110000000000003</v>
      </c>
      <c r="R3637" s="227">
        <f>Q3637*H3637</f>
        <v>0.036110000000000003</v>
      </c>
      <c r="S3637" s="227">
        <v>0</v>
      </c>
      <c r="T3637" s="228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9" t="s">
        <v>616</v>
      </c>
      <c r="AT3637" s="229" t="s">
        <v>489</v>
      </c>
      <c r="AU3637" s="229" t="s">
        <v>91</v>
      </c>
      <c r="AY3637" s="20" t="s">
        <v>373</v>
      </c>
      <c r="BE3637" s="230">
        <f>IF(N3637="základní",J3637,0)</f>
        <v>0</v>
      </c>
      <c r="BF3637" s="230">
        <f>IF(N3637="snížená",J3637,0)</f>
        <v>0</v>
      </c>
      <c r="BG3637" s="230">
        <f>IF(N3637="zákl. přenesená",J3637,0)</f>
        <v>0</v>
      </c>
      <c r="BH3637" s="230">
        <f>IF(N3637="sníž. přenesená",J3637,0)</f>
        <v>0</v>
      </c>
      <c r="BI3637" s="230">
        <f>IF(N3637="nulová",J3637,0)</f>
        <v>0</v>
      </c>
      <c r="BJ3637" s="20" t="s">
        <v>91</v>
      </c>
      <c r="BK3637" s="230">
        <f>ROUND(I3637*H3637,2)</f>
        <v>0</v>
      </c>
      <c r="BL3637" s="20" t="s">
        <v>482</v>
      </c>
      <c r="BM3637" s="229" t="s">
        <v>3230</v>
      </c>
    </row>
    <row r="3638" s="2" customFormat="1" ht="24.15" customHeight="1">
      <c r="A3638" s="41"/>
      <c r="B3638" s="42"/>
      <c r="C3638" s="280" t="s">
        <v>3231</v>
      </c>
      <c r="D3638" s="280" t="s">
        <v>489</v>
      </c>
      <c r="E3638" s="281" t="s">
        <v>3232</v>
      </c>
      <c r="F3638" s="282" t="s">
        <v>3175</v>
      </c>
      <c r="G3638" s="283" t="s">
        <v>595</v>
      </c>
      <c r="H3638" s="284">
        <v>1</v>
      </c>
      <c r="I3638" s="285"/>
      <c r="J3638" s="286">
        <f>ROUND(I3638*H3638,2)</f>
        <v>0</v>
      </c>
      <c r="K3638" s="282" t="s">
        <v>19</v>
      </c>
      <c r="L3638" s="287"/>
      <c r="M3638" s="288" t="s">
        <v>19</v>
      </c>
      <c r="N3638" s="289" t="s">
        <v>50</v>
      </c>
      <c r="O3638" s="87"/>
      <c r="P3638" s="227">
        <f>O3638*H3638</f>
        <v>0</v>
      </c>
      <c r="Q3638" s="227">
        <v>0.036110000000000003</v>
      </c>
      <c r="R3638" s="227">
        <f>Q3638*H3638</f>
        <v>0.036110000000000003</v>
      </c>
      <c r="S3638" s="227">
        <v>0</v>
      </c>
      <c r="T3638" s="228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9" t="s">
        <v>616</v>
      </c>
      <c r="AT3638" s="229" t="s">
        <v>489</v>
      </c>
      <c r="AU3638" s="229" t="s">
        <v>91</v>
      </c>
      <c r="AY3638" s="20" t="s">
        <v>373</v>
      </c>
      <c r="BE3638" s="230">
        <f>IF(N3638="základní",J3638,0)</f>
        <v>0</v>
      </c>
      <c r="BF3638" s="230">
        <f>IF(N3638="snížená",J3638,0)</f>
        <v>0</v>
      </c>
      <c r="BG3638" s="230">
        <f>IF(N3638="zákl. přenesená",J3638,0)</f>
        <v>0</v>
      </c>
      <c r="BH3638" s="230">
        <f>IF(N3638="sníž. přenesená",J3638,0)</f>
        <v>0</v>
      </c>
      <c r="BI3638" s="230">
        <f>IF(N3638="nulová",J3638,0)</f>
        <v>0</v>
      </c>
      <c r="BJ3638" s="20" t="s">
        <v>91</v>
      </c>
      <c r="BK3638" s="230">
        <f>ROUND(I3638*H3638,2)</f>
        <v>0</v>
      </c>
      <c r="BL3638" s="20" t="s">
        <v>482</v>
      </c>
      <c r="BM3638" s="229" t="s">
        <v>3233</v>
      </c>
    </row>
    <row r="3639" s="2" customFormat="1" ht="24.15" customHeight="1">
      <c r="A3639" s="41"/>
      <c r="B3639" s="42"/>
      <c r="C3639" s="280" t="s">
        <v>3234</v>
      </c>
      <c r="D3639" s="280" t="s">
        <v>489</v>
      </c>
      <c r="E3639" s="281" t="s">
        <v>3235</v>
      </c>
      <c r="F3639" s="282" t="s">
        <v>3175</v>
      </c>
      <c r="G3639" s="283" t="s">
        <v>595</v>
      </c>
      <c r="H3639" s="284">
        <v>1</v>
      </c>
      <c r="I3639" s="285"/>
      <c r="J3639" s="286">
        <f>ROUND(I3639*H3639,2)</f>
        <v>0</v>
      </c>
      <c r="K3639" s="282" t="s">
        <v>19</v>
      </c>
      <c r="L3639" s="287"/>
      <c r="M3639" s="288" t="s">
        <v>19</v>
      </c>
      <c r="N3639" s="289" t="s">
        <v>50</v>
      </c>
      <c r="O3639" s="87"/>
      <c r="P3639" s="227">
        <f>O3639*H3639</f>
        <v>0</v>
      </c>
      <c r="Q3639" s="227">
        <v>0.036110000000000003</v>
      </c>
      <c r="R3639" s="227">
        <f>Q3639*H3639</f>
        <v>0.036110000000000003</v>
      </c>
      <c r="S3639" s="227">
        <v>0</v>
      </c>
      <c r="T3639" s="228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9" t="s">
        <v>616</v>
      </c>
      <c r="AT3639" s="229" t="s">
        <v>489</v>
      </c>
      <c r="AU3639" s="229" t="s">
        <v>91</v>
      </c>
      <c r="AY3639" s="20" t="s">
        <v>373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20" t="s">
        <v>91</v>
      </c>
      <c r="BK3639" s="230">
        <f>ROUND(I3639*H3639,2)</f>
        <v>0</v>
      </c>
      <c r="BL3639" s="20" t="s">
        <v>482</v>
      </c>
      <c r="BM3639" s="229" t="s">
        <v>3236</v>
      </c>
    </row>
    <row r="3640" s="2" customFormat="1" ht="24.15" customHeight="1">
      <c r="A3640" s="41"/>
      <c r="B3640" s="42"/>
      <c r="C3640" s="280" t="s">
        <v>3237</v>
      </c>
      <c r="D3640" s="280" t="s">
        <v>489</v>
      </c>
      <c r="E3640" s="281" t="s">
        <v>3238</v>
      </c>
      <c r="F3640" s="282" t="s">
        <v>3175</v>
      </c>
      <c r="G3640" s="283" t="s">
        <v>595</v>
      </c>
      <c r="H3640" s="284">
        <v>1</v>
      </c>
      <c r="I3640" s="285"/>
      <c r="J3640" s="286">
        <f>ROUND(I3640*H3640,2)</f>
        <v>0</v>
      </c>
      <c r="K3640" s="282" t="s">
        <v>19</v>
      </c>
      <c r="L3640" s="287"/>
      <c r="M3640" s="288" t="s">
        <v>19</v>
      </c>
      <c r="N3640" s="289" t="s">
        <v>50</v>
      </c>
      <c r="O3640" s="87"/>
      <c r="P3640" s="227">
        <f>O3640*H3640</f>
        <v>0</v>
      </c>
      <c r="Q3640" s="227">
        <v>0.036110000000000003</v>
      </c>
      <c r="R3640" s="227">
        <f>Q3640*H3640</f>
        <v>0.036110000000000003</v>
      </c>
      <c r="S3640" s="227">
        <v>0</v>
      </c>
      <c r="T3640" s="228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9" t="s">
        <v>616</v>
      </c>
      <c r="AT3640" s="229" t="s">
        <v>489</v>
      </c>
      <c r="AU3640" s="229" t="s">
        <v>91</v>
      </c>
      <c r="AY3640" s="20" t="s">
        <v>373</v>
      </c>
      <c r="BE3640" s="230">
        <f>IF(N3640="základní",J3640,0)</f>
        <v>0</v>
      </c>
      <c r="BF3640" s="230">
        <f>IF(N3640="snížená",J3640,0)</f>
        <v>0</v>
      </c>
      <c r="BG3640" s="230">
        <f>IF(N3640="zákl. přenesená",J3640,0)</f>
        <v>0</v>
      </c>
      <c r="BH3640" s="230">
        <f>IF(N3640="sníž. přenesená",J3640,0)</f>
        <v>0</v>
      </c>
      <c r="BI3640" s="230">
        <f>IF(N3640="nulová",J3640,0)</f>
        <v>0</v>
      </c>
      <c r="BJ3640" s="20" t="s">
        <v>91</v>
      </c>
      <c r="BK3640" s="230">
        <f>ROUND(I3640*H3640,2)</f>
        <v>0</v>
      </c>
      <c r="BL3640" s="20" t="s">
        <v>482</v>
      </c>
      <c r="BM3640" s="229" t="s">
        <v>3239</v>
      </c>
    </row>
    <row r="3641" s="2" customFormat="1" ht="24.15" customHeight="1">
      <c r="A3641" s="41"/>
      <c r="B3641" s="42"/>
      <c r="C3641" s="280" t="s">
        <v>3240</v>
      </c>
      <c r="D3641" s="280" t="s">
        <v>489</v>
      </c>
      <c r="E3641" s="281" t="s">
        <v>3241</v>
      </c>
      <c r="F3641" s="282" t="s">
        <v>3175</v>
      </c>
      <c r="G3641" s="283" t="s">
        <v>595</v>
      </c>
      <c r="H3641" s="284">
        <v>1</v>
      </c>
      <c r="I3641" s="285"/>
      <c r="J3641" s="286">
        <f>ROUND(I3641*H3641,2)</f>
        <v>0</v>
      </c>
      <c r="K3641" s="282" t="s">
        <v>19</v>
      </c>
      <c r="L3641" s="287"/>
      <c r="M3641" s="288" t="s">
        <v>19</v>
      </c>
      <c r="N3641" s="289" t="s">
        <v>50</v>
      </c>
      <c r="O3641" s="87"/>
      <c r="P3641" s="227">
        <f>O3641*H3641</f>
        <v>0</v>
      </c>
      <c r="Q3641" s="227">
        <v>0.036110000000000003</v>
      </c>
      <c r="R3641" s="227">
        <f>Q3641*H3641</f>
        <v>0.036110000000000003</v>
      </c>
      <c r="S3641" s="227">
        <v>0</v>
      </c>
      <c r="T3641" s="228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9" t="s">
        <v>616</v>
      </c>
      <c r="AT3641" s="229" t="s">
        <v>489</v>
      </c>
      <c r="AU3641" s="229" t="s">
        <v>91</v>
      </c>
      <c r="AY3641" s="20" t="s">
        <v>373</v>
      </c>
      <c r="BE3641" s="230">
        <f>IF(N3641="základní",J3641,0)</f>
        <v>0</v>
      </c>
      <c r="BF3641" s="230">
        <f>IF(N3641="snížená",J3641,0)</f>
        <v>0</v>
      </c>
      <c r="BG3641" s="230">
        <f>IF(N3641="zákl. přenesená",J3641,0)</f>
        <v>0</v>
      </c>
      <c r="BH3641" s="230">
        <f>IF(N3641="sníž. přenesená",J3641,0)</f>
        <v>0</v>
      </c>
      <c r="BI3641" s="230">
        <f>IF(N3641="nulová",J3641,0)</f>
        <v>0</v>
      </c>
      <c r="BJ3641" s="20" t="s">
        <v>91</v>
      </c>
      <c r="BK3641" s="230">
        <f>ROUND(I3641*H3641,2)</f>
        <v>0</v>
      </c>
      <c r="BL3641" s="20" t="s">
        <v>482</v>
      </c>
      <c r="BM3641" s="229" t="s">
        <v>3242</v>
      </c>
    </row>
    <row r="3642" s="2" customFormat="1" ht="24.15" customHeight="1">
      <c r="A3642" s="41"/>
      <c r="B3642" s="42"/>
      <c r="C3642" s="280" t="s">
        <v>3243</v>
      </c>
      <c r="D3642" s="280" t="s">
        <v>489</v>
      </c>
      <c r="E3642" s="281" t="s">
        <v>3244</v>
      </c>
      <c r="F3642" s="282" t="s">
        <v>3175</v>
      </c>
      <c r="G3642" s="283" t="s">
        <v>595</v>
      </c>
      <c r="H3642" s="284">
        <v>1</v>
      </c>
      <c r="I3642" s="285"/>
      <c r="J3642" s="286">
        <f>ROUND(I3642*H3642,2)</f>
        <v>0</v>
      </c>
      <c r="K3642" s="282" t="s">
        <v>19</v>
      </c>
      <c r="L3642" s="287"/>
      <c r="M3642" s="288" t="s">
        <v>19</v>
      </c>
      <c r="N3642" s="289" t="s">
        <v>50</v>
      </c>
      <c r="O3642" s="87"/>
      <c r="P3642" s="227">
        <f>O3642*H3642</f>
        <v>0</v>
      </c>
      <c r="Q3642" s="227">
        <v>0.036110000000000003</v>
      </c>
      <c r="R3642" s="227">
        <f>Q3642*H3642</f>
        <v>0.036110000000000003</v>
      </c>
      <c r="S3642" s="227">
        <v>0</v>
      </c>
      <c r="T3642" s="228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9" t="s">
        <v>616</v>
      </c>
      <c r="AT3642" s="229" t="s">
        <v>489</v>
      </c>
      <c r="AU3642" s="229" t="s">
        <v>91</v>
      </c>
      <c r="AY3642" s="20" t="s">
        <v>373</v>
      </c>
      <c r="BE3642" s="230">
        <f>IF(N3642="základní",J3642,0)</f>
        <v>0</v>
      </c>
      <c r="BF3642" s="230">
        <f>IF(N3642="snížená",J3642,0)</f>
        <v>0</v>
      </c>
      <c r="BG3642" s="230">
        <f>IF(N3642="zákl. přenesená",J3642,0)</f>
        <v>0</v>
      </c>
      <c r="BH3642" s="230">
        <f>IF(N3642="sníž. přenesená",J3642,0)</f>
        <v>0</v>
      </c>
      <c r="BI3642" s="230">
        <f>IF(N3642="nulová",J3642,0)</f>
        <v>0</v>
      </c>
      <c r="BJ3642" s="20" t="s">
        <v>91</v>
      </c>
      <c r="BK3642" s="230">
        <f>ROUND(I3642*H3642,2)</f>
        <v>0</v>
      </c>
      <c r="BL3642" s="20" t="s">
        <v>482</v>
      </c>
      <c r="BM3642" s="229" t="s">
        <v>3245</v>
      </c>
    </row>
    <row r="3643" s="2" customFormat="1" ht="24.15" customHeight="1">
      <c r="A3643" s="41"/>
      <c r="B3643" s="42"/>
      <c r="C3643" s="280" t="s">
        <v>3246</v>
      </c>
      <c r="D3643" s="280" t="s">
        <v>489</v>
      </c>
      <c r="E3643" s="281" t="s">
        <v>3247</v>
      </c>
      <c r="F3643" s="282" t="s">
        <v>3175</v>
      </c>
      <c r="G3643" s="283" t="s">
        <v>595</v>
      </c>
      <c r="H3643" s="284">
        <v>1</v>
      </c>
      <c r="I3643" s="285"/>
      <c r="J3643" s="286">
        <f>ROUND(I3643*H3643,2)</f>
        <v>0</v>
      </c>
      <c r="K3643" s="282" t="s">
        <v>19</v>
      </c>
      <c r="L3643" s="287"/>
      <c r="M3643" s="288" t="s">
        <v>19</v>
      </c>
      <c r="N3643" s="289" t="s">
        <v>50</v>
      </c>
      <c r="O3643" s="87"/>
      <c r="P3643" s="227">
        <f>O3643*H3643</f>
        <v>0</v>
      </c>
      <c r="Q3643" s="227">
        <v>0.036110000000000003</v>
      </c>
      <c r="R3643" s="227">
        <f>Q3643*H3643</f>
        <v>0.036110000000000003</v>
      </c>
      <c r="S3643" s="227">
        <v>0</v>
      </c>
      <c r="T3643" s="228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9" t="s">
        <v>616</v>
      </c>
      <c r="AT3643" s="229" t="s">
        <v>489</v>
      </c>
      <c r="AU3643" s="229" t="s">
        <v>91</v>
      </c>
      <c r="AY3643" s="20" t="s">
        <v>373</v>
      </c>
      <c r="BE3643" s="230">
        <f>IF(N3643="základní",J3643,0)</f>
        <v>0</v>
      </c>
      <c r="BF3643" s="230">
        <f>IF(N3643="snížená",J3643,0)</f>
        <v>0</v>
      </c>
      <c r="BG3643" s="230">
        <f>IF(N3643="zákl. přenesená",J3643,0)</f>
        <v>0</v>
      </c>
      <c r="BH3643" s="230">
        <f>IF(N3643="sníž. přenesená",J3643,0)</f>
        <v>0</v>
      </c>
      <c r="BI3643" s="230">
        <f>IF(N3643="nulová",J3643,0)</f>
        <v>0</v>
      </c>
      <c r="BJ3643" s="20" t="s">
        <v>91</v>
      </c>
      <c r="BK3643" s="230">
        <f>ROUND(I3643*H3643,2)</f>
        <v>0</v>
      </c>
      <c r="BL3643" s="20" t="s">
        <v>482</v>
      </c>
      <c r="BM3643" s="229" t="s">
        <v>3248</v>
      </c>
    </row>
    <row r="3644" s="2" customFormat="1" ht="24.15" customHeight="1">
      <c r="A3644" s="41"/>
      <c r="B3644" s="42"/>
      <c r="C3644" s="280" t="s">
        <v>3249</v>
      </c>
      <c r="D3644" s="280" t="s">
        <v>489</v>
      </c>
      <c r="E3644" s="281" t="s">
        <v>3250</v>
      </c>
      <c r="F3644" s="282" t="s">
        <v>3175</v>
      </c>
      <c r="G3644" s="283" t="s">
        <v>595</v>
      </c>
      <c r="H3644" s="284">
        <v>1</v>
      </c>
      <c r="I3644" s="285"/>
      <c r="J3644" s="286">
        <f>ROUND(I3644*H3644,2)</f>
        <v>0</v>
      </c>
      <c r="K3644" s="282" t="s">
        <v>19</v>
      </c>
      <c r="L3644" s="287"/>
      <c r="M3644" s="288" t="s">
        <v>19</v>
      </c>
      <c r="N3644" s="289" t="s">
        <v>50</v>
      </c>
      <c r="O3644" s="87"/>
      <c r="P3644" s="227">
        <f>O3644*H3644</f>
        <v>0</v>
      </c>
      <c r="Q3644" s="227">
        <v>0.036110000000000003</v>
      </c>
      <c r="R3644" s="227">
        <f>Q3644*H3644</f>
        <v>0.036110000000000003</v>
      </c>
      <c r="S3644" s="227">
        <v>0</v>
      </c>
      <c r="T3644" s="228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29" t="s">
        <v>616</v>
      </c>
      <c r="AT3644" s="229" t="s">
        <v>489</v>
      </c>
      <c r="AU3644" s="229" t="s">
        <v>91</v>
      </c>
      <c r="AY3644" s="20" t="s">
        <v>373</v>
      </c>
      <c r="BE3644" s="230">
        <f>IF(N3644="základní",J3644,0)</f>
        <v>0</v>
      </c>
      <c r="BF3644" s="230">
        <f>IF(N3644="snížená",J3644,0)</f>
        <v>0</v>
      </c>
      <c r="BG3644" s="230">
        <f>IF(N3644="zákl. přenesená",J3644,0)</f>
        <v>0</v>
      </c>
      <c r="BH3644" s="230">
        <f>IF(N3644="sníž. přenesená",J3644,0)</f>
        <v>0</v>
      </c>
      <c r="BI3644" s="230">
        <f>IF(N3644="nulová",J3644,0)</f>
        <v>0</v>
      </c>
      <c r="BJ3644" s="20" t="s">
        <v>91</v>
      </c>
      <c r="BK3644" s="230">
        <f>ROUND(I3644*H3644,2)</f>
        <v>0</v>
      </c>
      <c r="BL3644" s="20" t="s">
        <v>482</v>
      </c>
      <c r="BM3644" s="229" t="s">
        <v>3251</v>
      </c>
    </row>
    <row r="3645" s="2" customFormat="1" ht="24.15" customHeight="1">
      <c r="A3645" s="41"/>
      <c r="B3645" s="42"/>
      <c r="C3645" s="280" t="s">
        <v>3252</v>
      </c>
      <c r="D3645" s="280" t="s">
        <v>489</v>
      </c>
      <c r="E3645" s="281" t="s">
        <v>3253</v>
      </c>
      <c r="F3645" s="282" t="s">
        <v>3175</v>
      </c>
      <c r="G3645" s="283" t="s">
        <v>595</v>
      </c>
      <c r="H3645" s="284">
        <v>1</v>
      </c>
      <c r="I3645" s="285"/>
      <c r="J3645" s="286">
        <f>ROUND(I3645*H3645,2)</f>
        <v>0</v>
      </c>
      <c r="K3645" s="282" t="s">
        <v>19</v>
      </c>
      <c r="L3645" s="287"/>
      <c r="M3645" s="288" t="s">
        <v>19</v>
      </c>
      <c r="N3645" s="289" t="s">
        <v>50</v>
      </c>
      <c r="O3645" s="87"/>
      <c r="P3645" s="227">
        <f>O3645*H3645</f>
        <v>0</v>
      </c>
      <c r="Q3645" s="227">
        <v>0.036110000000000003</v>
      </c>
      <c r="R3645" s="227">
        <f>Q3645*H3645</f>
        <v>0.036110000000000003</v>
      </c>
      <c r="S3645" s="227">
        <v>0</v>
      </c>
      <c r="T3645" s="228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29" t="s">
        <v>616</v>
      </c>
      <c r="AT3645" s="229" t="s">
        <v>489</v>
      </c>
      <c r="AU3645" s="229" t="s">
        <v>91</v>
      </c>
      <c r="AY3645" s="20" t="s">
        <v>373</v>
      </c>
      <c r="BE3645" s="230">
        <f>IF(N3645="základní",J3645,0)</f>
        <v>0</v>
      </c>
      <c r="BF3645" s="230">
        <f>IF(N3645="snížená",J3645,0)</f>
        <v>0</v>
      </c>
      <c r="BG3645" s="230">
        <f>IF(N3645="zákl. přenesená",J3645,0)</f>
        <v>0</v>
      </c>
      <c r="BH3645" s="230">
        <f>IF(N3645="sníž. přenesená",J3645,0)</f>
        <v>0</v>
      </c>
      <c r="BI3645" s="230">
        <f>IF(N3645="nulová",J3645,0)</f>
        <v>0</v>
      </c>
      <c r="BJ3645" s="20" t="s">
        <v>91</v>
      </c>
      <c r="BK3645" s="230">
        <f>ROUND(I3645*H3645,2)</f>
        <v>0</v>
      </c>
      <c r="BL3645" s="20" t="s">
        <v>482</v>
      </c>
      <c r="BM3645" s="229" t="s">
        <v>3254</v>
      </c>
    </row>
    <row r="3646" s="2" customFormat="1" ht="24.15" customHeight="1">
      <c r="A3646" s="41"/>
      <c r="B3646" s="42"/>
      <c r="C3646" s="280" t="s">
        <v>3255</v>
      </c>
      <c r="D3646" s="280" t="s">
        <v>489</v>
      </c>
      <c r="E3646" s="281" t="s">
        <v>3256</v>
      </c>
      <c r="F3646" s="282" t="s">
        <v>3175</v>
      </c>
      <c r="G3646" s="283" t="s">
        <v>595</v>
      </c>
      <c r="H3646" s="284">
        <v>1</v>
      </c>
      <c r="I3646" s="285"/>
      <c r="J3646" s="286">
        <f>ROUND(I3646*H3646,2)</f>
        <v>0</v>
      </c>
      <c r="K3646" s="282" t="s">
        <v>19</v>
      </c>
      <c r="L3646" s="287"/>
      <c r="M3646" s="288" t="s">
        <v>19</v>
      </c>
      <c r="N3646" s="289" t="s">
        <v>50</v>
      </c>
      <c r="O3646" s="87"/>
      <c r="P3646" s="227">
        <f>O3646*H3646</f>
        <v>0</v>
      </c>
      <c r="Q3646" s="227">
        <v>0.036110000000000003</v>
      </c>
      <c r="R3646" s="227">
        <f>Q3646*H3646</f>
        <v>0.036110000000000003</v>
      </c>
      <c r="S3646" s="227">
        <v>0</v>
      </c>
      <c r="T3646" s="228">
        <f>S3646*H3646</f>
        <v>0</v>
      </c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R3646" s="229" t="s">
        <v>616</v>
      </c>
      <c r="AT3646" s="229" t="s">
        <v>489</v>
      </c>
      <c r="AU3646" s="229" t="s">
        <v>91</v>
      </c>
      <c r="AY3646" s="20" t="s">
        <v>373</v>
      </c>
      <c r="BE3646" s="230">
        <f>IF(N3646="základní",J3646,0)</f>
        <v>0</v>
      </c>
      <c r="BF3646" s="230">
        <f>IF(N3646="snížená",J3646,0)</f>
        <v>0</v>
      </c>
      <c r="BG3646" s="230">
        <f>IF(N3646="zákl. přenesená",J3646,0)</f>
        <v>0</v>
      </c>
      <c r="BH3646" s="230">
        <f>IF(N3646="sníž. přenesená",J3646,0)</f>
        <v>0</v>
      </c>
      <c r="BI3646" s="230">
        <f>IF(N3646="nulová",J3646,0)</f>
        <v>0</v>
      </c>
      <c r="BJ3646" s="20" t="s">
        <v>91</v>
      </c>
      <c r="BK3646" s="230">
        <f>ROUND(I3646*H3646,2)</f>
        <v>0</v>
      </c>
      <c r="BL3646" s="20" t="s">
        <v>482</v>
      </c>
      <c r="BM3646" s="229" t="s">
        <v>3257</v>
      </c>
    </row>
    <row r="3647" s="2" customFormat="1" ht="24.15" customHeight="1">
      <c r="A3647" s="41"/>
      <c r="B3647" s="42"/>
      <c r="C3647" s="280" t="s">
        <v>3258</v>
      </c>
      <c r="D3647" s="280" t="s">
        <v>489</v>
      </c>
      <c r="E3647" s="281" t="s">
        <v>3259</v>
      </c>
      <c r="F3647" s="282" t="s">
        <v>3175</v>
      </c>
      <c r="G3647" s="283" t="s">
        <v>595</v>
      </c>
      <c r="H3647" s="284">
        <v>1</v>
      </c>
      <c r="I3647" s="285"/>
      <c r="J3647" s="286">
        <f>ROUND(I3647*H3647,2)</f>
        <v>0</v>
      </c>
      <c r="K3647" s="282" t="s">
        <v>19</v>
      </c>
      <c r="L3647" s="287"/>
      <c r="M3647" s="288" t="s">
        <v>19</v>
      </c>
      <c r="N3647" s="289" t="s">
        <v>50</v>
      </c>
      <c r="O3647" s="87"/>
      <c r="P3647" s="227">
        <f>O3647*H3647</f>
        <v>0</v>
      </c>
      <c r="Q3647" s="227">
        <v>0.036110000000000003</v>
      </c>
      <c r="R3647" s="227">
        <f>Q3647*H3647</f>
        <v>0.036110000000000003</v>
      </c>
      <c r="S3647" s="227">
        <v>0</v>
      </c>
      <c r="T3647" s="228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9" t="s">
        <v>616</v>
      </c>
      <c r="AT3647" s="229" t="s">
        <v>489</v>
      </c>
      <c r="AU3647" s="229" t="s">
        <v>91</v>
      </c>
      <c r="AY3647" s="20" t="s">
        <v>373</v>
      </c>
      <c r="BE3647" s="230">
        <f>IF(N3647="základní",J3647,0)</f>
        <v>0</v>
      </c>
      <c r="BF3647" s="230">
        <f>IF(N3647="snížená",J3647,0)</f>
        <v>0</v>
      </c>
      <c r="BG3647" s="230">
        <f>IF(N3647="zákl. přenesená",J3647,0)</f>
        <v>0</v>
      </c>
      <c r="BH3647" s="230">
        <f>IF(N3647="sníž. přenesená",J3647,0)</f>
        <v>0</v>
      </c>
      <c r="BI3647" s="230">
        <f>IF(N3647="nulová",J3647,0)</f>
        <v>0</v>
      </c>
      <c r="BJ3647" s="20" t="s">
        <v>91</v>
      </c>
      <c r="BK3647" s="230">
        <f>ROUND(I3647*H3647,2)</f>
        <v>0</v>
      </c>
      <c r="BL3647" s="20" t="s">
        <v>482</v>
      </c>
      <c r="BM3647" s="229" t="s">
        <v>3260</v>
      </c>
    </row>
    <row r="3648" s="2" customFormat="1" ht="24.15" customHeight="1">
      <c r="A3648" s="41"/>
      <c r="B3648" s="42"/>
      <c r="C3648" s="280" t="s">
        <v>3261</v>
      </c>
      <c r="D3648" s="280" t="s">
        <v>489</v>
      </c>
      <c r="E3648" s="281" t="s">
        <v>3262</v>
      </c>
      <c r="F3648" s="282" t="s">
        <v>3175</v>
      </c>
      <c r="G3648" s="283" t="s">
        <v>595</v>
      </c>
      <c r="H3648" s="284">
        <v>1</v>
      </c>
      <c r="I3648" s="285"/>
      <c r="J3648" s="286">
        <f>ROUND(I3648*H3648,2)</f>
        <v>0</v>
      </c>
      <c r="K3648" s="282" t="s">
        <v>19</v>
      </c>
      <c r="L3648" s="287"/>
      <c r="M3648" s="288" t="s">
        <v>19</v>
      </c>
      <c r="N3648" s="289" t="s">
        <v>50</v>
      </c>
      <c r="O3648" s="87"/>
      <c r="P3648" s="227">
        <f>O3648*H3648</f>
        <v>0</v>
      </c>
      <c r="Q3648" s="227">
        <v>0.036110000000000003</v>
      </c>
      <c r="R3648" s="227">
        <f>Q3648*H3648</f>
        <v>0.036110000000000003</v>
      </c>
      <c r="S3648" s="227">
        <v>0</v>
      </c>
      <c r="T3648" s="228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9" t="s">
        <v>616</v>
      </c>
      <c r="AT3648" s="229" t="s">
        <v>489</v>
      </c>
      <c r="AU3648" s="229" t="s">
        <v>91</v>
      </c>
      <c r="AY3648" s="20" t="s">
        <v>373</v>
      </c>
      <c r="BE3648" s="230">
        <f>IF(N3648="základní",J3648,0)</f>
        <v>0</v>
      </c>
      <c r="BF3648" s="230">
        <f>IF(N3648="snížená",J3648,0)</f>
        <v>0</v>
      </c>
      <c r="BG3648" s="230">
        <f>IF(N3648="zákl. přenesená",J3648,0)</f>
        <v>0</v>
      </c>
      <c r="BH3648" s="230">
        <f>IF(N3648="sníž. přenesená",J3648,0)</f>
        <v>0</v>
      </c>
      <c r="BI3648" s="230">
        <f>IF(N3648="nulová",J3648,0)</f>
        <v>0</v>
      </c>
      <c r="BJ3648" s="20" t="s">
        <v>91</v>
      </c>
      <c r="BK3648" s="230">
        <f>ROUND(I3648*H3648,2)</f>
        <v>0</v>
      </c>
      <c r="BL3648" s="20" t="s">
        <v>482</v>
      </c>
      <c r="BM3648" s="229" t="s">
        <v>3263</v>
      </c>
    </row>
    <row r="3649" s="2" customFormat="1" ht="33" customHeight="1">
      <c r="A3649" s="41"/>
      <c r="B3649" s="42"/>
      <c r="C3649" s="218" t="s">
        <v>3264</v>
      </c>
      <c r="D3649" s="218" t="s">
        <v>375</v>
      </c>
      <c r="E3649" s="219" t="s">
        <v>3265</v>
      </c>
      <c r="F3649" s="220" t="s">
        <v>3266</v>
      </c>
      <c r="G3649" s="221" t="s">
        <v>153</v>
      </c>
      <c r="H3649" s="222">
        <v>59.399999999999999</v>
      </c>
      <c r="I3649" s="223"/>
      <c r="J3649" s="224">
        <f>ROUND(I3649*H3649,2)</f>
        <v>0</v>
      </c>
      <c r="K3649" s="220" t="s">
        <v>378</v>
      </c>
      <c r="L3649" s="47"/>
      <c r="M3649" s="225" t="s">
        <v>19</v>
      </c>
      <c r="N3649" s="226" t="s">
        <v>50</v>
      </c>
      <c r="O3649" s="87"/>
      <c r="P3649" s="227">
        <f>O3649*H3649</f>
        <v>0</v>
      </c>
      <c r="Q3649" s="227">
        <v>0.00025000000000000001</v>
      </c>
      <c r="R3649" s="227">
        <f>Q3649*H3649</f>
        <v>0.01485</v>
      </c>
      <c r="S3649" s="227">
        <v>0</v>
      </c>
      <c r="T3649" s="228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9" t="s">
        <v>482</v>
      </c>
      <c r="AT3649" s="229" t="s">
        <v>375</v>
      </c>
      <c r="AU3649" s="229" t="s">
        <v>91</v>
      </c>
      <c r="AY3649" s="20" t="s">
        <v>373</v>
      </c>
      <c r="BE3649" s="230">
        <f>IF(N3649="základní",J3649,0)</f>
        <v>0</v>
      </c>
      <c r="BF3649" s="230">
        <f>IF(N3649="snížená",J3649,0)</f>
        <v>0</v>
      </c>
      <c r="BG3649" s="230">
        <f>IF(N3649="zákl. přenesená",J3649,0)</f>
        <v>0</v>
      </c>
      <c r="BH3649" s="230">
        <f>IF(N3649="sníž. přenesená",J3649,0)</f>
        <v>0</v>
      </c>
      <c r="BI3649" s="230">
        <f>IF(N3649="nulová",J3649,0)</f>
        <v>0</v>
      </c>
      <c r="BJ3649" s="20" t="s">
        <v>91</v>
      </c>
      <c r="BK3649" s="230">
        <f>ROUND(I3649*H3649,2)</f>
        <v>0</v>
      </c>
      <c r="BL3649" s="20" t="s">
        <v>482</v>
      </c>
      <c r="BM3649" s="229" t="s">
        <v>3267</v>
      </c>
    </row>
    <row r="3650" s="2" customFormat="1">
      <c r="A3650" s="41"/>
      <c r="B3650" s="42"/>
      <c r="C3650" s="43"/>
      <c r="D3650" s="231" t="s">
        <v>381</v>
      </c>
      <c r="E3650" s="43"/>
      <c r="F3650" s="232" t="s">
        <v>3268</v>
      </c>
      <c r="G3650" s="43"/>
      <c r="H3650" s="43"/>
      <c r="I3650" s="233"/>
      <c r="J3650" s="43"/>
      <c r="K3650" s="43"/>
      <c r="L3650" s="47"/>
      <c r="M3650" s="234"/>
      <c r="N3650" s="235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381</v>
      </c>
      <c r="AU3650" s="20" t="s">
        <v>91</v>
      </c>
    </row>
    <row r="3651" s="13" customFormat="1">
      <c r="A3651" s="13"/>
      <c r="B3651" s="236"/>
      <c r="C3651" s="237"/>
      <c r="D3651" s="238" t="s">
        <v>383</v>
      </c>
      <c r="E3651" s="239" t="s">
        <v>19</v>
      </c>
      <c r="F3651" s="240" t="s">
        <v>384</v>
      </c>
      <c r="G3651" s="237"/>
      <c r="H3651" s="239" t="s">
        <v>19</v>
      </c>
      <c r="I3651" s="241"/>
      <c r="J3651" s="237"/>
      <c r="K3651" s="237"/>
      <c r="L3651" s="242"/>
      <c r="M3651" s="243"/>
      <c r="N3651" s="244"/>
      <c r="O3651" s="244"/>
      <c r="P3651" s="244"/>
      <c r="Q3651" s="244"/>
      <c r="R3651" s="244"/>
      <c r="S3651" s="244"/>
      <c r="T3651" s="245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6" t="s">
        <v>383</v>
      </c>
      <c r="AU3651" s="246" t="s">
        <v>91</v>
      </c>
      <c r="AV3651" s="13" t="s">
        <v>85</v>
      </c>
      <c r="AW3651" s="13" t="s">
        <v>37</v>
      </c>
      <c r="AX3651" s="13" t="s">
        <v>78</v>
      </c>
      <c r="AY3651" s="246" t="s">
        <v>373</v>
      </c>
    </row>
    <row r="3652" s="13" customFormat="1">
      <c r="A3652" s="13"/>
      <c r="B3652" s="236"/>
      <c r="C3652" s="237"/>
      <c r="D3652" s="238" t="s">
        <v>383</v>
      </c>
      <c r="E3652" s="239" t="s">
        <v>19</v>
      </c>
      <c r="F3652" s="240" t="s">
        <v>2502</v>
      </c>
      <c r="G3652" s="237"/>
      <c r="H3652" s="239" t="s">
        <v>19</v>
      </c>
      <c r="I3652" s="241"/>
      <c r="J3652" s="237"/>
      <c r="K3652" s="237"/>
      <c r="L3652" s="242"/>
      <c r="M3652" s="243"/>
      <c r="N3652" s="244"/>
      <c r="O3652" s="244"/>
      <c r="P3652" s="244"/>
      <c r="Q3652" s="244"/>
      <c r="R3652" s="244"/>
      <c r="S3652" s="244"/>
      <c r="T3652" s="24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6" t="s">
        <v>383</v>
      </c>
      <c r="AU3652" s="246" t="s">
        <v>91</v>
      </c>
      <c r="AV3652" s="13" t="s">
        <v>85</v>
      </c>
      <c r="AW3652" s="13" t="s">
        <v>37</v>
      </c>
      <c r="AX3652" s="13" t="s">
        <v>78</v>
      </c>
      <c r="AY3652" s="246" t="s">
        <v>373</v>
      </c>
    </row>
    <row r="3653" s="14" customFormat="1">
      <c r="A3653" s="14"/>
      <c r="B3653" s="247"/>
      <c r="C3653" s="248"/>
      <c r="D3653" s="238" t="s">
        <v>383</v>
      </c>
      <c r="E3653" s="249" t="s">
        <v>19</v>
      </c>
      <c r="F3653" s="250" t="s">
        <v>3269</v>
      </c>
      <c r="G3653" s="248"/>
      <c r="H3653" s="251">
        <v>6.5999999999999996</v>
      </c>
      <c r="I3653" s="252"/>
      <c r="J3653" s="248"/>
      <c r="K3653" s="248"/>
      <c r="L3653" s="253"/>
      <c r="M3653" s="254"/>
      <c r="N3653" s="255"/>
      <c r="O3653" s="255"/>
      <c r="P3653" s="255"/>
      <c r="Q3653" s="255"/>
      <c r="R3653" s="255"/>
      <c r="S3653" s="255"/>
      <c r="T3653" s="25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7" t="s">
        <v>383</v>
      </c>
      <c r="AU3653" s="257" t="s">
        <v>91</v>
      </c>
      <c r="AV3653" s="14" t="s">
        <v>91</v>
      </c>
      <c r="AW3653" s="14" t="s">
        <v>37</v>
      </c>
      <c r="AX3653" s="14" t="s">
        <v>78</v>
      </c>
      <c r="AY3653" s="257" t="s">
        <v>373</v>
      </c>
    </row>
    <row r="3654" s="14" customFormat="1">
      <c r="A3654" s="14"/>
      <c r="B3654" s="247"/>
      <c r="C3654" s="248"/>
      <c r="D3654" s="238" t="s">
        <v>383</v>
      </c>
      <c r="E3654" s="249" t="s">
        <v>19</v>
      </c>
      <c r="F3654" s="250" t="s">
        <v>3270</v>
      </c>
      <c r="G3654" s="248"/>
      <c r="H3654" s="251">
        <v>6.5999999999999996</v>
      </c>
      <c r="I3654" s="252"/>
      <c r="J3654" s="248"/>
      <c r="K3654" s="248"/>
      <c r="L3654" s="253"/>
      <c r="M3654" s="254"/>
      <c r="N3654" s="255"/>
      <c r="O3654" s="255"/>
      <c r="P3654" s="255"/>
      <c r="Q3654" s="255"/>
      <c r="R3654" s="255"/>
      <c r="S3654" s="255"/>
      <c r="T3654" s="256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7" t="s">
        <v>383</v>
      </c>
      <c r="AU3654" s="257" t="s">
        <v>91</v>
      </c>
      <c r="AV3654" s="14" t="s">
        <v>91</v>
      </c>
      <c r="AW3654" s="14" t="s">
        <v>37</v>
      </c>
      <c r="AX3654" s="14" t="s">
        <v>78</v>
      </c>
      <c r="AY3654" s="257" t="s">
        <v>373</v>
      </c>
    </row>
    <row r="3655" s="14" customFormat="1">
      <c r="A3655" s="14"/>
      <c r="B3655" s="247"/>
      <c r="C3655" s="248"/>
      <c r="D3655" s="238" t="s">
        <v>383</v>
      </c>
      <c r="E3655" s="249" t="s">
        <v>19</v>
      </c>
      <c r="F3655" s="250" t="s">
        <v>3271</v>
      </c>
      <c r="G3655" s="248"/>
      <c r="H3655" s="251">
        <v>6.5999999999999996</v>
      </c>
      <c r="I3655" s="252"/>
      <c r="J3655" s="248"/>
      <c r="K3655" s="248"/>
      <c r="L3655" s="253"/>
      <c r="M3655" s="254"/>
      <c r="N3655" s="255"/>
      <c r="O3655" s="255"/>
      <c r="P3655" s="255"/>
      <c r="Q3655" s="255"/>
      <c r="R3655" s="255"/>
      <c r="S3655" s="255"/>
      <c r="T3655" s="256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7" t="s">
        <v>383</v>
      </c>
      <c r="AU3655" s="257" t="s">
        <v>91</v>
      </c>
      <c r="AV3655" s="14" t="s">
        <v>91</v>
      </c>
      <c r="AW3655" s="14" t="s">
        <v>37</v>
      </c>
      <c r="AX3655" s="14" t="s">
        <v>78</v>
      </c>
      <c r="AY3655" s="257" t="s">
        <v>373</v>
      </c>
    </row>
    <row r="3656" s="14" customFormat="1">
      <c r="A3656" s="14"/>
      <c r="B3656" s="247"/>
      <c r="C3656" s="248"/>
      <c r="D3656" s="238" t="s">
        <v>383</v>
      </c>
      <c r="E3656" s="249" t="s">
        <v>19</v>
      </c>
      <c r="F3656" s="250" t="s">
        <v>3272</v>
      </c>
      <c r="G3656" s="248"/>
      <c r="H3656" s="251">
        <v>6.5999999999999996</v>
      </c>
      <c r="I3656" s="252"/>
      <c r="J3656" s="248"/>
      <c r="K3656" s="248"/>
      <c r="L3656" s="253"/>
      <c r="M3656" s="254"/>
      <c r="N3656" s="255"/>
      <c r="O3656" s="255"/>
      <c r="P3656" s="255"/>
      <c r="Q3656" s="255"/>
      <c r="R3656" s="255"/>
      <c r="S3656" s="255"/>
      <c r="T3656" s="256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7" t="s">
        <v>383</v>
      </c>
      <c r="AU3656" s="257" t="s">
        <v>91</v>
      </c>
      <c r="AV3656" s="14" t="s">
        <v>91</v>
      </c>
      <c r="AW3656" s="14" t="s">
        <v>37</v>
      </c>
      <c r="AX3656" s="14" t="s">
        <v>78</v>
      </c>
      <c r="AY3656" s="257" t="s">
        <v>373</v>
      </c>
    </row>
    <row r="3657" s="14" customFormat="1">
      <c r="A3657" s="14"/>
      <c r="B3657" s="247"/>
      <c r="C3657" s="248"/>
      <c r="D3657" s="238" t="s">
        <v>383</v>
      </c>
      <c r="E3657" s="249" t="s">
        <v>19</v>
      </c>
      <c r="F3657" s="250" t="s">
        <v>3273</v>
      </c>
      <c r="G3657" s="248"/>
      <c r="H3657" s="251">
        <v>6.5999999999999996</v>
      </c>
      <c r="I3657" s="252"/>
      <c r="J3657" s="248"/>
      <c r="K3657" s="248"/>
      <c r="L3657" s="253"/>
      <c r="M3657" s="254"/>
      <c r="N3657" s="255"/>
      <c r="O3657" s="255"/>
      <c r="P3657" s="255"/>
      <c r="Q3657" s="255"/>
      <c r="R3657" s="255"/>
      <c r="S3657" s="255"/>
      <c r="T3657" s="256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7" t="s">
        <v>383</v>
      </c>
      <c r="AU3657" s="257" t="s">
        <v>91</v>
      </c>
      <c r="AV3657" s="14" t="s">
        <v>91</v>
      </c>
      <c r="AW3657" s="14" t="s">
        <v>37</v>
      </c>
      <c r="AX3657" s="14" t="s">
        <v>78</v>
      </c>
      <c r="AY3657" s="257" t="s">
        <v>373</v>
      </c>
    </row>
    <row r="3658" s="14" customFormat="1">
      <c r="A3658" s="14"/>
      <c r="B3658" s="247"/>
      <c r="C3658" s="248"/>
      <c r="D3658" s="238" t="s">
        <v>383</v>
      </c>
      <c r="E3658" s="249" t="s">
        <v>19</v>
      </c>
      <c r="F3658" s="250" t="s">
        <v>3274</v>
      </c>
      <c r="G3658" s="248"/>
      <c r="H3658" s="251">
        <v>6.5999999999999996</v>
      </c>
      <c r="I3658" s="252"/>
      <c r="J3658" s="248"/>
      <c r="K3658" s="248"/>
      <c r="L3658" s="253"/>
      <c r="M3658" s="254"/>
      <c r="N3658" s="255"/>
      <c r="O3658" s="255"/>
      <c r="P3658" s="255"/>
      <c r="Q3658" s="255"/>
      <c r="R3658" s="255"/>
      <c r="S3658" s="255"/>
      <c r="T3658" s="256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7" t="s">
        <v>383</v>
      </c>
      <c r="AU3658" s="257" t="s">
        <v>91</v>
      </c>
      <c r="AV3658" s="14" t="s">
        <v>91</v>
      </c>
      <c r="AW3658" s="14" t="s">
        <v>37</v>
      </c>
      <c r="AX3658" s="14" t="s">
        <v>78</v>
      </c>
      <c r="AY3658" s="257" t="s">
        <v>373</v>
      </c>
    </row>
    <row r="3659" s="14" customFormat="1">
      <c r="A3659" s="14"/>
      <c r="B3659" s="247"/>
      <c r="C3659" s="248"/>
      <c r="D3659" s="238" t="s">
        <v>383</v>
      </c>
      <c r="E3659" s="249" t="s">
        <v>19</v>
      </c>
      <c r="F3659" s="250" t="s">
        <v>3275</v>
      </c>
      <c r="G3659" s="248"/>
      <c r="H3659" s="251">
        <v>6.5999999999999996</v>
      </c>
      <c r="I3659" s="252"/>
      <c r="J3659" s="248"/>
      <c r="K3659" s="248"/>
      <c r="L3659" s="253"/>
      <c r="M3659" s="254"/>
      <c r="N3659" s="255"/>
      <c r="O3659" s="255"/>
      <c r="P3659" s="255"/>
      <c r="Q3659" s="255"/>
      <c r="R3659" s="255"/>
      <c r="S3659" s="255"/>
      <c r="T3659" s="256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7" t="s">
        <v>383</v>
      </c>
      <c r="AU3659" s="257" t="s">
        <v>91</v>
      </c>
      <c r="AV3659" s="14" t="s">
        <v>91</v>
      </c>
      <c r="AW3659" s="14" t="s">
        <v>37</v>
      </c>
      <c r="AX3659" s="14" t="s">
        <v>78</v>
      </c>
      <c r="AY3659" s="257" t="s">
        <v>373</v>
      </c>
    </row>
    <row r="3660" s="14" customFormat="1">
      <c r="A3660" s="14"/>
      <c r="B3660" s="247"/>
      <c r="C3660" s="248"/>
      <c r="D3660" s="238" t="s">
        <v>383</v>
      </c>
      <c r="E3660" s="249" t="s">
        <v>19</v>
      </c>
      <c r="F3660" s="250" t="s">
        <v>3276</v>
      </c>
      <c r="G3660" s="248"/>
      <c r="H3660" s="251">
        <v>6.5999999999999996</v>
      </c>
      <c r="I3660" s="252"/>
      <c r="J3660" s="248"/>
      <c r="K3660" s="248"/>
      <c r="L3660" s="253"/>
      <c r="M3660" s="254"/>
      <c r="N3660" s="255"/>
      <c r="O3660" s="255"/>
      <c r="P3660" s="255"/>
      <c r="Q3660" s="255"/>
      <c r="R3660" s="255"/>
      <c r="S3660" s="255"/>
      <c r="T3660" s="256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7" t="s">
        <v>383</v>
      </c>
      <c r="AU3660" s="257" t="s">
        <v>91</v>
      </c>
      <c r="AV3660" s="14" t="s">
        <v>91</v>
      </c>
      <c r="AW3660" s="14" t="s">
        <v>37</v>
      </c>
      <c r="AX3660" s="14" t="s">
        <v>78</v>
      </c>
      <c r="AY3660" s="257" t="s">
        <v>373</v>
      </c>
    </row>
    <row r="3661" s="14" customFormat="1">
      <c r="A3661" s="14"/>
      <c r="B3661" s="247"/>
      <c r="C3661" s="248"/>
      <c r="D3661" s="238" t="s">
        <v>383</v>
      </c>
      <c r="E3661" s="249" t="s">
        <v>19</v>
      </c>
      <c r="F3661" s="250" t="s">
        <v>3277</v>
      </c>
      <c r="G3661" s="248"/>
      <c r="H3661" s="251">
        <v>6.5999999999999996</v>
      </c>
      <c r="I3661" s="252"/>
      <c r="J3661" s="248"/>
      <c r="K3661" s="248"/>
      <c r="L3661" s="253"/>
      <c r="M3661" s="254"/>
      <c r="N3661" s="255"/>
      <c r="O3661" s="255"/>
      <c r="P3661" s="255"/>
      <c r="Q3661" s="255"/>
      <c r="R3661" s="255"/>
      <c r="S3661" s="255"/>
      <c r="T3661" s="256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7" t="s">
        <v>383</v>
      </c>
      <c r="AU3661" s="257" t="s">
        <v>91</v>
      </c>
      <c r="AV3661" s="14" t="s">
        <v>91</v>
      </c>
      <c r="AW3661" s="14" t="s">
        <v>37</v>
      </c>
      <c r="AX3661" s="14" t="s">
        <v>78</v>
      </c>
      <c r="AY3661" s="257" t="s">
        <v>373</v>
      </c>
    </row>
    <row r="3662" s="15" customFormat="1">
      <c r="A3662" s="15"/>
      <c r="B3662" s="258"/>
      <c r="C3662" s="259"/>
      <c r="D3662" s="238" t="s">
        <v>383</v>
      </c>
      <c r="E3662" s="260" t="s">
        <v>19</v>
      </c>
      <c r="F3662" s="261" t="s">
        <v>386</v>
      </c>
      <c r="G3662" s="259"/>
      <c r="H3662" s="262">
        <v>59.399999999999999</v>
      </c>
      <c r="I3662" s="263"/>
      <c r="J3662" s="259"/>
      <c r="K3662" s="259"/>
      <c r="L3662" s="264"/>
      <c r="M3662" s="265"/>
      <c r="N3662" s="266"/>
      <c r="O3662" s="266"/>
      <c r="P3662" s="266"/>
      <c r="Q3662" s="266"/>
      <c r="R3662" s="266"/>
      <c r="S3662" s="266"/>
      <c r="T3662" s="267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8" t="s">
        <v>383</v>
      </c>
      <c r="AU3662" s="268" t="s">
        <v>91</v>
      </c>
      <c r="AV3662" s="15" t="s">
        <v>379</v>
      </c>
      <c r="AW3662" s="15" t="s">
        <v>37</v>
      </c>
      <c r="AX3662" s="15" t="s">
        <v>85</v>
      </c>
      <c r="AY3662" s="268" t="s">
        <v>373</v>
      </c>
    </row>
    <row r="3663" s="2" customFormat="1" ht="33" customHeight="1">
      <c r="A3663" s="41"/>
      <c r="B3663" s="42"/>
      <c r="C3663" s="280" t="s">
        <v>3278</v>
      </c>
      <c r="D3663" s="280" t="s">
        <v>489</v>
      </c>
      <c r="E3663" s="281" t="s">
        <v>3279</v>
      </c>
      <c r="F3663" s="282" t="s">
        <v>3280</v>
      </c>
      <c r="G3663" s="283" t="s">
        <v>595</v>
      </c>
      <c r="H3663" s="284">
        <v>1</v>
      </c>
      <c r="I3663" s="285"/>
      <c r="J3663" s="286">
        <f>ROUND(I3663*H3663,2)</f>
        <v>0</v>
      </c>
      <c r="K3663" s="282" t="s">
        <v>19</v>
      </c>
      <c r="L3663" s="287"/>
      <c r="M3663" s="288" t="s">
        <v>19</v>
      </c>
      <c r="N3663" s="289" t="s">
        <v>50</v>
      </c>
      <c r="O3663" s="87"/>
      <c r="P3663" s="227">
        <f>O3663*H3663</f>
        <v>0</v>
      </c>
      <c r="Q3663" s="227">
        <v>0.029319999999999999</v>
      </c>
      <c r="R3663" s="227">
        <f>Q3663*H3663</f>
        <v>0.029319999999999999</v>
      </c>
      <c r="S3663" s="227">
        <v>0</v>
      </c>
      <c r="T3663" s="228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9" t="s">
        <v>616</v>
      </c>
      <c r="AT3663" s="229" t="s">
        <v>489</v>
      </c>
      <c r="AU3663" s="229" t="s">
        <v>91</v>
      </c>
      <c r="AY3663" s="20" t="s">
        <v>373</v>
      </c>
      <c r="BE3663" s="230">
        <f>IF(N3663="základní",J3663,0)</f>
        <v>0</v>
      </c>
      <c r="BF3663" s="230">
        <f>IF(N3663="snížená",J3663,0)</f>
        <v>0</v>
      </c>
      <c r="BG3663" s="230">
        <f>IF(N3663="zákl. přenesená",J3663,0)</f>
        <v>0</v>
      </c>
      <c r="BH3663" s="230">
        <f>IF(N3663="sníž. přenesená",J3663,0)</f>
        <v>0</v>
      </c>
      <c r="BI3663" s="230">
        <f>IF(N3663="nulová",J3663,0)</f>
        <v>0</v>
      </c>
      <c r="BJ3663" s="20" t="s">
        <v>91</v>
      </c>
      <c r="BK3663" s="230">
        <f>ROUND(I3663*H3663,2)</f>
        <v>0</v>
      </c>
      <c r="BL3663" s="20" t="s">
        <v>482</v>
      </c>
      <c r="BM3663" s="229" t="s">
        <v>3281</v>
      </c>
    </row>
    <row r="3664" s="2" customFormat="1" ht="33" customHeight="1">
      <c r="A3664" s="41"/>
      <c r="B3664" s="42"/>
      <c r="C3664" s="280" t="s">
        <v>3282</v>
      </c>
      <c r="D3664" s="280" t="s">
        <v>489</v>
      </c>
      <c r="E3664" s="281" t="s">
        <v>3283</v>
      </c>
      <c r="F3664" s="282" t="s">
        <v>3280</v>
      </c>
      <c r="G3664" s="283" t="s">
        <v>595</v>
      </c>
      <c r="H3664" s="284">
        <v>1</v>
      </c>
      <c r="I3664" s="285"/>
      <c r="J3664" s="286">
        <f>ROUND(I3664*H3664,2)</f>
        <v>0</v>
      </c>
      <c r="K3664" s="282" t="s">
        <v>19</v>
      </c>
      <c r="L3664" s="287"/>
      <c r="M3664" s="288" t="s">
        <v>19</v>
      </c>
      <c r="N3664" s="289" t="s">
        <v>50</v>
      </c>
      <c r="O3664" s="87"/>
      <c r="P3664" s="227">
        <f>O3664*H3664</f>
        <v>0</v>
      </c>
      <c r="Q3664" s="227">
        <v>0.029319999999999999</v>
      </c>
      <c r="R3664" s="227">
        <f>Q3664*H3664</f>
        <v>0.029319999999999999</v>
      </c>
      <c r="S3664" s="227">
        <v>0</v>
      </c>
      <c r="T3664" s="228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9" t="s">
        <v>616</v>
      </c>
      <c r="AT3664" s="229" t="s">
        <v>489</v>
      </c>
      <c r="AU3664" s="229" t="s">
        <v>91</v>
      </c>
      <c r="AY3664" s="20" t="s">
        <v>373</v>
      </c>
      <c r="BE3664" s="230">
        <f>IF(N3664="základní",J3664,0)</f>
        <v>0</v>
      </c>
      <c r="BF3664" s="230">
        <f>IF(N3664="snížená",J3664,0)</f>
        <v>0</v>
      </c>
      <c r="BG3664" s="230">
        <f>IF(N3664="zákl. přenesená",J3664,0)</f>
        <v>0</v>
      </c>
      <c r="BH3664" s="230">
        <f>IF(N3664="sníž. přenesená",J3664,0)</f>
        <v>0</v>
      </c>
      <c r="BI3664" s="230">
        <f>IF(N3664="nulová",J3664,0)</f>
        <v>0</v>
      </c>
      <c r="BJ3664" s="20" t="s">
        <v>91</v>
      </c>
      <c r="BK3664" s="230">
        <f>ROUND(I3664*H3664,2)</f>
        <v>0</v>
      </c>
      <c r="BL3664" s="20" t="s">
        <v>482</v>
      </c>
      <c r="BM3664" s="229" t="s">
        <v>3284</v>
      </c>
    </row>
    <row r="3665" s="2" customFormat="1" ht="33" customHeight="1">
      <c r="A3665" s="41"/>
      <c r="B3665" s="42"/>
      <c r="C3665" s="280" t="s">
        <v>3285</v>
      </c>
      <c r="D3665" s="280" t="s">
        <v>489</v>
      </c>
      <c r="E3665" s="281" t="s">
        <v>3286</v>
      </c>
      <c r="F3665" s="282" t="s">
        <v>3280</v>
      </c>
      <c r="G3665" s="283" t="s">
        <v>595</v>
      </c>
      <c r="H3665" s="284">
        <v>1</v>
      </c>
      <c r="I3665" s="285"/>
      <c r="J3665" s="286">
        <f>ROUND(I3665*H3665,2)</f>
        <v>0</v>
      </c>
      <c r="K3665" s="282" t="s">
        <v>19</v>
      </c>
      <c r="L3665" s="287"/>
      <c r="M3665" s="288" t="s">
        <v>19</v>
      </c>
      <c r="N3665" s="289" t="s">
        <v>50</v>
      </c>
      <c r="O3665" s="87"/>
      <c r="P3665" s="227">
        <f>O3665*H3665</f>
        <v>0</v>
      </c>
      <c r="Q3665" s="227">
        <v>0.029319999999999999</v>
      </c>
      <c r="R3665" s="227">
        <f>Q3665*H3665</f>
        <v>0.029319999999999999</v>
      </c>
      <c r="S3665" s="227">
        <v>0</v>
      </c>
      <c r="T3665" s="228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9" t="s">
        <v>616</v>
      </c>
      <c r="AT3665" s="229" t="s">
        <v>489</v>
      </c>
      <c r="AU3665" s="229" t="s">
        <v>91</v>
      </c>
      <c r="AY3665" s="20" t="s">
        <v>373</v>
      </c>
      <c r="BE3665" s="230">
        <f>IF(N3665="základní",J3665,0)</f>
        <v>0</v>
      </c>
      <c r="BF3665" s="230">
        <f>IF(N3665="snížená",J3665,0)</f>
        <v>0</v>
      </c>
      <c r="BG3665" s="230">
        <f>IF(N3665="zákl. přenesená",J3665,0)</f>
        <v>0</v>
      </c>
      <c r="BH3665" s="230">
        <f>IF(N3665="sníž. přenesená",J3665,0)</f>
        <v>0</v>
      </c>
      <c r="BI3665" s="230">
        <f>IF(N3665="nulová",J3665,0)</f>
        <v>0</v>
      </c>
      <c r="BJ3665" s="20" t="s">
        <v>91</v>
      </c>
      <c r="BK3665" s="230">
        <f>ROUND(I3665*H3665,2)</f>
        <v>0</v>
      </c>
      <c r="BL3665" s="20" t="s">
        <v>482</v>
      </c>
      <c r="BM3665" s="229" t="s">
        <v>3287</v>
      </c>
    </row>
    <row r="3666" s="2" customFormat="1" ht="33" customHeight="1">
      <c r="A3666" s="41"/>
      <c r="B3666" s="42"/>
      <c r="C3666" s="280" t="s">
        <v>3288</v>
      </c>
      <c r="D3666" s="280" t="s">
        <v>489</v>
      </c>
      <c r="E3666" s="281" t="s">
        <v>3289</v>
      </c>
      <c r="F3666" s="282" t="s">
        <v>3280</v>
      </c>
      <c r="G3666" s="283" t="s">
        <v>595</v>
      </c>
      <c r="H3666" s="284">
        <v>1</v>
      </c>
      <c r="I3666" s="285"/>
      <c r="J3666" s="286">
        <f>ROUND(I3666*H3666,2)</f>
        <v>0</v>
      </c>
      <c r="K3666" s="282" t="s">
        <v>19</v>
      </c>
      <c r="L3666" s="287"/>
      <c r="M3666" s="288" t="s">
        <v>19</v>
      </c>
      <c r="N3666" s="289" t="s">
        <v>50</v>
      </c>
      <c r="O3666" s="87"/>
      <c r="P3666" s="227">
        <f>O3666*H3666</f>
        <v>0</v>
      </c>
      <c r="Q3666" s="227">
        <v>0.029319999999999999</v>
      </c>
      <c r="R3666" s="227">
        <f>Q3666*H3666</f>
        <v>0.029319999999999999</v>
      </c>
      <c r="S3666" s="227">
        <v>0</v>
      </c>
      <c r="T3666" s="228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9" t="s">
        <v>616</v>
      </c>
      <c r="AT3666" s="229" t="s">
        <v>489</v>
      </c>
      <c r="AU3666" s="229" t="s">
        <v>91</v>
      </c>
      <c r="AY3666" s="20" t="s">
        <v>373</v>
      </c>
      <c r="BE3666" s="230">
        <f>IF(N3666="základní",J3666,0)</f>
        <v>0</v>
      </c>
      <c r="BF3666" s="230">
        <f>IF(N3666="snížená",J3666,0)</f>
        <v>0</v>
      </c>
      <c r="BG3666" s="230">
        <f>IF(N3666="zákl. přenesená",J3666,0)</f>
        <v>0</v>
      </c>
      <c r="BH3666" s="230">
        <f>IF(N3666="sníž. přenesená",J3666,0)</f>
        <v>0</v>
      </c>
      <c r="BI3666" s="230">
        <f>IF(N3666="nulová",J3666,0)</f>
        <v>0</v>
      </c>
      <c r="BJ3666" s="20" t="s">
        <v>91</v>
      </c>
      <c r="BK3666" s="230">
        <f>ROUND(I3666*H3666,2)</f>
        <v>0</v>
      </c>
      <c r="BL3666" s="20" t="s">
        <v>482</v>
      </c>
      <c r="BM3666" s="229" t="s">
        <v>3290</v>
      </c>
    </row>
    <row r="3667" s="2" customFormat="1" ht="33" customHeight="1">
      <c r="A3667" s="41"/>
      <c r="B3667" s="42"/>
      <c r="C3667" s="280" t="s">
        <v>3291</v>
      </c>
      <c r="D3667" s="280" t="s">
        <v>489</v>
      </c>
      <c r="E3667" s="281" t="s">
        <v>3292</v>
      </c>
      <c r="F3667" s="282" t="s">
        <v>3280</v>
      </c>
      <c r="G3667" s="283" t="s">
        <v>595</v>
      </c>
      <c r="H3667" s="284">
        <v>1</v>
      </c>
      <c r="I3667" s="285"/>
      <c r="J3667" s="286">
        <f>ROUND(I3667*H3667,2)</f>
        <v>0</v>
      </c>
      <c r="K3667" s="282" t="s">
        <v>19</v>
      </c>
      <c r="L3667" s="287"/>
      <c r="M3667" s="288" t="s">
        <v>19</v>
      </c>
      <c r="N3667" s="289" t="s">
        <v>50</v>
      </c>
      <c r="O3667" s="87"/>
      <c r="P3667" s="227">
        <f>O3667*H3667</f>
        <v>0</v>
      </c>
      <c r="Q3667" s="227">
        <v>0.029319999999999999</v>
      </c>
      <c r="R3667" s="227">
        <f>Q3667*H3667</f>
        <v>0.029319999999999999</v>
      </c>
      <c r="S3667" s="227">
        <v>0</v>
      </c>
      <c r="T3667" s="228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9" t="s">
        <v>616</v>
      </c>
      <c r="AT3667" s="229" t="s">
        <v>489</v>
      </c>
      <c r="AU3667" s="229" t="s">
        <v>91</v>
      </c>
      <c r="AY3667" s="20" t="s">
        <v>373</v>
      </c>
      <c r="BE3667" s="230">
        <f>IF(N3667="základní",J3667,0)</f>
        <v>0</v>
      </c>
      <c r="BF3667" s="230">
        <f>IF(N3667="snížená",J3667,0)</f>
        <v>0</v>
      </c>
      <c r="BG3667" s="230">
        <f>IF(N3667="zákl. přenesená",J3667,0)</f>
        <v>0</v>
      </c>
      <c r="BH3667" s="230">
        <f>IF(N3667="sníž. přenesená",J3667,0)</f>
        <v>0</v>
      </c>
      <c r="BI3667" s="230">
        <f>IF(N3667="nulová",J3667,0)</f>
        <v>0</v>
      </c>
      <c r="BJ3667" s="20" t="s">
        <v>91</v>
      </c>
      <c r="BK3667" s="230">
        <f>ROUND(I3667*H3667,2)</f>
        <v>0</v>
      </c>
      <c r="BL3667" s="20" t="s">
        <v>482</v>
      </c>
      <c r="BM3667" s="229" t="s">
        <v>3293</v>
      </c>
    </row>
    <row r="3668" s="2" customFormat="1" ht="33" customHeight="1">
      <c r="A3668" s="41"/>
      <c r="B3668" s="42"/>
      <c r="C3668" s="280" t="s">
        <v>3294</v>
      </c>
      <c r="D3668" s="280" t="s">
        <v>489</v>
      </c>
      <c r="E3668" s="281" t="s">
        <v>3295</v>
      </c>
      <c r="F3668" s="282" t="s">
        <v>3280</v>
      </c>
      <c r="G3668" s="283" t="s">
        <v>595</v>
      </c>
      <c r="H3668" s="284">
        <v>1</v>
      </c>
      <c r="I3668" s="285"/>
      <c r="J3668" s="286">
        <f>ROUND(I3668*H3668,2)</f>
        <v>0</v>
      </c>
      <c r="K3668" s="282" t="s">
        <v>19</v>
      </c>
      <c r="L3668" s="287"/>
      <c r="M3668" s="288" t="s">
        <v>19</v>
      </c>
      <c r="N3668" s="289" t="s">
        <v>50</v>
      </c>
      <c r="O3668" s="87"/>
      <c r="P3668" s="227">
        <f>O3668*H3668</f>
        <v>0</v>
      </c>
      <c r="Q3668" s="227">
        <v>0.029319999999999999</v>
      </c>
      <c r="R3668" s="227">
        <f>Q3668*H3668</f>
        <v>0.029319999999999999</v>
      </c>
      <c r="S3668" s="227">
        <v>0</v>
      </c>
      <c r="T3668" s="228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9" t="s">
        <v>616</v>
      </c>
      <c r="AT3668" s="229" t="s">
        <v>489</v>
      </c>
      <c r="AU3668" s="229" t="s">
        <v>91</v>
      </c>
      <c r="AY3668" s="20" t="s">
        <v>373</v>
      </c>
      <c r="BE3668" s="230">
        <f>IF(N3668="základní",J3668,0)</f>
        <v>0</v>
      </c>
      <c r="BF3668" s="230">
        <f>IF(N3668="snížená",J3668,0)</f>
        <v>0</v>
      </c>
      <c r="BG3668" s="230">
        <f>IF(N3668="zákl. přenesená",J3668,0)</f>
        <v>0</v>
      </c>
      <c r="BH3668" s="230">
        <f>IF(N3668="sníž. přenesená",J3668,0)</f>
        <v>0</v>
      </c>
      <c r="BI3668" s="230">
        <f>IF(N3668="nulová",J3668,0)</f>
        <v>0</v>
      </c>
      <c r="BJ3668" s="20" t="s">
        <v>91</v>
      </c>
      <c r="BK3668" s="230">
        <f>ROUND(I3668*H3668,2)</f>
        <v>0</v>
      </c>
      <c r="BL3668" s="20" t="s">
        <v>482</v>
      </c>
      <c r="BM3668" s="229" t="s">
        <v>3296</v>
      </c>
    </row>
    <row r="3669" s="2" customFormat="1" ht="33" customHeight="1">
      <c r="A3669" s="41"/>
      <c r="B3669" s="42"/>
      <c r="C3669" s="280" t="s">
        <v>3297</v>
      </c>
      <c r="D3669" s="280" t="s">
        <v>489</v>
      </c>
      <c r="E3669" s="281" t="s">
        <v>3298</v>
      </c>
      <c r="F3669" s="282" t="s">
        <v>3280</v>
      </c>
      <c r="G3669" s="283" t="s">
        <v>595</v>
      </c>
      <c r="H3669" s="284">
        <v>1</v>
      </c>
      <c r="I3669" s="285"/>
      <c r="J3669" s="286">
        <f>ROUND(I3669*H3669,2)</f>
        <v>0</v>
      </c>
      <c r="K3669" s="282" t="s">
        <v>19</v>
      </c>
      <c r="L3669" s="287"/>
      <c r="M3669" s="288" t="s">
        <v>19</v>
      </c>
      <c r="N3669" s="289" t="s">
        <v>50</v>
      </c>
      <c r="O3669" s="87"/>
      <c r="P3669" s="227">
        <f>O3669*H3669</f>
        <v>0</v>
      </c>
      <c r="Q3669" s="227">
        <v>0.029319999999999999</v>
      </c>
      <c r="R3669" s="227">
        <f>Q3669*H3669</f>
        <v>0.029319999999999999</v>
      </c>
      <c r="S3669" s="227">
        <v>0</v>
      </c>
      <c r="T3669" s="228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9" t="s">
        <v>616</v>
      </c>
      <c r="AT3669" s="229" t="s">
        <v>489</v>
      </c>
      <c r="AU3669" s="229" t="s">
        <v>91</v>
      </c>
      <c r="AY3669" s="20" t="s">
        <v>373</v>
      </c>
      <c r="BE3669" s="230">
        <f>IF(N3669="základní",J3669,0)</f>
        <v>0</v>
      </c>
      <c r="BF3669" s="230">
        <f>IF(N3669="snížená",J3669,0)</f>
        <v>0</v>
      </c>
      <c r="BG3669" s="230">
        <f>IF(N3669="zákl. přenesená",J3669,0)</f>
        <v>0</v>
      </c>
      <c r="BH3669" s="230">
        <f>IF(N3669="sníž. přenesená",J3669,0)</f>
        <v>0</v>
      </c>
      <c r="BI3669" s="230">
        <f>IF(N3669="nulová",J3669,0)</f>
        <v>0</v>
      </c>
      <c r="BJ3669" s="20" t="s">
        <v>91</v>
      </c>
      <c r="BK3669" s="230">
        <f>ROUND(I3669*H3669,2)</f>
        <v>0</v>
      </c>
      <c r="BL3669" s="20" t="s">
        <v>482</v>
      </c>
      <c r="BM3669" s="229" t="s">
        <v>3299</v>
      </c>
    </row>
    <row r="3670" s="2" customFormat="1" ht="33" customHeight="1">
      <c r="A3670" s="41"/>
      <c r="B3670" s="42"/>
      <c r="C3670" s="280" t="s">
        <v>3300</v>
      </c>
      <c r="D3670" s="280" t="s">
        <v>489</v>
      </c>
      <c r="E3670" s="281" t="s">
        <v>3301</v>
      </c>
      <c r="F3670" s="282" t="s">
        <v>3280</v>
      </c>
      <c r="G3670" s="283" t="s">
        <v>595</v>
      </c>
      <c r="H3670" s="284">
        <v>1</v>
      </c>
      <c r="I3670" s="285"/>
      <c r="J3670" s="286">
        <f>ROUND(I3670*H3670,2)</f>
        <v>0</v>
      </c>
      <c r="K3670" s="282" t="s">
        <v>19</v>
      </c>
      <c r="L3670" s="287"/>
      <c r="M3670" s="288" t="s">
        <v>19</v>
      </c>
      <c r="N3670" s="289" t="s">
        <v>50</v>
      </c>
      <c r="O3670" s="87"/>
      <c r="P3670" s="227">
        <f>O3670*H3670</f>
        <v>0</v>
      </c>
      <c r="Q3670" s="227">
        <v>0.029319999999999999</v>
      </c>
      <c r="R3670" s="227">
        <f>Q3670*H3670</f>
        <v>0.029319999999999999</v>
      </c>
      <c r="S3670" s="227">
        <v>0</v>
      </c>
      <c r="T3670" s="228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9" t="s">
        <v>616</v>
      </c>
      <c r="AT3670" s="229" t="s">
        <v>489</v>
      </c>
      <c r="AU3670" s="229" t="s">
        <v>91</v>
      </c>
      <c r="AY3670" s="20" t="s">
        <v>373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20" t="s">
        <v>91</v>
      </c>
      <c r="BK3670" s="230">
        <f>ROUND(I3670*H3670,2)</f>
        <v>0</v>
      </c>
      <c r="BL3670" s="20" t="s">
        <v>482</v>
      </c>
      <c r="BM3670" s="229" t="s">
        <v>3302</v>
      </c>
    </row>
    <row r="3671" s="2" customFormat="1" ht="24.15" customHeight="1">
      <c r="A3671" s="41"/>
      <c r="B3671" s="42"/>
      <c r="C3671" s="218" t="s">
        <v>3303</v>
      </c>
      <c r="D3671" s="218" t="s">
        <v>375</v>
      </c>
      <c r="E3671" s="219" t="s">
        <v>3304</v>
      </c>
      <c r="F3671" s="220" t="s">
        <v>3305</v>
      </c>
      <c r="G3671" s="221" t="s">
        <v>595</v>
      </c>
      <c r="H3671" s="222">
        <v>1</v>
      </c>
      <c r="I3671" s="223"/>
      <c r="J3671" s="224">
        <f>ROUND(I3671*H3671,2)</f>
        <v>0</v>
      </c>
      <c r="K3671" s="220" t="s">
        <v>378</v>
      </c>
      <c r="L3671" s="47"/>
      <c r="M3671" s="225" t="s">
        <v>19</v>
      </c>
      <c r="N3671" s="226" t="s">
        <v>50</v>
      </c>
      <c r="O3671" s="87"/>
      <c r="P3671" s="227">
        <f>O3671*H3671</f>
        <v>0</v>
      </c>
      <c r="Q3671" s="227">
        <v>0.00025999999999999998</v>
      </c>
      <c r="R3671" s="227">
        <f>Q3671*H3671</f>
        <v>0.00025999999999999998</v>
      </c>
      <c r="S3671" s="227">
        <v>0</v>
      </c>
      <c r="T3671" s="228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9" t="s">
        <v>482</v>
      </c>
      <c r="AT3671" s="229" t="s">
        <v>375</v>
      </c>
      <c r="AU3671" s="229" t="s">
        <v>91</v>
      </c>
      <c r="AY3671" s="20" t="s">
        <v>373</v>
      </c>
      <c r="BE3671" s="230">
        <f>IF(N3671="základní",J3671,0)</f>
        <v>0</v>
      </c>
      <c r="BF3671" s="230">
        <f>IF(N3671="snížená",J3671,0)</f>
        <v>0</v>
      </c>
      <c r="BG3671" s="230">
        <f>IF(N3671="zákl. přenesená",J3671,0)</f>
        <v>0</v>
      </c>
      <c r="BH3671" s="230">
        <f>IF(N3671="sníž. přenesená",J3671,0)</f>
        <v>0</v>
      </c>
      <c r="BI3671" s="230">
        <f>IF(N3671="nulová",J3671,0)</f>
        <v>0</v>
      </c>
      <c r="BJ3671" s="20" t="s">
        <v>91</v>
      </c>
      <c r="BK3671" s="230">
        <f>ROUND(I3671*H3671,2)</f>
        <v>0</v>
      </c>
      <c r="BL3671" s="20" t="s">
        <v>482</v>
      </c>
      <c r="BM3671" s="229" t="s">
        <v>3306</v>
      </c>
    </row>
    <row r="3672" s="2" customFormat="1">
      <c r="A3672" s="41"/>
      <c r="B3672" s="42"/>
      <c r="C3672" s="43"/>
      <c r="D3672" s="231" t="s">
        <v>381</v>
      </c>
      <c r="E3672" s="43"/>
      <c r="F3672" s="232" t="s">
        <v>3307</v>
      </c>
      <c r="G3672" s="43"/>
      <c r="H3672" s="43"/>
      <c r="I3672" s="233"/>
      <c r="J3672" s="43"/>
      <c r="K3672" s="43"/>
      <c r="L3672" s="47"/>
      <c r="M3672" s="234"/>
      <c r="N3672" s="235"/>
      <c r="O3672" s="87"/>
      <c r="P3672" s="87"/>
      <c r="Q3672" s="87"/>
      <c r="R3672" s="87"/>
      <c r="S3672" s="87"/>
      <c r="T3672" s="88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20" t="s">
        <v>381</v>
      </c>
      <c r="AU3672" s="20" t="s">
        <v>91</v>
      </c>
    </row>
    <row r="3673" s="13" customFormat="1">
      <c r="A3673" s="13"/>
      <c r="B3673" s="236"/>
      <c r="C3673" s="237"/>
      <c r="D3673" s="238" t="s">
        <v>383</v>
      </c>
      <c r="E3673" s="239" t="s">
        <v>19</v>
      </c>
      <c r="F3673" s="240" t="s">
        <v>384</v>
      </c>
      <c r="G3673" s="237"/>
      <c r="H3673" s="239" t="s">
        <v>19</v>
      </c>
      <c r="I3673" s="241"/>
      <c r="J3673" s="237"/>
      <c r="K3673" s="237"/>
      <c r="L3673" s="242"/>
      <c r="M3673" s="243"/>
      <c r="N3673" s="244"/>
      <c r="O3673" s="244"/>
      <c r="P3673" s="244"/>
      <c r="Q3673" s="244"/>
      <c r="R3673" s="244"/>
      <c r="S3673" s="244"/>
      <c r="T3673" s="24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6" t="s">
        <v>383</v>
      </c>
      <c r="AU3673" s="246" t="s">
        <v>91</v>
      </c>
      <c r="AV3673" s="13" t="s">
        <v>85</v>
      </c>
      <c r="AW3673" s="13" t="s">
        <v>37</v>
      </c>
      <c r="AX3673" s="13" t="s">
        <v>78</v>
      </c>
      <c r="AY3673" s="246" t="s">
        <v>373</v>
      </c>
    </row>
    <row r="3674" s="13" customFormat="1">
      <c r="A3674" s="13"/>
      <c r="B3674" s="236"/>
      <c r="C3674" s="237"/>
      <c r="D3674" s="238" t="s">
        <v>383</v>
      </c>
      <c r="E3674" s="239" t="s">
        <v>19</v>
      </c>
      <c r="F3674" s="240" t="s">
        <v>2502</v>
      </c>
      <c r="G3674" s="237"/>
      <c r="H3674" s="239" t="s">
        <v>19</v>
      </c>
      <c r="I3674" s="241"/>
      <c r="J3674" s="237"/>
      <c r="K3674" s="237"/>
      <c r="L3674" s="242"/>
      <c r="M3674" s="243"/>
      <c r="N3674" s="244"/>
      <c r="O3674" s="244"/>
      <c r="P3674" s="244"/>
      <c r="Q3674" s="244"/>
      <c r="R3674" s="244"/>
      <c r="S3674" s="244"/>
      <c r="T3674" s="245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6" t="s">
        <v>383</v>
      </c>
      <c r="AU3674" s="246" t="s">
        <v>91</v>
      </c>
      <c r="AV3674" s="13" t="s">
        <v>85</v>
      </c>
      <c r="AW3674" s="13" t="s">
        <v>37</v>
      </c>
      <c r="AX3674" s="13" t="s">
        <v>78</v>
      </c>
      <c r="AY3674" s="246" t="s">
        <v>373</v>
      </c>
    </row>
    <row r="3675" s="14" customFormat="1">
      <c r="A3675" s="14"/>
      <c r="B3675" s="247"/>
      <c r="C3675" s="248"/>
      <c r="D3675" s="238" t="s">
        <v>383</v>
      </c>
      <c r="E3675" s="249" t="s">
        <v>19</v>
      </c>
      <c r="F3675" s="250" t="s">
        <v>3308</v>
      </c>
      <c r="G3675" s="248"/>
      <c r="H3675" s="251">
        <v>1</v>
      </c>
      <c r="I3675" s="252"/>
      <c r="J3675" s="248"/>
      <c r="K3675" s="248"/>
      <c r="L3675" s="253"/>
      <c r="M3675" s="254"/>
      <c r="N3675" s="255"/>
      <c r="O3675" s="255"/>
      <c r="P3675" s="255"/>
      <c r="Q3675" s="255"/>
      <c r="R3675" s="255"/>
      <c r="S3675" s="255"/>
      <c r="T3675" s="256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7" t="s">
        <v>383</v>
      </c>
      <c r="AU3675" s="257" t="s">
        <v>91</v>
      </c>
      <c r="AV3675" s="14" t="s">
        <v>91</v>
      </c>
      <c r="AW3675" s="14" t="s">
        <v>37</v>
      </c>
      <c r="AX3675" s="14" t="s">
        <v>78</v>
      </c>
      <c r="AY3675" s="257" t="s">
        <v>373</v>
      </c>
    </row>
    <row r="3676" s="15" customFormat="1">
      <c r="A3676" s="15"/>
      <c r="B3676" s="258"/>
      <c r="C3676" s="259"/>
      <c r="D3676" s="238" t="s">
        <v>383</v>
      </c>
      <c r="E3676" s="260" t="s">
        <v>19</v>
      </c>
      <c r="F3676" s="261" t="s">
        <v>386</v>
      </c>
      <c r="G3676" s="259"/>
      <c r="H3676" s="262">
        <v>1</v>
      </c>
      <c r="I3676" s="263"/>
      <c r="J3676" s="259"/>
      <c r="K3676" s="259"/>
      <c r="L3676" s="264"/>
      <c r="M3676" s="265"/>
      <c r="N3676" s="266"/>
      <c r="O3676" s="266"/>
      <c r="P3676" s="266"/>
      <c r="Q3676" s="266"/>
      <c r="R3676" s="266"/>
      <c r="S3676" s="266"/>
      <c r="T3676" s="267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8" t="s">
        <v>383</v>
      </c>
      <c r="AU3676" s="268" t="s">
        <v>91</v>
      </c>
      <c r="AV3676" s="15" t="s">
        <v>379</v>
      </c>
      <c r="AW3676" s="15" t="s">
        <v>37</v>
      </c>
      <c r="AX3676" s="15" t="s">
        <v>85</v>
      </c>
      <c r="AY3676" s="268" t="s">
        <v>373</v>
      </c>
    </row>
    <row r="3677" s="2" customFormat="1" ht="24.15" customHeight="1">
      <c r="A3677" s="41"/>
      <c r="B3677" s="42"/>
      <c r="C3677" s="280" t="s">
        <v>3309</v>
      </c>
      <c r="D3677" s="280" t="s">
        <v>489</v>
      </c>
      <c r="E3677" s="281" t="s">
        <v>3310</v>
      </c>
      <c r="F3677" s="282" t="s">
        <v>3311</v>
      </c>
      <c r="G3677" s="283" t="s">
        <v>595</v>
      </c>
      <c r="H3677" s="284">
        <v>1</v>
      </c>
      <c r="I3677" s="285"/>
      <c r="J3677" s="286">
        <f>ROUND(I3677*H3677,2)</f>
        <v>0</v>
      </c>
      <c r="K3677" s="282" t="s">
        <v>19</v>
      </c>
      <c r="L3677" s="287"/>
      <c r="M3677" s="288" t="s">
        <v>19</v>
      </c>
      <c r="N3677" s="289" t="s">
        <v>50</v>
      </c>
      <c r="O3677" s="87"/>
      <c r="P3677" s="227">
        <f>O3677*H3677</f>
        <v>0</v>
      </c>
      <c r="Q3677" s="227">
        <v>0.040280000000000003</v>
      </c>
      <c r="R3677" s="227">
        <f>Q3677*H3677</f>
        <v>0.040280000000000003</v>
      </c>
      <c r="S3677" s="227">
        <v>0</v>
      </c>
      <c r="T3677" s="228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9" t="s">
        <v>616</v>
      </c>
      <c r="AT3677" s="229" t="s">
        <v>489</v>
      </c>
      <c r="AU3677" s="229" t="s">
        <v>91</v>
      </c>
      <c r="AY3677" s="20" t="s">
        <v>373</v>
      </c>
      <c r="BE3677" s="230">
        <f>IF(N3677="základní",J3677,0)</f>
        <v>0</v>
      </c>
      <c r="BF3677" s="230">
        <f>IF(N3677="snížená",J3677,0)</f>
        <v>0</v>
      </c>
      <c r="BG3677" s="230">
        <f>IF(N3677="zákl. přenesená",J3677,0)</f>
        <v>0</v>
      </c>
      <c r="BH3677" s="230">
        <f>IF(N3677="sníž. přenesená",J3677,0)</f>
        <v>0</v>
      </c>
      <c r="BI3677" s="230">
        <f>IF(N3677="nulová",J3677,0)</f>
        <v>0</v>
      </c>
      <c r="BJ3677" s="20" t="s">
        <v>91</v>
      </c>
      <c r="BK3677" s="230">
        <f>ROUND(I3677*H3677,2)</f>
        <v>0</v>
      </c>
      <c r="BL3677" s="20" t="s">
        <v>482</v>
      </c>
      <c r="BM3677" s="229" t="s">
        <v>3312</v>
      </c>
    </row>
    <row r="3678" s="2" customFormat="1" ht="37.8" customHeight="1">
      <c r="A3678" s="41"/>
      <c r="B3678" s="42"/>
      <c r="C3678" s="218" t="s">
        <v>3313</v>
      </c>
      <c r="D3678" s="218" t="s">
        <v>375</v>
      </c>
      <c r="E3678" s="219" t="s">
        <v>3314</v>
      </c>
      <c r="F3678" s="220" t="s">
        <v>3315</v>
      </c>
      <c r="G3678" s="221" t="s">
        <v>230</v>
      </c>
      <c r="H3678" s="222">
        <v>570.38999999999999</v>
      </c>
      <c r="I3678" s="223"/>
      <c r="J3678" s="224">
        <f>ROUND(I3678*H3678,2)</f>
        <v>0</v>
      </c>
      <c r="K3678" s="220" t="s">
        <v>19</v>
      </c>
      <c r="L3678" s="47"/>
      <c r="M3678" s="225" t="s">
        <v>19</v>
      </c>
      <c r="N3678" s="226" t="s">
        <v>50</v>
      </c>
      <c r="O3678" s="87"/>
      <c r="P3678" s="227">
        <f>O3678*H3678</f>
        <v>0</v>
      </c>
      <c r="Q3678" s="227">
        <v>0.00014999999999999999</v>
      </c>
      <c r="R3678" s="227">
        <f>Q3678*H3678</f>
        <v>0.085558499999999996</v>
      </c>
      <c r="S3678" s="227">
        <v>0</v>
      </c>
      <c r="T3678" s="228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9" t="s">
        <v>482</v>
      </c>
      <c r="AT3678" s="229" t="s">
        <v>375</v>
      </c>
      <c r="AU3678" s="229" t="s">
        <v>91</v>
      </c>
      <c r="AY3678" s="20" t="s">
        <v>373</v>
      </c>
      <c r="BE3678" s="230">
        <f>IF(N3678="základní",J3678,0)</f>
        <v>0</v>
      </c>
      <c r="BF3678" s="230">
        <f>IF(N3678="snížená",J3678,0)</f>
        <v>0</v>
      </c>
      <c r="BG3678" s="230">
        <f>IF(N3678="zákl. přenesená",J3678,0)</f>
        <v>0</v>
      </c>
      <c r="BH3678" s="230">
        <f>IF(N3678="sníž. přenesená",J3678,0)</f>
        <v>0</v>
      </c>
      <c r="BI3678" s="230">
        <f>IF(N3678="nulová",J3678,0)</f>
        <v>0</v>
      </c>
      <c r="BJ3678" s="20" t="s">
        <v>91</v>
      </c>
      <c r="BK3678" s="230">
        <f>ROUND(I3678*H3678,2)</f>
        <v>0</v>
      </c>
      <c r="BL3678" s="20" t="s">
        <v>482</v>
      </c>
      <c r="BM3678" s="229" t="s">
        <v>3316</v>
      </c>
    </row>
    <row r="3679" s="13" customFormat="1">
      <c r="A3679" s="13"/>
      <c r="B3679" s="236"/>
      <c r="C3679" s="237"/>
      <c r="D3679" s="238" t="s">
        <v>383</v>
      </c>
      <c r="E3679" s="239" t="s">
        <v>19</v>
      </c>
      <c r="F3679" s="240" t="s">
        <v>384</v>
      </c>
      <c r="G3679" s="237"/>
      <c r="H3679" s="239" t="s">
        <v>19</v>
      </c>
      <c r="I3679" s="241"/>
      <c r="J3679" s="237"/>
      <c r="K3679" s="237"/>
      <c r="L3679" s="242"/>
      <c r="M3679" s="243"/>
      <c r="N3679" s="244"/>
      <c r="O3679" s="244"/>
      <c r="P3679" s="244"/>
      <c r="Q3679" s="244"/>
      <c r="R3679" s="244"/>
      <c r="S3679" s="244"/>
      <c r="T3679" s="245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6" t="s">
        <v>383</v>
      </c>
      <c r="AU3679" s="246" t="s">
        <v>91</v>
      </c>
      <c r="AV3679" s="13" t="s">
        <v>85</v>
      </c>
      <c r="AW3679" s="13" t="s">
        <v>37</v>
      </c>
      <c r="AX3679" s="13" t="s">
        <v>78</v>
      </c>
      <c r="AY3679" s="246" t="s">
        <v>373</v>
      </c>
    </row>
    <row r="3680" s="13" customFormat="1">
      <c r="A3680" s="13"/>
      <c r="B3680" s="236"/>
      <c r="C3680" s="237"/>
      <c r="D3680" s="238" t="s">
        <v>383</v>
      </c>
      <c r="E3680" s="239" t="s">
        <v>19</v>
      </c>
      <c r="F3680" s="240" t="s">
        <v>2502</v>
      </c>
      <c r="G3680" s="237"/>
      <c r="H3680" s="239" t="s">
        <v>19</v>
      </c>
      <c r="I3680" s="241"/>
      <c r="J3680" s="237"/>
      <c r="K3680" s="237"/>
      <c r="L3680" s="242"/>
      <c r="M3680" s="243"/>
      <c r="N3680" s="244"/>
      <c r="O3680" s="244"/>
      <c r="P3680" s="244"/>
      <c r="Q3680" s="244"/>
      <c r="R3680" s="244"/>
      <c r="S3680" s="244"/>
      <c r="T3680" s="245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6" t="s">
        <v>383</v>
      </c>
      <c r="AU3680" s="246" t="s">
        <v>91</v>
      </c>
      <c r="AV3680" s="13" t="s">
        <v>85</v>
      </c>
      <c r="AW3680" s="13" t="s">
        <v>37</v>
      </c>
      <c r="AX3680" s="13" t="s">
        <v>78</v>
      </c>
      <c r="AY3680" s="246" t="s">
        <v>373</v>
      </c>
    </row>
    <row r="3681" s="14" customFormat="1">
      <c r="A3681" s="14"/>
      <c r="B3681" s="247"/>
      <c r="C3681" s="248"/>
      <c r="D3681" s="238" t="s">
        <v>383</v>
      </c>
      <c r="E3681" s="249" t="s">
        <v>19</v>
      </c>
      <c r="F3681" s="250" t="s">
        <v>3317</v>
      </c>
      <c r="G3681" s="248"/>
      <c r="H3681" s="251">
        <v>570.38999999999999</v>
      </c>
      <c r="I3681" s="252"/>
      <c r="J3681" s="248"/>
      <c r="K3681" s="248"/>
      <c r="L3681" s="253"/>
      <c r="M3681" s="254"/>
      <c r="N3681" s="255"/>
      <c r="O3681" s="255"/>
      <c r="P3681" s="255"/>
      <c r="Q3681" s="255"/>
      <c r="R3681" s="255"/>
      <c r="S3681" s="255"/>
      <c r="T3681" s="256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7" t="s">
        <v>383</v>
      </c>
      <c r="AU3681" s="257" t="s">
        <v>91</v>
      </c>
      <c r="AV3681" s="14" t="s">
        <v>91</v>
      </c>
      <c r="AW3681" s="14" t="s">
        <v>37</v>
      </c>
      <c r="AX3681" s="14" t="s">
        <v>78</v>
      </c>
      <c r="AY3681" s="257" t="s">
        <v>373</v>
      </c>
    </row>
    <row r="3682" s="15" customFormat="1">
      <c r="A3682" s="15"/>
      <c r="B3682" s="258"/>
      <c r="C3682" s="259"/>
      <c r="D3682" s="238" t="s">
        <v>383</v>
      </c>
      <c r="E3682" s="260" t="s">
        <v>19</v>
      </c>
      <c r="F3682" s="261" t="s">
        <v>386</v>
      </c>
      <c r="G3682" s="259"/>
      <c r="H3682" s="262">
        <v>570.38999999999999</v>
      </c>
      <c r="I3682" s="263"/>
      <c r="J3682" s="259"/>
      <c r="K3682" s="259"/>
      <c r="L3682" s="264"/>
      <c r="M3682" s="265"/>
      <c r="N3682" s="266"/>
      <c r="O3682" s="266"/>
      <c r="P3682" s="266"/>
      <c r="Q3682" s="266"/>
      <c r="R3682" s="266"/>
      <c r="S3682" s="266"/>
      <c r="T3682" s="267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68" t="s">
        <v>383</v>
      </c>
      <c r="AU3682" s="268" t="s">
        <v>91</v>
      </c>
      <c r="AV3682" s="15" t="s">
        <v>379</v>
      </c>
      <c r="AW3682" s="15" t="s">
        <v>37</v>
      </c>
      <c r="AX3682" s="15" t="s">
        <v>85</v>
      </c>
      <c r="AY3682" s="268" t="s">
        <v>373</v>
      </c>
    </row>
    <row r="3683" s="2" customFormat="1" ht="37.8" customHeight="1">
      <c r="A3683" s="41"/>
      <c r="B3683" s="42"/>
      <c r="C3683" s="218" t="s">
        <v>3318</v>
      </c>
      <c r="D3683" s="218" t="s">
        <v>375</v>
      </c>
      <c r="E3683" s="219" t="s">
        <v>3319</v>
      </c>
      <c r="F3683" s="220" t="s">
        <v>3320</v>
      </c>
      <c r="G3683" s="221" t="s">
        <v>595</v>
      </c>
      <c r="H3683" s="222">
        <v>30</v>
      </c>
      <c r="I3683" s="223"/>
      <c r="J3683" s="224">
        <f>ROUND(I3683*H3683,2)</f>
        <v>0</v>
      </c>
      <c r="K3683" s="220" t="s">
        <v>378</v>
      </c>
      <c r="L3683" s="47"/>
      <c r="M3683" s="225" t="s">
        <v>19</v>
      </c>
      <c r="N3683" s="226" t="s">
        <v>50</v>
      </c>
      <c r="O3683" s="87"/>
      <c r="P3683" s="227">
        <f>O3683*H3683</f>
        <v>0</v>
      </c>
      <c r="Q3683" s="227">
        <v>0.00024000000000000001</v>
      </c>
      <c r="R3683" s="227">
        <f>Q3683*H3683</f>
        <v>0.0071999999999999998</v>
      </c>
      <c r="S3683" s="227">
        <v>0</v>
      </c>
      <c r="T3683" s="228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9" t="s">
        <v>482</v>
      </c>
      <c r="AT3683" s="229" t="s">
        <v>375</v>
      </c>
      <c r="AU3683" s="229" t="s">
        <v>91</v>
      </c>
      <c r="AY3683" s="20" t="s">
        <v>373</v>
      </c>
      <c r="BE3683" s="230">
        <f>IF(N3683="základní",J3683,0)</f>
        <v>0</v>
      </c>
      <c r="BF3683" s="230">
        <f>IF(N3683="snížená",J3683,0)</f>
        <v>0</v>
      </c>
      <c r="BG3683" s="230">
        <f>IF(N3683="zákl. přenesená",J3683,0)</f>
        <v>0</v>
      </c>
      <c r="BH3683" s="230">
        <f>IF(N3683="sníž. přenesená",J3683,0)</f>
        <v>0</v>
      </c>
      <c r="BI3683" s="230">
        <f>IF(N3683="nulová",J3683,0)</f>
        <v>0</v>
      </c>
      <c r="BJ3683" s="20" t="s">
        <v>91</v>
      </c>
      <c r="BK3683" s="230">
        <f>ROUND(I3683*H3683,2)</f>
        <v>0</v>
      </c>
      <c r="BL3683" s="20" t="s">
        <v>482</v>
      </c>
      <c r="BM3683" s="229" t="s">
        <v>3321</v>
      </c>
    </row>
    <row r="3684" s="2" customFormat="1">
      <c r="A3684" s="41"/>
      <c r="B3684" s="42"/>
      <c r="C3684" s="43"/>
      <c r="D3684" s="231" t="s">
        <v>381</v>
      </c>
      <c r="E3684" s="43"/>
      <c r="F3684" s="232" t="s">
        <v>3322</v>
      </c>
      <c r="G3684" s="43"/>
      <c r="H3684" s="43"/>
      <c r="I3684" s="233"/>
      <c r="J3684" s="43"/>
      <c r="K3684" s="43"/>
      <c r="L3684" s="47"/>
      <c r="M3684" s="234"/>
      <c r="N3684" s="235"/>
      <c r="O3684" s="87"/>
      <c r="P3684" s="87"/>
      <c r="Q3684" s="87"/>
      <c r="R3684" s="87"/>
      <c r="S3684" s="87"/>
      <c r="T3684" s="88"/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T3684" s="20" t="s">
        <v>381</v>
      </c>
      <c r="AU3684" s="20" t="s">
        <v>91</v>
      </c>
    </row>
    <row r="3685" s="13" customFormat="1">
      <c r="A3685" s="13"/>
      <c r="B3685" s="236"/>
      <c r="C3685" s="237"/>
      <c r="D3685" s="238" t="s">
        <v>383</v>
      </c>
      <c r="E3685" s="239" t="s">
        <v>19</v>
      </c>
      <c r="F3685" s="240" t="s">
        <v>384</v>
      </c>
      <c r="G3685" s="237"/>
      <c r="H3685" s="239" t="s">
        <v>19</v>
      </c>
      <c r="I3685" s="241"/>
      <c r="J3685" s="237"/>
      <c r="K3685" s="237"/>
      <c r="L3685" s="242"/>
      <c r="M3685" s="243"/>
      <c r="N3685" s="244"/>
      <c r="O3685" s="244"/>
      <c r="P3685" s="244"/>
      <c r="Q3685" s="244"/>
      <c r="R3685" s="244"/>
      <c r="S3685" s="244"/>
      <c r="T3685" s="245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6" t="s">
        <v>383</v>
      </c>
      <c r="AU3685" s="246" t="s">
        <v>91</v>
      </c>
      <c r="AV3685" s="13" t="s">
        <v>85</v>
      </c>
      <c r="AW3685" s="13" t="s">
        <v>37</v>
      </c>
      <c r="AX3685" s="13" t="s">
        <v>78</v>
      </c>
      <c r="AY3685" s="246" t="s">
        <v>373</v>
      </c>
    </row>
    <row r="3686" s="13" customFormat="1">
      <c r="A3686" s="13"/>
      <c r="B3686" s="236"/>
      <c r="C3686" s="237"/>
      <c r="D3686" s="238" t="s">
        <v>383</v>
      </c>
      <c r="E3686" s="239" t="s">
        <v>19</v>
      </c>
      <c r="F3686" s="240" t="s">
        <v>2502</v>
      </c>
      <c r="G3686" s="237"/>
      <c r="H3686" s="239" t="s">
        <v>19</v>
      </c>
      <c r="I3686" s="241"/>
      <c r="J3686" s="237"/>
      <c r="K3686" s="237"/>
      <c r="L3686" s="242"/>
      <c r="M3686" s="243"/>
      <c r="N3686" s="244"/>
      <c r="O3686" s="244"/>
      <c r="P3686" s="244"/>
      <c r="Q3686" s="244"/>
      <c r="R3686" s="244"/>
      <c r="S3686" s="244"/>
      <c r="T3686" s="245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6" t="s">
        <v>383</v>
      </c>
      <c r="AU3686" s="246" t="s">
        <v>91</v>
      </c>
      <c r="AV3686" s="13" t="s">
        <v>85</v>
      </c>
      <c r="AW3686" s="13" t="s">
        <v>37</v>
      </c>
      <c r="AX3686" s="13" t="s">
        <v>78</v>
      </c>
      <c r="AY3686" s="246" t="s">
        <v>373</v>
      </c>
    </row>
    <row r="3687" s="14" customFormat="1">
      <c r="A3687" s="14"/>
      <c r="B3687" s="247"/>
      <c r="C3687" s="248"/>
      <c r="D3687" s="238" t="s">
        <v>383</v>
      </c>
      <c r="E3687" s="249" t="s">
        <v>19</v>
      </c>
      <c r="F3687" s="250" t="s">
        <v>3323</v>
      </c>
      <c r="G3687" s="248"/>
      <c r="H3687" s="251">
        <v>1</v>
      </c>
      <c r="I3687" s="252"/>
      <c r="J3687" s="248"/>
      <c r="K3687" s="248"/>
      <c r="L3687" s="253"/>
      <c r="M3687" s="254"/>
      <c r="N3687" s="255"/>
      <c r="O3687" s="255"/>
      <c r="P3687" s="255"/>
      <c r="Q3687" s="255"/>
      <c r="R3687" s="255"/>
      <c r="S3687" s="255"/>
      <c r="T3687" s="256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7" t="s">
        <v>383</v>
      </c>
      <c r="AU3687" s="257" t="s">
        <v>91</v>
      </c>
      <c r="AV3687" s="14" t="s">
        <v>91</v>
      </c>
      <c r="AW3687" s="14" t="s">
        <v>37</v>
      </c>
      <c r="AX3687" s="14" t="s">
        <v>78</v>
      </c>
      <c r="AY3687" s="257" t="s">
        <v>373</v>
      </c>
    </row>
    <row r="3688" s="14" customFormat="1">
      <c r="A3688" s="14"/>
      <c r="B3688" s="247"/>
      <c r="C3688" s="248"/>
      <c r="D3688" s="238" t="s">
        <v>383</v>
      </c>
      <c r="E3688" s="249" t="s">
        <v>19</v>
      </c>
      <c r="F3688" s="250" t="s">
        <v>3324</v>
      </c>
      <c r="G3688" s="248"/>
      <c r="H3688" s="251">
        <v>1</v>
      </c>
      <c r="I3688" s="252"/>
      <c r="J3688" s="248"/>
      <c r="K3688" s="248"/>
      <c r="L3688" s="253"/>
      <c r="M3688" s="254"/>
      <c r="N3688" s="255"/>
      <c r="O3688" s="255"/>
      <c r="P3688" s="255"/>
      <c r="Q3688" s="255"/>
      <c r="R3688" s="255"/>
      <c r="S3688" s="255"/>
      <c r="T3688" s="256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7" t="s">
        <v>383</v>
      </c>
      <c r="AU3688" s="257" t="s">
        <v>91</v>
      </c>
      <c r="AV3688" s="14" t="s">
        <v>91</v>
      </c>
      <c r="AW3688" s="14" t="s">
        <v>37</v>
      </c>
      <c r="AX3688" s="14" t="s">
        <v>78</v>
      </c>
      <c r="AY3688" s="257" t="s">
        <v>373</v>
      </c>
    </row>
    <row r="3689" s="14" customFormat="1">
      <c r="A3689" s="14"/>
      <c r="B3689" s="247"/>
      <c r="C3689" s="248"/>
      <c r="D3689" s="238" t="s">
        <v>383</v>
      </c>
      <c r="E3689" s="249" t="s">
        <v>19</v>
      </c>
      <c r="F3689" s="250" t="s">
        <v>3325</v>
      </c>
      <c r="G3689" s="248"/>
      <c r="H3689" s="251">
        <v>1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383</v>
      </c>
      <c r="AU3689" s="257" t="s">
        <v>91</v>
      </c>
      <c r="AV3689" s="14" t="s">
        <v>91</v>
      </c>
      <c r="AW3689" s="14" t="s">
        <v>37</v>
      </c>
      <c r="AX3689" s="14" t="s">
        <v>78</v>
      </c>
      <c r="AY3689" s="257" t="s">
        <v>373</v>
      </c>
    </row>
    <row r="3690" s="14" customFormat="1">
      <c r="A3690" s="14"/>
      <c r="B3690" s="247"/>
      <c r="C3690" s="248"/>
      <c r="D3690" s="238" t="s">
        <v>383</v>
      </c>
      <c r="E3690" s="249" t="s">
        <v>19</v>
      </c>
      <c r="F3690" s="250" t="s">
        <v>3326</v>
      </c>
      <c r="G3690" s="248"/>
      <c r="H3690" s="251">
        <v>1</v>
      </c>
      <c r="I3690" s="252"/>
      <c r="J3690" s="248"/>
      <c r="K3690" s="248"/>
      <c r="L3690" s="253"/>
      <c r="M3690" s="254"/>
      <c r="N3690" s="255"/>
      <c r="O3690" s="255"/>
      <c r="P3690" s="255"/>
      <c r="Q3690" s="255"/>
      <c r="R3690" s="255"/>
      <c r="S3690" s="255"/>
      <c r="T3690" s="256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7" t="s">
        <v>383</v>
      </c>
      <c r="AU3690" s="257" t="s">
        <v>91</v>
      </c>
      <c r="AV3690" s="14" t="s">
        <v>91</v>
      </c>
      <c r="AW3690" s="14" t="s">
        <v>37</v>
      </c>
      <c r="AX3690" s="14" t="s">
        <v>78</v>
      </c>
      <c r="AY3690" s="257" t="s">
        <v>373</v>
      </c>
    </row>
    <row r="3691" s="14" customFormat="1">
      <c r="A3691" s="14"/>
      <c r="B3691" s="247"/>
      <c r="C3691" s="248"/>
      <c r="D3691" s="238" t="s">
        <v>383</v>
      </c>
      <c r="E3691" s="249" t="s">
        <v>19</v>
      </c>
      <c r="F3691" s="250" t="s">
        <v>3327</v>
      </c>
      <c r="G3691" s="248"/>
      <c r="H3691" s="251">
        <v>1</v>
      </c>
      <c r="I3691" s="252"/>
      <c r="J3691" s="248"/>
      <c r="K3691" s="248"/>
      <c r="L3691" s="253"/>
      <c r="M3691" s="254"/>
      <c r="N3691" s="255"/>
      <c r="O3691" s="255"/>
      <c r="P3691" s="255"/>
      <c r="Q3691" s="255"/>
      <c r="R3691" s="255"/>
      <c r="S3691" s="255"/>
      <c r="T3691" s="256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7" t="s">
        <v>383</v>
      </c>
      <c r="AU3691" s="257" t="s">
        <v>91</v>
      </c>
      <c r="AV3691" s="14" t="s">
        <v>91</v>
      </c>
      <c r="AW3691" s="14" t="s">
        <v>37</v>
      </c>
      <c r="AX3691" s="14" t="s">
        <v>78</v>
      </c>
      <c r="AY3691" s="257" t="s">
        <v>373</v>
      </c>
    </row>
    <row r="3692" s="14" customFormat="1">
      <c r="A3692" s="14"/>
      <c r="B3692" s="247"/>
      <c r="C3692" s="248"/>
      <c r="D3692" s="238" t="s">
        <v>383</v>
      </c>
      <c r="E3692" s="249" t="s">
        <v>19</v>
      </c>
      <c r="F3692" s="250" t="s">
        <v>3328</v>
      </c>
      <c r="G3692" s="248"/>
      <c r="H3692" s="251">
        <v>1</v>
      </c>
      <c r="I3692" s="252"/>
      <c r="J3692" s="248"/>
      <c r="K3692" s="248"/>
      <c r="L3692" s="253"/>
      <c r="M3692" s="254"/>
      <c r="N3692" s="255"/>
      <c r="O3692" s="255"/>
      <c r="P3692" s="255"/>
      <c r="Q3692" s="255"/>
      <c r="R3692" s="255"/>
      <c r="S3692" s="255"/>
      <c r="T3692" s="25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7" t="s">
        <v>383</v>
      </c>
      <c r="AU3692" s="257" t="s">
        <v>91</v>
      </c>
      <c r="AV3692" s="14" t="s">
        <v>91</v>
      </c>
      <c r="AW3692" s="14" t="s">
        <v>37</v>
      </c>
      <c r="AX3692" s="14" t="s">
        <v>78</v>
      </c>
      <c r="AY3692" s="257" t="s">
        <v>373</v>
      </c>
    </row>
    <row r="3693" s="14" customFormat="1">
      <c r="A3693" s="14"/>
      <c r="B3693" s="247"/>
      <c r="C3693" s="248"/>
      <c r="D3693" s="238" t="s">
        <v>383</v>
      </c>
      <c r="E3693" s="249" t="s">
        <v>19</v>
      </c>
      <c r="F3693" s="250" t="s">
        <v>3329</v>
      </c>
      <c r="G3693" s="248"/>
      <c r="H3693" s="251">
        <v>1</v>
      </c>
      <c r="I3693" s="252"/>
      <c r="J3693" s="248"/>
      <c r="K3693" s="248"/>
      <c r="L3693" s="253"/>
      <c r="M3693" s="254"/>
      <c r="N3693" s="255"/>
      <c r="O3693" s="255"/>
      <c r="P3693" s="255"/>
      <c r="Q3693" s="255"/>
      <c r="R3693" s="255"/>
      <c r="S3693" s="255"/>
      <c r="T3693" s="256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7" t="s">
        <v>383</v>
      </c>
      <c r="AU3693" s="257" t="s">
        <v>91</v>
      </c>
      <c r="AV3693" s="14" t="s">
        <v>91</v>
      </c>
      <c r="AW3693" s="14" t="s">
        <v>37</v>
      </c>
      <c r="AX3693" s="14" t="s">
        <v>78</v>
      </c>
      <c r="AY3693" s="257" t="s">
        <v>373</v>
      </c>
    </row>
    <row r="3694" s="14" customFormat="1">
      <c r="A3694" s="14"/>
      <c r="B3694" s="247"/>
      <c r="C3694" s="248"/>
      <c r="D3694" s="238" t="s">
        <v>383</v>
      </c>
      <c r="E3694" s="249" t="s">
        <v>19</v>
      </c>
      <c r="F3694" s="250" t="s">
        <v>3330</v>
      </c>
      <c r="G3694" s="248"/>
      <c r="H3694" s="251">
        <v>1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383</v>
      </c>
      <c r="AU3694" s="257" t="s">
        <v>91</v>
      </c>
      <c r="AV3694" s="14" t="s">
        <v>91</v>
      </c>
      <c r="AW3694" s="14" t="s">
        <v>37</v>
      </c>
      <c r="AX3694" s="14" t="s">
        <v>78</v>
      </c>
      <c r="AY3694" s="257" t="s">
        <v>373</v>
      </c>
    </row>
    <row r="3695" s="14" customFormat="1">
      <c r="A3695" s="14"/>
      <c r="B3695" s="247"/>
      <c r="C3695" s="248"/>
      <c r="D3695" s="238" t="s">
        <v>383</v>
      </c>
      <c r="E3695" s="249" t="s">
        <v>19</v>
      </c>
      <c r="F3695" s="250" t="s">
        <v>3331</v>
      </c>
      <c r="G3695" s="248"/>
      <c r="H3695" s="251">
        <v>1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383</v>
      </c>
      <c r="AU3695" s="257" t="s">
        <v>91</v>
      </c>
      <c r="AV3695" s="14" t="s">
        <v>91</v>
      </c>
      <c r="AW3695" s="14" t="s">
        <v>37</v>
      </c>
      <c r="AX3695" s="14" t="s">
        <v>78</v>
      </c>
      <c r="AY3695" s="257" t="s">
        <v>373</v>
      </c>
    </row>
    <row r="3696" s="14" customFormat="1">
      <c r="A3696" s="14"/>
      <c r="B3696" s="247"/>
      <c r="C3696" s="248"/>
      <c r="D3696" s="238" t="s">
        <v>383</v>
      </c>
      <c r="E3696" s="249" t="s">
        <v>19</v>
      </c>
      <c r="F3696" s="250" t="s">
        <v>3332</v>
      </c>
      <c r="G3696" s="248"/>
      <c r="H3696" s="251">
        <v>1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383</v>
      </c>
      <c r="AU3696" s="257" t="s">
        <v>91</v>
      </c>
      <c r="AV3696" s="14" t="s">
        <v>91</v>
      </c>
      <c r="AW3696" s="14" t="s">
        <v>37</v>
      </c>
      <c r="AX3696" s="14" t="s">
        <v>78</v>
      </c>
      <c r="AY3696" s="257" t="s">
        <v>373</v>
      </c>
    </row>
    <row r="3697" s="14" customFormat="1">
      <c r="A3697" s="14"/>
      <c r="B3697" s="247"/>
      <c r="C3697" s="248"/>
      <c r="D3697" s="238" t="s">
        <v>383</v>
      </c>
      <c r="E3697" s="249" t="s">
        <v>19</v>
      </c>
      <c r="F3697" s="250" t="s">
        <v>3333</v>
      </c>
      <c r="G3697" s="248"/>
      <c r="H3697" s="251">
        <v>1</v>
      </c>
      <c r="I3697" s="252"/>
      <c r="J3697" s="248"/>
      <c r="K3697" s="248"/>
      <c r="L3697" s="253"/>
      <c r="M3697" s="254"/>
      <c r="N3697" s="255"/>
      <c r="O3697" s="255"/>
      <c r="P3697" s="255"/>
      <c r="Q3697" s="255"/>
      <c r="R3697" s="255"/>
      <c r="S3697" s="255"/>
      <c r="T3697" s="256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7" t="s">
        <v>383</v>
      </c>
      <c r="AU3697" s="257" t="s">
        <v>91</v>
      </c>
      <c r="AV3697" s="14" t="s">
        <v>91</v>
      </c>
      <c r="AW3697" s="14" t="s">
        <v>37</v>
      </c>
      <c r="AX3697" s="14" t="s">
        <v>78</v>
      </c>
      <c r="AY3697" s="257" t="s">
        <v>373</v>
      </c>
    </row>
    <row r="3698" s="14" customFormat="1">
      <c r="A3698" s="14"/>
      <c r="B3698" s="247"/>
      <c r="C3698" s="248"/>
      <c r="D3698" s="238" t="s">
        <v>383</v>
      </c>
      <c r="E3698" s="249" t="s">
        <v>19</v>
      </c>
      <c r="F3698" s="250" t="s">
        <v>3334</v>
      </c>
      <c r="G3698" s="248"/>
      <c r="H3698" s="251">
        <v>1</v>
      </c>
      <c r="I3698" s="252"/>
      <c r="J3698" s="248"/>
      <c r="K3698" s="248"/>
      <c r="L3698" s="253"/>
      <c r="M3698" s="254"/>
      <c r="N3698" s="255"/>
      <c r="O3698" s="255"/>
      <c r="P3698" s="255"/>
      <c r="Q3698" s="255"/>
      <c r="R3698" s="255"/>
      <c r="S3698" s="255"/>
      <c r="T3698" s="25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7" t="s">
        <v>383</v>
      </c>
      <c r="AU3698" s="257" t="s">
        <v>91</v>
      </c>
      <c r="AV3698" s="14" t="s">
        <v>91</v>
      </c>
      <c r="AW3698" s="14" t="s">
        <v>37</v>
      </c>
      <c r="AX3698" s="14" t="s">
        <v>78</v>
      </c>
      <c r="AY3698" s="257" t="s">
        <v>373</v>
      </c>
    </row>
    <row r="3699" s="14" customFormat="1">
      <c r="A3699" s="14"/>
      <c r="B3699" s="247"/>
      <c r="C3699" s="248"/>
      <c r="D3699" s="238" t="s">
        <v>383</v>
      </c>
      <c r="E3699" s="249" t="s">
        <v>19</v>
      </c>
      <c r="F3699" s="250" t="s">
        <v>3335</v>
      </c>
      <c r="G3699" s="248"/>
      <c r="H3699" s="251">
        <v>1</v>
      </c>
      <c r="I3699" s="252"/>
      <c r="J3699" s="248"/>
      <c r="K3699" s="248"/>
      <c r="L3699" s="253"/>
      <c r="M3699" s="254"/>
      <c r="N3699" s="255"/>
      <c r="O3699" s="255"/>
      <c r="P3699" s="255"/>
      <c r="Q3699" s="255"/>
      <c r="R3699" s="255"/>
      <c r="S3699" s="255"/>
      <c r="T3699" s="256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7" t="s">
        <v>383</v>
      </c>
      <c r="AU3699" s="257" t="s">
        <v>91</v>
      </c>
      <c r="AV3699" s="14" t="s">
        <v>91</v>
      </c>
      <c r="AW3699" s="14" t="s">
        <v>37</v>
      </c>
      <c r="AX3699" s="14" t="s">
        <v>78</v>
      </c>
      <c r="AY3699" s="257" t="s">
        <v>373</v>
      </c>
    </row>
    <row r="3700" s="14" customFormat="1">
      <c r="A3700" s="14"/>
      <c r="B3700" s="247"/>
      <c r="C3700" s="248"/>
      <c r="D3700" s="238" t="s">
        <v>383</v>
      </c>
      <c r="E3700" s="249" t="s">
        <v>19</v>
      </c>
      <c r="F3700" s="250" t="s">
        <v>3336</v>
      </c>
      <c r="G3700" s="248"/>
      <c r="H3700" s="251">
        <v>1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383</v>
      </c>
      <c r="AU3700" s="257" t="s">
        <v>91</v>
      </c>
      <c r="AV3700" s="14" t="s">
        <v>91</v>
      </c>
      <c r="AW3700" s="14" t="s">
        <v>37</v>
      </c>
      <c r="AX3700" s="14" t="s">
        <v>78</v>
      </c>
      <c r="AY3700" s="257" t="s">
        <v>373</v>
      </c>
    </row>
    <row r="3701" s="14" customFormat="1">
      <c r="A3701" s="14"/>
      <c r="B3701" s="247"/>
      <c r="C3701" s="248"/>
      <c r="D3701" s="238" t="s">
        <v>383</v>
      </c>
      <c r="E3701" s="249" t="s">
        <v>19</v>
      </c>
      <c r="F3701" s="250" t="s">
        <v>3337</v>
      </c>
      <c r="G3701" s="248"/>
      <c r="H3701" s="251">
        <v>1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383</v>
      </c>
      <c r="AU3701" s="257" t="s">
        <v>91</v>
      </c>
      <c r="AV3701" s="14" t="s">
        <v>91</v>
      </c>
      <c r="AW3701" s="14" t="s">
        <v>37</v>
      </c>
      <c r="AX3701" s="14" t="s">
        <v>78</v>
      </c>
      <c r="AY3701" s="257" t="s">
        <v>373</v>
      </c>
    </row>
    <row r="3702" s="14" customFormat="1">
      <c r="A3702" s="14"/>
      <c r="B3702" s="247"/>
      <c r="C3702" s="248"/>
      <c r="D3702" s="238" t="s">
        <v>383</v>
      </c>
      <c r="E3702" s="249" t="s">
        <v>19</v>
      </c>
      <c r="F3702" s="250" t="s">
        <v>3338</v>
      </c>
      <c r="G3702" s="248"/>
      <c r="H3702" s="251">
        <v>1</v>
      </c>
      <c r="I3702" s="252"/>
      <c r="J3702" s="248"/>
      <c r="K3702" s="248"/>
      <c r="L3702" s="253"/>
      <c r="M3702" s="254"/>
      <c r="N3702" s="255"/>
      <c r="O3702" s="255"/>
      <c r="P3702" s="255"/>
      <c r="Q3702" s="255"/>
      <c r="R3702" s="255"/>
      <c r="S3702" s="255"/>
      <c r="T3702" s="256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7" t="s">
        <v>383</v>
      </c>
      <c r="AU3702" s="257" t="s">
        <v>91</v>
      </c>
      <c r="AV3702" s="14" t="s">
        <v>91</v>
      </c>
      <c r="AW3702" s="14" t="s">
        <v>37</v>
      </c>
      <c r="AX3702" s="14" t="s">
        <v>78</v>
      </c>
      <c r="AY3702" s="257" t="s">
        <v>373</v>
      </c>
    </row>
    <row r="3703" s="14" customFormat="1">
      <c r="A3703" s="14"/>
      <c r="B3703" s="247"/>
      <c r="C3703" s="248"/>
      <c r="D3703" s="238" t="s">
        <v>383</v>
      </c>
      <c r="E3703" s="249" t="s">
        <v>19</v>
      </c>
      <c r="F3703" s="250" t="s">
        <v>3339</v>
      </c>
      <c r="G3703" s="248"/>
      <c r="H3703" s="251">
        <v>1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383</v>
      </c>
      <c r="AU3703" s="257" t="s">
        <v>91</v>
      </c>
      <c r="AV3703" s="14" t="s">
        <v>91</v>
      </c>
      <c r="AW3703" s="14" t="s">
        <v>37</v>
      </c>
      <c r="AX3703" s="14" t="s">
        <v>78</v>
      </c>
      <c r="AY3703" s="257" t="s">
        <v>373</v>
      </c>
    </row>
    <row r="3704" s="14" customFormat="1">
      <c r="A3704" s="14"/>
      <c r="B3704" s="247"/>
      <c r="C3704" s="248"/>
      <c r="D3704" s="238" t="s">
        <v>383</v>
      </c>
      <c r="E3704" s="249" t="s">
        <v>19</v>
      </c>
      <c r="F3704" s="250" t="s">
        <v>3340</v>
      </c>
      <c r="G3704" s="248"/>
      <c r="H3704" s="251">
        <v>1</v>
      </c>
      <c r="I3704" s="252"/>
      <c r="J3704" s="248"/>
      <c r="K3704" s="248"/>
      <c r="L3704" s="253"/>
      <c r="M3704" s="254"/>
      <c r="N3704" s="255"/>
      <c r="O3704" s="255"/>
      <c r="P3704" s="255"/>
      <c r="Q3704" s="255"/>
      <c r="R3704" s="255"/>
      <c r="S3704" s="255"/>
      <c r="T3704" s="25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7" t="s">
        <v>383</v>
      </c>
      <c r="AU3704" s="257" t="s">
        <v>91</v>
      </c>
      <c r="AV3704" s="14" t="s">
        <v>91</v>
      </c>
      <c r="AW3704" s="14" t="s">
        <v>37</v>
      </c>
      <c r="AX3704" s="14" t="s">
        <v>78</v>
      </c>
      <c r="AY3704" s="257" t="s">
        <v>373</v>
      </c>
    </row>
    <row r="3705" s="14" customFormat="1">
      <c r="A3705" s="14"/>
      <c r="B3705" s="247"/>
      <c r="C3705" s="248"/>
      <c r="D3705" s="238" t="s">
        <v>383</v>
      </c>
      <c r="E3705" s="249" t="s">
        <v>19</v>
      </c>
      <c r="F3705" s="250" t="s">
        <v>3341</v>
      </c>
      <c r="G3705" s="248"/>
      <c r="H3705" s="251">
        <v>1</v>
      </c>
      <c r="I3705" s="252"/>
      <c r="J3705" s="248"/>
      <c r="K3705" s="248"/>
      <c r="L3705" s="253"/>
      <c r="M3705" s="254"/>
      <c r="N3705" s="255"/>
      <c r="O3705" s="255"/>
      <c r="P3705" s="255"/>
      <c r="Q3705" s="255"/>
      <c r="R3705" s="255"/>
      <c r="S3705" s="255"/>
      <c r="T3705" s="256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7" t="s">
        <v>383</v>
      </c>
      <c r="AU3705" s="257" t="s">
        <v>91</v>
      </c>
      <c r="AV3705" s="14" t="s">
        <v>91</v>
      </c>
      <c r="AW3705" s="14" t="s">
        <v>37</v>
      </c>
      <c r="AX3705" s="14" t="s">
        <v>78</v>
      </c>
      <c r="AY3705" s="257" t="s">
        <v>373</v>
      </c>
    </row>
    <row r="3706" s="14" customFormat="1">
      <c r="A3706" s="14"/>
      <c r="B3706" s="247"/>
      <c r="C3706" s="248"/>
      <c r="D3706" s="238" t="s">
        <v>383</v>
      </c>
      <c r="E3706" s="249" t="s">
        <v>19</v>
      </c>
      <c r="F3706" s="250" t="s">
        <v>3342</v>
      </c>
      <c r="G3706" s="248"/>
      <c r="H3706" s="251">
        <v>1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383</v>
      </c>
      <c r="AU3706" s="257" t="s">
        <v>91</v>
      </c>
      <c r="AV3706" s="14" t="s">
        <v>91</v>
      </c>
      <c r="AW3706" s="14" t="s">
        <v>37</v>
      </c>
      <c r="AX3706" s="14" t="s">
        <v>78</v>
      </c>
      <c r="AY3706" s="257" t="s">
        <v>373</v>
      </c>
    </row>
    <row r="3707" s="14" customFormat="1">
      <c r="A3707" s="14"/>
      <c r="B3707" s="247"/>
      <c r="C3707" s="248"/>
      <c r="D3707" s="238" t="s">
        <v>383</v>
      </c>
      <c r="E3707" s="249" t="s">
        <v>19</v>
      </c>
      <c r="F3707" s="250" t="s">
        <v>3343</v>
      </c>
      <c r="G3707" s="248"/>
      <c r="H3707" s="251">
        <v>1</v>
      </c>
      <c r="I3707" s="252"/>
      <c r="J3707" s="248"/>
      <c r="K3707" s="248"/>
      <c r="L3707" s="253"/>
      <c r="M3707" s="254"/>
      <c r="N3707" s="255"/>
      <c r="O3707" s="255"/>
      <c r="P3707" s="255"/>
      <c r="Q3707" s="255"/>
      <c r="R3707" s="255"/>
      <c r="S3707" s="255"/>
      <c r="T3707" s="256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57" t="s">
        <v>383</v>
      </c>
      <c r="AU3707" s="257" t="s">
        <v>91</v>
      </c>
      <c r="AV3707" s="14" t="s">
        <v>91</v>
      </c>
      <c r="AW3707" s="14" t="s">
        <v>37</v>
      </c>
      <c r="AX3707" s="14" t="s">
        <v>78</v>
      </c>
      <c r="AY3707" s="257" t="s">
        <v>373</v>
      </c>
    </row>
    <row r="3708" s="14" customFormat="1">
      <c r="A3708" s="14"/>
      <c r="B3708" s="247"/>
      <c r="C3708" s="248"/>
      <c r="D3708" s="238" t="s">
        <v>383</v>
      </c>
      <c r="E3708" s="249" t="s">
        <v>19</v>
      </c>
      <c r="F3708" s="250" t="s">
        <v>3344</v>
      </c>
      <c r="G3708" s="248"/>
      <c r="H3708" s="251">
        <v>1</v>
      </c>
      <c r="I3708" s="252"/>
      <c r="J3708" s="248"/>
      <c r="K3708" s="248"/>
      <c r="L3708" s="253"/>
      <c r="M3708" s="254"/>
      <c r="N3708" s="255"/>
      <c r="O3708" s="255"/>
      <c r="P3708" s="255"/>
      <c r="Q3708" s="255"/>
      <c r="R3708" s="255"/>
      <c r="S3708" s="255"/>
      <c r="T3708" s="256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7" t="s">
        <v>383</v>
      </c>
      <c r="AU3708" s="257" t="s">
        <v>91</v>
      </c>
      <c r="AV3708" s="14" t="s">
        <v>91</v>
      </c>
      <c r="AW3708" s="14" t="s">
        <v>37</v>
      </c>
      <c r="AX3708" s="14" t="s">
        <v>78</v>
      </c>
      <c r="AY3708" s="257" t="s">
        <v>373</v>
      </c>
    </row>
    <row r="3709" s="14" customFormat="1">
      <c r="A3709" s="14"/>
      <c r="B3709" s="247"/>
      <c r="C3709" s="248"/>
      <c r="D3709" s="238" t="s">
        <v>383</v>
      </c>
      <c r="E3709" s="249" t="s">
        <v>19</v>
      </c>
      <c r="F3709" s="250" t="s">
        <v>3345</v>
      </c>
      <c r="G3709" s="248"/>
      <c r="H3709" s="251">
        <v>1</v>
      </c>
      <c r="I3709" s="252"/>
      <c r="J3709" s="248"/>
      <c r="K3709" s="248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7" t="s">
        <v>383</v>
      </c>
      <c r="AU3709" s="257" t="s">
        <v>91</v>
      </c>
      <c r="AV3709" s="14" t="s">
        <v>91</v>
      </c>
      <c r="AW3709" s="14" t="s">
        <v>37</v>
      </c>
      <c r="AX3709" s="14" t="s">
        <v>78</v>
      </c>
      <c r="AY3709" s="257" t="s">
        <v>373</v>
      </c>
    </row>
    <row r="3710" s="14" customFormat="1">
      <c r="A3710" s="14"/>
      <c r="B3710" s="247"/>
      <c r="C3710" s="248"/>
      <c r="D3710" s="238" t="s">
        <v>383</v>
      </c>
      <c r="E3710" s="249" t="s">
        <v>19</v>
      </c>
      <c r="F3710" s="250" t="s">
        <v>3346</v>
      </c>
      <c r="G3710" s="248"/>
      <c r="H3710" s="251">
        <v>1</v>
      </c>
      <c r="I3710" s="252"/>
      <c r="J3710" s="248"/>
      <c r="K3710" s="248"/>
      <c r="L3710" s="253"/>
      <c r="M3710" s="254"/>
      <c r="N3710" s="255"/>
      <c r="O3710" s="255"/>
      <c r="P3710" s="255"/>
      <c r="Q3710" s="255"/>
      <c r="R3710" s="255"/>
      <c r="S3710" s="255"/>
      <c r="T3710" s="256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7" t="s">
        <v>383</v>
      </c>
      <c r="AU3710" s="257" t="s">
        <v>91</v>
      </c>
      <c r="AV3710" s="14" t="s">
        <v>91</v>
      </c>
      <c r="AW3710" s="14" t="s">
        <v>37</v>
      </c>
      <c r="AX3710" s="14" t="s">
        <v>78</v>
      </c>
      <c r="AY3710" s="257" t="s">
        <v>373</v>
      </c>
    </row>
    <row r="3711" s="14" customFormat="1">
      <c r="A3711" s="14"/>
      <c r="B3711" s="247"/>
      <c r="C3711" s="248"/>
      <c r="D3711" s="238" t="s">
        <v>383</v>
      </c>
      <c r="E3711" s="249" t="s">
        <v>19</v>
      </c>
      <c r="F3711" s="250" t="s">
        <v>3347</v>
      </c>
      <c r="G3711" s="248"/>
      <c r="H3711" s="251">
        <v>1</v>
      </c>
      <c r="I3711" s="252"/>
      <c r="J3711" s="248"/>
      <c r="K3711" s="248"/>
      <c r="L3711" s="253"/>
      <c r="M3711" s="254"/>
      <c r="N3711" s="255"/>
      <c r="O3711" s="255"/>
      <c r="P3711" s="255"/>
      <c r="Q3711" s="255"/>
      <c r="R3711" s="255"/>
      <c r="S3711" s="255"/>
      <c r="T3711" s="256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7" t="s">
        <v>383</v>
      </c>
      <c r="AU3711" s="257" t="s">
        <v>91</v>
      </c>
      <c r="AV3711" s="14" t="s">
        <v>91</v>
      </c>
      <c r="AW3711" s="14" t="s">
        <v>37</v>
      </c>
      <c r="AX3711" s="14" t="s">
        <v>78</v>
      </c>
      <c r="AY3711" s="257" t="s">
        <v>373</v>
      </c>
    </row>
    <row r="3712" s="14" customFormat="1">
      <c r="A3712" s="14"/>
      <c r="B3712" s="247"/>
      <c r="C3712" s="248"/>
      <c r="D3712" s="238" t="s">
        <v>383</v>
      </c>
      <c r="E3712" s="249" t="s">
        <v>19</v>
      </c>
      <c r="F3712" s="250" t="s">
        <v>3348</v>
      </c>
      <c r="G3712" s="248"/>
      <c r="H3712" s="251">
        <v>1</v>
      </c>
      <c r="I3712" s="252"/>
      <c r="J3712" s="248"/>
      <c r="K3712" s="248"/>
      <c r="L3712" s="253"/>
      <c r="M3712" s="254"/>
      <c r="N3712" s="255"/>
      <c r="O3712" s="255"/>
      <c r="P3712" s="255"/>
      <c r="Q3712" s="255"/>
      <c r="R3712" s="255"/>
      <c r="S3712" s="255"/>
      <c r="T3712" s="256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7" t="s">
        <v>383</v>
      </c>
      <c r="AU3712" s="257" t="s">
        <v>91</v>
      </c>
      <c r="AV3712" s="14" t="s">
        <v>91</v>
      </c>
      <c r="AW3712" s="14" t="s">
        <v>37</v>
      </c>
      <c r="AX3712" s="14" t="s">
        <v>78</v>
      </c>
      <c r="AY3712" s="257" t="s">
        <v>373</v>
      </c>
    </row>
    <row r="3713" s="14" customFormat="1">
      <c r="A3713" s="14"/>
      <c r="B3713" s="247"/>
      <c r="C3713" s="248"/>
      <c r="D3713" s="238" t="s">
        <v>383</v>
      </c>
      <c r="E3713" s="249" t="s">
        <v>19</v>
      </c>
      <c r="F3713" s="250" t="s">
        <v>3349</v>
      </c>
      <c r="G3713" s="248"/>
      <c r="H3713" s="251">
        <v>1</v>
      </c>
      <c r="I3713" s="252"/>
      <c r="J3713" s="248"/>
      <c r="K3713" s="248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7" t="s">
        <v>383</v>
      </c>
      <c r="AU3713" s="257" t="s">
        <v>91</v>
      </c>
      <c r="AV3713" s="14" t="s">
        <v>91</v>
      </c>
      <c r="AW3713" s="14" t="s">
        <v>37</v>
      </c>
      <c r="AX3713" s="14" t="s">
        <v>78</v>
      </c>
      <c r="AY3713" s="257" t="s">
        <v>373</v>
      </c>
    </row>
    <row r="3714" s="14" customFormat="1">
      <c r="A3714" s="14"/>
      <c r="B3714" s="247"/>
      <c r="C3714" s="248"/>
      <c r="D3714" s="238" t="s">
        <v>383</v>
      </c>
      <c r="E3714" s="249" t="s">
        <v>19</v>
      </c>
      <c r="F3714" s="250" t="s">
        <v>3350</v>
      </c>
      <c r="G3714" s="248"/>
      <c r="H3714" s="251">
        <v>1</v>
      </c>
      <c r="I3714" s="252"/>
      <c r="J3714" s="248"/>
      <c r="K3714" s="248"/>
      <c r="L3714" s="253"/>
      <c r="M3714" s="254"/>
      <c r="N3714" s="255"/>
      <c r="O3714" s="255"/>
      <c r="P3714" s="255"/>
      <c r="Q3714" s="255"/>
      <c r="R3714" s="255"/>
      <c r="S3714" s="255"/>
      <c r="T3714" s="256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7" t="s">
        <v>383</v>
      </c>
      <c r="AU3714" s="257" t="s">
        <v>91</v>
      </c>
      <c r="AV3714" s="14" t="s">
        <v>91</v>
      </c>
      <c r="AW3714" s="14" t="s">
        <v>37</v>
      </c>
      <c r="AX3714" s="14" t="s">
        <v>78</v>
      </c>
      <c r="AY3714" s="257" t="s">
        <v>373</v>
      </c>
    </row>
    <row r="3715" s="14" customFormat="1">
      <c r="A3715" s="14"/>
      <c r="B3715" s="247"/>
      <c r="C3715" s="248"/>
      <c r="D3715" s="238" t="s">
        <v>383</v>
      </c>
      <c r="E3715" s="249" t="s">
        <v>19</v>
      </c>
      <c r="F3715" s="250" t="s">
        <v>3351</v>
      </c>
      <c r="G3715" s="248"/>
      <c r="H3715" s="251">
        <v>1</v>
      </c>
      <c r="I3715" s="252"/>
      <c r="J3715" s="248"/>
      <c r="K3715" s="248"/>
      <c r="L3715" s="253"/>
      <c r="M3715" s="254"/>
      <c r="N3715" s="255"/>
      <c r="O3715" s="255"/>
      <c r="P3715" s="255"/>
      <c r="Q3715" s="255"/>
      <c r="R3715" s="255"/>
      <c r="S3715" s="255"/>
      <c r="T3715" s="256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7" t="s">
        <v>383</v>
      </c>
      <c r="AU3715" s="257" t="s">
        <v>91</v>
      </c>
      <c r="AV3715" s="14" t="s">
        <v>91</v>
      </c>
      <c r="AW3715" s="14" t="s">
        <v>37</v>
      </c>
      <c r="AX3715" s="14" t="s">
        <v>78</v>
      </c>
      <c r="AY3715" s="257" t="s">
        <v>373</v>
      </c>
    </row>
    <row r="3716" s="14" customFormat="1">
      <c r="A3716" s="14"/>
      <c r="B3716" s="247"/>
      <c r="C3716" s="248"/>
      <c r="D3716" s="238" t="s">
        <v>383</v>
      </c>
      <c r="E3716" s="249" t="s">
        <v>19</v>
      </c>
      <c r="F3716" s="250" t="s">
        <v>3352</v>
      </c>
      <c r="G3716" s="248"/>
      <c r="H3716" s="251">
        <v>1</v>
      </c>
      <c r="I3716" s="252"/>
      <c r="J3716" s="248"/>
      <c r="K3716" s="248"/>
      <c r="L3716" s="253"/>
      <c r="M3716" s="254"/>
      <c r="N3716" s="255"/>
      <c r="O3716" s="255"/>
      <c r="P3716" s="255"/>
      <c r="Q3716" s="255"/>
      <c r="R3716" s="255"/>
      <c r="S3716" s="255"/>
      <c r="T3716" s="256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7" t="s">
        <v>383</v>
      </c>
      <c r="AU3716" s="257" t="s">
        <v>91</v>
      </c>
      <c r="AV3716" s="14" t="s">
        <v>91</v>
      </c>
      <c r="AW3716" s="14" t="s">
        <v>37</v>
      </c>
      <c r="AX3716" s="14" t="s">
        <v>78</v>
      </c>
      <c r="AY3716" s="257" t="s">
        <v>373</v>
      </c>
    </row>
    <row r="3717" s="15" customFormat="1">
      <c r="A3717" s="15"/>
      <c r="B3717" s="258"/>
      <c r="C3717" s="259"/>
      <c r="D3717" s="238" t="s">
        <v>383</v>
      </c>
      <c r="E3717" s="260" t="s">
        <v>19</v>
      </c>
      <c r="F3717" s="261" t="s">
        <v>386</v>
      </c>
      <c r="G3717" s="259"/>
      <c r="H3717" s="262">
        <v>30</v>
      </c>
      <c r="I3717" s="263"/>
      <c r="J3717" s="259"/>
      <c r="K3717" s="259"/>
      <c r="L3717" s="264"/>
      <c r="M3717" s="265"/>
      <c r="N3717" s="266"/>
      <c r="O3717" s="266"/>
      <c r="P3717" s="266"/>
      <c r="Q3717" s="266"/>
      <c r="R3717" s="266"/>
      <c r="S3717" s="266"/>
      <c r="T3717" s="267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8" t="s">
        <v>383</v>
      </c>
      <c r="AU3717" s="268" t="s">
        <v>91</v>
      </c>
      <c r="AV3717" s="15" t="s">
        <v>379</v>
      </c>
      <c r="AW3717" s="15" t="s">
        <v>37</v>
      </c>
      <c r="AX3717" s="15" t="s">
        <v>85</v>
      </c>
      <c r="AY3717" s="268" t="s">
        <v>373</v>
      </c>
    </row>
    <row r="3718" s="2" customFormat="1" ht="24.15" customHeight="1">
      <c r="A3718" s="41"/>
      <c r="B3718" s="42"/>
      <c r="C3718" s="280" t="s">
        <v>3353</v>
      </c>
      <c r="D3718" s="280" t="s">
        <v>489</v>
      </c>
      <c r="E3718" s="281" t="s">
        <v>3354</v>
      </c>
      <c r="F3718" s="282" t="s">
        <v>3355</v>
      </c>
      <c r="G3718" s="283" t="s">
        <v>595</v>
      </c>
      <c r="H3718" s="284">
        <v>1</v>
      </c>
      <c r="I3718" s="285"/>
      <c r="J3718" s="286">
        <f>ROUND(I3718*H3718,2)</f>
        <v>0</v>
      </c>
      <c r="K3718" s="282" t="s">
        <v>19</v>
      </c>
      <c r="L3718" s="287"/>
      <c r="M3718" s="288" t="s">
        <v>19</v>
      </c>
      <c r="N3718" s="289" t="s">
        <v>50</v>
      </c>
      <c r="O3718" s="87"/>
      <c r="P3718" s="227">
        <f>O3718*H3718</f>
        <v>0</v>
      </c>
      <c r="Q3718" s="227">
        <v>0.037039999999999997</v>
      </c>
      <c r="R3718" s="227">
        <f>Q3718*H3718</f>
        <v>0.037039999999999997</v>
      </c>
      <c r="S3718" s="227">
        <v>0</v>
      </c>
      <c r="T3718" s="228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9" t="s">
        <v>616</v>
      </c>
      <c r="AT3718" s="229" t="s">
        <v>489</v>
      </c>
      <c r="AU3718" s="229" t="s">
        <v>91</v>
      </c>
      <c r="AY3718" s="20" t="s">
        <v>373</v>
      </c>
      <c r="BE3718" s="230">
        <f>IF(N3718="základní",J3718,0)</f>
        <v>0</v>
      </c>
      <c r="BF3718" s="230">
        <f>IF(N3718="snížená",J3718,0)</f>
        <v>0</v>
      </c>
      <c r="BG3718" s="230">
        <f>IF(N3718="zákl. přenesená",J3718,0)</f>
        <v>0</v>
      </c>
      <c r="BH3718" s="230">
        <f>IF(N3718="sníž. přenesená",J3718,0)</f>
        <v>0</v>
      </c>
      <c r="BI3718" s="230">
        <f>IF(N3718="nulová",J3718,0)</f>
        <v>0</v>
      </c>
      <c r="BJ3718" s="20" t="s">
        <v>91</v>
      </c>
      <c r="BK3718" s="230">
        <f>ROUND(I3718*H3718,2)</f>
        <v>0</v>
      </c>
      <c r="BL3718" s="20" t="s">
        <v>482</v>
      </c>
      <c r="BM3718" s="229" t="s">
        <v>3356</v>
      </c>
    </row>
    <row r="3719" s="14" customFormat="1">
      <c r="A3719" s="14"/>
      <c r="B3719" s="247"/>
      <c r="C3719" s="248"/>
      <c r="D3719" s="238" t="s">
        <v>383</v>
      </c>
      <c r="E3719" s="248"/>
      <c r="F3719" s="250" t="s">
        <v>3357</v>
      </c>
      <c r="G3719" s="248"/>
      <c r="H3719" s="251">
        <v>1</v>
      </c>
      <c r="I3719" s="252"/>
      <c r="J3719" s="248"/>
      <c r="K3719" s="248"/>
      <c r="L3719" s="253"/>
      <c r="M3719" s="254"/>
      <c r="N3719" s="255"/>
      <c r="O3719" s="255"/>
      <c r="P3719" s="255"/>
      <c r="Q3719" s="255"/>
      <c r="R3719" s="255"/>
      <c r="S3719" s="255"/>
      <c r="T3719" s="25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7" t="s">
        <v>383</v>
      </c>
      <c r="AU3719" s="257" t="s">
        <v>91</v>
      </c>
      <c r="AV3719" s="14" t="s">
        <v>91</v>
      </c>
      <c r="AW3719" s="14" t="s">
        <v>4</v>
      </c>
      <c r="AX3719" s="14" t="s">
        <v>85</v>
      </c>
      <c r="AY3719" s="257" t="s">
        <v>373</v>
      </c>
    </row>
    <row r="3720" s="2" customFormat="1" ht="24.15" customHeight="1">
      <c r="A3720" s="41"/>
      <c r="B3720" s="42"/>
      <c r="C3720" s="280" t="s">
        <v>3358</v>
      </c>
      <c r="D3720" s="280" t="s">
        <v>489</v>
      </c>
      <c r="E3720" s="281" t="s">
        <v>3359</v>
      </c>
      <c r="F3720" s="282" t="s">
        <v>3355</v>
      </c>
      <c r="G3720" s="283" t="s">
        <v>595</v>
      </c>
      <c r="H3720" s="284">
        <v>1</v>
      </c>
      <c r="I3720" s="285"/>
      <c r="J3720" s="286">
        <f>ROUND(I3720*H3720,2)</f>
        <v>0</v>
      </c>
      <c r="K3720" s="282" t="s">
        <v>19</v>
      </c>
      <c r="L3720" s="287"/>
      <c r="M3720" s="288" t="s">
        <v>19</v>
      </c>
      <c r="N3720" s="289" t="s">
        <v>50</v>
      </c>
      <c r="O3720" s="87"/>
      <c r="P3720" s="227">
        <f>O3720*H3720</f>
        <v>0</v>
      </c>
      <c r="Q3720" s="227">
        <v>0.037039999999999997</v>
      </c>
      <c r="R3720" s="227">
        <f>Q3720*H3720</f>
        <v>0.037039999999999997</v>
      </c>
      <c r="S3720" s="227">
        <v>0</v>
      </c>
      <c r="T3720" s="228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9" t="s">
        <v>616</v>
      </c>
      <c r="AT3720" s="229" t="s">
        <v>489</v>
      </c>
      <c r="AU3720" s="229" t="s">
        <v>91</v>
      </c>
      <c r="AY3720" s="20" t="s">
        <v>373</v>
      </c>
      <c r="BE3720" s="230">
        <f>IF(N3720="základní",J3720,0)</f>
        <v>0</v>
      </c>
      <c r="BF3720" s="230">
        <f>IF(N3720="snížená",J3720,0)</f>
        <v>0</v>
      </c>
      <c r="BG3720" s="230">
        <f>IF(N3720="zákl. přenesená",J3720,0)</f>
        <v>0</v>
      </c>
      <c r="BH3720" s="230">
        <f>IF(N3720="sníž. přenesená",J3720,0)</f>
        <v>0</v>
      </c>
      <c r="BI3720" s="230">
        <f>IF(N3720="nulová",J3720,0)</f>
        <v>0</v>
      </c>
      <c r="BJ3720" s="20" t="s">
        <v>91</v>
      </c>
      <c r="BK3720" s="230">
        <f>ROUND(I3720*H3720,2)</f>
        <v>0</v>
      </c>
      <c r="BL3720" s="20" t="s">
        <v>482</v>
      </c>
      <c r="BM3720" s="229" t="s">
        <v>3360</v>
      </c>
    </row>
    <row r="3721" s="2" customFormat="1" ht="24.15" customHeight="1">
      <c r="A3721" s="41"/>
      <c r="B3721" s="42"/>
      <c r="C3721" s="280" t="s">
        <v>3361</v>
      </c>
      <c r="D3721" s="280" t="s">
        <v>489</v>
      </c>
      <c r="E3721" s="281" t="s">
        <v>3362</v>
      </c>
      <c r="F3721" s="282" t="s">
        <v>3355</v>
      </c>
      <c r="G3721" s="283" t="s">
        <v>595</v>
      </c>
      <c r="H3721" s="284">
        <v>1</v>
      </c>
      <c r="I3721" s="285"/>
      <c r="J3721" s="286">
        <f>ROUND(I3721*H3721,2)</f>
        <v>0</v>
      </c>
      <c r="K3721" s="282" t="s">
        <v>19</v>
      </c>
      <c r="L3721" s="287"/>
      <c r="M3721" s="288" t="s">
        <v>19</v>
      </c>
      <c r="N3721" s="289" t="s">
        <v>50</v>
      </c>
      <c r="O3721" s="87"/>
      <c r="P3721" s="227">
        <f>O3721*H3721</f>
        <v>0</v>
      </c>
      <c r="Q3721" s="227">
        <v>0.037039999999999997</v>
      </c>
      <c r="R3721" s="227">
        <f>Q3721*H3721</f>
        <v>0.037039999999999997</v>
      </c>
      <c r="S3721" s="227">
        <v>0</v>
      </c>
      <c r="T3721" s="228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9" t="s">
        <v>616</v>
      </c>
      <c r="AT3721" s="229" t="s">
        <v>489</v>
      </c>
      <c r="AU3721" s="229" t="s">
        <v>91</v>
      </c>
      <c r="AY3721" s="20" t="s">
        <v>373</v>
      </c>
      <c r="BE3721" s="230">
        <f>IF(N3721="základní",J3721,0)</f>
        <v>0</v>
      </c>
      <c r="BF3721" s="230">
        <f>IF(N3721="snížená",J3721,0)</f>
        <v>0</v>
      </c>
      <c r="BG3721" s="230">
        <f>IF(N3721="zákl. přenesená",J3721,0)</f>
        <v>0</v>
      </c>
      <c r="BH3721" s="230">
        <f>IF(N3721="sníž. přenesená",J3721,0)</f>
        <v>0</v>
      </c>
      <c r="BI3721" s="230">
        <f>IF(N3721="nulová",J3721,0)</f>
        <v>0</v>
      </c>
      <c r="BJ3721" s="20" t="s">
        <v>91</v>
      </c>
      <c r="BK3721" s="230">
        <f>ROUND(I3721*H3721,2)</f>
        <v>0</v>
      </c>
      <c r="BL3721" s="20" t="s">
        <v>482</v>
      </c>
      <c r="BM3721" s="229" t="s">
        <v>3363</v>
      </c>
    </row>
    <row r="3722" s="2" customFormat="1" ht="24.15" customHeight="1">
      <c r="A3722" s="41"/>
      <c r="B3722" s="42"/>
      <c r="C3722" s="280" t="s">
        <v>3364</v>
      </c>
      <c r="D3722" s="280" t="s">
        <v>489</v>
      </c>
      <c r="E3722" s="281" t="s">
        <v>3365</v>
      </c>
      <c r="F3722" s="282" t="s">
        <v>3355</v>
      </c>
      <c r="G3722" s="283" t="s">
        <v>595</v>
      </c>
      <c r="H3722" s="284">
        <v>1</v>
      </c>
      <c r="I3722" s="285"/>
      <c r="J3722" s="286">
        <f>ROUND(I3722*H3722,2)</f>
        <v>0</v>
      </c>
      <c r="K3722" s="282" t="s">
        <v>19</v>
      </c>
      <c r="L3722" s="287"/>
      <c r="M3722" s="288" t="s">
        <v>19</v>
      </c>
      <c r="N3722" s="289" t="s">
        <v>50</v>
      </c>
      <c r="O3722" s="87"/>
      <c r="P3722" s="227">
        <f>O3722*H3722</f>
        <v>0</v>
      </c>
      <c r="Q3722" s="227">
        <v>0.037039999999999997</v>
      </c>
      <c r="R3722" s="227">
        <f>Q3722*H3722</f>
        <v>0.037039999999999997</v>
      </c>
      <c r="S3722" s="227">
        <v>0</v>
      </c>
      <c r="T3722" s="228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9" t="s">
        <v>616</v>
      </c>
      <c r="AT3722" s="229" t="s">
        <v>489</v>
      </c>
      <c r="AU3722" s="229" t="s">
        <v>91</v>
      </c>
      <c r="AY3722" s="20" t="s">
        <v>373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20" t="s">
        <v>91</v>
      </c>
      <c r="BK3722" s="230">
        <f>ROUND(I3722*H3722,2)</f>
        <v>0</v>
      </c>
      <c r="BL3722" s="20" t="s">
        <v>482</v>
      </c>
      <c r="BM3722" s="229" t="s">
        <v>3366</v>
      </c>
    </row>
    <row r="3723" s="2" customFormat="1" ht="24.15" customHeight="1">
      <c r="A3723" s="41"/>
      <c r="B3723" s="42"/>
      <c r="C3723" s="280" t="s">
        <v>3367</v>
      </c>
      <c r="D3723" s="280" t="s">
        <v>489</v>
      </c>
      <c r="E3723" s="281" t="s">
        <v>3368</v>
      </c>
      <c r="F3723" s="282" t="s">
        <v>3355</v>
      </c>
      <c r="G3723" s="283" t="s">
        <v>595</v>
      </c>
      <c r="H3723" s="284">
        <v>1</v>
      </c>
      <c r="I3723" s="285"/>
      <c r="J3723" s="286">
        <f>ROUND(I3723*H3723,2)</f>
        <v>0</v>
      </c>
      <c r="K3723" s="282" t="s">
        <v>19</v>
      </c>
      <c r="L3723" s="287"/>
      <c r="M3723" s="288" t="s">
        <v>19</v>
      </c>
      <c r="N3723" s="289" t="s">
        <v>50</v>
      </c>
      <c r="O3723" s="87"/>
      <c r="P3723" s="227">
        <f>O3723*H3723</f>
        <v>0</v>
      </c>
      <c r="Q3723" s="227">
        <v>0.037039999999999997</v>
      </c>
      <c r="R3723" s="227">
        <f>Q3723*H3723</f>
        <v>0.037039999999999997</v>
      </c>
      <c r="S3723" s="227">
        <v>0</v>
      </c>
      <c r="T3723" s="228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9" t="s">
        <v>616</v>
      </c>
      <c r="AT3723" s="229" t="s">
        <v>489</v>
      </c>
      <c r="AU3723" s="229" t="s">
        <v>91</v>
      </c>
      <c r="AY3723" s="20" t="s">
        <v>373</v>
      </c>
      <c r="BE3723" s="230">
        <f>IF(N3723="základní",J3723,0)</f>
        <v>0</v>
      </c>
      <c r="BF3723" s="230">
        <f>IF(N3723="snížená",J3723,0)</f>
        <v>0</v>
      </c>
      <c r="BG3723" s="230">
        <f>IF(N3723="zákl. přenesená",J3723,0)</f>
        <v>0</v>
      </c>
      <c r="BH3723" s="230">
        <f>IF(N3723="sníž. přenesená",J3723,0)</f>
        <v>0</v>
      </c>
      <c r="BI3723" s="230">
        <f>IF(N3723="nulová",J3723,0)</f>
        <v>0</v>
      </c>
      <c r="BJ3723" s="20" t="s">
        <v>91</v>
      </c>
      <c r="BK3723" s="230">
        <f>ROUND(I3723*H3723,2)</f>
        <v>0</v>
      </c>
      <c r="BL3723" s="20" t="s">
        <v>482</v>
      </c>
      <c r="BM3723" s="229" t="s">
        <v>3369</v>
      </c>
    </row>
    <row r="3724" s="2" customFormat="1" ht="24.15" customHeight="1">
      <c r="A3724" s="41"/>
      <c r="B3724" s="42"/>
      <c r="C3724" s="280" t="s">
        <v>3370</v>
      </c>
      <c r="D3724" s="280" t="s">
        <v>489</v>
      </c>
      <c r="E3724" s="281" t="s">
        <v>3371</v>
      </c>
      <c r="F3724" s="282" t="s">
        <v>3355</v>
      </c>
      <c r="G3724" s="283" t="s">
        <v>595</v>
      </c>
      <c r="H3724" s="284">
        <v>1</v>
      </c>
      <c r="I3724" s="285"/>
      <c r="J3724" s="286">
        <f>ROUND(I3724*H3724,2)</f>
        <v>0</v>
      </c>
      <c r="K3724" s="282" t="s">
        <v>19</v>
      </c>
      <c r="L3724" s="287"/>
      <c r="M3724" s="288" t="s">
        <v>19</v>
      </c>
      <c r="N3724" s="289" t="s">
        <v>50</v>
      </c>
      <c r="O3724" s="87"/>
      <c r="P3724" s="227">
        <f>O3724*H3724</f>
        <v>0</v>
      </c>
      <c r="Q3724" s="227">
        <v>0.037039999999999997</v>
      </c>
      <c r="R3724" s="227">
        <f>Q3724*H3724</f>
        <v>0.037039999999999997</v>
      </c>
      <c r="S3724" s="227">
        <v>0</v>
      </c>
      <c r="T3724" s="228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9" t="s">
        <v>616</v>
      </c>
      <c r="AT3724" s="229" t="s">
        <v>489</v>
      </c>
      <c r="AU3724" s="229" t="s">
        <v>91</v>
      </c>
      <c r="AY3724" s="20" t="s">
        <v>373</v>
      </c>
      <c r="BE3724" s="230">
        <f>IF(N3724="základní",J3724,0)</f>
        <v>0</v>
      </c>
      <c r="BF3724" s="230">
        <f>IF(N3724="snížená",J3724,0)</f>
        <v>0</v>
      </c>
      <c r="BG3724" s="230">
        <f>IF(N3724="zákl. přenesená",J3724,0)</f>
        <v>0</v>
      </c>
      <c r="BH3724" s="230">
        <f>IF(N3724="sníž. přenesená",J3724,0)</f>
        <v>0</v>
      </c>
      <c r="BI3724" s="230">
        <f>IF(N3724="nulová",J3724,0)</f>
        <v>0</v>
      </c>
      <c r="BJ3724" s="20" t="s">
        <v>91</v>
      </c>
      <c r="BK3724" s="230">
        <f>ROUND(I3724*H3724,2)</f>
        <v>0</v>
      </c>
      <c r="BL3724" s="20" t="s">
        <v>482</v>
      </c>
      <c r="BM3724" s="229" t="s">
        <v>3372</v>
      </c>
    </row>
    <row r="3725" s="2" customFormat="1" ht="24.15" customHeight="1">
      <c r="A3725" s="41"/>
      <c r="B3725" s="42"/>
      <c r="C3725" s="280" t="s">
        <v>3373</v>
      </c>
      <c r="D3725" s="280" t="s">
        <v>489</v>
      </c>
      <c r="E3725" s="281" t="s">
        <v>3374</v>
      </c>
      <c r="F3725" s="282" t="s">
        <v>3355</v>
      </c>
      <c r="G3725" s="283" t="s">
        <v>595</v>
      </c>
      <c r="H3725" s="284">
        <v>1</v>
      </c>
      <c r="I3725" s="285"/>
      <c r="J3725" s="286">
        <f>ROUND(I3725*H3725,2)</f>
        <v>0</v>
      </c>
      <c r="K3725" s="282" t="s">
        <v>19</v>
      </c>
      <c r="L3725" s="287"/>
      <c r="M3725" s="288" t="s">
        <v>19</v>
      </c>
      <c r="N3725" s="289" t="s">
        <v>50</v>
      </c>
      <c r="O3725" s="87"/>
      <c r="P3725" s="227">
        <f>O3725*H3725</f>
        <v>0</v>
      </c>
      <c r="Q3725" s="227">
        <v>0.037039999999999997</v>
      </c>
      <c r="R3725" s="227">
        <f>Q3725*H3725</f>
        <v>0.037039999999999997</v>
      </c>
      <c r="S3725" s="227">
        <v>0</v>
      </c>
      <c r="T3725" s="228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9" t="s">
        <v>616</v>
      </c>
      <c r="AT3725" s="229" t="s">
        <v>489</v>
      </c>
      <c r="AU3725" s="229" t="s">
        <v>91</v>
      </c>
      <c r="AY3725" s="20" t="s">
        <v>373</v>
      </c>
      <c r="BE3725" s="230">
        <f>IF(N3725="základní",J3725,0)</f>
        <v>0</v>
      </c>
      <c r="BF3725" s="230">
        <f>IF(N3725="snížená",J3725,0)</f>
        <v>0</v>
      </c>
      <c r="BG3725" s="230">
        <f>IF(N3725="zákl. přenesená",J3725,0)</f>
        <v>0</v>
      </c>
      <c r="BH3725" s="230">
        <f>IF(N3725="sníž. přenesená",J3725,0)</f>
        <v>0</v>
      </c>
      <c r="BI3725" s="230">
        <f>IF(N3725="nulová",J3725,0)</f>
        <v>0</v>
      </c>
      <c r="BJ3725" s="20" t="s">
        <v>91</v>
      </c>
      <c r="BK3725" s="230">
        <f>ROUND(I3725*H3725,2)</f>
        <v>0</v>
      </c>
      <c r="BL3725" s="20" t="s">
        <v>482</v>
      </c>
      <c r="BM3725" s="229" t="s">
        <v>3375</v>
      </c>
    </row>
    <row r="3726" s="2" customFormat="1" ht="24.15" customHeight="1">
      <c r="A3726" s="41"/>
      <c r="B3726" s="42"/>
      <c r="C3726" s="280" t="s">
        <v>3376</v>
      </c>
      <c r="D3726" s="280" t="s">
        <v>489</v>
      </c>
      <c r="E3726" s="281" t="s">
        <v>3377</v>
      </c>
      <c r="F3726" s="282" t="s">
        <v>3355</v>
      </c>
      <c r="G3726" s="283" t="s">
        <v>595</v>
      </c>
      <c r="H3726" s="284">
        <v>1</v>
      </c>
      <c r="I3726" s="285"/>
      <c r="J3726" s="286">
        <f>ROUND(I3726*H3726,2)</f>
        <v>0</v>
      </c>
      <c r="K3726" s="282" t="s">
        <v>19</v>
      </c>
      <c r="L3726" s="287"/>
      <c r="M3726" s="288" t="s">
        <v>19</v>
      </c>
      <c r="N3726" s="289" t="s">
        <v>50</v>
      </c>
      <c r="O3726" s="87"/>
      <c r="P3726" s="227">
        <f>O3726*H3726</f>
        <v>0</v>
      </c>
      <c r="Q3726" s="227">
        <v>0.037039999999999997</v>
      </c>
      <c r="R3726" s="227">
        <f>Q3726*H3726</f>
        <v>0.037039999999999997</v>
      </c>
      <c r="S3726" s="227">
        <v>0</v>
      </c>
      <c r="T3726" s="228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9" t="s">
        <v>616</v>
      </c>
      <c r="AT3726" s="229" t="s">
        <v>489</v>
      </c>
      <c r="AU3726" s="229" t="s">
        <v>91</v>
      </c>
      <c r="AY3726" s="20" t="s">
        <v>373</v>
      </c>
      <c r="BE3726" s="230">
        <f>IF(N3726="základní",J3726,0)</f>
        <v>0</v>
      </c>
      <c r="BF3726" s="230">
        <f>IF(N3726="snížená",J3726,0)</f>
        <v>0</v>
      </c>
      <c r="BG3726" s="230">
        <f>IF(N3726="zákl. přenesená",J3726,0)</f>
        <v>0</v>
      </c>
      <c r="BH3726" s="230">
        <f>IF(N3726="sníž. přenesená",J3726,0)</f>
        <v>0</v>
      </c>
      <c r="BI3726" s="230">
        <f>IF(N3726="nulová",J3726,0)</f>
        <v>0</v>
      </c>
      <c r="BJ3726" s="20" t="s">
        <v>91</v>
      </c>
      <c r="BK3726" s="230">
        <f>ROUND(I3726*H3726,2)</f>
        <v>0</v>
      </c>
      <c r="BL3726" s="20" t="s">
        <v>482</v>
      </c>
      <c r="BM3726" s="229" t="s">
        <v>3378</v>
      </c>
    </row>
    <row r="3727" s="2" customFormat="1" ht="24.15" customHeight="1">
      <c r="A3727" s="41"/>
      <c r="B3727" s="42"/>
      <c r="C3727" s="280" t="s">
        <v>3379</v>
      </c>
      <c r="D3727" s="280" t="s">
        <v>489</v>
      </c>
      <c r="E3727" s="281" t="s">
        <v>3380</v>
      </c>
      <c r="F3727" s="282" t="s">
        <v>3355</v>
      </c>
      <c r="G3727" s="283" t="s">
        <v>595</v>
      </c>
      <c r="H3727" s="284">
        <v>1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50</v>
      </c>
      <c r="O3727" s="87"/>
      <c r="P3727" s="227">
        <f>O3727*H3727</f>
        <v>0</v>
      </c>
      <c r="Q3727" s="227">
        <v>0.037039999999999997</v>
      </c>
      <c r="R3727" s="227">
        <f>Q3727*H3727</f>
        <v>0.037039999999999997</v>
      </c>
      <c r="S3727" s="227">
        <v>0</v>
      </c>
      <c r="T3727" s="228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9" t="s">
        <v>616</v>
      </c>
      <c r="AT3727" s="229" t="s">
        <v>489</v>
      </c>
      <c r="AU3727" s="229" t="s">
        <v>91</v>
      </c>
      <c r="AY3727" s="20" t="s">
        <v>373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20" t="s">
        <v>91</v>
      </c>
      <c r="BK3727" s="230">
        <f>ROUND(I3727*H3727,2)</f>
        <v>0</v>
      </c>
      <c r="BL3727" s="20" t="s">
        <v>482</v>
      </c>
      <c r="BM3727" s="229" t="s">
        <v>3381</v>
      </c>
    </row>
    <row r="3728" s="2" customFormat="1" ht="24.15" customHeight="1">
      <c r="A3728" s="41"/>
      <c r="B3728" s="42"/>
      <c r="C3728" s="280" t="s">
        <v>3382</v>
      </c>
      <c r="D3728" s="280" t="s">
        <v>489</v>
      </c>
      <c r="E3728" s="281" t="s">
        <v>3383</v>
      </c>
      <c r="F3728" s="282" t="s">
        <v>3355</v>
      </c>
      <c r="G3728" s="283" t="s">
        <v>595</v>
      </c>
      <c r="H3728" s="284">
        <v>1</v>
      </c>
      <c r="I3728" s="285"/>
      <c r="J3728" s="286">
        <f>ROUND(I3728*H3728,2)</f>
        <v>0</v>
      </c>
      <c r="K3728" s="282" t="s">
        <v>19</v>
      </c>
      <c r="L3728" s="287"/>
      <c r="M3728" s="288" t="s">
        <v>19</v>
      </c>
      <c r="N3728" s="289" t="s">
        <v>50</v>
      </c>
      <c r="O3728" s="87"/>
      <c r="P3728" s="227">
        <f>O3728*H3728</f>
        <v>0</v>
      </c>
      <c r="Q3728" s="227">
        <v>0.037039999999999997</v>
      </c>
      <c r="R3728" s="227">
        <f>Q3728*H3728</f>
        <v>0.037039999999999997</v>
      </c>
      <c r="S3728" s="227">
        <v>0</v>
      </c>
      <c r="T3728" s="228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9" t="s">
        <v>616</v>
      </c>
      <c r="AT3728" s="229" t="s">
        <v>489</v>
      </c>
      <c r="AU3728" s="229" t="s">
        <v>91</v>
      </c>
      <c r="AY3728" s="20" t="s">
        <v>373</v>
      </c>
      <c r="BE3728" s="230">
        <f>IF(N3728="základní",J3728,0)</f>
        <v>0</v>
      </c>
      <c r="BF3728" s="230">
        <f>IF(N3728="snížená",J3728,0)</f>
        <v>0</v>
      </c>
      <c r="BG3728" s="230">
        <f>IF(N3728="zákl. přenesená",J3728,0)</f>
        <v>0</v>
      </c>
      <c r="BH3728" s="230">
        <f>IF(N3728="sníž. přenesená",J3728,0)</f>
        <v>0</v>
      </c>
      <c r="BI3728" s="230">
        <f>IF(N3728="nulová",J3728,0)</f>
        <v>0</v>
      </c>
      <c r="BJ3728" s="20" t="s">
        <v>91</v>
      </c>
      <c r="BK3728" s="230">
        <f>ROUND(I3728*H3728,2)</f>
        <v>0</v>
      </c>
      <c r="BL3728" s="20" t="s">
        <v>482</v>
      </c>
      <c r="BM3728" s="229" t="s">
        <v>3384</v>
      </c>
    </row>
    <row r="3729" s="2" customFormat="1" ht="24.15" customHeight="1">
      <c r="A3729" s="41"/>
      <c r="B3729" s="42"/>
      <c r="C3729" s="280" t="s">
        <v>3385</v>
      </c>
      <c r="D3729" s="280" t="s">
        <v>489</v>
      </c>
      <c r="E3729" s="281" t="s">
        <v>3386</v>
      </c>
      <c r="F3729" s="282" t="s">
        <v>3355</v>
      </c>
      <c r="G3729" s="283" t="s">
        <v>595</v>
      </c>
      <c r="H3729" s="284">
        <v>1</v>
      </c>
      <c r="I3729" s="285"/>
      <c r="J3729" s="286">
        <f>ROUND(I3729*H3729,2)</f>
        <v>0</v>
      </c>
      <c r="K3729" s="282" t="s">
        <v>19</v>
      </c>
      <c r="L3729" s="287"/>
      <c r="M3729" s="288" t="s">
        <v>19</v>
      </c>
      <c r="N3729" s="289" t="s">
        <v>50</v>
      </c>
      <c r="O3729" s="87"/>
      <c r="P3729" s="227">
        <f>O3729*H3729</f>
        <v>0</v>
      </c>
      <c r="Q3729" s="227">
        <v>0.037039999999999997</v>
      </c>
      <c r="R3729" s="227">
        <f>Q3729*H3729</f>
        <v>0.037039999999999997</v>
      </c>
      <c r="S3729" s="227">
        <v>0</v>
      </c>
      <c r="T3729" s="228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29" t="s">
        <v>616</v>
      </c>
      <c r="AT3729" s="229" t="s">
        <v>489</v>
      </c>
      <c r="AU3729" s="229" t="s">
        <v>91</v>
      </c>
      <c r="AY3729" s="20" t="s">
        <v>373</v>
      </c>
      <c r="BE3729" s="230">
        <f>IF(N3729="základní",J3729,0)</f>
        <v>0</v>
      </c>
      <c r="BF3729" s="230">
        <f>IF(N3729="snížená",J3729,0)</f>
        <v>0</v>
      </c>
      <c r="BG3729" s="230">
        <f>IF(N3729="zákl. přenesená",J3729,0)</f>
        <v>0</v>
      </c>
      <c r="BH3729" s="230">
        <f>IF(N3729="sníž. přenesená",J3729,0)</f>
        <v>0</v>
      </c>
      <c r="BI3729" s="230">
        <f>IF(N3729="nulová",J3729,0)</f>
        <v>0</v>
      </c>
      <c r="BJ3729" s="20" t="s">
        <v>91</v>
      </c>
      <c r="BK3729" s="230">
        <f>ROUND(I3729*H3729,2)</f>
        <v>0</v>
      </c>
      <c r="BL3729" s="20" t="s">
        <v>482</v>
      </c>
      <c r="BM3729" s="229" t="s">
        <v>3387</v>
      </c>
    </row>
    <row r="3730" s="2" customFormat="1" ht="24.15" customHeight="1">
      <c r="A3730" s="41"/>
      <c r="B3730" s="42"/>
      <c r="C3730" s="280" t="s">
        <v>3388</v>
      </c>
      <c r="D3730" s="280" t="s">
        <v>489</v>
      </c>
      <c r="E3730" s="281" t="s">
        <v>3389</v>
      </c>
      <c r="F3730" s="282" t="s">
        <v>3355</v>
      </c>
      <c r="G3730" s="283" t="s">
        <v>595</v>
      </c>
      <c r="H3730" s="284">
        <v>1</v>
      </c>
      <c r="I3730" s="285"/>
      <c r="J3730" s="286">
        <f>ROUND(I3730*H3730,2)</f>
        <v>0</v>
      </c>
      <c r="K3730" s="282" t="s">
        <v>19</v>
      </c>
      <c r="L3730" s="287"/>
      <c r="M3730" s="288" t="s">
        <v>19</v>
      </c>
      <c r="N3730" s="289" t="s">
        <v>50</v>
      </c>
      <c r="O3730" s="87"/>
      <c r="P3730" s="227">
        <f>O3730*H3730</f>
        <v>0</v>
      </c>
      <c r="Q3730" s="227">
        <v>0.037039999999999997</v>
      </c>
      <c r="R3730" s="227">
        <f>Q3730*H3730</f>
        <v>0.037039999999999997</v>
      </c>
      <c r="S3730" s="227">
        <v>0</v>
      </c>
      <c r="T3730" s="228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29" t="s">
        <v>616</v>
      </c>
      <c r="AT3730" s="229" t="s">
        <v>489</v>
      </c>
      <c r="AU3730" s="229" t="s">
        <v>91</v>
      </c>
      <c r="AY3730" s="20" t="s">
        <v>373</v>
      </c>
      <c r="BE3730" s="230">
        <f>IF(N3730="základní",J3730,0)</f>
        <v>0</v>
      </c>
      <c r="BF3730" s="230">
        <f>IF(N3730="snížená",J3730,0)</f>
        <v>0</v>
      </c>
      <c r="BG3730" s="230">
        <f>IF(N3730="zákl. přenesená",J3730,0)</f>
        <v>0</v>
      </c>
      <c r="BH3730" s="230">
        <f>IF(N3730="sníž. přenesená",J3730,0)</f>
        <v>0</v>
      </c>
      <c r="BI3730" s="230">
        <f>IF(N3730="nulová",J3730,0)</f>
        <v>0</v>
      </c>
      <c r="BJ3730" s="20" t="s">
        <v>91</v>
      </c>
      <c r="BK3730" s="230">
        <f>ROUND(I3730*H3730,2)</f>
        <v>0</v>
      </c>
      <c r="BL3730" s="20" t="s">
        <v>482</v>
      </c>
      <c r="BM3730" s="229" t="s">
        <v>3390</v>
      </c>
    </row>
    <row r="3731" s="2" customFormat="1" ht="24.15" customHeight="1">
      <c r="A3731" s="41"/>
      <c r="B3731" s="42"/>
      <c r="C3731" s="280" t="s">
        <v>3391</v>
      </c>
      <c r="D3731" s="280" t="s">
        <v>489</v>
      </c>
      <c r="E3731" s="281" t="s">
        <v>3392</v>
      </c>
      <c r="F3731" s="282" t="s">
        <v>3355</v>
      </c>
      <c r="G3731" s="283" t="s">
        <v>595</v>
      </c>
      <c r="H3731" s="284">
        <v>1</v>
      </c>
      <c r="I3731" s="285"/>
      <c r="J3731" s="286">
        <f>ROUND(I3731*H3731,2)</f>
        <v>0</v>
      </c>
      <c r="K3731" s="282" t="s">
        <v>19</v>
      </c>
      <c r="L3731" s="287"/>
      <c r="M3731" s="288" t="s">
        <v>19</v>
      </c>
      <c r="N3731" s="289" t="s">
        <v>50</v>
      </c>
      <c r="O3731" s="87"/>
      <c r="P3731" s="227">
        <f>O3731*H3731</f>
        <v>0</v>
      </c>
      <c r="Q3731" s="227">
        <v>0.037039999999999997</v>
      </c>
      <c r="R3731" s="227">
        <f>Q3731*H3731</f>
        <v>0.037039999999999997</v>
      </c>
      <c r="S3731" s="227">
        <v>0</v>
      </c>
      <c r="T3731" s="228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9" t="s">
        <v>616</v>
      </c>
      <c r="AT3731" s="229" t="s">
        <v>489</v>
      </c>
      <c r="AU3731" s="229" t="s">
        <v>91</v>
      </c>
      <c r="AY3731" s="20" t="s">
        <v>373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20" t="s">
        <v>91</v>
      </c>
      <c r="BK3731" s="230">
        <f>ROUND(I3731*H3731,2)</f>
        <v>0</v>
      </c>
      <c r="BL3731" s="20" t="s">
        <v>482</v>
      </c>
      <c r="BM3731" s="229" t="s">
        <v>3393</v>
      </c>
    </row>
    <row r="3732" s="2" customFormat="1" ht="24.15" customHeight="1">
      <c r="A3732" s="41"/>
      <c r="B3732" s="42"/>
      <c r="C3732" s="280" t="s">
        <v>3394</v>
      </c>
      <c r="D3732" s="280" t="s">
        <v>489</v>
      </c>
      <c r="E3732" s="281" t="s">
        <v>3395</v>
      </c>
      <c r="F3732" s="282" t="s">
        <v>3355</v>
      </c>
      <c r="G3732" s="283" t="s">
        <v>595</v>
      </c>
      <c r="H3732" s="284">
        <v>1</v>
      </c>
      <c r="I3732" s="285"/>
      <c r="J3732" s="286">
        <f>ROUND(I3732*H3732,2)</f>
        <v>0</v>
      </c>
      <c r="K3732" s="282" t="s">
        <v>19</v>
      </c>
      <c r="L3732" s="287"/>
      <c r="M3732" s="288" t="s">
        <v>19</v>
      </c>
      <c r="N3732" s="289" t="s">
        <v>50</v>
      </c>
      <c r="O3732" s="87"/>
      <c r="P3732" s="227">
        <f>O3732*H3732</f>
        <v>0</v>
      </c>
      <c r="Q3732" s="227">
        <v>0.037039999999999997</v>
      </c>
      <c r="R3732" s="227">
        <f>Q3732*H3732</f>
        <v>0.037039999999999997</v>
      </c>
      <c r="S3732" s="227">
        <v>0</v>
      </c>
      <c r="T3732" s="228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9" t="s">
        <v>616</v>
      </c>
      <c r="AT3732" s="229" t="s">
        <v>489</v>
      </c>
      <c r="AU3732" s="229" t="s">
        <v>91</v>
      </c>
      <c r="AY3732" s="20" t="s">
        <v>373</v>
      </c>
      <c r="BE3732" s="230">
        <f>IF(N3732="základní",J3732,0)</f>
        <v>0</v>
      </c>
      <c r="BF3732" s="230">
        <f>IF(N3732="snížená",J3732,0)</f>
        <v>0</v>
      </c>
      <c r="BG3732" s="230">
        <f>IF(N3732="zákl. přenesená",J3732,0)</f>
        <v>0</v>
      </c>
      <c r="BH3732" s="230">
        <f>IF(N3732="sníž. přenesená",J3732,0)</f>
        <v>0</v>
      </c>
      <c r="BI3732" s="230">
        <f>IF(N3732="nulová",J3732,0)</f>
        <v>0</v>
      </c>
      <c r="BJ3732" s="20" t="s">
        <v>91</v>
      </c>
      <c r="BK3732" s="230">
        <f>ROUND(I3732*H3732,2)</f>
        <v>0</v>
      </c>
      <c r="BL3732" s="20" t="s">
        <v>482</v>
      </c>
      <c r="BM3732" s="229" t="s">
        <v>3396</v>
      </c>
    </row>
    <row r="3733" s="2" customFormat="1" ht="24.15" customHeight="1">
      <c r="A3733" s="41"/>
      <c r="B3733" s="42"/>
      <c r="C3733" s="280" t="s">
        <v>3397</v>
      </c>
      <c r="D3733" s="280" t="s">
        <v>489</v>
      </c>
      <c r="E3733" s="281" t="s">
        <v>3398</v>
      </c>
      <c r="F3733" s="282" t="s">
        <v>3355</v>
      </c>
      <c r="G3733" s="283" t="s">
        <v>595</v>
      </c>
      <c r="H3733" s="284">
        <v>1</v>
      </c>
      <c r="I3733" s="285"/>
      <c r="J3733" s="286">
        <f>ROUND(I3733*H3733,2)</f>
        <v>0</v>
      </c>
      <c r="K3733" s="282" t="s">
        <v>19</v>
      </c>
      <c r="L3733" s="287"/>
      <c r="M3733" s="288" t="s">
        <v>19</v>
      </c>
      <c r="N3733" s="289" t="s">
        <v>50</v>
      </c>
      <c r="O3733" s="87"/>
      <c r="P3733" s="227">
        <f>O3733*H3733</f>
        <v>0</v>
      </c>
      <c r="Q3733" s="227">
        <v>0.037039999999999997</v>
      </c>
      <c r="R3733" s="227">
        <f>Q3733*H3733</f>
        <v>0.037039999999999997</v>
      </c>
      <c r="S3733" s="227">
        <v>0</v>
      </c>
      <c r="T3733" s="228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9" t="s">
        <v>616</v>
      </c>
      <c r="AT3733" s="229" t="s">
        <v>489</v>
      </c>
      <c r="AU3733" s="229" t="s">
        <v>91</v>
      </c>
      <c r="AY3733" s="20" t="s">
        <v>373</v>
      </c>
      <c r="BE3733" s="230">
        <f>IF(N3733="základní",J3733,0)</f>
        <v>0</v>
      </c>
      <c r="BF3733" s="230">
        <f>IF(N3733="snížená",J3733,0)</f>
        <v>0</v>
      </c>
      <c r="BG3733" s="230">
        <f>IF(N3733="zákl. přenesená",J3733,0)</f>
        <v>0</v>
      </c>
      <c r="BH3733" s="230">
        <f>IF(N3733="sníž. přenesená",J3733,0)</f>
        <v>0</v>
      </c>
      <c r="BI3733" s="230">
        <f>IF(N3733="nulová",J3733,0)</f>
        <v>0</v>
      </c>
      <c r="BJ3733" s="20" t="s">
        <v>91</v>
      </c>
      <c r="BK3733" s="230">
        <f>ROUND(I3733*H3733,2)</f>
        <v>0</v>
      </c>
      <c r="BL3733" s="20" t="s">
        <v>482</v>
      </c>
      <c r="BM3733" s="229" t="s">
        <v>3399</v>
      </c>
    </row>
    <row r="3734" s="2" customFormat="1" ht="24.15" customHeight="1">
      <c r="A3734" s="41"/>
      <c r="B3734" s="42"/>
      <c r="C3734" s="280" t="s">
        <v>3400</v>
      </c>
      <c r="D3734" s="280" t="s">
        <v>489</v>
      </c>
      <c r="E3734" s="281" t="s">
        <v>3401</v>
      </c>
      <c r="F3734" s="282" t="s">
        <v>3355</v>
      </c>
      <c r="G3734" s="283" t="s">
        <v>595</v>
      </c>
      <c r="H3734" s="284">
        <v>1</v>
      </c>
      <c r="I3734" s="285"/>
      <c r="J3734" s="286">
        <f>ROUND(I3734*H3734,2)</f>
        <v>0</v>
      </c>
      <c r="K3734" s="282" t="s">
        <v>19</v>
      </c>
      <c r="L3734" s="287"/>
      <c r="M3734" s="288" t="s">
        <v>19</v>
      </c>
      <c r="N3734" s="289" t="s">
        <v>50</v>
      </c>
      <c r="O3734" s="87"/>
      <c r="P3734" s="227">
        <f>O3734*H3734</f>
        <v>0</v>
      </c>
      <c r="Q3734" s="227">
        <v>0.037039999999999997</v>
      </c>
      <c r="R3734" s="227">
        <f>Q3734*H3734</f>
        <v>0.037039999999999997</v>
      </c>
      <c r="S3734" s="227">
        <v>0</v>
      </c>
      <c r="T3734" s="228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9" t="s">
        <v>616</v>
      </c>
      <c r="AT3734" s="229" t="s">
        <v>489</v>
      </c>
      <c r="AU3734" s="229" t="s">
        <v>91</v>
      </c>
      <c r="AY3734" s="20" t="s">
        <v>373</v>
      </c>
      <c r="BE3734" s="230">
        <f>IF(N3734="základní",J3734,0)</f>
        <v>0</v>
      </c>
      <c r="BF3734" s="230">
        <f>IF(N3734="snížená",J3734,0)</f>
        <v>0</v>
      </c>
      <c r="BG3734" s="230">
        <f>IF(N3734="zákl. přenesená",J3734,0)</f>
        <v>0</v>
      </c>
      <c r="BH3734" s="230">
        <f>IF(N3734="sníž. přenesená",J3734,0)</f>
        <v>0</v>
      </c>
      <c r="BI3734" s="230">
        <f>IF(N3734="nulová",J3734,0)</f>
        <v>0</v>
      </c>
      <c r="BJ3734" s="20" t="s">
        <v>91</v>
      </c>
      <c r="BK3734" s="230">
        <f>ROUND(I3734*H3734,2)</f>
        <v>0</v>
      </c>
      <c r="BL3734" s="20" t="s">
        <v>482</v>
      </c>
      <c r="BM3734" s="229" t="s">
        <v>3402</v>
      </c>
    </row>
    <row r="3735" s="2" customFormat="1" ht="24.15" customHeight="1">
      <c r="A3735" s="41"/>
      <c r="B3735" s="42"/>
      <c r="C3735" s="280" t="s">
        <v>3403</v>
      </c>
      <c r="D3735" s="280" t="s">
        <v>489</v>
      </c>
      <c r="E3735" s="281" t="s">
        <v>3404</v>
      </c>
      <c r="F3735" s="282" t="s">
        <v>3355</v>
      </c>
      <c r="G3735" s="283" t="s">
        <v>595</v>
      </c>
      <c r="H3735" s="284">
        <v>1</v>
      </c>
      <c r="I3735" s="285"/>
      <c r="J3735" s="286">
        <f>ROUND(I3735*H3735,2)</f>
        <v>0</v>
      </c>
      <c r="K3735" s="282" t="s">
        <v>19</v>
      </c>
      <c r="L3735" s="287"/>
      <c r="M3735" s="288" t="s">
        <v>19</v>
      </c>
      <c r="N3735" s="289" t="s">
        <v>50</v>
      </c>
      <c r="O3735" s="87"/>
      <c r="P3735" s="227">
        <f>O3735*H3735</f>
        <v>0</v>
      </c>
      <c r="Q3735" s="227">
        <v>0.037039999999999997</v>
      </c>
      <c r="R3735" s="227">
        <f>Q3735*H3735</f>
        <v>0.037039999999999997</v>
      </c>
      <c r="S3735" s="227">
        <v>0</v>
      </c>
      <c r="T3735" s="228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9" t="s">
        <v>616</v>
      </c>
      <c r="AT3735" s="229" t="s">
        <v>489</v>
      </c>
      <c r="AU3735" s="229" t="s">
        <v>91</v>
      </c>
      <c r="AY3735" s="20" t="s">
        <v>373</v>
      </c>
      <c r="BE3735" s="230">
        <f>IF(N3735="základní",J3735,0)</f>
        <v>0</v>
      </c>
      <c r="BF3735" s="230">
        <f>IF(N3735="snížená",J3735,0)</f>
        <v>0</v>
      </c>
      <c r="BG3735" s="230">
        <f>IF(N3735="zákl. přenesená",J3735,0)</f>
        <v>0</v>
      </c>
      <c r="BH3735" s="230">
        <f>IF(N3735="sníž. přenesená",J3735,0)</f>
        <v>0</v>
      </c>
      <c r="BI3735" s="230">
        <f>IF(N3735="nulová",J3735,0)</f>
        <v>0</v>
      </c>
      <c r="BJ3735" s="20" t="s">
        <v>91</v>
      </c>
      <c r="BK3735" s="230">
        <f>ROUND(I3735*H3735,2)</f>
        <v>0</v>
      </c>
      <c r="BL3735" s="20" t="s">
        <v>482</v>
      </c>
      <c r="BM3735" s="229" t="s">
        <v>3405</v>
      </c>
    </row>
    <row r="3736" s="2" customFormat="1" ht="24.15" customHeight="1">
      <c r="A3736" s="41"/>
      <c r="B3736" s="42"/>
      <c r="C3736" s="280" t="s">
        <v>3406</v>
      </c>
      <c r="D3736" s="280" t="s">
        <v>489</v>
      </c>
      <c r="E3736" s="281" t="s">
        <v>3407</v>
      </c>
      <c r="F3736" s="282" t="s">
        <v>3355</v>
      </c>
      <c r="G3736" s="283" t="s">
        <v>595</v>
      </c>
      <c r="H3736" s="284">
        <v>1</v>
      </c>
      <c r="I3736" s="285"/>
      <c r="J3736" s="286">
        <f>ROUND(I3736*H3736,2)</f>
        <v>0</v>
      </c>
      <c r="K3736" s="282" t="s">
        <v>19</v>
      </c>
      <c r="L3736" s="287"/>
      <c r="M3736" s="288" t="s">
        <v>19</v>
      </c>
      <c r="N3736" s="289" t="s">
        <v>50</v>
      </c>
      <c r="O3736" s="87"/>
      <c r="P3736" s="227">
        <f>O3736*H3736</f>
        <v>0</v>
      </c>
      <c r="Q3736" s="227">
        <v>0.037039999999999997</v>
      </c>
      <c r="R3736" s="227">
        <f>Q3736*H3736</f>
        <v>0.037039999999999997</v>
      </c>
      <c r="S3736" s="227">
        <v>0</v>
      </c>
      <c r="T3736" s="228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9" t="s">
        <v>616</v>
      </c>
      <c r="AT3736" s="229" t="s">
        <v>489</v>
      </c>
      <c r="AU3736" s="229" t="s">
        <v>91</v>
      </c>
      <c r="AY3736" s="20" t="s">
        <v>373</v>
      </c>
      <c r="BE3736" s="230">
        <f>IF(N3736="základní",J3736,0)</f>
        <v>0</v>
      </c>
      <c r="BF3736" s="230">
        <f>IF(N3736="snížená",J3736,0)</f>
        <v>0</v>
      </c>
      <c r="BG3736" s="230">
        <f>IF(N3736="zákl. přenesená",J3736,0)</f>
        <v>0</v>
      </c>
      <c r="BH3736" s="230">
        <f>IF(N3736="sníž. přenesená",J3736,0)</f>
        <v>0</v>
      </c>
      <c r="BI3736" s="230">
        <f>IF(N3736="nulová",J3736,0)</f>
        <v>0</v>
      </c>
      <c r="BJ3736" s="20" t="s">
        <v>91</v>
      </c>
      <c r="BK3736" s="230">
        <f>ROUND(I3736*H3736,2)</f>
        <v>0</v>
      </c>
      <c r="BL3736" s="20" t="s">
        <v>482</v>
      </c>
      <c r="BM3736" s="229" t="s">
        <v>3408</v>
      </c>
    </row>
    <row r="3737" s="2" customFormat="1" ht="24.15" customHeight="1">
      <c r="A3737" s="41"/>
      <c r="B3737" s="42"/>
      <c r="C3737" s="280" t="s">
        <v>3409</v>
      </c>
      <c r="D3737" s="280" t="s">
        <v>489</v>
      </c>
      <c r="E3737" s="281" t="s">
        <v>3410</v>
      </c>
      <c r="F3737" s="282" t="s">
        <v>3355</v>
      </c>
      <c r="G3737" s="283" t="s">
        <v>595</v>
      </c>
      <c r="H3737" s="284">
        <v>1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50</v>
      </c>
      <c r="O3737" s="87"/>
      <c r="P3737" s="227">
        <f>O3737*H3737</f>
        <v>0</v>
      </c>
      <c r="Q3737" s="227">
        <v>0.037039999999999997</v>
      </c>
      <c r="R3737" s="227">
        <f>Q3737*H3737</f>
        <v>0.037039999999999997</v>
      </c>
      <c r="S3737" s="227">
        <v>0</v>
      </c>
      <c r="T3737" s="228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9" t="s">
        <v>616</v>
      </c>
      <c r="AT3737" s="229" t="s">
        <v>489</v>
      </c>
      <c r="AU3737" s="229" t="s">
        <v>91</v>
      </c>
      <c r="AY3737" s="20" t="s">
        <v>373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20" t="s">
        <v>91</v>
      </c>
      <c r="BK3737" s="230">
        <f>ROUND(I3737*H3737,2)</f>
        <v>0</v>
      </c>
      <c r="BL3737" s="20" t="s">
        <v>482</v>
      </c>
      <c r="BM3737" s="229" t="s">
        <v>3411</v>
      </c>
    </row>
    <row r="3738" s="2" customFormat="1" ht="24.15" customHeight="1">
      <c r="A3738" s="41"/>
      <c r="B3738" s="42"/>
      <c r="C3738" s="280" t="s">
        <v>3412</v>
      </c>
      <c r="D3738" s="280" t="s">
        <v>489</v>
      </c>
      <c r="E3738" s="281" t="s">
        <v>3413</v>
      </c>
      <c r="F3738" s="282" t="s">
        <v>3355</v>
      </c>
      <c r="G3738" s="283" t="s">
        <v>595</v>
      </c>
      <c r="H3738" s="284">
        <v>1</v>
      </c>
      <c r="I3738" s="285"/>
      <c r="J3738" s="286">
        <f>ROUND(I3738*H3738,2)</f>
        <v>0</v>
      </c>
      <c r="K3738" s="282" t="s">
        <v>19</v>
      </c>
      <c r="L3738" s="287"/>
      <c r="M3738" s="288" t="s">
        <v>19</v>
      </c>
      <c r="N3738" s="289" t="s">
        <v>50</v>
      </c>
      <c r="O3738" s="87"/>
      <c r="P3738" s="227">
        <f>O3738*H3738</f>
        <v>0</v>
      </c>
      <c r="Q3738" s="227">
        <v>0.037039999999999997</v>
      </c>
      <c r="R3738" s="227">
        <f>Q3738*H3738</f>
        <v>0.037039999999999997</v>
      </c>
      <c r="S3738" s="227">
        <v>0</v>
      </c>
      <c r="T3738" s="228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9" t="s">
        <v>616</v>
      </c>
      <c r="AT3738" s="229" t="s">
        <v>489</v>
      </c>
      <c r="AU3738" s="229" t="s">
        <v>91</v>
      </c>
      <c r="AY3738" s="20" t="s">
        <v>373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20" t="s">
        <v>91</v>
      </c>
      <c r="BK3738" s="230">
        <f>ROUND(I3738*H3738,2)</f>
        <v>0</v>
      </c>
      <c r="BL3738" s="20" t="s">
        <v>482</v>
      </c>
      <c r="BM3738" s="229" t="s">
        <v>3414</v>
      </c>
    </row>
    <row r="3739" s="2" customFormat="1" ht="24.15" customHeight="1">
      <c r="A3739" s="41"/>
      <c r="B3739" s="42"/>
      <c r="C3739" s="280" t="s">
        <v>3415</v>
      </c>
      <c r="D3739" s="280" t="s">
        <v>489</v>
      </c>
      <c r="E3739" s="281" t="s">
        <v>3416</v>
      </c>
      <c r="F3739" s="282" t="s">
        <v>3355</v>
      </c>
      <c r="G3739" s="283" t="s">
        <v>595</v>
      </c>
      <c r="H3739" s="284">
        <v>1</v>
      </c>
      <c r="I3739" s="285"/>
      <c r="J3739" s="286">
        <f>ROUND(I3739*H3739,2)</f>
        <v>0</v>
      </c>
      <c r="K3739" s="282" t="s">
        <v>19</v>
      </c>
      <c r="L3739" s="287"/>
      <c r="M3739" s="288" t="s">
        <v>19</v>
      </c>
      <c r="N3739" s="289" t="s">
        <v>50</v>
      </c>
      <c r="O3739" s="87"/>
      <c r="P3739" s="227">
        <f>O3739*H3739</f>
        <v>0</v>
      </c>
      <c r="Q3739" s="227">
        <v>0.037039999999999997</v>
      </c>
      <c r="R3739" s="227">
        <f>Q3739*H3739</f>
        <v>0.037039999999999997</v>
      </c>
      <c r="S3739" s="227">
        <v>0</v>
      </c>
      <c r="T3739" s="228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9" t="s">
        <v>616</v>
      </c>
      <c r="AT3739" s="229" t="s">
        <v>489</v>
      </c>
      <c r="AU3739" s="229" t="s">
        <v>91</v>
      </c>
      <c r="AY3739" s="20" t="s">
        <v>373</v>
      </c>
      <c r="BE3739" s="230">
        <f>IF(N3739="základní",J3739,0)</f>
        <v>0</v>
      </c>
      <c r="BF3739" s="230">
        <f>IF(N3739="snížená",J3739,0)</f>
        <v>0</v>
      </c>
      <c r="BG3739" s="230">
        <f>IF(N3739="zákl. přenesená",J3739,0)</f>
        <v>0</v>
      </c>
      <c r="BH3739" s="230">
        <f>IF(N3739="sníž. přenesená",J3739,0)</f>
        <v>0</v>
      </c>
      <c r="BI3739" s="230">
        <f>IF(N3739="nulová",J3739,0)</f>
        <v>0</v>
      </c>
      <c r="BJ3739" s="20" t="s">
        <v>91</v>
      </c>
      <c r="BK3739" s="230">
        <f>ROUND(I3739*H3739,2)</f>
        <v>0</v>
      </c>
      <c r="BL3739" s="20" t="s">
        <v>482</v>
      </c>
      <c r="BM3739" s="229" t="s">
        <v>3417</v>
      </c>
    </row>
    <row r="3740" s="2" customFormat="1" ht="24.15" customHeight="1">
      <c r="A3740" s="41"/>
      <c r="B3740" s="42"/>
      <c r="C3740" s="280" t="s">
        <v>3418</v>
      </c>
      <c r="D3740" s="280" t="s">
        <v>489</v>
      </c>
      <c r="E3740" s="281" t="s">
        <v>3419</v>
      </c>
      <c r="F3740" s="282" t="s">
        <v>3355</v>
      </c>
      <c r="G3740" s="283" t="s">
        <v>595</v>
      </c>
      <c r="H3740" s="284">
        <v>1</v>
      </c>
      <c r="I3740" s="285"/>
      <c r="J3740" s="286">
        <f>ROUND(I3740*H3740,2)</f>
        <v>0</v>
      </c>
      <c r="K3740" s="282" t="s">
        <v>19</v>
      </c>
      <c r="L3740" s="287"/>
      <c r="M3740" s="288" t="s">
        <v>19</v>
      </c>
      <c r="N3740" s="289" t="s">
        <v>50</v>
      </c>
      <c r="O3740" s="87"/>
      <c r="P3740" s="227">
        <f>O3740*H3740</f>
        <v>0</v>
      </c>
      <c r="Q3740" s="227">
        <v>0.037039999999999997</v>
      </c>
      <c r="R3740" s="227">
        <f>Q3740*H3740</f>
        <v>0.037039999999999997</v>
      </c>
      <c r="S3740" s="227">
        <v>0</v>
      </c>
      <c r="T3740" s="228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9" t="s">
        <v>616</v>
      </c>
      <c r="AT3740" s="229" t="s">
        <v>489</v>
      </c>
      <c r="AU3740" s="229" t="s">
        <v>91</v>
      </c>
      <c r="AY3740" s="20" t="s">
        <v>373</v>
      </c>
      <c r="BE3740" s="230">
        <f>IF(N3740="základní",J3740,0)</f>
        <v>0</v>
      </c>
      <c r="BF3740" s="230">
        <f>IF(N3740="snížená",J3740,0)</f>
        <v>0</v>
      </c>
      <c r="BG3740" s="230">
        <f>IF(N3740="zákl. přenesená",J3740,0)</f>
        <v>0</v>
      </c>
      <c r="BH3740" s="230">
        <f>IF(N3740="sníž. přenesená",J3740,0)</f>
        <v>0</v>
      </c>
      <c r="BI3740" s="230">
        <f>IF(N3740="nulová",J3740,0)</f>
        <v>0</v>
      </c>
      <c r="BJ3740" s="20" t="s">
        <v>91</v>
      </c>
      <c r="BK3740" s="230">
        <f>ROUND(I3740*H3740,2)</f>
        <v>0</v>
      </c>
      <c r="BL3740" s="20" t="s">
        <v>482</v>
      </c>
      <c r="BM3740" s="229" t="s">
        <v>3420</v>
      </c>
    </row>
    <row r="3741" s="2" customFormat="1" ht="24.15" customHeight="1">
      <c r="A3741" s="41"/>
      <c r="B3741" s="42"/>
      <c r="C3741" s="280" t="s">
        <v>3421</v>
      </c>
      <c r="D3741" s="280" t="s">
        <v>489</v>
      </c>
      <c r="E3741" s="281" t="s">
        <v>3422</v>
      </c>
      <c r="F3741" s="282" t="s">
        <v>3355</v>
      </c>
      <c r="G3741" s="283" t="s">
        <v>595</v>
      </c>
      <c r="H3741" s="284">
        <v>1</v>
      </c>
      <c r="I3741" s="285"/>
      <c r="J3741" s="286">
        <f>ROUND(I3741*H3741,2)</f>
        <v>0</v>
      </c>
      <c r="K3741" s="282" t="s">
        <v>19</v>
      </c>
      <c r="L3741" s="287"/>
      <c r="M3741" s="288" t="s">
        <v>19</v>
      </c>
      <c r="N3741" s="289" t="s">
        <v>50</v>
      </c>
      <c r="O3741" s="87"/>
      <c r="P3741" s="227">
        <f>O3741*H3741</f>
        <v>0</v>
      </c>
      <c r="Q3741" s="227">
        <v>0.037039999999999997</v>
      </c>
      <c r="R3741" s="227">
        <f>Q3741*H3741</f>
        <v>0.037039999999999997</v>
      </c>
      <c r="S3741" s="227">
        <v>0</v>
      </c>
      <c r="T3741" s="228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9" t="s">
        <v>616</v>
      </c>
      <c r="AT3741" s="229" t="s">
        <v>489</v>
      </c>
      <c r="AU3741" s="229" t="s">
        <v>91</v>
      </c>
      <c r="AY3741" s="20" t="s">
        <v>373</v>
      </c>
      <c r="BE3741" s="230">
        <f>IF(N3741="základní",J3741,0)</f>
        <v>0</v>
      </c>
      <c r="BF3741" s="230">
        <f>IF(N3741="snížená",J3741,0)</f>
        <v>0</v>
      </c>
      <c r="BG3741" s="230">
        <f>IF(N3741="zákl. přenesená",J3741,0)</f>
        <v>0</v>
      </c>
      <c r="BH3741" s="230">
        <f>IF(N3741="sníž. přenesená",J3741,0)</f>
        <v>0</v>
      </c>
      <c r="BI3741" s="230">
        <f>IF(N3741="nulová",J3741,0)</f>
        <v>0</v>
      </c>
      <c r="BJ3741" s="20" t="s">
        <v>91</v>
      </c>
      <c r="BK3741" s="230">
        <f>ROUND(I3741*H3741,2)</f>
        <v>0</v>
      </c>
      <c r="BL3741" s="20" t="s">
        <v>482</v>
      </c>
      <c r="BM3741" s="229" t="s">
        <v>3423</v>
      </c>
    </row>
    <row r="3742" s="2" customFormat="1" ht="24.15" customHeight="1">
      <c r="A3742" s="41"/>
      <c r="B3742" s="42"/>
      <c r="C3742" s="280" t="s">
        <v>3424</v>
      </c>
      <c r="D3742" s="280" t="s">
        <v>489</v>
      </c>
      <c r="E3742" s="281" t="s">
        <v>3425</v>
      </c>
      <c r="F3742" s="282" t="s">
        <v>3355</v>
      </c>
      <c r="G3742" s="283" t="s">
        <v>595</v>
      </c>
      <c r="H3742" s="284">
        <v>1</v>
      </c>
      <c r="I3742" s="285"/>
      <c r="J3742" s="286">
        <f>ROUND(I3742*H3742,2)</f>
        <v>0</v>
      </c>
      <c r="K3742" s="282" t="s">
        <v>19</v>
      </c>
      <c r="L3742" s="287"/>
      <c r="M3742" s="288" t="s">
        <v>19</v>
      </c>
      <c r="N3742" s="289" t="s">
        <v>50</v>
      </c>
      <c r="O3742" s="87"/>
      <c r="P3742" s="227">
        <f>O3742*H3742</f>
        <v>0</v>
      </c>
      <c r="Q3742" s="227">
        <v>0.037039999999999997</v>
      </c>
      <c r="R3742" s="227">
        <f>Q3742*H3742</f>
        <v>0.037039999999999997</v>
      </c>
      <c r="S3742" s="227">
        <v>0</v>
      </c>
      <c r="T3742" s="228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9" t="s">
        <v>616</v>
      </c>
      <c r="AT3742" s="229" t="s">
        <v>489</v>
      </c>
      <c r="AU3742" s="229" t="s">
        <v>91</v>
      </c>
      <c r="AY3742" s="20" t="s">
        <v>373</v>
      </c>
      <c r="BE3742" s="230">
        <f>IF(N3742="základní",J3742,0)</f>
        <v>0</v>
      </c>
      <c r="BF3742" s="230">
        <f>IF(N3742="snížená",J3742,0)</f>
        <v>0</v>
      </c>
      <c r="BG3742" s="230">
        <f>IF(N3742="zákl. přenesená",J3742,0)</f>
        <v>0</v>
      </c>
      <c r="BH3742" s="230">
        <f>IF(N3742="sníž. přenesená",J3742,0)</f>
        <v>0</v>
      </c>
      <c r="BI3742" s="230">
        <f>IF(N3742="nulová",J3742,0)</f>
        <v>0</v>
      </c>
      <c r="BJ3742" s="20" t="s">
        <v>91</v>
      </c>
      <c r="BK3742" s="230">
        <f>ROUND(I3742*H3742,2)</f>
        <v>0</v>
      </c>
      <c r="BL3742" s="20" t="s">
        <v>482</v>
      </c>
      <c r="BM3742" s="229" t="s">
        <v>3426</v>
      </c>
    </row>
    <row r="3743" s="2" customFormat="1" ht="24.15" customHeight="1">
      <c r="A3743" s="41"/>
      <c r="B3743" s="42"/>
      <c r="C3743" s="280" t="s">
        <v>3427</v>
      </c>
      <c r="D3743" s="280" t="s">
        <v>489</v>
      </c>
      <c r="E3743" s="281" t="s">
        <v>3428</v>
      </c>
      <c r="F3743" s="282" t="s">
        <v>3355</v>
      </c>
      <c r="G3743" s="283" t="s">
        <v>595</v>
      </c>
      <c r="H3743" s="284">
        <v>1</v>
      </c>
      <c r="I3743" s="285"/>
      <c r="J3743" s="286">
        <f>ROUND(I3743*H3743,2)</f>
        <v>0</v>
      </c>
      <c r="K3743" s="282" t="s">
        <v>19</v>
      </c>
      <c r="L3743" s="287"/>
      <c r="M3743" s="288" t="s">
        <v>19</v>
      </c>
      <c r="N3743" s="289" t="s">
        <v>50</v>
      </c>
      <c r="O3743" s="87"/>
      <c r="P3743" s="227">
        <f>O3743*H3743</f>
        <v>0</v>
      </c>
      <c r="Q3743" s="227">
        <v>0.037039999999999997</v>
      </c>
      <c r="R3743" s="227">
        <f>Q3743*H3743</f>
        <v>0.037039999999999997</v>
      </c>
      <c r="S3743" s="227">
        <v>0</v>
      </c>
      <c r="T3743" s="228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9" t="s">
        <v>616</v>
      </c>
      <c r="AT3743" s="229" t="s">
        <v>489</v>
      </c>
      <c r="AU3743" s="229" t="s">
        <v>91</v>
      </c>
      <c r="AY3743" s="20" t="s">
        <v>373</v>
      </c>
      <c r="BE3743" s="230">
        <f>IF(N3743="základní",J3743,0)</f>
        <v>0</v>
      </c>
      <c r="BF3743" s="230">
        <f>IF(N3743="snížená",J3743,0)</f>
        <v>0</v>
      </c>
      <c r="BG3743" s="230">
        <f>IF(N3743="zákl. přenesená",J3743,0)</f>
        <v>0</v>
      </c>
      <c r="BH3743" s="230">
        <f>IF(N3743="sníž. přenesená",J3743,0)</f>
        <v>0</v>
      </c>
      <c r="BI3743" s="230">
        <f>IF(N3743="nulová",J3743,0)</f>
        <v>0</v>
      </c>
      <c r="BJ3743" s="20" t="s">
        <v>91</v>
      </c>
      <c r="BK3743" s="230">
        <f>ROUND(I3743*H3743,2)</f>
        <v>0</v>
      </c>
      <c r="BL3743" s="20" t="s">
        <v>482</v>
      </c>
      <c r="BM3743" s="229" t="s">
        <v>3429</v>
      </c>
    </row>
    <row r="3744" s="2" customFormat="1" ht="24.15" customHeight="1">
      <c r="A3744" s="41"/>
      <c r="B3744" s="42"/>
      <c r="C3744" s="280" t="s">
        <v>3430</v>
      </c>
      <c r="D3744" s="280" t="s">
        <v>489</v>
      </c>
      <c r="E3744" s="281" t="s">
        <v>3431</v>
      </c>
      <c r="F3744" s="282" t="s">
        <v>3355</v>
      </c>
      <c r="G3744" s="283" t="s">
        <v>595</v>
      </c>
      <c r="H3744" s="284">
        <v>1</v>
      </c>
      <c r="I3744" s="285"/>
      <c r="J3744" s="286">
        <f>ROUND(I3744*H3744,2)</f>
        <v>0</v>
      </c>
      <c r="K3744" s="282" t="s">
        <v>19</v>
      </c>
      <c r="L3744" s="287"/>
      <c r="M3744" s="288" t="s">
        <v>19</v>
      </c>
      <c r="N3744" s="289" t="s">
        <v>50</v>
      </c>
      <c r="O3744" s="87"/>
      <c r="P3744" s="227">
        <f>O3744*H3744</f>
        <v>0</v>
      </c>
      <c r="Q3744" s="227">
        <v>0.037039999999999997</v>
      </c>
      <c r="R3744" s="227">
        <f>Q3744*H3744</f>
        <v>0.037039999999999997</v>
      </c>
      <c r="S3744" s="227">
        <v>0</v>
      </c>
      <c r="T3744" s="228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9" t="s">
        <v>616</v>
      </c>
      <c r="AT3744" s="229" t="s">
        <v>489</v>
      </c>
      <c r="AU3744" s="229" t="s">
        <v>91</v>
      </c>
      <c r="AY3744" s="20" t="s">
        <v>373</v>
      </c>
      <c r="BE3744" s="230">
        <f>IF(N3744="základní",J3744,0)</f>
        <v>0</v>
      </c>
      <c r="BF3744" s="230">
        <f>IF(N3744="snížená",J3744,0)</f>
        <v>0</v>
      </c>
      <c r="BG3744" s="230">
        <f>IF(N3744="zákl. přenesená",J3744,0)</f>
        <v>0</v>
      </c>
      <c r="BH3744" s="230">
        <f>IF(N3744="sníž. přenesená",J3744,0)</f>
        <v>0</v>
      </c>
      <c r="BI3744" s="230">
        <f>IF(N3744="nulová",J3744,0)</f>
        <v>0</v>
      </c>
      <c r="BJ3744" s="20" t="s">
        <v>91</v>
      </c>
      <c r="BK3744" s="230">
        <f>ROUND(I3744*H3744,2)</f>
        <v>0</v>
      </c>
      <c r="BL3744" s="20" t="s">
        <v>482</v>
      </c>
      <c r="BM3744" s="229" t="s">
        <v>3432</v>
      </c>
    </row>
    <row r="3745" s="2" customFormat="1" ht="24.15" customHeight="1">
      <c r="A3745" s="41"/>
      <c r="B3745" s="42"/>
      <c r="C3745" s="280" t="s">
        <v>3433</v>
      </c>
      <c r="D3745" s="280" t="s">
        <v>489</v>
      </c>
      <c r="E3745" s="281" t="s">
        <v>3434</v>
      </c>
      <c r="F3745" s="282" t="s">
        <v>3355</v>
      </c>
      <c r="G3745" s="283" t="s">
        <v>595</v>
      </c>
      <c r="H3745" s="284">
        <v>1</v>
      </c>
      <c r="I3745" s="285"/>
      <c r="J3745" s="286">
        <f>ROUND(I3745*H3745,2)</f>
        <v>0</v>
      </c>
      <c r="K3745" s="282" t="s">
        <v>19</v>
      </c>
      <c r="L3745" s="287"/>
      <c r="M3745" s="288" t="s">
        <v>19</v>
      </c>
      <c r="N3745" s="289" t="s">
        <v>50</v>
      </c>
      <c r="O3745" s="87"/>
      <c r="P3745" s="227">
        <f>O3745*H3745</f>
        <v>0</v>
      </c>
      <c r="Q3745" s="227">
        <v>0.037039999999999997</v>
      </c>
      <c r="R3745" s="227">
        <f>Q3745*H3745</f>
        <v>0.037039999999999997</v>
      </c>
      <c r="S3745" s="227">
        <v>0</v>
      </c>
      <c r="T3745" s="228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9" t="s">
        <v>616</v>
      </c>
      <c r="AT3745" s="229" t="s">
        <v>489</v>
      </c>
      <c r="AU3745" s="229" t="s">
        <v>91</v>
      </c>
      <c r="AY3745" s="20" t="s">
        <v>373</v>
      </c>
      <c r="BE3745" s="230">
        <f>IF(N3745="základní",J3745,0)</f>
        <v>0</v>
      </c>
      <c r="BF3745" s="230">
        <f>IF(N3745="snížená",J3745,0)</f>
        <v>0</v>
      </c>
      <c r="BG3745" s="230">
        <f>IF(N3745="zákl. přenesená",J3745,0)</f>
        <v>0</v>
      </c>
      <c r="BH3745" s="230">
        <f>IF(N3745="sníž. přenesená",J3745,0)</f>
        <v>0</v>
      </c>
      <c r="BI3745" s="230">
        <f>IF(N3745="nulová",J3745,0)</f>
        <v>0</v>
      </c>
      <c r="BJ3745" s="20" t="s">
        <v>91</v>
      </c>
      <c r="BK3745" s="230">
        <f>ROUND(I3745*H3745,2)</f>
        <v>0</v>
      </c>
      <c r="BL3745" s="20" t="s">
        <v>482</v>
      </c>
      <c r="BM3745" s="229" t="s">
        <v>3435</v>
      </c>
    </row>
    <row r="3746" s="2" customFormat="1" ht="24.15" customHeight="1">
      <c r="A3746" s="41"/>
      <c r="B3746" s="42"/>
      <c r="C3746" s="280" t="s">
        <v>3436</v>
      </c>
      <c r="D3746" s="280" t="s">
        <v>489</v>
      </c>
      <c r="E3746" s="281" t="s">
        <v>3437</v>
      </c>
      <c r="F3746" s="282" t="s">
        <v>3355</v>
      </c>
      <c r="G3746" s="283" t="s">
        <v>595</v>
      </c>
      <c r="H3746" s="284">
        <v>1</v>
      </c>
      <c r="I3746" s="285"/>
      <c r="J3746" s="286">
        <f>ROUND(I3746*H3746,2)</f>
        <v>0</v>
      </c>
      <c r="K3746" s="282" t="s">
        <v>19</v>
      </c>
      <c r="L3746" s="287"/>
      <c r="M3746" s="288" t="s">
        <v>19</v>
      </c>
      <c r="N3746" s="289" t="s">
        <v>50</v>
      </c>
      <c r="O3746" s="87"/>
      <c r="P3746" s="227">
        <f>O3746*H3746</f>
        <v>0</v>
      </c>
      <c r="Q3746" s="227">
        <v>0.037039999999999997</v>
      </c>
      <c r="R3746" s="227">
        <f>Q3746*H3746</f>
        <v>0.037039999999999997</v>
      </c>
      <c r="S3746" s="227">
        <v>0</v>
      </c>
      <c r="T3746" s="228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9" t="s">
        <v>616</v>
      </c>
      <c r="AT3746" s="229" t="s">
        <v>489</v>
      </c>
      <c r="AU3746" s="229" t="s">
        <v>91</v>
      </c>
      <c r="AY3746" s="20" t="s">
        <v>373</v>
      </c>
      <c r="BE3746" s="230">
        <f>IF(N3746="základní",J3746,0)</f>
        <v>0</v>
      </c>
      <c r="BF3746" s="230">
        <f>IF(N3746="snížená",J3746,0)</f>
        <v>0</v>
      </c>
      <c r="BG3746" s="230">
        <f>IF(N3746="zákl. přenesená",J3746,0)</f>
        <v>0</v>
      </c>
      <c r="BH3746" s="230">
        <f>IF(N3746="sníž. přenesená",J3746,0)</f>
        <v>0</v>
      </c>
      <c r="BI3746" s="230">
        <f>IF(N3746="nulová",J3746,0)</f>
        <v>0</v>
      </c>
      <c r="BJ3746" s="20" t="s">
        <v>91</v>
      </c>
      <c r="BK3746" s="230">
        <f>ROUND(I3746*H3746,2)</f>
        <v>0</v>
      </c>
      <c r="BL3746" s="20" t="s">
        <v>482</v>
      </c>
      <c r="BM3746" s="229" t="s">
        <v>3438</v>
      </c>
    </row>
    <row r="3747" s="2" customFormat="1" ht="24.15" customHeight="1">
      <c r="A3747" s="41"/>
      <c r="B3747" s="42"/>
      <c r="C3747" s="280" t="s">
        <v>3439</v>
      </c>
      <c r="D3747" s="280" t="s">
        <v>489</v>
      </c>
      <c r="E3747" s="281" t="s">
        <v>3440</v>
      </c>
      <c r="F3747" s="282" t="s">
        <v>3355</v>
      </c>
      <c r="G3747" s="283" t="s">
        <v>595</v>
      </c>
      <c r="H3747" s="284">
        <v>1</v>
      </c>
      <c r="I3747" s="285"/>
      <c r="J3747" s="286">
        <f>ROUND(I3747*H3747,2)</f>
        <v>0</v>
      </c>
      <c r="K3747" s="282" t="s">
        <v>19</v>
      </c>
      <c r="L3747" s="287"/>
      <c r="M3747" s="288" t="s">
        <v>19</v>
      </c>
      <c r="N3747" s="289" t="s">
        <v>50</v>
      </c>
      <c r="O3747" s="87"/>
      <c r="P3747" s="227">
        <f>O3747*H3747</f>
        <v>0</v>
      </c>
      <c r="Q3747" s="227">
        <v>0.037039999999999997</v>
      </c>
      <c r="R3747" s="227">
        <f>Q3747*H3747</f>
        <v>0.037039999999999997</v>
      </c>
      <c r="S3747" s="227">
        <v>0</v>
      </c>
      <c r="T3747" s="228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9" t="s">
        <v>616</v>
      </c>
      <c r="AT3747" s="229" t="s">
        <v>489</v>
      </c>
      <c r="AU3747" s="229" t="s">
        <v>91</v>
      </c>
      <c r="AY3747" s="20" t="s">
        <v>373</v>
      </c>
      <c r="BE3747" s="230">
        <f>IF(N3747="základní",J3747,0)</f>
        <v>0</v>
      </c>
      <c r="BF3747" s="230">
        <f>IF(N3747="snížená",J3747,0)</f>
        <v>0</v>
      </c>
      <c r="BG3747" s="230">
        <f>IF(N3747="zákl. přenesená",J3747,0)</f>
        <v>0</v>
      </c>
      <c r="BH3747" s="230">
        <f>IF(N3747="sníž. přenesená",J3747,0)</f>
        <v>0</v>
      </c>
      <c r="BI3747" s="230">
        <f>IF(N3747="nulová",J3747,0)</f>
        <v>0</v>
      </c>
      <c r="BJ3747" s="20" t="s">
        <v>91</v>
      </c>
      <c r="BK3747" s="230">
        <f>ROUND(I3747*H3747,2)</f>
        <v>0</v>
      </c>
      <c r="BL3747" s="20" t="s">
        <v>482</v>
      </c>
      <c r="BM3747" s="229" t="s">
        <v>3441</v>
      </c>
    </row>
    <row r="3748" s="2" customFormat="1" ht="24.15" customHeight="1">
      <c r="A3748" s="41"/>
      <c r="B3748" s="42"/>
      <c r="C3748" s="280" t="s">
        <v>3442</v>
      </c>
      <c r="D3748" s="280" t="s">
        <v>489</v>
      </c>
      <c r="E3748" s="281" t="s">
        <v>3443</v>
      </c>
      <c r="F3748" s="282" t="s">
        <v>3355</v>
      </c>
      <c r="G3748" s="283" t="s">
        <v>595</v>
      </c>
      <c r="H3748" s="284">
        <v>1</v>
      </c>
      <c r="I3748" s="285"/>
      <c r="J3748" s="286">
        <f>ROUND(I3748*H3748,2)</f>
        <v>0</v>
      </c>
      <c r="K3748" s="282" t="s">
        <v>19</v>
      </c>
      <c r="L3748" s="287"/>
      <c r="M3748" s="288" t="s">
        <v>19</v>
      </c>
      <c r="N3748" s="289" t="s">
        <v>50</v>
      </c>
      <c r="O3748" s="87"/>
      <c r="P3748" s="227">
        <f>O3748*H3748</f>
        <v>0</v>
      </c>
      <c r="Q3748" s="227">
        <v>0.037039999999999997</v>
      </c>
      <c r="R3748" s="227">
        <f>Q3748*H3748</f>
        <v>0.037039999999999997</v>
      </c>
      <c r="S3748" s="227">
        <v>0</v>
      </c>
      <c r="T3748" s="228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9" t="s">
        <v>616</v>
      </c>
      <c r="AT3748" s="229" t="s">
        <v>489</v>
      </c>
      <c r="AU3748" s="229" t="s">
        <v>91</v>
      </c>
      <c r="AY3748" s="20" t="s">
        <v>373</v>
      </c>
      <c r="BE3748" s="230">
        <f>IF(N3748="základní",J3748,0)</f>
        <v>0</v>
      </c>
      <c r="BF3748" s="230">
        <f>IF(N3748="snížená",J3748,0)</f>
        <v>0</v>
      </c>
      <c r="BG3748" s="230">
        <f>IF(N3748="zákl. přenesená",J3748,0)</f>
        <v>0</v>
      </c>
      <c r="BH3748" s="230">
        <f>IF(N3748="sníž. přenesená",J3748,0)</f>
        <v>0</v>
      </c>
      <c r="BI3748" s="230">
        <f>IF(N3748="nulová",J3748,0)</f>
        <v>0</v>
      </c>
      <c r="BJ3748" s="20" t="s">
        <v>91</v>
      </c>
      <c r="BK3748" s="230">
        <f>ROUND(I3748*H3748,2)</f>
        <v>0</v>
      </c>
      <c r="BL3748" s="20" t="s">
        <v>482</v>
      </c>
      <c r="BM3748" s="229" t="s">
        <v>3444</v>
      </c>
    </row>
    <row r="3749" s="2" customFormat="1" ht="37.8" customHeight="1">
      <c r="A3749" s="41"/>
      <c r="B3749" s="42"/>
      <c r="C3749" s="218" t="s">
        <v>3445</v>
      </c>
      <c r="D3749" s="218" t="s">
        <v>375</v>
      </c>
      <c r="E3749" s="219" t="s">
        <v>3446</v>
      </c>
      <c r="F3749" s="220" t="s">
        <v>3447</v>
      </c>
      <c r="G3749" s="221" t="s">
        <v>595</v>
      </c>
      <c r="H3749" s="222">
        <v>38</v>
      </c>
      <c r="I3749" s="223"/>
      <c r="J3749" s="224">
        <f>ROUND(I3749*H3749,2)</f>
        <v>0</v>
      </c>
      <c r="K3749" s="220" t="s">
        <v>378</v>
      </c>
      <c r="L3749" s="47"/>
      <c r="M3749" s="225" t="s">
        <v>19</v>
      </c>
      <c r="N3749" s="226" t="s">
        <v>50</v>
      </c>
      <c r="O3749" s="87"/>
      <c r="P3749" s="227">
        <f>O3749*H3749</f>
        <v>0</v>
      </c>
      <c r="Q3749" s="227">
        <v>0</v>
      </c>
      <c r="R3749" s="227">
        <f>Q3749*H3749</f>
        <v>0</v>
      </c>
      <c r="S3749" s="227">
        <v>0</v>
      </c>
      <c r="T3749" s="228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9" t="s">
        <v>482</v>
      </c>
      <c r="AT3749" s="229" t="s">
        <v>375</v>
      </c>
      <c r="AU3749" s="229" t="s">
        <v>91</v>
      </c>
      <c r="AY3749" s="20" t="s">
        <v>373</v>
      </c>
      <c r="BE3749" s="230">
        <f>IF(N3749="základní",J3749,0)</f>
        <v>0</v>
      </c>
      <c r="BF3749" s="230">
        <f>IF(N3749="snížená",J3749,0)</f>
        <v>0</v>
      </c>
      <c r="BG3749" s="230">
        <f>IF(N3749="zákl. přenesená",J3749,0)</f>
        <v>0</v>
      </c>
      <c r="BH3749" s="230">
        <f>IF(N3749="sníž. přenesená",J3749,0)</f>
        <v>0</v>
      </c>
      <c r="BI3749" s="230">
        <f>IF(N3749="nulová",J3749,0)</f>
        <v>0</v>
      </c>
      <c r="BJ3749" s="20" t="s">
        <v>91</v>
      </c>
      <c r="BK3749" s="230">
        <f>ROUND(I3749*H3749,2)</f>
        <v>0</v>
      </c>
      <c r="BL3749" s="20" t="s">
        <v>482</v>
      </c>
      <c r="BM3749" s="229" t="s">
        <v>3448</v>
      </c>
    </row>
    <row r="3750" s="2" customFormat="1">
      <c r="A3750" s="41"/>
      <c r="B3750" s="42"/>
      <c r="C3750" s="43"/>
      <c r="D3750" s="231" t="s">
        <v>381</v>
      </c>
      <c r="E3750" s="43"/>
      <c r="F3750" s="232" t="s">
        <v>3449</v>
      </c>
      <c r="G3750" s="43"/>
      <c r="H3750" s="43"/>
      <c r="I3750" s="233"/>
      <c r="J3750" s="43"/>
      <c r="K3750" s="43"/>
      <c r="L3750" s="47"/>
      <c r="M3750" s="234"/>
      <c r="N3750" s="235"/>
      <c r="O3750" s="87"/>
      <c r="P3750" s="87"/>
      <c r="Q3750" s="87"/>
      <c r="R3750" s="87"/>
      <c r="S3750" s="87"/>
      <c r="T3750" s="88"/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T3750" s="20" t="s">
        <v>381</v>
      </c>
      <c r="AU3750" s="20" t="s">
        <v>91</v>
      </c>
    </row>
    <row r="3751" s="13" customFormat="1">
      <c r="A3751" s="13"/>
      <c r="B3751" s="236"/>
      <c r="C3751" s="237"/>
      <c r="D3751" s="238" t="s">
        <v>383</v>
      </c>
      <c r="E3751" s="239" t="s">
        <v>19</v>
      </c>
      <c r="F3751" s="240" t="s">
        <v>384</v>
      </c>
      <c r="G3751" s="237"/>
      <c r="H3751" s="239" t="s">
        <v>19</v>
      </c>
      <c r="I3751" s="241"/>
      <c r="J3751" s="237"/>
      <c r="K3751" s="237"/>
      <c r="L3751" s="242"/>
      <c r="M3751" s="243"/>
      <c r="N3751" s="244"/>
      <c r="O3751" s="244"/>
      <c r="P3751" s="244"/>
      <c r="Q3751" s="244"/>
      <c r="R3751" s="244"/>
      <c r="S3751" s="244"/>
      <c r="T3751" s="245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6" t="s">
        <v>383</v>
      </c>
      <c r="AU3751" s="246" t="s">
        <v>91</v>
      </c>
      <c r="AV3751" s="13" t="s">
        <v>85</v>
      </c>
      <c r="AW3751" s="13" t="s">
        <v>37</v>
      </c>
      <c r="AX3751" s="13" t="s">
        <v>78</v>
      </c>
      <c r="AY3751" s="246" t="s">
        <v>373</v>
      </c>
    </row>
    <row r="3752" s="13" customFormat="1">
      <c r="A3752" s="13"/>
      <c r="B3752" s="236"/>
      <c r="C3752" s="237"/>
      <c r="D3752" s="238" t="s">
        <v>383</v>
      </c>
      <c r="E3752" s="239" t="s">
        <v>19</v>
      </c>
      <c r="F3752" s="240" t="s">
        <v>1556</v>
      </c>
      <c r="G3752" s="237"/>
      <c r="H3752" s="239" t="s">
        <v>19</v>
      </c>
      <c r="I3752" s="241"/>
      <c r="J3752" s="237"/>
      <c r="K3752" s="237"/>
      <c r="L3752" s="242"/>
      <c r="M3752" s="243"/>
      <c r="N3752" s="244"/>
      <c r="O3752" s="244"/>
      <c r="P3752" s="244"/>
      <c r="Q3752" s="244"/>
      <c r="R3752" s="244"/>
      <c r="S3752" s="244"/>
      <c r="T3752" s="245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6" t="s">
        <v>383</v>
      </c>
      <c r="AU3752" s="246" t="s">
        <v>91</v>
      </c>
      <c r="AV3752" s="13" t="s">
        <v>85</v>
      </c>
      <c r="AW3752" s="13" t="s">
        <v>37</v>
      </c>
      <c r="AX3752" s="13" t="s">
        <v>78</v>
      </c>
      <c r="AY3752" s="246" t="s">
        <v>373</v>
      </c>
    </row>
    <row r="3753" s="14" customFormat="1">
      <c r="A3753" s="14"/>
      <c r="B3753" s="247"/>
      <c r="C3753" s="248"/>
      <c r="D3753" s="238" t="s">
        <v>383</v>
      </c>
      <c r="E3753" s="249" t="s">
        <v>19</v>
      </c>
      <c r="F3753" s="250" t="s">
        <v>1558</v>
      </c>
      <c r="G3753" s="248"/>
      <c r="H3753" s="251">
        <v>1</v>
      </c>
      <c r="I3753" s="252"/>
      <c r="J3753" s="248"/>
      <c r="K3753" s="248"/>
      <c r="L3753" s="253"/>
      <c r="M3753" s="254"/>
      <c r="N3753" s="255"/>
      <c r="O3753" s="255"/>
      <c r="P3753" s="255"/>
      <c r="Q3753" s="255"/>
      <c r="R3753" s="255"/>
      <c r="S3753" s="255"/>
      <c r="T3753" s="256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7" t="s">
        <v>383</v>
      </c>
      <c r="AU3753" s="257" t="s">
        <v>91</v>
      </c>
      <c r="AV3753" s="14" t="s">
        <v>91</v>
      </c>
      <c r="AW3753" s="14" t="s">
        <v>37</v>
      </c>
      <c r="AX3753" s="14" t="s">
        <v>78</v>
      </c>
      <c r="AY3753" s="257" t="s">
        <v>373</v>
      </c>
    </row>
    <row r="3754" s="14" customFormat="1">
      <c r="A3754" s="14"/>
      <c r="B3754" s="247"/>
      <c r="C3754" s="248"/>
      <c r="D3754" s="238" t="s">
        <v>383</v>
      </c>
      <c r="E3754" s="249" t="s">
        <v>19</v>
      </c>
      <c r="F3754" s="250" t="s">
        <v>1560</v>
      </c>
      <c r="G3754" s="248"/>
      <c r="H3754" s="251">
        <v>1</v>
      </c>
      <c r="I3754" s="252"/>
      <c r="J3754" s="248"/>
      <c r="K3754" s="248"/>
      <c r="L3754" s="253"/>
      <c r="M3754" s="254"/>
      <c r="N3754" s="255"/>
      <c r="O3754" s="255"/>
      <c r="P3754" s="255"/>
      <c r="Q3754" s="255"/>
      <c r="R3754" s="255"/>
      <c r="S3754" s="255"/>
      <c r="T3754" s="256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7" t="s">
        <v>383</v>
      </c>
      <c r="AU3754" s="257" t="s">
        <v>91</v>
      </c>
      <c r="AV3754" s="14" t="s">
        <v>91</v>
      </c>
      <c r="AW3754" s="14" t="s">
        <v>37</v>
      </c>
      <c r="AX3754" s="14" t="s">
        <v>78</v>
      </c>
      <c r="AY3754" s="257" t="s">
        <v>373</v>
      </c>
    </row>
    <row r="3755" s="14" customFormat="1">
      <c r="A3755" s="14"/>
      <c r="B3755" s="247"/>
      <c r="C3755" s="248"/>
      <c r="D3755" s="238" t="s">
        <v>383</v>
      </c>
      <c r="E3755" s="249" t="s">
        <v>19</v>
      </c>
      <c r="F3755" s="250" t="s">
        <v>1562</v>
      </c>
      <c r="G3755" s="248"/>
      <c r="H3755" s="251">
        <v>1</v>
      </c>
      <c r="I3755" s="252"/>
      <c r="J3755" s="248"/>
      <c r="K3755" s="248"/>
      <c r="L3755" s="253"/>
      <c r="M3755" s="254"/>
      <c r="N3755" s="255"/>
      <c r="O3755" s="255"/>
      <c r="P3755" s="255"/>
      <c r="Q3755" s="255"/>
      <c r="R3755" s="255"/>
      <c r="S3755" s="255"/>
      <c r="T3755" s="256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7" t="s">
        <v>383</v>
      </c>
      <c r="AU3755" s="257" t="s">
        <v>91</v>
      </c>
      <c r="AV3755" s="14" t="s">
        <v>91</v>
      </c>
      <c r="AW3755" s="14" t="s">
        <v>37</v>
      </c>
      <c r="AX3755" s="14" t="s">
        <v>78</v>
      </c>
      <c r="AY3755" s="257" t="s">
        <v>373</v>
      </c>
    </row>
    <row r="3756" s="14" customFormat="1">
      <c r="A3756" s="14"/>
      <c r="B3756" s="247"/>
      <c r="C3756" s="248"/>
      <c r="D3756" s="238" t="s">
        <v>383</v>
      </c>
      <c r="E3756" s="249" t="s">
        <v>19</v>
      </c>
      <c r="F3756" s="250" t="s">
        <v>1565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383</v>
      </c>
      <c r="AU3756" s="257" t="s">
        <v>91</v>
      </c>
      <c r="AV3756" s="14" t="s">
        <v>91</v>
      </c>
      <c r="AW3756" s="14" t="s">
        <v>37</v>
      </c>
      <c r="AX3756" s="14" t="s">
        <v>78</v>
      </c>
      <c r="AY3756" s="257" t="s">
        <v>373</v>
      </c>
    </row>
    <row r="3757" s="14" customFormat="1">
      <c r="A3757" s="14"/>
      <c r="B3757" s="247"/>
      <c r="C3757" s="248"/>
      <c r="D3757" s="238" t="s">
        <v>383</v>
      </c>
      <c r="E3757" s="249" t="s">
        <v>19</v>
      </c>
      <c r="F3757" s="250" t="s">
        <v>1567</v>
      </c>
      <c r="G3757" s="248"/>
      <c r="H3757" s="251">
        <v>1</v>
      </c>
      <c r="I3757" s="252"/>
      <c r="J3757" s="248"/>
      <c r="K3757" s="248"/>
      <c r="L3757" s="253"/>
      <c r="M3757" s="254"/>
      <c r="N3757" s="255"/>
      <c r="O3757" s="255"/>
      <c r="P3757" s="255"/>
      <c r="Q3757" s="255"/>
      <c r="R3757" s="255"/>
      <c r="S3757" s="255"/>
      <c r="T3757" s="256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7" t="s">
        <v>383</v>
      </c>
      <c r="AU3757" s="257" t="s">
        <v>91</v>
      </c>
      <c r="AV3757" s="14" t="s">
        <v>91</v>
      </c>
      <c r="AW3757" s="14" t="s">
        <v>37</v>
      </c>
      <c r="AX3757" s="14" t="s">
        <v>78</v>
      </c>
      <c r="AY3757" s="257" t="s">
        <v>373</v>
      </c>
    </row>
    <row r="3758" s="14" customFormat="1">
      <c r="A3758" s="14"/>
      <c r="B3758" s="247"/>
      <c r="C3758" s="248"/>
      <c r="D3758" s="238" t="s">
        <v>383</v>
      </c>
      <c r="E3758" s="249" t="s">
        <v>19</v>
      </c>
      <c r="F3758" s="250" t="s">
        <v>1579</v>
      </c>
      <c r="G3758" s="248"/>
      <c r="H3758" s="251">
        <v>1</v>
      </c>
      <c r="I3758" s="252"/>
      <c r="J3758" s="248"/>
      <c r="K3758" s="248"/>
      <c r="L3758" s="253"/>
      <c r="M3758" s="254"/>
      <c r="N3758" s="255"/>
      <c r="O3758" s="255"/>
      <c r="P3758" s="255"/>
      <c r="Q3758" s="255"/>
      <c r="R3758" s="255"/>
      <c r="S3758" s="255"/>
      <c r="T3758" s="256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7" t="s">
        <v>383</v>
      </c>
      <c r="AU3758" s="257" t="s">
        <v>91</v>
      </c>
      <c r="AV3758" s="14" t="s">
        <v>91</v>
      </c>
      <c r="AW3758" s="14" t="s">
        <v>37</v>
      </c>
      <c r="AX3758" s="14" t="s">
        <v>78</v>
      </c>
      <c r="AY3758" s="257" t="s">
        <v>373</v>
      </c>
    </row>
    <row r="3759" s="14" customFormat="1">
      <c r="A3759" s="14"/>
      <c r="B3759" s="247"/>
      <c r="C3759" s="248"/>
      <c r="D3759" s="238" t="s">
        <v>383</v>
      </c>
      <c r="E3759" s="249" t="s">
        <v>19</v>
      </c>
      <c r="F3759" s="250" t="s">
        <v>1597</v>
      </c>
      <c r="G3759" s="248"/>
      <c r="H3759" s="251">
        <v>1</v>
      </c>
      <c r="I3759" s="252"/>
      <c r="J3759" s="248"/>
      <c r="K3759" s="248"/>
      <c r="L3759" s="253"/>
      <c r="M3759" s="254"/>
      <c r="N3759" s="255"/>
      <c r="O3759" s="255"/>
      <c r="P3759" s="255"/>
      <c r="Q3759" s="255"/>
      <c r="R3759" s="255"/>
      <c r="S3759" s="255"/>
      <c r="T3759" s="256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7" t="s">
        <v>383</v>
      </c>
      <c r="AU3759" s="257" t="s">
        <v>91</v>
      </c>
      <c r="AV3759" s="14" t="s">
        <v>91</v>
      </c>
      <c r="AW3759" s="14" t="s">
        <v>37</v>
      </c>
      <c r="AX3759" s="14" t="s">
        <v>78</v>
      </c>
      <c r="AY3759" s="257" t="s">
        <v>373</v>
      </c>
    </row>
    <row r="3760" s="14" customFormat="1">
      <c r="A3760" s="14"/>
      <c r="B3760" s="247"/>
      <c r="C3760" s="248"/>
      <c r="D3760" s="238" t="s">
        <v>383</v>
      </c>
      <c r="E3760" s="249" t="s">
        <v>19</v>
      </c>
      <c r="F3760" s="250" t="s">
        <v>1619</v>
      </c>
      <c r="G3760" s="248"/>
      <c r="H3760" s="251">
        <v>1</v>
      </c>
      <c r="I3760" s="252"/>
      <c r="J3760" s="248"/>
      <c r="K3760" s="248"/>
      <c r="L3760" s="253"/>
      <c r="M3760" s="254"/>
      <c r="N3760" s="255"/>
      <c r="O3760" s="255"/>
      <c r="P3760" s="255"/>
      <c r="Q3760" s="255"/>
      <c r="R3760" s="255"/>
      <c r="S3760" s="255"/>
      <c r="T3760" s="256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7" t="s">
        <v>383</v>
      </c>
      <c r="AU3760" s="257" t="s">
        <v>91</v>
      </c>
      <c r="AV3760" s="14" t="s">
        <v>91</v>
      </c>
      <c r="AW3760" s="14" t="s">
        <v>37</v>
      </c>
      <c r="AX3760" s="14" t="s">
        <v>78</v>
      </c>
      <c r="AY3760" s="257" t="s">
        <v>373</v>
      </c>
    </row>
    <row r="3761" s="16" customFormat="1">
      <c r="A3761" s="16"/>
      <c r="B3761" s="269"/>
      <c r="C3761" s="270"/>
      <c r="D3761" s="238" t="s">
        <v>383</v>
      </c>
      <c r="E3761" s="271" t="s">
        <v>19</v>
      </c>
      <c r="F3761" s="272" t="s">
        <v>447</v>
      </c>
      <c r="G3761" s="270"/>
      <c r="H3761" s="273">
        <v>8</v>
      </c>
      <c r="I3761" s="274"/>
      <c r="J3761" s="270"/>
      <c r="K3761" s="270"/>
      <c r="L3761" s="275"/>
      <c r="M3761" s="276"/>
      <c r="N3761" s="277"/>
      <c r="O3761" s="277"/>
      <c r="P3761" s="277"/>
      <c r="Q3761" s="277"/>
      <c r="R3761" s="277"/>
      <c r="S3761" s="277"/>
      <c r="T3761" s="278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T3761" s="279" t="s">
        <v>383</v>
      </c>
      <c r="AU3761" s="279" t="s">
        <v>91</v>
      </c>
      <c r="AV3761" s="16" t="s">
        <v>98</v>
      </c>
      <c r="AW3761" s="16" t="s">
        <v>37</v>
      </c>
      <c r="AX3761" s="16" t="s">
        <v>78</v>
      </c>
      <c r="AY3761" s="279" t="s">
        <v>373</v>
      </c>
    </row>
    <row r="3762" s="14" customFormat="1">
      <c r="A3762" s="14"/>
      <c r="B3762" s="247"/>
      <c r="C3762" s="248"/>
      <c r="D3762" s="238" t="s">
        <v>383</v>
      </c>
      <c r="E3762" s="249" t="s">
        <v>19</v>
      </c>
      <c r="F3762" s="250" t="s">
        <v>1557</v>
      </c>
      <c r="G3762" s="248"/>
      <c r="H3762" s="251">
        <v>1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383</v>
      </c>
      <c r="AU3762" s="257" t="s">
        <v>91</v>
      </c>
      <c r="AV3762" s="14" t="s">
        <v>91</v>
      </c>
      <c r="AW3762" s="14" t="s">
        <v>37</v>
      </c>
      <c r="AX3762" s="14" t="s">
        <v>78</v>
      </c>
      <c r="AY3762" s="257" t="s">
        <v>373</v>
      </c>
    </row>
    <row r="3763" s="14" customFormat="1">
      <c r="A3763" s="14"/>
      <c r="B3763" s="247"/>
      <c r="C3763" s="248"/>
      <c r="D3763" s="238" t="s">
        <v>383</v>
      </c>
      <c r="E3763" s="249" t="s">
        <v>19</v>
      </c>
      <c r="F3763" s="250" t="s">
        <v>1559</v>
      </c>
      <c r="G3763" s="248"/>
      <c r="H3763" s="251">
        <v>1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383</v>
      </c>
      <c r="AU3763" s="257" t="s">
        <v>91</v>
      </c>
      <c r="AV3763" s="14" t="s">
        <v>91</v>
      </c>
      <c r="AW3763" s="14" t="s">
        <v>37</v>
      </c>
      <c r="AX3763" s="14" t="s">
        <v>78</v>
      </c>
      <c r="AY3763" s="257" t="s">
        <v>373</v>
      </c>
    </row>
    <row r="3764" s="14" customFormat="1">
      <c r="A3764" s="14"/>
      <c r="B3764" s="247"/>
      <c r="C3764" s="248"/>
      <c r="D3764" s="238" t="s">
        <v>383</v>
      </c>
      <c r="E3764" s="249" t="s">
        <v>19</v>
      </c>
      <c r="F3764" s="250" t="s">
        <v>1561</v>
      </c>
      <c r="G3764" s="248"/>
      <c r="H3764" s="251">
        <v>1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383</v>
      </c>
      <c r="AU3764" s="257" t="s">
        <v>91</v>
      </c>
      <c r="AV3764" s="14" t="s">
        <v>91</v>
      </c>
      <c r="AW3764" s="14" t="s">
        <v>37</v>
      </c>
      <c r="AX3764" s="14" t="s">
        <v>78</v>
      </c>
      <c r="AY3764" s="257" t="s">
        <v>373</v>
      </c>
    </row>
    <row r="3765" s="14" customFormat="1">
      <c r="A3765" s="14"/>
      <c r="B3765" s="247"/>
      <c r="C3765" s="248"/>
      <c r="D3765" s="238" t="s">
        <v>383</v>
      </c>
      <c r="E3765" s="249" t="s">
        <v>19</v>
      </c>
      <c r="F3765" s="250" t="s">
        <v>1563</v>
      </c>
      <c r="G3765" s="248"/>
      <c r="H3765" s="251">
        <v>1</v>
      </c>
      <c r="I3765" s="252"/>
      <c r="J3765" s="248"/>
      <c r="K3765" s="248"/>
      <c r="L3765" s="253"/>
      <c r="M3765" s="254"/>
      <c r="N3765" s="255"/>
      <c r="O3765" s="255"/>
      <c r="P3765" s="255"/>
      <c r="Q3765" s="255"/>
      <c r="R3765" s="255"/>
      <c r="S3765" s="255"/>
      <c r="T3765" s="256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7" t="s">
        <v>383</v>
      </c>
      <c r="AU3765" s="257" t="s">
        <v>91</v>
      </c>
      <c r="AV3765" s="14" t="s">
        <v>91</v>
      </c>
      <c r="AW3765" s="14" t="s">
        <v>37</v>
      </c>
      <c r="AX3765" s="14" t="s">
        <v>78</v>
      </c>
      <c r="AY3765" s="257" t="s">
        <v>373</v>
      </c>
    </row>
    <row r="3766" s="14" customFormat="1">
      <c r="A3766" s="14"/>
      <c r="B3766" s="247"/>
      <c r="C3766" s="248"/>
      <c r="D3766" s="238" t="s">
        <v>383</v>
      </c>
      <c r="E3766" s="249" t="s">
        <v>19</v>
      </c>
      <c r="F3766" s="250" t="s">
        <v>1564</v>
      </c>
      <c r="G3766" s="248"/>
      <c r="H3766" s="251">
        <v>1</v>
      </c>
      <c r="I3766" s="252"/>
      <c r="J3766" s="248"/>
      <c r="K3766" s="248"/>
      <c r="L3766" s="253"/>
      <c r="M3766" s="254"/>
      <c r="N3766" s="255"/>
      <c r="O3766" s="255"/>
      <c r="P3766" s="255"/>
      <c r="Q3766" s="255"/>
      <c r="R3766" s="255"/>
      <c r="S3766" s="255"/>
      <c r="T3766" s="256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7" t="s">
        <v>383</v>
      </c>
      <c r="AU3766" s="257" t="s">
        <v>91</v>
      </c>
      <c r="AV3766" s="14" t="s">
        <v>91</v>
      </c>
      <c r="AW3766" s="14" t="s">
        <v>37</v>
      </c>
      <c r="AX3766" s="14" t="s">
        <v>78</v>
      </c>
      <c r="AY3766" s="257" t="s">
        <v>373</v>
      </c>
    </row>
    <row r="3767" s="14" customFormat="1">
      <c r="A3767" s="14"/>
      <c r="B3767" s="247"/>
      <c r="C3767" s="248"/>
      <c r="D3767" s="238" t="s">
        <v>383</v>
      </c>
      <c r="E3767" s="249" t="s">
        <v>19</v>
      </c>
      <c r="F3767" s="250" t="s">
        <v>1566</v>
      </c>
      <c r="G3767" s="248"/>
      <c r="H3767" s="251">
        <v>1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383</v>
      </c>
      <c r="AU3767" s="257" t="s">
        <v>91</v>
      </c>
      <c r="AV3767" s="14" t="s">
        <v>91</v>
      </c>
      <c r="AW3767" s="14" t="s">
        <v>37</v>
      </c>
      <c r="AX3767" s="14" t="s">
        <v>78</v>
      </c>
      <c r="AY3767" s="257" t="s">
        <v>373</v>
      </c>
    </row>
    <row r="3768" s="14" customFormat="1">
      <c r="A3768" s="14"/>
      <c r="B3768" s="247"/>
      <c r="C3768" s="248"/>
      <c r="D3768" s="238" t="s">
        <v>383</v>
      </c>
      <c r="E3768" s="249" t="s">
        <v>19</v>
      </c>
      <c r="F3768" s="250" t="s">
        <v>1568</v>
      </c>
      <c r="G3768" s="248"/>
      <c r="H3768" s="251">
        <v>1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383</v>
      </c>
      <c r="AU3768" s="257" t="s">
        <v>91</v>
      </c>
      <c r="AV3768" s="14" t="s">
        <v>91</v>
      </c>
      <c r="AW3768" s="14" t="s">
        <v>37</v>
      </c>
      <c r="AX3768" s="14" t="s">
        <v>78</v>
      </c>
      <c r="AY3768" s="257" t="s">
        <v>373</v>
      </c>
    </row>
    <row r="3769" s="14" customFormat="1">
      <c r="A3769" s="14"/>
      <c r="B3769" s="247"/>
      <c r="C3769" s="248"/>
      <c r="D3769" s="238" t="s">
        <v>383</v>
      </c>
      <c r="E3769" s="249" t="s">
        <v>19</v>
      </c>
      <c r="F3769" s="250" t="s">
        <v>1569</v>
      </c>
      <c r="G3769" s="248"/>
      <c r="H3769" s="251">
        <v>1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383</v>
      </c>
      <c r="AU3769" s="257" t="s">
        <v>91</v>
      </c>
      <c r="AV3769" s="14" t="s">
        <v>91</v>
      </c>
      <c r="AW3769" s="14" t="s">
        <v>37</v>
      </c>
      <c r="AX3769" s="14" t="s">
        <v>78</v>
      </c>
      <c r="AY3769" s="257" t="s">
        <v>373</v>
      </c>
    </row>
    <row r="3770" s="14" customFormat="1">
      <c r="A3770" s="14"/>
      <c r="B3770" s="247"/>
      <c r="C3770" s="248"/>
      <c r="D3770" s="238" t="s">
        <v>383</v>
      </c>
      <c r="E3770" s="249" t="s">
        <v>19</v>
      </c>
      <c r="F3770" s="250" t="s">
        <v>1571</v>
      </c>
      <c r="G3770" s="248"/>
      <c r="H3770" s="251">
        <v>1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383</v>
      </c>
      <c r="AU3770" s="257" t="s">
        <v>91</v>
      </c>
      <c r="AV3770" s="14" t="s">
        <v>91</v>
      </c>
      <c r="AW3770" s="14" t="s">
        <v>37</v>
      </c>
      <c r="AX3770" s="14" t="s">
        <v>78</v>
      </c>
      <c r="AY3770" s="257" t="s">
        <v>373</v>
      </c>
    </row>
    <row r="3771" s="14" customFormat="1">
      <c r="A3771" s="14"/>
      <c r="B3771" s="247"/>
      <c r="C3771" s="248"/>
      <c r="D3771" s="238" t="s">
        <v>383</v>
      </c>
      <c r="E3771" s="249" t="s">
        <v>19</v>
      </c>
      <c r="F3771" s="250" t="s">
        <v>1572</v>
      </c>
      <c r="G3771" s="248"/>
      <c r="H3771" s="251">
        <v>1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383</v>
      </c>
      <c r="AU3771" s="257" t="s">
        <v>91</v>
      </c>
      <c r="AV3771" s="14" t="s">
        <v>91</v>
      </c>
      <c r="AW3771" s="14" t="s">
        <v>37</v>
      </c>
      <c r="AX3771" s="14" t="s">
        <v>78</v>
      </c>
      <c r="AY3771" s="257" t="s">
        <v>373</v>
      </c>
    </row>
    <row r="3772" s="14" customFormat="1">
      <c r="A3772" s="14"/>
      <c r="B3772" s="247"/>
      <c r="C3772" s="248"/>
      <c r="D3772" s="238" t="s">
        <v>383</v>
      </c>
      <c r="E3772" s="249" t="s">
        <v>19</v>
      </c>
      <c r="F3772" s="250" t="s">
        <v>1575</v>
      </c>
      <c r="G3772" s="248"/>
      <c r="H3772" s="251">
        <v>1</v>
      </c>
      <c r="I3772" s="252"/>
      <c r="J3772" s="248"/>
      <c r="K3772" s="248"/>
      <c r="L3772" s="253"/>
      <c r="M3772" s="254"/>
      <c r="N3772" s="255"/>
      <c r="O3772" s="255"/>
      <c r="P3772" s="255"/>
      <c r="Q3772" s="255"/>
      <c r="R3772" s="255"/>
      <c r="S3772" s="255"/>
      <c r="T3772" s="256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7" t="s">
        <v>383</v>
      </c>
      <c r="AU3772" s="257" t="s">
        <v>91</v>
      </c>
      <c r="AV3772" s="14" t="s">
        <v>91</v>
      </c>
      <c r="AW3772" s="14" t="s">
        <v>37</v>
      </c>
      <c r="AX3772" s="14" t="s">
        <v>78</v>
      </c>
      <c r="AY3772" s="257" t="s">
        <v>373</v>
      </c>
    </row>
    <row r="3773" s="14" customFormat="1">
      <c r="A3773" s="14"/>
      <c r="B3773" s="247"/>
      <c r="C3773" s="248"/>
      <c r="D3773" s="238" t="s">
        <v>383</v>
      </c>
      <c r="E3773" s="249" t="s">
        <v>19</v>
      </c>
      <c r="F3773" s="250" t="s">
        <v>1577</v>
      </c>
      <c r="G3773" s="248"/>
      <c r="H3773" s="251">
        <v>1</v>
      </c>
      <c r="I3773" s="252"/>
      <c r="J3773" s="248"/>
      <c r="K3773" s="248"/>
      <c r="L3773" s="253"/>
      <c r="M3773" s="254"/>
      <c r="N3773" s="255"/>
      <c r="O3773" s="255"/>
      <c r="P3773" s="255"/>
      <c r="Q3773" s="255"/>
      <c r="R3773" s="255"/>
      <c r="S3773" s="255"/>
      <c r="T3773" s="256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7" t="s">
        <v>383</v>
      </c>
      <c r="AU3773" s="257" t="s">
        <v>91</v>
      </c>
      <c r="AV3773" s="14" t="s">
        <v>91</v>
      </c>
      <c r="AW3773" s="14" t="s">
        <v>37</v>
      </c>
      <c r="AX3773" s="14" t="s">
        <v>78</v>
      </c>
      <c r="AY3773" s="257" t="s">
        <v>373</v>
      </c>
    </row>
    <row r="3774" s="14" customFormat="1">
      <c r="A3774" s="14"/>
      <c r="B3774" s="247"/>
      <c r="C3774" s="248"/>
      <c r="D3774" s="238" t="s">
        <v>383</v>
      </c>
      <c r="E3774" s="249" t="s">
        <v>19</v>
      </c>
      <c r="F3774" s="250" t="s">
        <v>1580</v>
      </c>
      <c r="G3774" s="248"/>
      <c r="H3774" s="251">
        <v>1</v>
      </c>
      <c r="I3774" s="252"/>
      <c r="J3774" s="248"/>
      <c r="K3774" s="248"/>
      <c r="L3774" s="253"/>
      <c r="M3774" s="254"/>
      <c r="N3774" s="255"/>
      <c r="O3774" s="255"/>
      <c r="P3774" s="255"/>
      <c r="Q3774" s="255"/>
      <c r="R3774" s="255"/>
      <c r="S3774" s="255"/>
      <c r="T3774" s="256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7" t="s">
        <v>383</v>
      </c>
      <c r="AU3774" s="257" t="s">
        <v>91</v>
      </c>
      <c r="AV3774" s="14" t="s">
        <v>91</v>
      </c>
      <c r="AW3774" s="14" t="s">
        <v>37</v>
      </c>
      <c r="AX3774" s="14" t="s">
        <v>78</v>
      </c>
      <c r="AY3774" s="257" t="s">
        <v>373</v>
      </c>
    </row>
    <row r="3775" s="14" customFormat="1">
      <c r="A3775" s="14"/>
      <c r="B3775" s="247"/>
      <c r="C3775" s="248"/>
      <c r="D3775" s="238" t="s">
        <v>383</v>
      </c>
      <c r="E3775" s="249" t="s">
        <v>19</v>
      </c>
      <c r="F3775" s="250" t="s">
        <v>1582</v>
      </c>
      <c r="G3775" s="248"/>
      <c r="H3775" s="251">
        <v>1</v>
      </c>
      <c r="I3775" s="252"/>
      <c r="J3775" s="248"/>
      <c r="K3775" s="248"/>
      <c r="L3775" s="253"/>
      <c r="M3775" s="254"/>
      <c r="N3775" s="255"/>
      <c r="O3775" s="255"/>
      <c r="P3775" s="255"/>
      <c r="Q3775" s="255"/>
      <c r="R3775" s="255"/>
      <c r="S3775" s="255"/>
      <c r="T3775" s="25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7" t="s">
        <v>383</v>
      </c>
      <c r="AU3775" s="257" t="s">
        <v>91</v>
      </c>
      <c r="AV3775" s="14" t="s">
        <v>91</v>
      </c>
      <c r="AW3775" s="14" t="s">
        <v>37</v>
      </c>
      <c r="AX3775" s="14" t="s">
        <v>78</v>
      </c>
      <c r="AY3775" s="257" t="s">
        <v>373</v>
      </c>
    </row>
    <row r="3776" s="14" customFormat="1">
      <c r="A3776" s="14"/>
      <c r="B3776" s="247"/>
      <c r="C3776" s="248"/>
      <c r="D3776" s="238" t="s">
        <v>383</v>
      </c>
      <c r="E3776" s="249" t="s">
        <v>19</v>
      </c>
      <c r="F3776" s="250" t="s">
        <v>1583</v>
      </c>
      <c r="G3776" s="248"/>
      <c r="H3776" s="251">
        <v>1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383</v>
      </c>
      <c r="AU3776" s="257" t="s">
        <v>91</v>
      </c>
      <c r="AV3776" s="14" t="s">
        <v>91</v>
      </c>
      <c r="AW3776" s="14" t="s">
        <v>37</v>
      </c>
      <c r="AX3776" s="14" t="s">
        <v>78</v>
      </c>
      <c r="AY3776" s="257" t="s">
        <v>373</v>
      </c>
    </row>
    <row r="3777" s="14" customFormat="1">
      <c r="A3777" s="14"/>
      <c r="B3777" s="247"/>
      <c r="C3777" s="248"/>
      <c r="D3777" s="238" t="s">
        <v>383</v>
      </c>
      <c r="E3777" s="249" t="s">
        <v>19</v>
      </c>
      <c r="F3777" s="250" t="s">
        <v>1586</v>
      </c>
      <c r="G3777" s="248"/>
      <c r="H3777" s="251">
        <v>1</v>
      </c>
      <c r="I3777" s="252"/>
      <c r="J3777" s="248"/>
      <c r="K3777" s="248"/>
      <c r="L3777" s="253"/>
      <c r="M3777" s="254"/>
      <c r="N3777" s="255"/>
      <c r="O3777" s="255"/>
      <c r="P3777" s="255"/>
      <c r="Q3777" s="255"/>
      <c r="R3777" s="255"/>
      <c r="S3777" s="255"/>
      <c r="T3777" s="256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7" t="s">
        <v>383</v>
      </c>
      <c r="AU3777" s="257" t="s">
        <v>91</v>
      </c>
      <c r="AV3777" s="14" t="s">
        <v>91</v>
      </c>
      <c r="AW3777" s="14" t="s">
        <v>37</v>
      </c>
      <c r="AX3777" s="14" t="s">
        <v>78</v>
      </c>
      <c r="AY3777" s="257" t="s">
        <v>373</v>
      </c>
    </row>
    <row r="3778" s="14" customFormat="1">
      <c r="A3778" s="14"/>
      <c r="B3778" s="247"/>
      <c r="C3778" s="248"/>
      <c r="D3778" s="238" t="s">
        <v>383</v>
      </c>
      <c r="E3778" s="249" t="s">
        <v>19</v>
      </c>
      <c r="F3778" s="250" t="s">
        <v>1587</v>
      </c>
      <c r="G3778" s="248"/>
      <c r="H3778" s="251">
        <v>1</v>
      </c>
      <c r="I3778" s="252"/>
      <c r="J3778" s="248"/>
      <c r="K3778" s="248"/>
      <c r="L3778" s="253"/>
      <c r="M3778" s="254"/>
      <c r="N3778" s="255"/>
      <c r="O3778" s="255"/>
      <c r="P3778" s="255"/>
      <c r="Q3778" s="255"/>
      <c r="R3778" s="255"/>
      <c r="S3778" s="255"/>
      <c r="T3778" s="256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7" t="s">
        <v>383</v>
      </c>
      <c r="AU3778" s="257" t="s">
        <v>91</v>
      </c>
      <c r="AV3778" s="14" t="s">
        <v>91</v>
      </c>
      <c r="AW3778" s="14" t="s">
        <v>37</v>
      </c>
      <c r="AX3778" s="14" t="s">
        <v>78</v>
      </c>
      <c r="AY3778" s="257" t="s">
        <v>373</v>
      </c>
    </row>
    <row r="3779" s="14" customFormat="1">
      <c r="A3779" s="14"/>
      <c r="B3779" s="247"/>
      <c r="C3779" s="248"/>
      <c r="D3779" s="238" t="s">
        <v>383</v>
      </c>
      <c r="E3779" s="249" t="s">
        <v>19</v>
      </c>
      <c r="F3779" s="250" t="s">
        <v>1588</v>
      </c>
      <c r="G3779" s="248"/>
      <c r="H3779" s="251">
        <v>1</v>
      </c>
      <c r="I3779" s="252"/>
      <c r="J3779" s="248"/>
      <c r="K3779" s="248"/>
      <c r="L3779" s="253"/>
      <c r="M3779" s="254"/>
      <c r="N3779" s="255"/>
      <c r="O3779" s="255"/>
      <c r="P3779" s="255"/>
      <c r="Q3779" s="255"/>
      <c r="R3779" s="255"/>
      <c r="S3779" s="255"/>
      <c r="T3779" s="25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7" t="s">
        <v>383</v>
      </c>
      <c r="AU3779" s="257" t="s">
        <v>91</v>
      </c>
      <c r="AV3779" s="14" t="s">
        <v>91</v>
      </c>
      <c r="AW3779" s="14" t="s">
        <v>37</v>
      </c>
      <c r="AX3779" s="14" t="s">
        <v>78</v>
      </c>
      <c r="AY3779" s="257" t="s">
        <v>373</v>
      </c>
    </row>
    <row r="3780" s="14" customFormat="1">
      <c r="A3780" s="14"/>
      <c r="B3780" s="247"/>
      <c r="C3780" s="248"/>
      <c r="D3780" s="238" t="s">
        <v>383</v>
      </c>
      <c r="E3780" s="249" t="s">
        <v>19</v>
      </c>
      <c r="F3780" s="250" t="s">
        <v>1599</v>
      </c>
      <c r="G3780" s="248"/>
      <c r="H3780" s="251">
        <v>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383</v>
      </c>
      <c r="AU3780" s="257" t="s">
        <v>91</v>
      </c>
      <c r="AV3780" s="14" t="s">
        <v>91</v>
      </c>
      <c r="AW3780" s="14" t="s">
        <v>37</v>
      </c>
      <c r="AX3780" s="14" t="s">
        <v>78</v>
      </c>
      <c r="AY3780" s="257" t="s">
        <v>373</v>
      </c>
    </row>
    <row r="3781" s="14" customFormat="1">
      <c r="A3781" s="14"/>
      <c r="B3781" s="247"/>
      <c r="C3781" s="248"/>
      <c r="D3781" s="238" t="s">
        <v>383</v>
      </c>
      <c r="E3781" s="249" t="s">
        <v>19</v>
      </c>
      <c r="F3781" s="250" t="s">
        <v>1600</v>
      </c>
      <c r="G3781" s="248"/>
      <c r="H3781" s="251">
        <v>1</v>
      </c>
      <c r="I3781" s="252"/>
      <c r="J3781" s="248"/>
      <c r="K3781" s="248"/>
      <c r="L3781" s="253"/>
      <c r="M3781" s="254"/>
      <c r="N3781" s="255"/>
      <c r="O3781" s="255"/>
      <c r="P3781" s="255"/>
      <c r="Q3781" s="255"/>
      <c r="R3781" s="255"/>
      <c r="S3781" s="255"/>
      <c r="T3781" s="256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7" t="s">
        <v>383</v>
      </c>
      <c r="AU3781" s="257" t="s">
        <v>91</v>
      </c>
      <c r="AV3781" s="14" t="s">
        <v>91</v>
      </c>
      <c r="AW3781" s="14" t="s">
        <v>37</v>
      </c>
      <c r="AX3781" s="14" t="s">
        <v>78</v>
      </c>
      <c r="AY3781" s="257" t="s">
        <v>373</v>
      </c>
    </row>
    <row r="3782" s="14" customFormat="1">
      <c r="A3782" s="14"/>
      <c r="B3782" s="247"/>
      <c r="C3782" s="248"/>
      <c r="D3782" s="238" t="s">
        <v>383</v>
      </c>
      <c r="E3782" s="249" t="s">
        <v>19</v>
      </c>
      <c r="F3782" s="250" t="s">
        <v>1603</v>
      </c>
      <c r="G3782" s="248"/>
      <c r="H3782" s="251">
        <v>1</v>
      </c>
      <c r="I3782" s="252"/>
      <c r="J3782" s="248"/>
      <c r="K3782" s="248"/>
      <c r="L3782" s="253"/>
      <c r="M3782" s="254"/>
      <c r="N3782" s="255"/>
      <c r="O3782" s="255"/>
      <c r="P3782" s="255"/>
      <c r="Q3782" s="255"/>
      <c r="R3782" s="255"/>
      <c r="S3782" s="255"/>
      <c r="T3782" s="256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7" t="s">
        <v>383</v>
      </c>
      <c r="AU3782" s="257" t="s">
        <v>91</v>
      </c>
      <c r="AV3782" s="14" t="s">
        <v>91</v>
      </c>
      <c r="AW3782" s="14" t="s">
        <v>37</v>
      </c>
      <c r="AX3782" s="14" t="s">
        <v>78</v>
      </c>
      <c r="AY3782" s="257" t="s">
        <v>373</v>
      </c>
    </row>
    <row r="3783" s="14" customFormat="1">
      <c r="A3783" s="14"/>
      <c r="B3783" s="247"/>
      <c r="C3783" s="248"/>
      <c r="D3783" s="238" t="s">
        <v>383</v>
      </c>
      <c r="E3783" s="249" t="s">
        <v>19</v>
      </c>
      <c r="F3783" s="250" t="s">
        <v>1604</v>
      </c>
      <c r="G3783" s="248"/>
      <c r="H3783" s="251">
        <v>1</v>
      </c>
      <c r="I3783" s="252"/>
      <c r="J3783" s="248"/>
      <c r="K3783" s="248"/>
      <c r="L3783" s="253"/>
      <c r="M3783" s="254"/>
      <c r="N3783" s="255"/>
      <c r="O3783" s="255"/>
      <c r="P3783" s="255"/>
      <c r="Q3783" s="255"/>
      <c r="R3783" s="255"/>
      <c r="S3783" s="255"/>
      <c r="T3783" s="256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7" t="s">
        <v>383</v>
      </c>
      <c r="AU3783" s="257" t="s">
        <v>91</v>
      </c>
      <c r="AV3783" s="14" t="s">
        <v>91</v>
      </c>
      <c r="AW3783" s="14" t="s">
        <v>37</v>
      </c>
      <c r="AX3783" s="14" t="s">
        <v>78</v>
      </c>
      <c r="AY3783" s="257" t="s">
        <v>373</v>
      </c>
    </row>
    <row r="3784" s="14" customFormat="1">
      <c r="A3784" s="14"/>
      <c r="B3784" s="247"/>
      <c r="C3784" s="248"/>
      <c r="D3784" s="238" t="s">
        <v>383</v>
      </c>
      <c r="E3784" s="249" t="s">
        <v>19</v>
      </c>
      <c r="F3784" s="250" t="s">
        <v>1605</v>
      </c>
      <c r="G3784" s="248"/>
      <c r="H3784" s="251">
        <v>1</v>
      </c>
      <c r="I3784" s="252"/>
      <c r="J3784" s="248"/>
      <c r="K3784" s="248"/>
      <c r="L3784" s="253"/>
      <c r="M3784" s="254"/>
      <c r="N3784" s="255"/>
      <c r="O3784" s="255"/>
      <c r="P3784" s="255"/>
      <c r="Q3784" s="255"/>
      <c r="R3784" s="255"/>
      <c r="S3784" s="255"/>
      <c r="T3784" s="256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7" t="s">
        <v>383</v>
      </c>
      <c r="AU3784" s="257" t="s">
        <v>91</v>
      </c>
      <c r="AV3784" s="14" t="s">
        <v>91</v>
      </c>
      <c r="AW3784" s="14" t="s">
        <v>37</v>
      </c>
      <c r="AX3784" s="14" t="s">
        <v>78</v>
      </c>
      <c r="AY3784" s="257" t="s">
        <v>373</v>
      </c>
    </row>
    <row r="3785" s="14" customFormat="1">
      <c r="A3785" s="14"/>
      <c r="B3785" s="247"/>
      <c r="C3785" s="248"/>
      <c r="D3785" s="238" t="s">
        <v>383</v>
      </c>
      <c r="E3785" s="249" t="s">
        <v>19</v>
      </c>
      <c r="F3785" s="250" t="s">
        <v>1614</v>
      </c>
      <c r="G3785" s="248"/>
      <c r="H3785" s="251">
        <v>1</v>
      </c>
      <c r="I3785" s="252"/>
      <c r="J3785" s="248"/>
      <c r="K3785" s="248"/>
      <c r="L3785" s="253"/>
      <c r="M3785" s="254"/>
      <c r="N3785" s="255"/>
      <c r="O3785" s="255"/>
      <c r="P3785" s="255"/>
      <c r="Q3785" s="255"/>
      <c r="R3785" s="255"/>
      <c r="S3785" s="255"/>
      <c r="T3785" s="256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7" t="s">
        <v>383</v>
      </c>
      <c r="AU3785" s="257" t="s">
        <v>91</v>
      </c>
      <c r="AV3785" s="14" t="s">
        <v>91</v>
      </c>
      <c r="AW3785" s="14" t="s">
        <v>37</v>
      </c>
      <c r="AX3785" s="14" t="s">
        <v>78</v>
      </c>
      <c r="AY3785" s="257" t="s">
        <v>373</v>
      </c>
    </row>
    <row r="3786" s="14" customFormat="1">
      <c r="A3786" s="14"/>
      <c r="B3786" s="247"/>
      <c r="C3786" s="248"/>
      <c r="D3786" s="238" t="s">
        <v>383</v>
      </c>
      <c r="E3786" s="249" t="s">
        <v>19</v>
      </c>
      <c r="F3786" s="250" t="s">
        <v>1616</v>
      </c>
      <c r="G3786" s="248"/>
      <c r="H3786" s="251">
        <v>1</v>
      </c>
      <c r="I3786" s="252"/>
      <c r="J3786" s="248"/>
      <c r="K3786" s="248"/>
      <c r="L3786" s="253"/>
      <c r="M3786" s="254"/>
      <c r="N3786" s="255"/>
      <c r="O3786" s="255"/>
      <c r="P3786" s="255"/>
      <c r="Q3786" s="255"/>
      <c r="R3786" s="255"/>
      <c r="S3786" s="255"/>
      <c r="T3786" s="256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7" t="s">
        <v>383</v>
      </c>
      <c r="AU3786" s="257" t="s">
        <v>91</v>
      </c>
      <c r="AV3786" s="14" t="s">
        <v>91</v>
      </c>
      <c r="AW3786" s="14" t="s">
        <v>37</v>
      </c>
      <c r="AX3786" s="14" t="s">
        <v>78</v>
      </c>
      <c r="AY3786" s="257" t="s">
        <v>373</v>
      </c>
    </row>
    <row r="3787" s="14" customFormat="1">
      <c r="A3787" s="14"/>
      <c r="B3787" s="247"/>
      <c r="C3787" s="248"/>
      <c r="D3787" s="238" t="s">
        <v>383</v>
      </c>
      <c r="E3787" s="249" t="s">
        <v>19</v>
      </c>
      <c r="F3787" s="250" t="s">
        <v>1618</v>
      </c>
      <c r="G3787" s="248"/>
      <c r="H3787" s="251">
        <v>1</v>
      </c>
      <c r="I3787" s="252"/>
      <c r="J3787" s="248"/>
      <c r="K3787" s="248"/>
      <c r="L3787" s="253"/>
      <c r="M3787" s="254"/>
      <c r="N3787" s="255"/>
      <c r="O3787" s="255"/>
      <c r="P3787" s="255"/>
      <c r="Q3787" s="255"/>
      <c r="R3787" s="255"/>
      <c r="S3787" s="255"/>
      <c r="T3787" s="256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7" t="s">
        <v>383</v>
      </c>
      <c r="AU3787" s="257" t="s">
        <v>91</v>
      </c>
      <c r="AV3787" s="14" t="s">
        <v>91</v>
      </c>
      <c r="AW3787" s="14" t="s">
        <v>37</v>
      </c>
      <c r="AX3787" s="14" t="s">
        <v>78</v>
      </c>
      <c r="AY3787" s="257" t="s">
        <v>373</v>
      </c>
    </row>
    <row r="3788" s="14" customFormat="1">
      <c r="A3788" s="14"/>
      <c r="B3788" s="247"/>
      <c r="C3788" s="248"/>
      <c r="D3788" s="238" t="s">
        <v>383</v>
      </c>
      <c r="E3788" s="249" t="s">
        <v>19</v>
      </c>
      <c r="F3788" s="250" t="s">
        <v>1620</v>
      </c>
      <c r="G3788" s="248"/>
      <c r="H3788" s="251">
        <v>1</v>
      </c>
      <c r="I3788" s="252"/>
      <c r="J3788" s="248"/>
      <c r="K3788" s="248"/>
      <c r="L3788" s="253"/>
      <c r="M3788" s="254"/>
      <c r="N3788" s="255"/>
      <c r="O3788" s="255"/>
      <c r="P3788" s="255"/>
      <c r="Q3788" s="255"/>
      <c r="R3788" s="255"/>
      <c r="S3788" s="255"/>
      <c r="T3788" s="25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7" t="s">
        <v>383</v>
      </c>
      <c r="AU3788" s="257" t="s">
        <v>91</v>
      </c>
      <c r="AV3788" s="14" t="s">
        <v>91</v>
      </c>
      <c r="AW3788" s="14" t="s">
        <v>37</v>
      </c>
      <c r="AX3788" s="14" t="s">
        <v>78</v>
      </c>
      <c r="AY3788" s="257" t="s">
        <v>373</v>
      </c>
    </row>
    <row r="3789" s="14" customFormat="1">
      <c r="A3789" s="14"/>
      <c r="B3789" s="247"/>
      <c r="C3789" s="248"/>
      <c r="D3789" s="238" t="s">
        <v>383</v>
      </c>
      <c r="E3789" s="249" t="s">
        <v>19</v>
      </c>
      <c r="F3789" s="250" t="s">
        <v>1623</v>
      </c>
      <c r="G3789" s="248"/>
      <c r="H3789" s="251">
        <v>1</v>
      </c>
      <c r="I3789" s="252"/>
      <c r="J3789" s="248"/>
      <c r="K3789" s="248"/>
      <c r="L3789" s="253"/>
      <c r="M3789" s="254"/>
      <c r="N3789" s="255"/>
      <c r="O3789" s="255"/>
      <c r="P3789" s="255"/>
      <c r="Q3789" s="255"/>
      <c r="R3789" s="255"/>
      <c r="S3789" s="255"/>
      <c r="T3789" s="256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7" t="s">
        <v>383</v>
      </c>
      <c r="AU3789" s="257" t="s">
        <v>91</v>
      </c>
      <c r="AV3789" s="14" t="s">
        <v>91</v>
      </c>
      <c r="AW3789" s="14" t="s">
        <v>37</v>
      </c>
      <c r="AX3789" s="14" t="s">
        <v>78</v>
      </c>
      <c r="AY3789" s="257" t="s">
        <v>373</v>
      </c>
    </row>
    <row r="3790" s="14" customFormat="1">
      <c r="A3790" s="14"/>
      <c r="B3790" s="247"/>
      <c r="C3790" s="248"/>
      <c r="D3790" s="238" t="s">
        <v>383</v>
      </c>
      <c r="E3790" s="249" t="s">
        <v>19</v>
      </c>
      <c r="F3790" s="250" t="s">
        <v>1624</v>
      </c>
      <c r="G3790" s="248"/>
      <c r="H3790" s="251">
        <v>1</v>
      </c>
      <c r="I3790" s="252"/>
      <c r="J3790" s="248"/>
      <c r="K3790" s="248"/>
      <c r="L3790" s="253"/>
      <c r="M3790" s="254"/>
      <c r="N3790" s="255"/>
      <c r="O3790" s="255"/>
      <c r="P3790" s="255"/>
      <c r="Q3790" s="255"/>
      <c r="R3790" s="255"/>
      <c r="S3790" s="255"/>
      <c r="T3790" s="256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7" t="s">
        <v>383</v>
      </c>
      <c r="AU3790" s="257" t="s">
        <v>91</v>
      </c>
      <c r="AV3790" s="14" t="s">
        <v>91</v>
      </c>
      <c r="AW3790" s="14" t="s">
        <v>37</v>
      </c>
      <c r="AX3790" s="14" t="s">
        <v>78</v>
      </c>
      <c r="AY3790" s="257" t="s">
        <v>373</v>
      </c>
    </row>
    <row r="3791" s="14" customFormat="1">
      <c r="A3791" s="14"/>
      <c r="B3791" s="247"/>
      <c r="C3791" s="248"/>
      <c r="D3791" s="238" t="s">
        <v>383</v>
      </c>
      <c r="E3791" s="249" t="s">
        <v>19</v>
      </c>
      <c r="F3791" s="250" t="s">
        <v>1625</v>
      </c>
      <c r="G3791" s="248"/>
      <c r="H3791" s="251">
        <v>1</v>
      </c>
      <c r="I3791" s="252"/>
      <c r="J3791" s="248"/>
      <c r="K3791" s="248"/>
      <c r="L3791" s="253"/>
      <c r="M3791" s="254"/>
      <c r="N3791" s="255"/>
      <c r="O3791" s="255"/>
      <c r="P3791" s="255"/>
      <c r="Q3791" s="255"/>
      <c r="R3791" s="255"/>
      <c r="S3791" s="255"/>
      <c r="T3791" s="256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7" t="s">
        <v>383</v>
      </c>
      <c r="AU3791" s="257" t="s">
        <v>91</v>
      </c>
      <c r="AV3791" s="14" t="s">
        <v>91</v>
      </c>
      <c r="AW3791" s="14" t="s">
        <v>37</v>
      </c>
      <c r="AX3791" s="14" t="s">
        <v>78</v>
      </c>
      <c r="AY3791" s="257" t="s">
        <v>373</v>
      </c>
    </row>
    <row r="3792" s="16" customFormat="1">
      <c r="A3792" s="16"/>
      <c r="B3792" s="269"/>
      <c r="C3792" s="270"/>
      <c r="D3792" s="238" t="s">
        <v>383</v>
      </c>
      <c r="E3792" s="271" t="s">
        <v>19</v>
      </c>
      <c r="F3792" s="272" t="s">
        <v>447</v>
      </c>
      <c r="G3792" s="270"/>
      <c r="H3792" s="273">
        <v>30</v>
      </c>
      <c r="I3792" s="274"/>
      <c r="J3792" s="270"/>
      <c r="K3792" s="270"/>
      <c r="L3792" s="275"/>
      <c r="M3792" s="276"/>
      <c r="N3792" s="277"/>
      <c r="O3792" s="277"/>
      <c r="P3792" s="277"/>
      <c r="Q3792" s="277"/>
      <c r="R3792" s="277"/>
      <c r="S3792" s="277"/>
      <c r="T3792" s="278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T3792" s="279" t="s">
        <v>383</v>
      </c>
      <c r="AU3792" s="279" t="s">
        <v>91</v>
      </c>
      <c r="AV3792" s="16" t="s">
        <v>98</v>
      </c>
      <c r="AW3792" s="16" t="s">
        <v>37</v>
      </c>
      <c r="AX3792" s="16" t="s">
        <v>78</v>
      </c>
      <c r="AY3792" s="279" t="s">
        <v>373</v>
      </c>
    </row>
    <row r="3793" s="15" customFormat="1">
      <c r="A3793" s="15"/>
      <c r="B3793" s="258"/>
      <c r="C3793" s="259"/>
      <c r="D3793" s="238" t="s">
        <v>383</v>
      </c>
      <c r="E3793" s="260" t="s">
        <v>19</v>
      </c>
      <c r="F3793" s="261" t="s">
        <v>386</v>
      </c>
      <c r="G3793" s="259"/>
      <c r="H3793" s="262">
        <v>38</v>
      </c>
      <c r="I3793" s="263"/>
      <c r="J3793" s="259"/>
      <c r="K3793" s="259"/>
      <c r="L3793" s="264"/>
      <c r="M3793" s="265"/>
      <c r="N3793" s="266"/>
      <c r="O3793" s="266"/>
      <c r="P3793" s="266"/>
      <c r="Q3793" s="266"/>
      <c r="R3793" s="266"/>
      <c r="S3793" s="266"/>
      <c r="T3793" s="26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8" t="s">
        <v>383</v>
      </c>
      <c r="AU3793" s="268" t="s">
        <v>91</v>
      </c>
      <c r="AV3793" s="15" t="s">
        <v>379</v>
      </c>
      <c r="AW3793" s="15" t="s">
        <v>37</v>
      </c>
      <c r="AX3793" s="15" t="s">
        <v>85</v>
      </c>
      <c r="AY3793" s="268" t="s">
        <v>373</v>
      </c>
    </row>
    <row r="3794" s="2" customFormat="1" ht="37.8" customHeight="1">
      <c r="A3794" s="41"/>
      <c r="B3794" s="42"/>
      <c r="C3794" s="280" t="s">
        <v>3450</v>
      </c>
      <c r="D3794" s="280" t="s">
        <v>489</v>
      </c>
      <c r="E3794" s="281" t="s">
        <v>3451</v>
      </c>
      <c r="F3794" s="282" t="s">
        <v>3452</v>
      </c>
      <c r="G3794" s="283" t="s">
        <v>595</v>
      </c>
      <c r="H3794" s="284">
        <v>1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50</v>
      </c>
      <c r="O3794" s="87"/>
      <c r="P3794" s="227">
        <f>O3794*H3794</f>
        <v>0</v>
      </c>
      <c r="Q3794" s="227">
        <v>0.0155</v>
      </c>
      <c r="R3794" s="227">
        <f>Q3794*H3794</f>
        <v>0.0155</v>
      </c>
      <c r="S3794" s="227">
        <v>0</v>
      </c>
      <c r="T3794" s="228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9" t="s">
        <v>616</v>
      </c>
      <c r="AT3794" s="229" t="s">
        <v>489</v>
      </c>
      <c r="AU3794" s="229" t="s">
        <v>91</v>
      </c>
      <c r="AY3794" s="20" t="s">
        <v>373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20" t="s">
        <v>91</v>
      </c>
      <c r="BK3794" s="230">
        <f>ROUND(I3794*H3794,2)</f>
        <v>0</v>
      </c>
      <c r="BL3794" s="20" t="s">
        <v>482</v>
      </c>
      <c r="BM3794" s="229" t="s">
        <v>3453</v>
      </c>
    </row>
    <row r="3795" s="2" customFormat="1" ht="37.8" customHeight="1">
      <c r="A3795" s="41"/>
      <c r="B3795" s="42"/>
      <c r="C3795" s="280" t="s">
        <v>3454</v>
      </c>
      <c r="D3795" s="280" t="s">
        <v>489</v>
      </c>
      <c r="E3795" s="281" t="s">
        <v>3455</v>
      </c>
      <c r="F3795" s="282" t="s">
        <v>3452</v>
      </c>
      <c r="G3795" s="283" t="s">
        <v>595</v>
      </c>
      <c r="H3795" s="284">
        <v>1</v>
      </c>
      <c r="I3795" s="285"/>
      <c r="J3795" s="286">
        <f>ROUND(I3795*H3795,2)</f>
        <v>0</v>
      </c>
      <c r="K3795" s="282" t="s">
        <v>19</v>
      </c>
      <c r="L3795" s="287"/>
      <c r="M3795" s="288" t="s">
        <v>19</v>
      </c>
      <c r="N3795" s="289" t="s">
        <v>50</v>
      </c>
      <c r="O3795" s="87"/>
      <c r="P3795" s="227">
        <f>O3795*H3795</f>
        <v>0</v>
      </c>
      <c r="Q3795" s="227">
        <v>0.0155</v>
      </c>
      <c r="R3795" s="227">
        <f>Q3795*H3795</f>
        <v>0.0155</v>
      </c>
      <c r="S3795" s="227">
        <v>0</v>
      </c>
      <c r="T3795" s="228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9" t="s">
        <v>616</v>
      </c>
      <c r="AT3795" s="229" t="s">
        <v>489</v>
      </c>
      <c r="AU3795" s="229" t="s">
        <v>91</v>
      </c>
      <c r="AY3795" s="20" t="s">
        <v>373</v>
      </c>
      <c r="BE3795" s="230">
        <f>IF(N3795="základní",J3795,0)</f>
        <v>0</v>
      </c>
      <c r="BF3795" s="230">
        <f>IF(N3795="snížená",J3795,0)</f>
        <v>0</v>
      </c>
      <c r="BG3795" s="230">
        <f>IF(N3795="zákl. přenesená",J3795,0)</f>
        <v>0</v>
      </c>
      <c r="BH3795" s="230">
        <f>IF(N3795="sníž. přenesená",J3795,0)</f>
        <v>0</v>
      </c>
      <c r="BI3795" s="230">
        <f>IF(N3795="nulová",J3795,0)</f>
        <v>0</v>
      </c>
      <c r="BJ3795" s="20" t="s">
        <v>91</v>
      </c>
      <c r="BK3795" s="230">
        <f>ROUND(I3795*H3795,2)</f>
        <v>0</v>
      </c>
      <c r="BL3795" s="20" t="s">
        <v>482</v>
      </c>
      <c r="BM3795" s="229" t="s">
        <v>3456</v>
      </c>
    </row>
    <row r="3796" s="2" customFormat="1" ht="37.8" customHeight="1">
      <c r="A3796" s="41"/>
      <c r="B3796" s="42"/>
      <c r="C3796" s="280" t="s">
        <v>3457</v>
      </c>
      <c r="D3796" s="280" t="s">
        <v>489</v>
      </c>
      <c r="E3796" s="281" t="s">
        <v>3458</v>
      </c>
      <c r="F3796" s="282" t="s">
        <v>3452</v>
      </c>
      <c r="G3796" s="283" t="s">
        <v>595</v>
      </c>
      <c r="H3796" s="284">
        <v>1</v>
      </c>
      <c r="I3796" s="285"/>
      <c r="J3796" s="286">
        <f>ROUND(I3796*H3796,2)</f>
        <v>0</v>
      </c>
      <c r="K3796" s="282" t="s">
        <v>19</v>
      </c>
      <c r="L3796" s="287"/>
      <c r="M3796" s="288" t="s">
        <v>19</v>
      </c>
      <c r="N3796" s="289" t="s">
        <v>50</v>
      </c>
      <c r="O3796" s="87"/>
      <c r="P3796" s="227">
        <f>O3796*H3796</f>
        <v>0</v>
      </c>
      <c r="Q3796" s="227">
        <v>0.0155</v>
      </c>
      <c r="R3796" s="227">
        <f>Q3796*H3796</f>
        <v>0.0155</v>
      </c>
      <c r="S3796" s="227">
        <v>0</v>
      </c>
      <c r="T3796" s="228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9" t="s">
        <v>616</v>
      </c>
      <c r="AT3796" s="229" t="s">
        <v>489</v>
      </c>
      <c r="AU3796" s="229" t="s">
        <v>91</v>
      </c>
      <c r="AY3796" s="20" t="s">
        <v>373</v>
      </c>
      <c r="BE3796" s="230">
        <f>IF(N3796="základní",J3796,0)</f>
        <v>0</v>
      </c>
      <c r="BF3796" s="230">
        <f>IF(N3796="snížená",J3796,0)</f>
        <v>0</v>
      </c>
      <c r="BG3796" s="230">
        <f>IF(N3796="zákl. přenesená",J3796,0)</f>
        <v>0</v>
      </c>
      <c r="BH3796" s="230">
        <f>IF(N3796="sníž. přenesená",J3796,0)</f>
        <v>0</v>
      </c>
      <c r="BI3796" s="230">
        <f>IF(N3796="nulová",J3796,0)</f>
        <v>0</v>
      </c>
      <c r="BJ3796" s="20" t="s">
        <v>91</v>
      </c>
      <c r="BK3796" s="230">
        <f>ROUND(I3796*H3796,2)</f>
        <v>0</v>
      </c>
      <c r="BL3796" s="20" t="s">
        <v>482</v>
      </c>
      <c r="BM3796" s="229" t="s">
        <v>3459</v>
      </c>
    </row>
    <row r="3797" s="2" customFormat="1" ht="37.8" customHeight="1">
      <c r="A3797" s="41"/>
      <c r="B3797" s="42"/>
      <c r="C3797" s="280" t="s">
        <v>3460</v>
      </c>
      <c r="D3797" s="280" t="s">
        <v>489</v>
      </c>
      <c r="E3797" s="281" t="s">
        <v>3461</v>
      </c>
      <c r="F3797" s="282" t="s">
        <v>3452</v>
      </c>
      <c r="G3797" s="283" t="s">
        <v>595</v>
      </c>
      <c r="H3797" s="284">
        <v>1</v>
      </c>
      <c r="I3797" s="285"/>
      <c r="J3797" s="286">
        <f>ROUND(I3797*H3797,2)</f>
        <v>0</v>
      </c>
      <c r="K3797" s="282" t="s">
        <v>19</v>
      </c>
      <c r="L3797" s="287"/>
      <c r="M3797" s="288" t="s">
        <v>19</v>
      </c>
      <c r="N3797" s="289" t="s">
        <v>50</v>
      </c>
      <c r="O3797" s="87"/>
      <c r="P3797" s="227">
        <f>O3797*H3797</f>
        <v>0</v>
      </c>
      <c r="Q3797" s="227">
        <v>0.0155</v>
      </c>
      <c r="R3797" s="227">
        <f>Q3797*H3797</f>
        <v>0.0155</v>
      </c>
      <c r="S3797" s="227">
        <v>0</v>
      </c>
      <c r="T3797" s="228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9" t="s">
        <v>616</v>
      </c>
      <c r="AT3797" s="229" t="s">
        <v>489</v>
      </c>
      <c r="AU3797" s="229" t="s">
        <v>91</v>
      </c>
      <c r="AY3797" s="20" t="s">
        <v>373</v>
      </c>
      <c r="BE3797" s="230">
        <f>IF(N3797="základní",J3797,0)</f>
        <v>0</v>
      </c>
      <c r="BF3797" s="230">
        <f>IF(N3797="snížená",J3797,0)</f>
        <v>0</v>
      </c>
      <c r="BG3797" s="230">
        <f>IF(N3797="zákl. přenesená",J3797,0)</f>
        <v>0</v>
      </c>
      <c r="BH3797" s="230">
        <f>IF(N3797="sníž. přenesená",J3797,0)</f>
        <v>0</v>
      </c>
      <c r="BI3797" s="230">
        <f>IF(N3797="nulová",J3797,0)</f>
        <v>0</v>
      </c>
      <c r="BJ3797" s="20" t="s">
        <v>91</v>
      </c>
      <c r="BK3797" s="230">
        <f>ROUND(I3797*H3797,2)</f>
        <v>0</v>
      </c>
      <c r="BL3797" s="20" t="s">
        <v>482</v>
      </c>
      <c r="BM3797" s="229" t="s">
        <v>3462</v>
      </c>
    </row>
    <row r="3798" s="2" customFormat="1" ht="37.8" customHeight="1">
      <c r="A3798" s="41"/>
      <c r="B3798" s="42"/>
      <c r="C3798" s="280" t="s">
        <v>3463</v>
      </c>
      <c r="D3798" s="280" t="s">
        <v>489</v>
      </c>
      <c r="E3798" s="281" t="s">
        <v>3464</v>
      </c>
      <c r="F3798" s="282" t="s">
        <v>3452</v>
      </c>
      <c r="G3798" s="283" t="s">
        <v>595</v>
      </c>
      <c r="H3798" s="284">
        <v>1</v>
      </c>
      <c r="I3798" s="285"/>
      <c r="J3798" s="286">
        <f>ROUND(I3798*H3798,2)</f>
        <v>0</v>
      </c>
      <c r="K3798" s="282" t="s">
        <v>19</v>
      </c>
      <c r="L3798" s="287"/>
      <c r="M3798" s="288" t="s">
        <v>19</v>
      </c>
      <c r="N3798" s="289" t="s">
        <v>50</v>
      </c>
      <c r="O3798" s="87"/>
      <c r="P3798" s="227">
        <f>O3798*H3798</f>
        <v>0</v>
      </c>
      <c r="Q3798" s="227">
        <v>0.0155</v>
      </c>
      <c r="R3798" s="227">
        <f>Q3798*H3798</f>
        <v>0.0155</v>
      </c>
      <c r="S3798" s="227">
        <v>0</v>
      </c>
      <c r="T3798" s="228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9" t="s">
        <v>616</v>
      </c>
      <c r="AT3798" s="229" t="s">
        <v>489</v>
      </c>
      <c r="AU3798" s="229" t="s">
        <v>91</v>
      </c>
      <c r="AY3798" s="20" t="s">
        <v>373</v>
      </c>
      <c r="BE3798" s="230">
        <f>IF(N3798="základní",J3798,0)</f>
        <v>0</v>
      </c>
      <c r="BF3798" s="230">
        <f>IF(N3798="snížená",J3798,0)</f>
        <v>0</v>
      </c>
      <c r="BG3798" s="230">
        <f>IF(N3798="zákl. přenesená",J3798,0)</f>
        <v>0</v>
      </c>
      <c r="BH3798" s="230">
        <f>IF(N3798="sníž. přenesená",J3798,0)</f>
        <v>0</v>
      </c>
      <c r="BI3798" s="230">
        <f>IF(N3798="nulová",J3798,0)</f>
        <v>0</v>
      </c>
      <c r="BJ3798" s="20" t="s">
        <v>91</v>
      </c>
      <c r="BK3798" s="230">
        <f>ROUND(I3798*H3798,2)</f>
        <v>0</v>
      </c>
      <c r="BL3798" s="20" t="s">
        <v>482</v>
      </c>
      <c r="BM3798" s="229" t="s">
        <v>3465</v>
      </c>
    </row>
    <row r="3799" s="2" customFormat="1" ht="37.8" customHeight="1">
      <c r="A3799" s="41"/>
      <c r="B3799" s="42"/>
      <c r="C3799" s="280" t="s">
        <v>3466</v>
      </c>
      <c r="D3799" s="280" t="s">
        <v>489</v>
      </c>
      <c r="E3799" s="281" t="s">
        <v>3467</v>
      </c>
      <c r="F3799" s="282" t="s">
        <v>3452</v>
      </c>
      <c r="G3799" s="283" t="s">
        <v>595</v>
      </c>
      <c r="H3799" s="284">
        <v>1</v>
      </c>
      <c r="I3799" s="285"/>
      <c r="J3799" s="286">
        <f>ROUND(I3799*H3799,2)</f>
        <v>0</v>
      </c>
      <c r="K3799" s="282" t="s">
        <v>19</v>
      </c>
      <c r="L3799" s="287"/>
      <c r="M3799" s="288" t="s">
        <v>19</v>
      </c>
      <c r="N3799" s="289" t="s">
        <v>50</v>
      </c>
      <c r="O3799" s="87"/>
      <c r="P3799" s="227">
        <f>O3799*H3799</f>
        <v>0</v>
      </c>
      <c r="Q3799" s="227">
        <v>0.0155</v>
      </c>
      <c r="R3799" s="227">
        <f>Q3799*H3799</f>
        <v>0.0155</v>
      </c>
      <c r="S3799" s="227">
        <v>0</v>
      </c>
      <c r="T3799" s="228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9" t="s">
        <v>616</v>
      </c>
      <c r="AT3799" s="229" t="s">
        <v>489</v>
      </c>
      <c r="AU3799" s="229" t="s">
        <v>91</v>
      </c>
      <c r="AY3799" s="20" t="s">
        <v>373</v>
      </c>
      <c r="BE3799" s="230">
        <f>IF(N3799="základní",J3799,0)</f>
        <v>0</v>
      </c>
      <c r="BF3799" s="230">
        <f>IF(N3799="snížená",J3799,0)</f>
        <v>0</v>
      </c>
      <c r="BG3799" s="230">
        <f>IF(N3799="zákl. přenesená",J3799,0)</f>
        <v>0</v>
      </c>
      <c r="BH3799" s="230">
        <f>IF(N3799="sníž. přenesená",J3799,0)</f>
        <v>0</v>
      </c>
      <c r="BI3799" s="230">
        <f>IF(N3799="nulová",J3799,0)</f>
        <v>0</v>
      </c>
      <c r="BJ3799" s="20" t="s">
        <v>91</v>
      </c>
      <c r="BK3799" s="230">
        <f>ROUND(I3799*H3799,2)</f>
        <v>0</v>
      </c>
      <c r="BL3799" s="20" t="s">
        <v>482</v>
      </c>
      <c r="BM3799" s="229" t="s">
        <v>3468</v>
      </c>
    </row>
    <row r="3800" s="2" customFormat="1" ht="37.8" customHeight="1">
      <c r="A3800" s="41"/>
      <c r="B3800" s="42"/>
      <c r="C3800" s="280" t="s">
        <v>3469</v>
      </c>
      <c r="D3800" s="280" t="s">
        <v>489</v>
      </c>
      <c r="E3800" s="281" t="s">
        <v>3470</v>
      </c>
      <c r="F3800" s="282" t="s">
        <v>3452</v>
      </c>
      <c r="G3800" s="283" t="s">
        <v>595</v>
      </c>
      <c r="H3800" s="284">
        <v>1</v>
      </c>
      <c r="I3800" s="285"/>
      <c r="J3800" s="286">
        <f>ROUND(I3800*H3800,2)</f>
        <v>0</v>
      </c>
      <c r="K3800" s="282" t="s">
        <v>19</v>
      </c>
      <c r="L3800" s="287"/>
      <c r="M3800" s="288" t="s">
        <v>19</v>
      </c>
      <c r="N3800" s="289" t="s">
        <v>50</v>
      </c>
      <c r="O3800" s="87"/>
      <c r="P3800" s="227">
        <f>O3800*H3800</f>
        <v>0</v>
      </c>
      <c r="Q3800" s="227">
        <v>0.0155</v>
      </c>
      <c r="R3800" s="227">
        <f>Q3800*H3800</f>
        <v>0.0155</v>
      </c>
      <c r="S3800" s="227">
        <v>0</v>
      </c>
      <c r="T3800" s="228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9" t="s">
        <v>616</v>
      </c>
      <c r="AT3800" s="229" t="s">
        <v>489</v>
      </c>
      <c r="AU3800" s="229" t="s">
        <v>91</v>
      </c>
      <c r="AY3800" s="20" t="s">
        <v>373</v>
      </c>
      <c r="BE3800" s="230">
        <f>IF(N3800="základní",J3800,0)</f>
        <v>0</v>
      </c>
      <c r="BF3800" s="230">
        <f>IF(N3800="snížená",J3800,0)</f>
        <v>0</v>
      </c>
      <c r="BG3800" s="230">
        <f>IF(N3800="zákl. přenesená",J3800,0)</f>
        <v>0</v>
      </c>
      <c r="BH3800" s="230">
        <f>IF(N3800="sníž. přenesená",J3800,0)</f>
        <v>0</v>
      </c>
      <c r="BI3800" s="230">
        <f>IF(N3800="nulová",J3800,0)</f>
        <v>0</v>
      </c>
      <c r="BJ3800" s="20" t="s">
        <v>91</v>
      </c>
      <c r="BK3800" s="230">
        <f>ROUND(I3800*H3800,2)</f>
        <v>0</v>
      </c>
      <c r="BL3800" s="20" t="s">
        <v>482</v>
      </c>
      <c r="BM3800" s="229" t="s">
        <v>3471</v>
      </c>
    </row>
    <row r="3801" s="2" customFormat="1" ht="37.8" customHeight="1">
      <c r="A3801" s="41"/>
      <c r="B3801" s="42"/>
      <c r="C3801" s="280" t="s">
        <v>3472</v>
      </c>
      <c r="D3801" s="280" t="s">
        <v>489</v>
      </c>
      <c r="E3801" s="281" t="s">
        <v>3473</v>
      </c>
      <c r="F3801" s="282" t="s">
        <v>3452</v>
      </c>
      <c r="G3801" s="283" t="s">
        <v>595</v>
      </c>
      <c r="H3801" s="284">
        <v>1</v>
      </c>
      <c r="I3801" s="285"/>
      <c r="J3801" s="286">
        <f>ROUND(I3801*H3801,2)</f>
        <v>0</v>
      </c>
      <c r="K3801" s="282" t="s">
        <v>19</v>
      </c>
      <c r="L3801" s="287"/>
      <c r="M3801" s="288" t="s">
        <v>19</v>
      </c>
      <c r="N3801" s="289" t="s">
        <v>50</v>
      </c>
      <c r="O3801" s="87"/>
      <c r="P3801" s="227">
        <f>O3801*H3801</f>
        <v>0</v>
      </c>
      <c r="Q3801" s="227">
        <v>0.0155</v>
      </c>
      <c r="R3801" s="227">
        <f>Q3801*H3801</f>
        <v>0.0155</v>
      </c>
      <c r="S3801" s="227">
        <v>0</v>
      </c>
      <c r="T3801" s="228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9" t="s">
        <v>616</v>
      </c>
      <c r="AT3801" s="229" t="s">
        <v>489</v>
      </c>
      <c r="AU3801" s="229" t="s">
        <v>91</v>
      </c>
      <c r="AY3801" s="20" t="s">
        <v>373</v>
      </c>
      <c r="BE3801" s="230">
        <f>IF(N3801="základní",J3801,0)</f>
        <v>0</v>
      </c>
      <c r="BF3801" s="230">
        <f>IF(N3801="snížená",J3801,0)</f>
        <v>0</v>
      </c>
      <c r="BG3801" s="230">
        <f>IF(N3801="zákl. přenesená",J3801,0)</f>
        <v>0</v>
      </c>
      <c r="BH3801" s="230">
        <f>IF(N3801="sníž. přenesená",J3801,0)</f>
        <v>0</v>
      </c>
      <c r="BI3801" s="230">
        <f>IF(N3801="nulová",J3801,0)</f>
        <v>0</v>
      </c>
      <c r="BJ3801" s="20" t="s">
        <v>91</v>
      </c>
      <c r="BK3801" s="230">
        <f>ROUND(I3801*H3801,2)</f>
        <v>0</v>
      </c>
      <c r="BL3801" s="20" t="s">
        <v>482</v>
      </c>
      <c r="BM3801" s="229" t="s">
        <v>3474</v>
      </c>
    </row>
    <row r="3802" s="2" customFormat="1" ht="37.8" customHeight="1">
      <c r="A3802" s="41"/>
      <c r="B3802" s="42"/>
      <c r="C3802" s="280" t="s">
        <v>3475</v>
      </c>
      <c r="D3802" s="280" t="s">
        <v>489</v>
      </c>
      <c r="E3802" s="281" t="s">
        <v>3476</v>
      </c>
      <c r="F3802" s="282" t="s">
        <v>3477</v>
      </c>
      <c r="G3802" s="283" t="s">
        <v>595</v>
      </c>
      <c r="H3802" s="284">
        <v>1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50</v>
      </c>
      <c r="O3802" s="87"/>
      <c r="P3802" s="227">
        <f>O3802*H3802</f>
        <v>0</v>
      </c>
      <c r="Q3802" s="227">
        <v>0.016</v>
      </c>
      <c r="R3802" s="227">
        <f>Q3802*H3802</f>
        <v>0.016</v>
      </c>
      <c r="S3802" s="227">
        <v>0</v>
      </c>
      <c r="T3802" s="228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9" t="s">
        <v>616</v>
      </c>
      <c r="AT3802" s="229" t="s">
        <v>489</v>
      </c>
      <c r="AU3802" s="229" t="s">
        <v>91</v>
      </c>
      <c r="AY3802" s="20" t="s">
        <v>373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20" t="s">
        <v>91</v>
      </c>
      <c r="BK3802" s="230">
        <f>ROUND(I3802*H3802,2)</f>
        <v>0</v>
      </c>
      <c r="BL3802" s="20" t="s">
        <v>482</v>
      </c>
      <c r="BM3802" s="229" t="s">
        <v>3478</v>
      </c>
    </row>
    <row r="3803" s="2" customFormat="1" ht="37.8" customHeight="1">
      <c r="A3803" s="41"/>
      <c r="B3803" s="42"/>
      <c r="C3803" s="280" t="s">
        <v>3479</v>
      </c>
      <c r="D3803" s="280" t="s">
        <v>489</v>
      </c>
      <c r="E3803" s="281" t="s">
        <v>3480</v>
      </c>
      <c r="F3803" s="282" t="s">
        <v>3477</v>
      </c>
      <c r="G3803" s="283" t="s">
        <v>595</v>
      </c>
      <c r="H3803" s="284">
        <v>1</v>
      </c>
      <c r="I3803" s="285"/>
      <c r="J3803" s="286">
        <f>ROUND(I3803*H3803,2)</f>
        <v>0</v>
      </c>
      <c r="K3803" s="282" t="s">
        <v>19</v>
      </c>
      <c r="L3803" s="287"/>
      <c r="M3803" s="288" t="s">
        <v>19</v>
      </c>
      <c r="N3803" s="289" t="s">
        <v>50</v>
      </c>
      <c r="O3803" s="87"/>
      <c r="P3803" s="227">
        <f>O3803*H3803</f>
        <v>0</v>
      </c>
      <c r="Q3803" s="227">
        <v>0.016</v>
      </c>
      <c r="R3803" s="227">
        <f>Q3803*H3803</f>
        <v>0.016</v>
      </c>
      <c r="S3803" s="227">
        <v>0</v>
      </c>
      <c r="T3803" s="228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9" t="s">
        <v>616</v>
      </c>
      <c r="AT3803" s="229" t="s">
        <v>489</v>
      </c>
      <c r="AU3803" s="229" t="s">
        <v>91</v>
      </c>
      <c r="AY3803" s="20" t="s">
        <v>373</v>
      </c>
      <c r="BE3803" s="230">
        <f>IF(N3803="základní",J3803,0)</f>
        <v>0</v>
      </c>
      <c r="BF3803" s="230">
        <f>IF(N3803="snížená",J3803,0)</f>
        <v>0</v>
      </c>
      <c r="BG3803" s="230">
        <f>IF(N3803="zákl. přenesená",J3803,0)</f>
        <v>0</v>
      </c>
      <c r="BH3803" s="230">
        <f>IF(N3803="sníž. přenesená",J3803,0)</f>
        <v>0</v>
      </c>
      <c r="BI3803" s="230">
        <f>IF(N3803="nulová",J3803,0)</f>
        <v>0</v>
      </c>
      <c r="BJ3803" s="20" t="s">
        <v>91</v>
      </c>
      <c r="BK3803" s="230">
        <f>ROUND(I3803*H3803,2)</f>
        <v>0</v>
      </c>
      <c r="BL3803" s="20" t="s">
        <v>482</v>
      </c>
      <c r="BM3803" s="229" t="s">
        <v>3481</v>
      </c>
    </row>
    <row r="3804" s="2" customFormat="1" ht="37.8" customHeight="1">
      <c r="A3804" s="41"/>
      <c r="B3804" s="42"/>
      <c r="C3804" s="280" t="s">
        <v>3482</v>
      </c>
      <c r="D3804" s="280" t="s">
        <v>489</v>
      </c>
      <c r="E3804" s="281" t="s">
        <v>3483</v>
      </c>
      <c r="F3804" s="282" t="s">
        <v>3477</v>
      </c>
      <c r="G3804" s="283" t="s">
        <v>595</v>
      </c>
      <c r="H3804" s="284">
        <v>1</v>
      </c>
      <c r="I3804" s="285"/>
      <c r="J3804" s="286">
        <f>ROUND(I3804*H3804,2)</f>
        <v>0</v>
      </c>
      <c r="K3804" s="282" t="s">
        <v>19</v>
      </c>
      <c r="L3804" s="287"/>
      <c r="M3804" s="288" t="s">
        <v>19</v>
      </c>
      <c r="N3804" s="289" t="s">
        <v>50</v>
      </c>
      <c r="O3804" s="87"/>
      <c r="P3804" s="227">
        <f>O3804*H3804</f>
        <v>0</v>
      </c>
      <c r="Q3804" s="227">
        <v>0.016</v>
      </c>
      <c r="R3804" s="227">
        <f>Q3804*H3804</f>
        <v>0.016</v>
      </c>
      <c r="S3804" s="227">
        <v>0</v>
      </c>
      <c r="T3804" s="228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9" t="s">
        <v>616</v>
      </c>
      <c r="AT3804" s="229" t="s">
        <v>489</v>
      </c>
      <c r="AU3804" s="229" t="s">
        <v>91</v>
      </c>
      <c r="AY3804" s="20" t="s">
        <v>373</v>
      </c>
      <c r="BE3804" s="230">
        <f>IF(N3804="základní",J3804,0)</f>
        <v>0</v>
      </c>
      <c r="BF3804" s="230">
        <f>IF(N3804="snížená",J3804,0)</f>
        <v>0</v>
      </c>
      <c r="BG3804" s="230">
        <f>IF(N3804="zákl. přenesená",J3804,0)</f>
        <v>0</v>
      </c>
      <c r="BH3804" s="230">
        <f>IF(N3804="sníž. přenesená",J3804,0)</f>
        <v>0</v>
      </c>
      <c r="BI3804" s="230">
        <f>IF(N3804="nulová",J3804,0)</f>
        <v>0</v>
      </c>
      <c r="BJ3804" s="20" t="s">
        <v>91</v>
      </c>
      <c r="BK3804" s="230">
        <f>ROUND(I3804*H3804,2)</f>
        <v>0</v>
      </c>
      <c r="BL3804" s="20" t="s">
        <v>482</v>
      </c>
      <c r="BM3804" s="229" t="s">
        <v>3484</v>
      </c>
    </row>
    <row r="3805" s="2" customFormat="1" ht="37.8" customHeight="1">
      <c r="A3805" s="41"/>
      <c r="B3805" s="42"/>
      <c r="C3805" s="280" t="s">
        <v>3485</v>
      </c>
      <c r="D3805" s="280" t="s">
        <v>489</v>
      </c>
      <c r="E3805" s="281" t="s">
        <v>3486</v>
      </c>
      <c r="F3805" s="282" t="s">
        <v>3477</v>
      </c>
      <c r="G3805" s="283" t="s">
        <v>595</v>
      </c>
      <c r="H3805" s="284">
        <v>1</v>
      </c>
      <c r="I3805" s="285"/>
      <c r="J3805" s="286">
        <f>ROUND(I3805*H3805,2)</f>
        <v>0</v>
      </c>
      <c r="K3805" s="282" t="s">
        <v>19</v>
      </c>
      <c r="L3805" s="287"/>
      <c r="M3805" s="288" t="s">
        <v>19</v>
      </c>
      <c r="N3805" s="289" t="s">
        <v>50</v>
      </c>
      <c r="O3805" s="87"/>
      <c r="P3805" s="227">
        <f>O3805*H3805</f>
        <v>0</v>
      </c>
      <c r="Q3805" s="227">
        <v>0.016</v>
      </c>
      <c r="R3805" s="227">
        <f>Q3805*H3805</f>
        <v>0.016</v>
      </c>
      <c r="S3805" s="227">
        <v>0</v>
      </c>
      <c r="T3805" s="228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9" t="s">
        <v>616</v>
      </c>
      <c r="AT3805" s="229" t="s">
        <v>489</v>
      </c>
      <c r="AU3805" s="229" t="s">
        <v>91</v>
      </c>
      <c r="AY3805" s="20" t="s">
        <v>373</v>
      </c>
      <c r="BE3805" s="230">
        <f>IF(N3805="základní",J3805,0)</f>
        <v>0</v>
      </c>
      <c r="BF3805" s="230">
        <f>IF(N3805="snížená",J3805,0)</f>
        <v>0</v>
      </c>
      <c r="BG3805" s="230">
        <f>IF(N3805="zákl. přenesená",J3805,0)</f>
        <v>0</v>
      </c>
      <c r="BH3805" s="230">
        <f>IF(N3805="sníž. přenesená",J3805,0)</f>
        <v>0</v>
      </c>
      <c r="BI3805" s="230">
        <f>IF(N3805="nulová",J3805,0)</f>
        <v>0</v>
      </c>
      <c r="BJ3805" s="20" t="s">
        <v>91</v>
      </c>
      <c r="BK3805" s="230">
        <f>ROUND(I3805*H3805,2)</f>
        <v>0</v>
      </c>
      <c r="BL3805" s="20" t="s">
        <v>482</v>
      </c>
      <c r="BM3805" s="229" t="s">
        <v>3487</v>
      </c>
    </row>
    <row r="3806" s="2" customFormat="1" ht="37.8" customHeight="1">
      <c r="A3806" s="41"/>
      <c r="B3806" s="42"/>
      <c r="C3806" s="280" t="s">
        <v>3488</v>
      </c>
      <c r="D3806" s="280" t="s">
        <v>489</v>
      </c>
      <c r="E3806" s="281" t="s">
        <v>3489</v>
      </c>
      <c r="F3806" s="282" t="s">
        <v>3477</v>
      </c>
      <c r="G3806" s="283" t="s">
        <v>595</v>
      </c>
      <c r="H3806" s="284">
        <v>1</v>
      </c>
      <c r="I3806" s="285"/>
      <c r="J3806" s="286">
        <f>ROUND(I3806*H3806,2)</f>
        <v>0</v>
      </c>
      <c r="K3806" s="282" t="s">
        <v>19</v>
      </c>
      <c r="L3806" s="287"/>
      <c r="M3806" s="288" t="s">
        <v>19</v>
      </c>
      <c r="N3806" s="289" t="s">
        <v>50</v>
      </c>
      <c r="O3806" s="87"/>
      <c r="P3806" s="227">
        <f>O3806*H3806</f>
        <v>0</v>
      </c>
      <c r="Q3806" s="227">
        <v>0.016</v>
      </c>
      <c r="R3806" s="227">
        <f>Q3806*H3806</f>
        <v>0.016</v>
      </c>
      <c r="S3806" s="227">
        <v>0</v>
      </c>
      <c r="T3806" s="228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29" t="s">
        <v>616</v>
      </c>
      <c r="AT3806" s="229" t="s">
        <v>489</v>
      </c>
      <c r="AU3806" s="229" t="s">
        <v>91</v>
      </c>
      <c r="AY3806" s="20" t="s">
        <v>373</v>
      </c>
      <c r="BE3806" s="230">
        <f>IF(N3806="základní",J3806,0)</f>
        <v>0</v>
      </c>
      <c r="BF3806" s="230">
        <f>IF(N3806="snížená",J3806,0)</f>
        <v>0</v>
      </c>
      <c r="BG3806" s="230">
        <f>IF(N3806="zákl. přenesená",J3806,0)</f>
        <v>0</v>
      </c>
      <c r="BH3806" s="230">
        <f>IF(N3806="sníž. přenesená",J3806,0)</f>
        <v>0</v>
      </c>
      <c r="BI3806" s="230">
        <f>IF(N3806="nulová",J3806,0)</f>
        <v>0</v>
      </c>
      <c r="BJ3806" s="20" t="s">
        <v>91</v>
      </c>
      <c r="BK3806" s="230">
        <f>ROUND(I3806*H3806,2)</f>
        <v>0</v>
      </c>
      <c r="BL3806" s="20" t="s">
        <v>482</v>
      </c>
      <c r="BM3806" s="229" t="s">
        <v>3490</v>
      </c>
    </row>
    <row r="3807" s="2" customFormat="1" ht="37.8" customHeight="1">
      <c r="A3807" s="41"/>
      <c r="B3807" s="42"/>
      <c r="C3807" s="280" t="s">
        <v>3491</v>
      </c>
      <c r="D3807" s="280" t="s">
        <v>489</v>
      </c>
      <c r="E3807" s="281" t="s">
        <v>3492</v>
      </c>
      <c r="F3807" s="282" t="s">
        <v>3477</v>
      </c>
      <c r="G3807" s="283" t="s">
        <v>595</v>
      </c>
      <c r="H3807" s="284">
        <v>1</v>
      </c>
      <c r="I3807" s="285"/>
      <c r="J3807" s="286">
        <f>ROUND(I3807*H3807,2)</f>
        <v>0</v>
      </c>
      <c r="K3807" s="282" t="s">
        <v>19</v>
      </c>
      <c r="L3807" s="287"/>
      <c r="M3807" s="288" t="s">
        <v>19</v>
      </c>
      <c r="N3807" s="289" t="s">
        <v>50</v>
      </c>
      <c r="O3807" s="87"/>
      <c r="P3807" s="227">
        <f>O3807*H3807</f>
        <v>0</v>
      </c>
      <c r="Q3807" s="227">
        <v>0.016</v>
      </c>
      <c r="R3807" s="227">
        <f>Q3807*H3807</f>
        <v>0.016</v>
      </c>
      <c r="S3807" s="227">
        <v>0</v>
      </c>
      <c r="T3807" s="228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9" t="s">
        <v>616</v>
      </c>
      <c r="AT3807" s="229" t="s">
        <v>489</v>
      </c>
      <c r="AU3807" s="229" t="s">
        <v>91</v>
      </c>
      <c r="AY3807" s="20" t="s">
        <v>373</v>
      </c>
      <c r="BE3807" s="230">
        <f>IF(N3807="základní",J3807,0)</f>
        <v>0</v>
      </c>
      <c r="BF3807" s="230">
        <f>IF(N3807="snížená",J3807,0)</f>
        <v>0</v>
      </c>
      <c r="BG3807" s="230">
        <f>IF(N3807="zákl. přenesená",J3807,0)</f>
        <v>0</v>
      </c>
      <c r="BH3807" s="230">
        <f>IF(N3807="sníž. přenesená",J3807,0)</f>
        <v>0</v>
      </c>
      <c r="BI3807" s="230">
        <f>IF(N3807="nulová",J3807,0)</f>
        <v>0</v>
      </c>
      <c r="BJ3807" s="20" t="s">
        <v>91</v>
      </c>
      <c r="BK3807" s="230">
        <f>ROUND(I3807*H3807,2)</f>
        <v>0</v>
      </c>
      <c r="BL3807" s="20" t="s">
        <v>482</v>
      </c>
      <c r="BM3807" s="229" t="s">
        <v>3493</v>
      </c>
    </row>
    <row r="3808" s="2" customFormat="1" ht="37.8" customHeight="1">
      <c r="A3808" s="41"/>
      <c r="B3808" s="42"/>
      <c r="C3808" s="280" t="s">
        <v>3494</v>
      </c>
      <c r="D3808" s="280" t="s">
        <v>489</v>
      </c>
      <c r="E3808" s="281" t="s">
        <v>3495</v>
      </c>
      <c r="F3808" s="282" t="s">
        <v>3477</v>
      </c>
      <c r="G3808" s="283" t="s">
        <v>595</v>
      </c>
      <c r="H3808" s="284">
        <v>1</v>
      </c>
      <c r="I3808" s="285"/>
      <c r="J3808" s="286">
        <f>ROUND(I3808*H3808,2)</f>
        <v>0</v>
      </c>
      <c r="K3808" s="282" t="s">
        <v>19</v>
      </c>
      <c r="L3808" s="287"/>
      <c r="M3808" s="288" t="s">
        <v>19</v>
      </c>
      <c r="N3808" s="289" t="s">
        <v>50</v>
      </c>
      <c r="O3808" s="87"/>
      <c r="P3808" s="227">
        <f>O3808*H3808</f>
        <v>0</v>
      </c>
      <c r="Q3808" s="227">
        <v>0.016</v>
      </c>
      <c r="R3808" s="227">
        <f>Q3808*H3808</f>
        <v>0.016</v>
      </c>
      <c r="S3808" s="227">
        <v>0</v>
      </c>
      <c r="T3808" s="228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9" t="s">
        <v>616</v>
      </c>
      <c r="AT3808" s="229" t="s">
        <v>489</v>
      </c>
      <c r="AU3808" s="229" t="s">
        <v>91</v>
      </c>
      <c r="AY3808" s="20" t="s">
        <v>373</v>
      </c>
      <c r="BE3808" s="230">
        <f>IF(N3808="základní",J3808,0)</f>
        <v>0</v>
      </c>
      <c r="BF3808" s="230">
        <f>IF(N3808="snížená",J3808,0)</f>
        <v>0</v>
      </c>
      <c r="BG3808" s="230">
        <f>IF(N3808="zákl. přenesená",J3808,0)</f>
        <v>0</v>
      </c>
      <c r="BH3808" s="230">
        <f>IF(N3808="sníž. přenesená",J3808,0)</f>
        <v>0</v>
      </c>
      <c r="BI3808" s="230">
        <f>IF(N3808="nulová",J3808,0)</f>
        <v>0</v>
      </c>
      <c r="BJ3808" s="20" t="s">
        <v>91</v>
      </c>
      <c r="BK3808" s="230">
        <f>ROUND(I3808*H3808,2)</f>
        <v>0</v>
      </c>
      <c r="BL3808" s="20" t="s">
        <v>482</v>
      </c>
      <c r="BM3808" s="229" t="s">
        <v>3496</v>
      </c>
    </row>
    <row r="3809" s="2" customFormat="1" ht="37.8" customHeight="1">
      <c r="A3809" s="41"/>
      <c r="B3809" s="42"/>
      <c r="C3809" s="280" t="s">
        <v>3497</v>
      </c>
      <c r="D3809" s="280" t="s">
        <v>489</v>
      </c>
      <c r="E3809" s="281" t="s">
        <v>3498</v>
      </c>
      <c r="F3809" s="282" t="s">
        <v>3477</v>
      </c>
      <c r="G3809" s="283" t="s">
        <v>595</v>
      </c>
      <c r="H3809" s="284">
        <v>1</v>
      </c>
      <c r="I3809" s="285"/>
      <c r="J3809" s="286">
        <f>ROUND(I3809*H3809,2)</f>
        <v>0</v>
      </c>
      <c r="K3809" s="282" t="s">
        <v>19</v>
      </c>
      <c r="L3809" s="287"/>
      <c r="M3809" s="288" t="s">
        <v>19</v>
      </c>
      <c r="N3809" s="289" t="s">
        <v>50</v>
      </c>
      <c r="O3809" s="87"/>
      <c r="P3809" s="227">
        <f>O3809*H3809</f>
        <v>0</v>
      </c>
      <c r="Q3809" s="227">
        <v>0.016</v>
      </c>
      <c r="R3809" s="227">
        <f>Q3809*H3809</f>
        <v>0.016</v>
      </c>
      <c r="S3809" s="227">
        <v>0</v>
      </c>
      <c r="T3809" s="228">
        <f>S3809*H3809</f>
        <v>0</v>
      </c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R3809" s="229" t="s">
        <v>616</v>
      </c>
      <c r="AT3809" s="229" t="s">
        <v>489</v>
      </c>
      <c r="AU3809" s="229" t="s">
        <v>91</v>
      </c>
      <c r="AY3809" s="20" t="s">
        <v>373</v>
      </c>
      <c r="BE3809" s="230">
        <f>IF(N3809="základní",J3809,0)</f>
        <v>0</v>
      </c>
      <c r="BF3809" s="230">
        <f>IF(N3809="snížená",J3809,0)</f>
        <v>0</v>
      </c>
      <c r="BG3809" s="230">
        <f>IF(N3809="zákl. přenesená",J3809,0)</f>
        <v>0</v>
      </c>
      <c r="BH3809" s="230">
        <f>IF(N3809="sníž. přenesená",J3809,0)</f>
        <v>0</v>
      </c>
      <c r="BI3809" s="230">
        <f>IF(N3809="nulová",J3809,0)</f>
        <v>0</v>
      </c>
      <c r="BJ3809" s="20" t="s">
        <v>91</v>
      </c>
      <c r="BK3809" s="230">
        <f>ROUND(I3809*H3809,2)</f>
        <v>0</v>
      </c>
      <c r="BL3809" s="20" t="s">
        <v>482</v>
      </c>
      <c r="BM3809" s="229" t="s">
        <v>3499</v>
      </c>
    </row>
    <row r="3810" s="2" customFormat="1" ht="37.8" customHeight="1">
      <c r="A3810" s="41"/>
      <c r="B3810" s="42"/>
      <c r="C3810" s="280" t="s">
        <v>3500</v>
      </c>
      <c r="D3810" s="280" t="s">
        <v>489</v>
      </c>
      <c r="E3810" s="281" t="s">
        <v>3501</v>
      </c>
      <c r="F3810" s="282" t="s">
        <v>3477</v>
      </c>
      <c r="G3810" s="283" t="s">
        <v>595</v>
      </c>
      <c r="H3810" s="284">
        <v>1</v>
      </c>
      <c r="I3810" s="285"/>
      <c r="J3810" s="286">
        <f>ROUND(I3810*H3810,2)</f>
        <v>0</v>
      </c>
      <c r="K3810" s="282" t="s">
        <v>19</v>
      </c>
      <c r="L3810" s="287"/>
      <c r="M3810" s="288" t="s">
        <v>19</v>
      </c>
      <c r="N3810" s="289" t="s">
        <v>50</v>
      </c>
      <c r="O3810" s="87"/>
      <c r="P3810" s="227">
        <f>O3810*H3810</f>
        <v>0</v>
      </c>
      <c r="Q3810" s="227">
        <v>0.016</v>
      </c>
      <c r="R3810" s="227">
        <f>Q3810*H3810</f>
        <v>0.016</v>
      </c>
      <c r="S3810" s="227">
        <v>0</v>
      </c>
      <c r="T3810" s="228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9" t="s">
        <v>616</v>
      </c>
      <c r="AT3810" s="229" t="s">
        <v>489</v>
      </c>
      <c r="AU3810" s="229" t="s">
        <v>91</v>
      </c>
      <c r="AY3810" s="20" t="s">
        <v>373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20" t="s">
        <v>91</v>
      </c>
      <c r="BK3810" s="230">
        <f>ROUND(I3810*H3810,2)</f>
        <v>0</v>
      </c>
      <c r="BL3810" s="20" t="s">
        <v>482</v>
      </c>
      <c r="BM3810" s="229" t="s">
        <v>3502</v>
      </c>
    </row>
    <row r="3811" s="2" customFormat="1" ht="37.8" customHeight="1">
      <c r="A3811" s="41"/>
      <c r="B3811" s="42"/>
      <c r="C3811" s="280" t="s">
        <v>3503</v>
      </c>
      <c r="D3811" s="280" t="s">
        <v>489</v>
      </c>
      <c r="E3811" s="281" t="s">
        <v>3504</v>
      </c>
      <c r="F3811" s="282" t="s">
        <v>3477</v>
      </c>
      <c r="G3811" s="283" t="s">
        <v>595</v>
      </c>
      <c r="H3811" s="284">
        <v>1</v>
      </c>
      <c r="I3811" s="285"/>
      <c r="J3811" s="286">
        <f>ROUND(I3811*H3811,2)</f>
        <v>0</v>
      </c>
      <c r="K3811" s="282" t="s">
        <v>19</v>
      </c>
      <c r="L3811" s="287"/>
      <c r="M3811" s="288" t="s">
        <v>19</v>
      </c>
      <c r="N3811" s="289" t="s">
        <v>50</v>
      </c>
      <c r="O3811" s="87"/>
      <c r="P3811" s="227">
        <f>O3811*H3811</f>
        <v>0</v>
      </c>
      <c r="Q3811" s="227">
        <v>0.016</v>
      </c>
      <c r="R3811" s="227">
        <f>Q3811*H3811</f>
        <v>0.016</v>
      </c>
      <c r="S3811" s="227">
        <v>0</v>
      </c>
      <c r="T3811" s="228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9" t="s">
        <v>616</v>
      </c>
      <c r="AT3811" s="229" t="s">
        <v>489</v>
      </c>
      <c r="AU3811" s="229" t="s">
        <v>91</v>
      </c>
      <c r="AY3811" s="20" t="s">
        <v>373</v>
      </c>
      <c r="BE3811" s="230">
        <f>IF(N3811="základní",J3811,0)</f>
        <v>0</v>
      </c>
      <c r="BF3811" s="230">
        <f>IF(N3811="snížená",J3811,0)</f>
        <v>0</v>
      </c>
      <c r="BG3811" s="230">
        <f>IF(N3811="zákl. přenesená",J3811,0)</f>
        <v>0</v>
      </c>
      <c r="BH3811" s="230">
        <f>IF(N3811="sníž. přenesená",J3811,0)</f>
        <v>0</v>
      </c>
      <c r="BI3811" s="230">
        <f>IF(N3811="nulová",J3811,0)</f>
        <v>0</v>
      </c>
      <c r="BJ3811" s="20" t="s">
        <v>91</v>
      </c>
      <c r="BK3811" s="230">
        <f>ROUND(I3811*H3811,2)</f>
        <v>0</v>
      </c>
      <c r="BL3811" s="20" t="s">
        <v>482</v>
      </c>
      <c r="BM3811" s="229" t="s">
        <v>3505</v>
      </c>
    </row>
    <row r="3812" s="2" customFormat="1" ht="37.8" customHeight="1">
      <c r="A3812" s="41"/>
      <c r="B3812" s="42"/>
      <c r="C3812" s="280" t="s">
        <v>3506</v>
      </c>
      <c r="D3812" s="280" t="s">
        <v>489</v>
      </c>
      <c r="E3812" s="281" t="s">
        <v>3507</v>
      </c>
      <c r="F3812" s="282" t="s">
        <v>3477</v>
      </c>
      <c r="G3812" s="283" t="s">
        <v>595</v>
      </c>
      <c r="H3812" s="284">
        <v>1</v>
      </c>
      <c r="I3812" s="285"/>
      <c r="J3812" s="286">
        <f>ROUND(I3812*H3812,2)</f>
        <v>0</v>
      </c>
      <c r="K3812" s="282" t="s">
        <v>19</v>
      </c>
      <c r="L3812" s="287"/>
      <c r="M3812" s="288" t="s">
        <v>19</v>
      </c>
      <c r="N3812" s="289" t="s">
        <v>50</v>
      </c>
      <c r="O3812" s="87"/>
      <c r="P3812" s="227">
        <f>O3812*H3812</f>
        <v>0</v>
      </c>
      <c r="Q3812" s="227">
        <v>0.016</v>
      </c>
      <c r="R3812" s="227">
        <f>Q3812*H3812</f>
        <v>0.016</v>
      </c>
      <c r="S3812" s="227">
        <v>0</v>
      </c>
      <c r="T3812" s="228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9" t="s">
        <v>616</v>
      </c>
      <c r="AT3812" s="229" t="s">
        <v>489</v>
      </c>
      <c r="AU3812" s="229" t="s">
        <v>91</v>
      </c>
      <c r="AY3812" s="20" t="s">
        <v>373</v>
      </c>
      <c r="BE3812" s="230">
        <f>IF(N3812="základní",J3812,0)</f>
        <v>0</v>
      </c>
      <c r="BF3812" s="230">
        <f>IF(N3812="snížená",J3812,0)</f>
        <v>0</v>
      </c>
      <c r="BG3812" s="230">
        <f>IF(N3812="zákl. přenesená",J3812,0)</f>
        <v>0</v>
      </c>
      <c r="BH3812" s="230">
        <f>IF(N3812="sníž. přenesená",J3812,0)</f>
        <v>0</v>
      </c>
      <c r="BI3812" s="230">
        <f>IF(N3812="nulová",J3812,0)</f>
        <v>0</v>
      </c>
      <c r="BJ3812" s="20" t="s">
        <v>91</v>
      </c>
      <c r="BK3812" s="230">
        <f>ROUND(I3812*H3812,2)</f>
        <v>0</v>
      </c>
      <c r="BL3812" s="20" t="s">
        <v>482</v>
      </c>
      <c r="BM3812" s="229" t="s">
        <v>3508</v>
      </c>
    </row>
    <row r="3813" s="2" customFormat="1" ht="37.8" customHeight="1">
      <c r="A3813" s="41"/>
      <c r="B3813" s="42"/>
      <c r="C3813" s="280" t="s">
        <v>3509</v>
      </c>
      <c r="D3813" s="280" t="s">
        <v>489</v>
      </c>
      <c r="E3813" s="281" t="s">
        <v>3510</v>
      </c>
      <c r="F3813" s="282" t="s">
        <v>3477</v>
      </c>
      <c r="G3813" s="283" t="s">
        <v>595</v>
      </c>
      <c r="H3813" s="284">
        <v>1</v>
      </c>
      <c r="I3813" s="285"/>
      <c r="J3813" s="286">
        <f>ROUND(I3813*H3813,2)</f>
        <v>0</v>
      </c>
      <c r="K3813" s="282" t="s">
        <v>19</v>
      </c>
      <c r="L3813" s="287"/>
      <c r="M3813" s="288" t="s">
        <v>19</v>
      </c>
      <c r="N3813" s="289" t="s">
        <v>50</v>
      </c>
      <c r="O3813" s="87"/>
      <c r="P3813" s="227">
        <f>O3813*H3813</f>
        <v>0</v>
      </c>
      <c r="Q3813" s="227">
        <v>0.016</v>
      </c>
      <c r="R3813" s="227">
        <f>Q3813*H3813</f>
        <v>0.016</v>
      </c>
      <c r="S3813" s="227">
        <v>0</v>
      </c>
      <c r="T3813" s="228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9" t="s">
        <v>616</v>
      </c>
      <c r="AT3813" s="229" t="s">
        <v>489</v>
      </c>
      <c r="AU3813" s="229" t="s">
        <v>91</v>
      </c>
      <c r="AY3813" s="20" t="s">
        <v>373</v>
      </c>
      <c r="BE3813" s="230">
        <f>IF(N3813="základní",J3813,0)</f>
        <v>0</v>
      </c>
      <c r="BF3813" s="230">
        <f>IF(N3813="snížená",J3813,0)</f>
        <v>0</v>
      </c>
      <c r="BG3813" s="230">
        <f>IF(N3813="zákl. přenesená",J3813,0)</f>
        <v>0</v>
      </c>
      <c r="BH3813" s="230">
        <f>IF(N3813="sníž. přenesená",J3813,0)</f>
        <v>0</v>
      </c>
      <c r="BI3813" s="230">
        <f>IF(N3813="nulová",J3813,0)</f>
        <v>0</v>
      </c>
      <c r="BJ3813" s="20" t="s">
        <v>91</v>
      </c>
      <c r="BK3813" s="230">
        <f>ROUND(I3813*H3813,2)</f>
        <v>0</v>
      </c>
      <c r="BL3813" s="20" t="s">
        <v>482</v>
      </c>
      <c r="BM3813" s="229" t="s">
        <v>3511</v>
      </c>
    </row>
    <row r="3814" s="2" customFormat="1" ht="37.8" customHeight="1">
      <c r="A3814" s="41"/>
      <c r="B3814" s="42"/>
      <c r="C3814" s="280" t="s">
        <v>3512</v>
      </c>
      <c r="D3814" s="280" t="s">
        <v>489</v>
      </c>
      <c r="E3814" s="281" t="s">
        <v>3513</v>
      </c>
      <c r="F3814" s="282" t="s">
        <v>3477</v>
      </c>
      <c r="G3814" s="283" t="s">
        <v>595</v>
      </c>
      <c r="H3814" s="284">
        <v>1</v>
      </c>
      <c r="I3814" s="285"/>
      <c r="J3814" s="286">
        <f>ROUND(I3814*H3814,2)</f>
        <v>0</v>
      </c>
      <c r="K3814" s="282" t="s">
        <v>19</v>
      </c>
      <c r="L3814" s="287"/>
      <c r="M3814" s="288" t="s">
        <v>19</v>
      </c>
      <c r="N3814" s="289" t="s">
        <v>50</v>
      </c>
      <c r="O3814" s="87"/>
      <c r="P3814" s="227">
        <f>O3814*H3814</f>
        <v>0</v>
      </c>
      <c r="Q3814" s="227">
        <v>0.016</v>
      </c>
      <c r="R3814" s="227">
        <f>Q3814*H3814</f>
        <v>0.016</v>
      </c>
      <c r="S3814" s="227">
        <v>0</v>
      </c>
      <c r="T3814" s="228">
        <f>S3814*H3814</f>
        <v>0</v>
      </c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R3814" s="229" t="s">
        <v>616</v>
      </c>
      <c r="AT3814" s="229" t="s">
        <v>489</v>
      </c>
      <c r="AU3814" s="229" t="s">
        <v>91</v>
      </c>
      <c r="AY3814" s="20" t="s">
        <v>373</v>
      </c>
      <c r="BE3814" s="230">
        <f>IF(N3814="základní",J3814,0)</f>
        <v>0</v>
      </c>
      <c r="BF3814" s="230">
        <f>IF(N3814="snížená",J3814,0)</f>
        <v>0</v>
      </c>
      <c r="BG3814" s="230">
        <f>IF(N3814="zákl. přenesená",J3814,0)</f>
        <v>0</v>
      </c>
      <c r="BH3814" s="230">
        <f>IF(N3814="sníž. přenesená",J3814,0)</f>
        <v>0</v>
      </c>
      <c r="BI3814" s="230">
        <f>IF(N3814="nulová",J3814,0)</f>
        <v>0</v>
      </c>
      <c r="BJ3814" s="20" t="s">
        <v>91</v>
      </c>
      <c r="BK3814" s="230">
        <f>ROUND(I3814*H3814,2)</f>
        <v>0</v>
      </c>
      <c r="BL3814" s="20" t="s">
        <v>482</v>
      </c>
      <c r="BM3814" s="229" t="s">
        <v>3514</v>
      </c>
    </row>
    <row r="3815" s="2" customFormat="1" ht="37.8" customHeight="1">
      <c r="A3815" s="41"/>
      <c r="B3815" s="42"/>
      <c r="C3815" s="280" t="s">
        <v>3515</v>
      </c>
      <c r="D3815" s="280" t="s">
        <v>489</v>
      </c>
      <c r="E3815" s="281" t="s">
        <v>3516</v>
      </c>
      <c r="F3815" s="282" t="s">
        <v>3477</v>
      </c>
      <c r="G3815" s="283" t="s">
        <v>595</v>
      </c>
      <c r="H3815" s="284">
        <v>1</v>
      </c>
      <c r="I3815" s="285"/>
      <c r="J3815" s="286">
        <f>ROUND(I3815*H3815,2)</f>
        <v>0</v>
      </c>
      <c r="K3815" s="282" t="s">
        <v>19</v>
      </c>
      <c r="L3815" s="287"/>
      <c r="M3815" s="288" t="s">
        <v>19</v>
      </c>
      <c r="N3815" s="289" t="s">
        <v>50</v>
      </c>
      <c r="O3815" s="87"/>
      <c r="P3815" s="227">
        <f>O3815*H3815</f>
        <v>0</v>
      </c>
      <c r="Q3815" s="227">
        <v>0.016</v>
      </c>
      <c r="R3815" s="227">
        <f>Q3815*H3815</f>
        <v>0.016</v>
      </c>
      <c r="S3815" s="227">
        <v>0</v>
      </c>
      <c r="T3815" s="228">
        <f>S3815*H3815</f>
        <v>0</v>
      </c>
      <c r="U3815" s="41"/>
      <c r="V3815" s="41"/>
      <c r="W3815" s="41"/>
      <c r="X3815" s="41"/>
      <c r="Y3815" s="41"/>
      <c r="Z3815" s="41"/>
      <c r="AA3815" s="41"/>
      <c r="AB3815" s="41"/>
      <c r="AC3815" s="41"/>
      <c r="AD3815" s="41"/>
      <c r="AE3815" s="41"/>
      <c r="AR3815" s="229" t="s">
        <v>616</v>
      </c>
      <c r="AT3815" s="229" t="s">
        <v>489</v>
      </c>
      <c r="AU3815" s="229" t="s">
        <v>91</v>
      </c>
      <c r="AY3815" s="20" t="s">
        <v>373</v>
      </c>
      <c r="BE3815" s="230">
        <f>IF(N3815="základní",J3815,0)</f>
        <v>0</v>
      </c>
      <c r="BF3815" s="230">
        <f>IF(N3815="snížená",J3815,0)</f>
        <v>0</v>
      </c>
      <c r="BG3815" s="230">
        <f>IF(N3815="zákl. přenesená",J3815,0)</f>
        <v>0</v>
      </c>
      <c r="BH3815" s="230">
        <f>IF(N3815="sníž. přenesená",J3815,0)</f>
        <v>0</v>
      </c>
      <c r="BI3815" s="230">
        <f>IF(N3815="nulová",J3815,0)</f>
        <v>0</v>
      </c>
      <c r="BJ3815" s="20" t="s">
        <v>91</v>
      </c>
      <c r="BK3815" s="230">
        <f>ROUND(I3815*H3815,2)</f>
        <v>0</v>
      </c>
      <c r="BL3815" s="20" t="s">
        <v>482</v>
      </c>
      <c r="BM3815" s="229" t="s">
        <v>3517</v>
      </c>
    </row>
    <row r="3816" s="2" customFormat="1" ht="37.8" customHeight="1">
      <c r="A3816" s="41"/>
      <c r="B3816" s="42"/>
      <c r="C3816" s="280" t="s">
        <v>3518</v>
      </c>
      <c r="D3816" s="280" t="s">
        <v>489</v>
      </c>
      <c r="E3816" s="281" t="s">
        <v>3519</v>
      </c>
      <c r="F3816" s="282" t="s">
        <v>3477</v>
      </c>
      <c r="G3816" s="283" t="s">
        <v>595</v>
      </c>
      <c r="H3816" s="284">
        <v>1</v>
      </c>
      <c r="I3816" s="285"/>
      <c r="J3816" s="286">
        <f>ROUND(I3816*H3816,2)</f>
        <v>0</v>
      </c>
      <c r="K3816" s="282" t="s">
        <v>19</v>
      </c>
      <c r="L3816" s="287"/>
      <c r="M3816" s="288" t="s">
        <v>19</v>
      </c>
      <c r="N3816" s="289" t="s">
        <v>50</v>
      </c>
      <c r="O3816" s="87"/>
      <c r="P3816" s="227">
        <f>O3816*H3816</f>
        <v>0</v>
      </c>
      <c r="Q3816" s="227">
        <v>0.016</v>
      </c>
      <c r="R3816" s="227">
        <f>Q3816*H3816</f>
        <v>0.016</v>
      </c>
      <c r="S3816" s="227">
        <v>0</v>
      </c>
      <c r="T3816" s="228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9" t="s">
        <v>616</v>
      </c>
      <c r="AT3816" s="229" t="s">
        <v>489</v>
      </c>
      <c r="AU3816" s="229" t="s">
        <v>91</v>
      </c>
      <c r="AY3816" s="20" t="s">
        <v>373</v>
      </c>
      <c r="BE3816" s="230">
        <f>IF(N3816="základní",J3816,0)</f>
        <v>0</v>
      </c>
      <c r="BF3816" s="230">
        <f>IF(N3816="snížená",J3816,0)</f>
        <v>0</v>
      </c>
      <c r="BG3816" s="230">
        <f>IF(N3816="zákl. přenesená",J3816,0)</f>
        <v>0</v>
      </c>
      <c r="BH3816" s="230">
        <f>IF(N3816="sníž. přenesená",J3816,0)</f>
        <v>0</v>
      </c>
      <c r="BI3816" s="230">
        <f>IF(N3816="nulová",J3816,0)</f>
        <v>0</v>
      </c>
      <c r="BJ3816" s="20" t="s">
        <v>91</v>
      </c>
      <c r="BK3816" s="230">
        <f>ROUND(I3816*H3816,2)</f>
        <v>0</v>
      </c>
      <c r="BL3816" s="20" t="s">
        <v>482</v>
      </c>
      <c r="BM3816" s="229" t="s">
        <v>3520</v>
      </c>
    </row>
    <row r="3817" s="2" customFormat="1" ht="37.8" customHeight="1">
      <c r="A3817" s="41"/>
      <c r="B3817" s="42"/>
      <c r="C3817" s="280" t="s">
        <v>3521</v>
      </c>
      <c r="D3817" s="280" t="s">
        <v>489</v>
      </c>
      <c r="E3817" s="281" t="s">
        <v>3522</v>
      </c>
      <c r="F3817" s="282" t="s">
        <v>3477</v>
      </c>
      <c r="G3817" s="283" t="s">
        <v>595</v>
      </c>
      <c r="H3817" s="284">
        <v>1</v>
      </c>
      <c r="I3817" s="285"/>
      <c r="J3817" s="286">
        <f>ROUND(I3817*H3817,2)</f>
        <v>0</v>
      </c>
      <c r="K3817" s="282" t="s">
        <v>19</v>
      </c>
      <c r="L3817" s="287"/>
      <c r="M3817" s="288" t="s">
        <v>19</v>
      </c>
      <c r="N3817" s="289" t="s">
        <v>50</v>
      </c>
      <c r="O3817" s="87"/>
      <c r="P3817" s="227">
        <f>O3817*H3817</f>
        <v>0</v>
      </c>
      <c r="Q3817" s="227">
        <v>0.016</v>
      </c>
      <c r="R3817" s="227">
        <f>Q3817*H3817</f>
        <v>0.016</v>
      </c>
      <c r="S3817" s="227">
        <v>0</v>
      </c>
      <c r="T3817" s="228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9" t="s">
        <v>616</v>
      </c>
      <c r="AT3817" s="229" t="s">
        <v>489</v>
      </c>
      <c r="AU3817" s="229" t="s">
        <v>91</v>
      </c>
      <c r="AY3817" s="20" t="s">
        <v>373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20" t="s">
        <v>91</v>
      </c>
      <c r="BK3817" s="230">
        <f>ROUND(I3817*H3817,2)</f>
        <v>0</v>
      </c>
      <c r="BL3817" s="20" t="s">
        <v>482</v>
      </c>
      <c r="BM3817" s="229" t="s">
        <v>3523</v>
      </c>
    </row>
    <row r="3818" s="2" customFormat="1" ht="37.8" customHeight="1">
      <c r="A3818" s="41"/>
      <c r="B3818" s="42"/>
      <c r="C3818" s="280" t="s">
        <v>3524</v>
      </c>
      <c r="D3818" s="280" t="s">
        <v>489</v>
      </c>
      <c r="E3818" s="281" t="s">
        <v>3525</v>
      </c>
      <c r="F3818" s="282" t="s">
        <v>3477</v>
      </c>
      <c r="G3818" s="283" t="s">
        <v>595</v>
      </c>
      <c r="H3818" s="284">
        <v>1</v>
      </c>
      <c r="I3818" s="285"/>
      <c r="J3818" s="286">
        <f>ROUND(I3818*H3818,2)</f>
        <v>0</v>
      </c>
      <c r="K3818" s="282" t="s">
        <v>19</v>
      </c>
      <c r="L3818" s="287"/>
      <c r="M3818" s="288" t="s">
        <v>19</v>
      </c>
      <c r="N3818" s="289" t="s">
        <v>50</v>
      </c>
      <c r="O3818" s="87"/>
      <c r="P3818" s="227">
        <f>O3818*H3818</f>
        <v>0</v>
      </c>
      <c r="Q3818" s="227">
        <v>0.016</v>
      </c>
      <c r="R3818" s="227">
        <f>Q3818*H3818</f>
        <v>0.016</v>
      </c>
      <c r="S3818" s="227">
        <v>0</v>
      </c>
      <c r="T3818" s="228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9" t="s">
        <v>616</v>
      </c>
      <c r="AT3818" s="229" t="s">
        <v>489</v>
      </c>
      <c r="AU3818" s="229" t="s">
        <v>91</v>
      </c>
      <c r="AY3818" s="20" t="s">
        <v>373</v>
      </c>
      <c r="BE3818" s="230">
        <f>IF(N3818="základní",J3818,0)</f>
        <v>0</v>
      </c>
      <c r="BF3818" s="230">
        <f>IF(N3818="snížená",J3818,0)</f>
        <v>0</v>
      </c>
      <c r="BG3818" s="230">
        <f>IF(N3818="zákl. přenesená",J3818,0)</f>
        <v>0</v>
      </c>
      <c r="BH3818" s="230">
        <f>IF(N3818="sníž. přenesená",J3818,0)</f>
        <v>0</v>
      </c>
      <c r="BI3818" s="230">
        <f>IF(N3818="nulová",J3818,0)</f>
        <v>0</v>
      </c>
      <c r="BJ3818" s="20" t="s">
        <v>91</v>
      </c>
      <c r="BK3818" s="230">
        <f>ROUND(I3818*H3818,2)</f>
        <v>0</v>
      </c>
      <c r="BL3818" s="20" t="s">
        <v>482</v>
      </c>
      <c r="BM3818" s="229" t="s">
        <v>3526</v>
      </c>
    </row>
    <row r="3819" s="2" customFormat="1" ht="37.8" customHeight="1">
      <c r="A3819" s="41"/>
      <c r="B3819" s="42"/>
      <c r="C3819" s="280" t="s">
        <v>3527</v>
      </c>
      <c r="D3819" s="280" t="s">
        <v>489</v>
      </c>
      <c r="E3819" s="281" t="s">
        <v>3528</v>
      </c>
      <c r="F3819" s="282" t="s">
        <v>3477</v>
      </c>
      <c r="G3819" s="283" t="s">
        <v>595</v>
      </c>
      <c r="H3819" s="284">
        <v>1</v>
      </c>
      <c r="I3819" s="285"/>
      <c r="J3819" s="286">
        <f>ROUND(I3819*H3819,2)</f>
        <v>0</v>
      </c>
      <c r="K3819" s="282" t="s">
        <v>19</v>
      </c>
      <c r="L3819" s="287"/>
      <c r="M3819" s="288" t="s">
        <v>19</v>
      </c>
      <c r="N3819" s="289" t="s">
        <v>50</v>
      </c>
      <c r="O3819" s="87"/>
      <c r="P3819" s="227">
        <f>O3819*H3819</f>
        <v>0</v>
      </c>
      <c r="Q3819" s="227">
        <v>0.016</v>
      </c>
      <c r="R3819" s="227">
        <f>Q3819*H3819</f>
        <v>0.016</v>
      </c>
      <c r="S3819" s="227">
        <v>0</v>
      </c>
      <c r="T3819" s="228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9" t="s">
        <v>616</v>
      </c>
      <c r="AT3819" s="229" t="s">
        <v>489</v>
      </c>
      <c r="AU3819" s="229" t="s">
        <v>91</v>
      </c>
      <c r="AY3819" s="20" t="s">
        <v>373</v>
      </c>
      <c r="BE3819" s="230">
        <f>IF(N3819="základní",J3819,0)</f>
        <v>0</v>
      </c>
      <c r="BF3819" s="230">
        <f>IF(N3819="snížená",J3819,0)</f>
        <v>0</v>
      </c>
      <c r="BG3819" s="230">
        <f>IF(N3819="zákl. přenesená",J3819,0)</f>
        <v>0</v>
      </c>
      <c r="BH3819" s="230">
        <f>IF(N3819="sníž. přenesená",J3819,0)</f>
        <v>0</v>
      </c>
      <c r="BI3819" s="230">
        <f>IF(N3819="nulová",J3819,0)</f>
        <v>0</v>
      </c>
      <c r="BJ3819" s="20" t="s">
        <v>91</v>
      </c>
      <c r="BK3819" s="230">
        <f>ROUND(I3819*H3819,2)</f>
        <v>0</v>
      </c>
      <c r="BL3819" s="20" t="s">
        <v>482</v>
      </c>
      <c r="BM3819" s="229" t="s">
        <v>3529</v>
      </c>
    </row>
    <row r="3820" s="2" customFormat="1" ht="37.8" customHeight="1">
      <c r="A3820" s="41"/>
      <c r="B3820" s="42"/>
      <c r="C3820" s="280" t="s">
        <v>3530</v>
      </c>
      <c r="D3820" s="280" t="s">
        <v>489</v>
      </c>
      <c r="E3820" s="281" t="s">
        <v>3531</v>
      </c>
      <c r="F3820" s="282" t="s">
        <v>3477</v>
      </c>
      <c r="G3820" s="283" t="s">
        <v>595</v>
      </c>
      <c r="H3820" s="284">
        <v>1</v>
      </c>
      <c r="I3820" s="285"/>
      <c r="J3820" s="286">
        <f>ROUND(I3820*H3820,2)</f>
        <v>0</v>
      </c>
      <c r="K3820" s="282" t="s">
        <v>19</v>
      </c>
      <c r="L3820" s="287"/>
      <c r="M3820" s="288" t="s">
        <v>19</v>
      </c>
      <c r="N3820" s="289" t="s">
        <v>50</v>
      </c>
      <c r="O3820" s="87"/>
      <c r="P3820" s="227">
        <f>O3820*H3820</f>
        <v>0</v>
      </c>
      <c r="Q3820" s="227">
        <v>0.016</v>
      </c>
      <c r="R3820" s="227">
        <f>Q3820*H3820</f>
        <v>0.016</v>
      </c>
      <c r="S3820" s="227">
        <v>0</v>
      </c>
      <c r="T3820" s="228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9" t="s">
        <v>616</v>
      </c>
      <c r="AT3820" s="229" t="s">
        <v>489</v>
      </c>
      <c r="AU3820" s="229" t="s">
        <v>91</v>
      </c>
      <c r="AY3820" s="20" t="s">
        <v>373</v>
      </c>
      <c r="BE3820" s="230">
        <f>IF(N3820="základní",J3820,0)</f>
        <v>0</v>
      </c>
      <c r="BF3820" s="230">
        <f>IF(N3820="snížená",J3820,0)</f>
        <v>0</v>
      </c>
      <c r="BG3820" s="230">
        <f>IF(N3820="zákl. přenesená",J3820,0)</f>
        <v>0</v>
      </c>
      <c r="BH3820" s="230">
        <f>IF(N3820="sníž. přenesená",J3820,0)</f>
        <v>0</v>
      </c>
      <c r="BI3820" s="230">
        <f>IF(N3820="nulová",J3820,0)</f>
        <v>0</v>
      </c>
      <c r="BJ3820" s="20" t="s">
        <v>91</v>
      </c>
      <c r="BK3820" s="230">
        <f>ROUND(I3820*H3820,2)</f>
        <v>0</v>
      </c>
      <c r="BL3820" s="20" t="s">
        <v>482</v>
      </c>
      <c r="BM3820" s="229" t="s">
        <v>3532</v>
      </c>
    </row>
    <row r="3821" s="2" customFormat="1" ht="37.8" customHeight="1">
      <c r="A3821" s="41"/>
      <c r="B3821" s="42"/>
      <c r="C3821" s="280" t="s">
        <v>3533</v>
      </c>
      <c r="D3821" s="280" t="s">
        <v>489</v>
      </c>
      <c r="E3821" s="281" t="s">
        <v>3534</v>
      </c>
      <c r="F3821" s="282" t="s">
        <v>3477</v>
      </c>
      <c r="G3821" s="283" t="s">
        <v>595</v>
      </c>
      <c r="H3821" s="284">
        <v>1</v>
      </c>
      <c r="I3821" s="285"/>
      <c r="J3821" s="286">
        <f>ROUND(I3821*H3821,2)</f>
        <v>0</v>
      </c>
      <c r="K3821" s="282" t="s">
        <v>19</v>
      </c>
      <c r="L3821" s="287"/>
      <c r="M3821" s="288" t="s">
        <v>19</v>
      </c>
      <c r="N3821" s="289" t="s">
        <v>50</v>
      </c>
      <c r="O3821" s="87"/>
      <c r="P3821" s="227">
        <f>O3821*H3821</f>
        <v>0</v>
      </c>
      <c r="Q3821" s="227">
        <v>0.016</v>
      </c>
      <c r="R3821" s="227">
        <f>Q3821*H3821</f>
        <v>0.016</v>
      </c>
      <c r="S3821" s="227">
        <v>0</v>
      </c>
      <c r="T3821" s="228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9" t="s">
        <v>616</v>
      </c>
      <c r="AT3821" s="229" t="s">
        <v>489</v>
      </c>
      <c r="AU3821" s="229" t="s">
        <v>91</v>
      </c>
      <c r="AY3821" s="20" t="s">
        <v>373</v>
      </c>
      <c r="BE3821" s="230">
        <f>IF(N3821="základní",J3821,0)</f>
        <v>0</v>
      </c>
      <c r="BF3821" s="230">
        <f>IF(N3821="snížená",J3821,0)</f>
        <v>0</v>
      </c>
      <c r="BG3821" s="230">
        <f>IF(N3821="zákl. přenesená",J3821,0)</f>
        <v>0</v>
      </c>
      <c r="BH3821" s="230">
        <f>IF(N3821="sníž. přenesená",J3821,0)</f>
        <v>0</v>
      </c>
      <c r="BI3821" s="230">
        <f>IF(N3821="nulová",J3821,0)</f>
        <v>0</v>
      </c>
      <c r="BJ3821" s="20" t="s">
        <v>91</v>
      </c>
      <c r="BK3821" s="230">
        <f>ROUND(I3821*H3821,2)</f>
        <v>0</v>
      </c>
      <c r="BL3821" s="20" t="s">
        <v>482</v>
      </c>
      <c r="BM3821" s="229" t="s">
        <v>3535</v>
      </c>
    </row>
    <row r="3822" s="2" customFormat="1" ht="37.8" customHeight="1">
      <c r="A3822" s="41"/>
      <c r="B3822" s="42"/>
      <c r="C3822" s="280" t="s">
        <v>3536</v>
      </c>
      <c r="D3822" s="280" t="s">
        <v>489</v>
      </c>
      <c r="E3822" s="281" t="s">
        <v>3537</v>
      </c>
      <c r="F3822" s="282" t="s">
        <v>3477</v>
      </c>
      <c r="G3822" s="283" t="s">
        <v>595</v>
      </c>
      <c r="H3822" s="284">
        <v>1</v>
      </c>
      <c r="I3822" s="285"/>
      <c r="J3822" s="286">
        <f>ROUND(I3822*H3822,2)</f>
        <v>0</v>
      </c>
      <c r="K3822" s="282" t="s">
        <v>19</v>
      </c>
      <c r="L3822" s="287"/>
      <c r="M3822" s="288" t="s">
        <v>19</v>
      </c>
      <c r="N3822" s="289" t="s">
        <v>50</v>
      </c>
      <c r="O3822" s="87"/>
      <c r="P3822" s="227">
        <f>O3822*H3822</f>
        <v>0</v>
      </c>
      <c r="Q3822" s="227">
        <v>0.016</v>
      </c>
      <c r="R3822" s="227">
        <f>Q3822*H3822</f>
        <v>0.016</v>
      </c>
      <c r="S3822" s="227">
        <v>0</v>
      </c>
      <c r="T3822" s="228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9" t="s">
        <v>616</v>
      </c>
      <c r="AT3822" s="229" t="s">
        <v>489</v>
      </c>
      <c r="AU3822" s="229" t="s">
        <v>91</v>
      </c>
      <c r="AY3822" s="20" t="s">
        <v>373</v>
      </c>
      <c r="BE3822" s="230">
        <f>IF(N3822="základní",J3822,0)</f>
        <v>0</v>
      </c>
      <c r="BF3822" s="230">
        <f>IF(N3822="snížená",J3822,0)</f>
        <v>0</v>
      </c>
      <c r="BG3822" s="230">
        <f>IF(N3822="zákl. přenesená",J3822,0)</f>
        <v>0</v>
      </c>
      <c r="BH3822" s="230">
        <f>IF(N3822="sníž. přenesená",J3822,0)</f>
        <v>0</v>
      </c>
      <c r="BI3822" s="230">
        <f>IF(N3822="nulová",J3822,0)</f>
        <v>0</v>
      </c>
      <c r="BJ3822" s="20" t="s">
        <v>91</v>
      </c>
      <c r="BK3822" s="230">
        <f>ROUND(I3822*H3822,2)</f>
        <v>0</v>
      </c>
      <c r="BL3822" s="20" t="s">
        <v>482</v>
      </c>
      <c r="BM3822" s="229" t="s">
        <v>3538</v>
      </c>
    </row>
    <row r="3823" s="2" customFormat="1" ht="37.8" customHeight="1">
      <c r="A3823" s="41"/>
      <c r="B3823" s="42"/>
      <c r="C3823" s="280" t="s">
        <v>3539</v>
      </c>
      <c r="D3823" s="280" t="s">
        <v>489</v>
      </c>
      <c r="E3823" s="281" t="s">
        <v>3540</v>
      </c>
      <c r="F3823" s="282" t="s">
        <v>3477</v>
      </c>
      <c r="G3823" s="283" t="s">
        <v>595</v>
      </c>
      <c r="H3823" s="284">
        <v>1</v>
      </c>
      <c r="I3823" s="285"/>
      <c r="J3823" s="286">
        <f>ROUND(I3823*H3823,2)</f>
        <v>0</v>
      </c>
      <c r="K3823" s="282" t="s">
        <v>19</v>
      </c>
      <c r="L3823" s="287"/>
      <c r="M3823" s="288" t="s">
        <v>19</v>
      </c>
      <c r="N3823" s="289" t="s">
        <v>50</v>
      </c>
      <c r="O3823" s="87"/>
      <c r="P3823" s="227">
        <f>O3823*H3823</f>
        <v>0</v>
      </c>
      <c r="Q3823" s="227">
        <v>0.016</v>
      </c>
      <c r="R3823" s="227">
        <f>Q3823*H3823</f>
        <v>0.016</v>
      </c>
      <c r="S3823" s="227">
        <v>0</v>
      </c>
      <c r="T3823" s="228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9" t="s">
        <v>616</v>
      </c>
      <c r="AT3823" s="229" t="s">
        <v>489</v>
      </c>
      <c r="AU3823" s="229" t="s">
        <v>91</v>
      </c>
      <c r="AY3823" s="20" t="s">
        <v>373</v>
      </c>
      <c r="BE3823" s="230">
        <f>IF(N3823="základní",J3823,0)</f>
        <v>0</v>
      </c>
      <c r="BF3823" s="230">
        <f>IF(N3823="snížená",J3823,0)</f>
        <v>0</v>
      </c>
      <c r="BG3823" s="230">
        <f>IF(N3823="zákl. přenesená",J3823,0)</f>
        <v>0</v>
      </c>
      <c r="BH3823" s="230">
        <f>IF(N3823="sníž. přenesená",J3823,0)</f>
        <v>0</v>
      </c>
      <c r="BI3823" s="230">
        <f>IF(N3823="nulová",J3823,0)</f>
        <v>0</v>
      </c>
      <c r="BJ3823" s="20" t="s">
        <v>91</v>
      </c>
      <c r="BK3823" s="230">
        <f>ROUND(I3823*H3823,2)</f>
        <v>0</v>
      </c>
      <c r="BL3823" s="20" t="s">
        <v>482</v>
      </c>
      <c r="BM3823" s="229" t="s">
        <v>3541</v>
      </c>
    </row>
    <row r="3824" s="2" customFormat="1" ht="37.8" customHeight="1">
      <c r="A3824" s="41"/>
      <c r="B3824" s="42"/>
      <c r="C3824" s="280" t="s">
        <v>3542</v>
      </c>
      <c r="D3824" s="280" t="s">
        <v>489</v>
      </c>
      <c r="E3824" s="281" t="s">
        <v>3543</v>
      </c>
      <c r="F3824" s="282" t="s">
        <v>3477</v>
      </c>
      <c r="G3824" s="283" t="s">
        <v>595</v>
      </c>
      <c r="H3824" s="284">
        <v>1</v>
      </c>
      <c r="I3824" s="285"/>
      <c r="J3824" s="286">
        <f>ROUND(I3824*H3824,2)</f>
        <v>0</v>
      </c>
      <c r="K3824" s="282" t="s">
        <v>19</v>
      </c>
      <c r="L3824" s="287"/>
      <c r="M3824" s="288" t="s">
        <v>19</v>
      </c>
      <c r="N3824" s="289" t="s">
        <v>50</v>
      </c>
      <c r="O3824" s="87"/>
      <c r="P3824" s="227">
        <f>O3824*H3824</f>
        <v>0</v>
      </c>
      <c r="Q3824" s="227">
        <v>0.016</v>
      </c>
      <c r="R3824" s="227">
        <f>Q3824*H3824</f>
        <v>0.016</v>
      </c>
      <c r="S3824" s="227">
        <v>0</v>
      </c>
      <c r="T3824" s="228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9" t="s">
        <v>616</v>
      </c>
      <c r="AT3824" s="229" t="s">
        <v>489</v>
      </c>
      <c r="AU3824" s="229" t="s">
        <v>91</v>
      </c>
      <c r="AY3824" s="20" t="s">
        <v>373</v>
      </c>
      <c r="BE3824" s="230">
        <f>IF(N3824="základní",J3824,0)</f>
        <v>0</v>
      </c>
      <c r="BF3824" s="230">
        <f>IF(N3824="snížená",J3824,0)</f>
        <v>0</v>
      </c>
      <c r="BG3824" s="230">
        <f>IF(N3824="zákl. přenesená",J3824,0)</f>
        <v>0</v>
      </c>
      <c r="BH3824" s="230">
        <f>IF(N3824="sníž. přenesená",J3824,0)</f>
        <v>0</v>
      </c>
      <c r="BI3824" s="230">
        <f>IF(N3824="nulová",J3824,0)</f>
        <v>0</v>
      </c>
      <c r="BJ3824" s="20" t="s">
        <v>91</v>
      </c>
      <c r="BK3824" s="230">
        <f>ROUND(I3824*H3824,2)</f>
        <v>0</v>
      </c>
      <c r="BL3824" s="20" t="s">
        <v>482</v>
      </c>
      <c r="BM3824" s="229" t="s">
        <v>3544</v>
      </c>
    </row>
    <row r="3825" s="2" customFormat="1" ht="37.8" customHeight="1">
      <c r="A3825" s="41"/>
      <c r="B3825" s="42"/>
      <c r="C3825" s="280" t="s">
        <v>3545</v>
      </c>
      <c r="D3825" s="280" t="s">
        <v>489</v>
      </c>
      <c r="E3825" s="281" t="s">
        <v>3546</v>
      </c>
      <c r="F3825" s="282" t="s">
        <v>3477</v>
      </c>
      <c r="G3825" s="283" t="s">
        <v>595</v>
      </c>
      <c r="H3825" s="284">
        <v>1</v>
      </c>
      <c r="I3825" s="285"/>
      <c r="J3825" s="286">
        <f>ROUND(I3825*H3825,2)</f>
        <v>0</v>
      </c>
      <c r="K3825" s="282" t="s">
        <v>19</v>
      </c>
      <c r="L3825" s="287"/>
      <c r="M3825" s="288" t="s">
        <v>19</v>
      </c>
      <c r="N3825" s="289" t="s">
        <v>50</v>
      </c>
      <c r="O3825" s="87"/>
      <c r="P3825" s="227">
        <f>O3825*H3825</f>
        <v>0</v>
      </c>
      <c r="Q3825" s="227">
        <v>0.016</v>
      </c>
      <c r="R3825" s="227">
        <f>Q3825*H3825</f>
        <v>0.016</v>
      </c>
      <c r="S3825" s="227">
        <v>0</v>
      </c>
      <c r="T3825" s="228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9" t="s">
        <v>616</v>
      </c>
      <c r="AT3825" s="229" t="s">
        <v>489</v>
      </c>
      <c r="AU3825" s="229" t="s">
        <v>91</v>
      </c>
      <c r="AY3825" s="20" t="s">
        <v>373</v>
      </c>
      <c r="BE3825" s="230">
        <f>IF(N3825="základní",J3825,0)</f>
        <v>0</v>
      </c>
      <c r="BF3825" s="230">
        <f>IF(N3825="snížená",J3825,0)</f>
        <v>0</v>
      </c>
      <c r="BG3825" s="230">
        <f>IF(N3825="zákl. přenesená",J3825,0)</f>
        <v>0</v>
      </c>
      <c r="BH3825" s="230">
        <f>IF(N3825="sníž. přenesená",J3825,0)</f>
        <v>0</v>
      </c>
      <c r="BI3825" s="230">
        <f>IF(N3825="nulová",J3825,0)</f>
        <v>0</v>
      </c>
      <c r="BJ3825" s="20" t="s">
        <v>91</v>
      </c>
      <c r="BK3825" s="230">
        <f>ROUND(I3825*H3825,2)</f>
        <v>0</v>
      </c>
      <c r="BL3825" s="20" t="s">
        <v>482</v>
      </c>
      <c r="BM3825" s="229" t="s">
        <v>3547</v>
      </c>
    </row>
    <row r="3826" s="2" customFormat="1" ht="37.8" customHeight="1">
      <c r="A3826" s="41"/>
      <c r="B3826" s="42"/>
      <c r="C3826" s="280" t="s">
        <v>3548</v>
      </c>
      <c r="D3826" s="280" t="s">
        <v>489</v>
      </c>
      <c r="E3826" s="281" t="s">
        <v>3549</v>
      </c>
      <c r="F3826" s="282" t="s">
        <v>3477</v>
      </c>
      <c r="G3826" s="283" t="s">
        <v>595</v>
      </c>
      <c r="H3826" s="284">
        <v>1</v>
      </c>
      <c r="I3826" s="285"/>
      <c r="J3826" s="286">
        <f>ROUND(I3826*H3826,2)</f>
        <v>0</v>
      </c>
      <c r="K3826" s="282" t="s">
        <v>19</v>
      </c>
      <c r="L3826" s="287"/>
      <c r="M3826" s="288" t="s">
        <v>19</v>
      </c>
      <c r="N3826" s="289" t="s">
        <v>50</v>
      </c>
      <c r="O3826" s="87"/>
      <c r="P3826" s="227">
        <f>O3826*H3826</f>
        <v>0</v>
      </c>
      <c r="Q3826" s="227">
        <v>0.016</v>
      </c>
      <c r="R3826" s="227">
        <f>Q3826*H3826</f>
        <v>0.016</v>
      </c>
      <c r="S3826" s="227">
        <v>0</v>
      </c>
      <c r="T3826" s="228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9" t="s">
        <v>616</v>
      </c>
      <c r="AT3826" s="229" t="s">
        <v>489</v>
      </c>
      <c r="AU3826" s="229" t="s">
        <v>91</v>
      </c>
      <c r="AY3826" s="20" t="s">
        <v>373</v>
      </c>
      <c r="BE3826" s="230">
        <f>IF(N3826="základní",J3826,0)</f>
        <v>0</v>
      </c>
      <c r="BF3826" s="230">
        <f>IF(N3826="snížená",J3826,0)</f>
        <v>0</v>
      </c>
      <c r="BG3826" s="230">
        <f>IF(N3826="zákl. přenesená",J3826,0)</f>
        <v>0</v>
      </c>
      <c r="BH3826" s="230">
        <f>IF(N3826="sníž. přenesená",J3826,0)</f>
        <v>0</v>
      </c>
      <c r="BI3826" s="230">
        <f>IF(N3826="nulová",J3826,0)</f>
        <v>0</v>
      </c>
      <c r="BJ3826" s="20" t="s">
        <v>91</v>
      </c>
      <c r="BK3826" s="230">
        <f>ROUND(I3826*H3826,2)</f>
        <v>0</v>
      </c>
      <c r="BL3826" s="20" t="s">
        <v>482</v>
      </c>
      <c r="BM3826" s="229" t="s">
        <v>3550</v>
      </c>
    </row>
    <row r="3827" s="2" customFormat="1" ht="37.8" customHeight="1">
      <c r="A3827" s="41"/>
      <c r="B3827" s="42"/>
      <c r="C3827" s="280" t="s">
        <v>3551</v>
      </c>
      <c r="D3827" s="280" t="s">
        <v>489</v>
      </c>
      <c r="E3827" s="281" t="s">
        <v>3552</v>
      </c>
      <c r="F3827" s="282" t="s">
        <v>3477</v>
      </c>
      <c r="G3827" s="283" t="s">
        <v>595</v>
      </c>
      <c r="H3827" s="284">
        <v>1</v>
      </c>
      <c r="I3827" s="285"/>
      <c r="J3827" s="286">
        <f>ROUND(I3827*H3827,2)</f>
        <v>0</v>
      </c>
      <c r="K3827" s="282" t="s">
        <v>19</v>
      </c>
      <c r="L3827" s="287"/>
      <c r="M3827" s="288" t="s">
        <v>19</v>
      </c>
      <c r="N3827" s="289" t="s">
        <v>50</v>
      </c>
      <c r="O3827" s="87"/>
      <c r="P3827" s="227">
        <f>O3827*H3827</f>
        <v>0</v>
      </c>
      <c r="Q3827" s="227">
        <v>0.016</v>
      </c>
      <c r="R3827" s="227">
        <f>Q3827*H3827</f>
        <v>0.016</v>
      </c>
      <c r="S3827" s="227">
        <v>0</v>
      </c>
      <c r="T3827" s="228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9" t="s">
        <v>616</v>
      </c>
      <c r="AT3827" s="229" t="s">
        <v>489</v>
      </c>
      <c r="AU3827" s="229" t="s">
        <v>91</v>
      </c>
      <c r="AY3827" s="20" t="s">
        <v>373</v>
      </c>
      <c r="BE3827" s="230">
        <f>IF(N3827="základní",J3827,0)</f>
        <v>0</v>
      </c>
      <c r="BF3827" s="230">
        <f>IF(N3827="snížená",J3827,0)</f>
        <v>0</v>
      </c>
      <c r="BG3827" s="230">
        <f>IF(N3827="zákl. přenesená",J3827,0)</f>
        <v>0</v>
      </c>
      <c r="BH3827" s="230">
        <f>IF(N3827="sníž. přenesená",J3827,0)</f>
        <v>0</v>
      </c>
      <c r="BI3827" s="230">
        <f>IF(N3827="nulová",J3827,0)</f>
        <v>0</v>
      </c>
      <c r="BJ3827" s="20" t="s">
        <v>91</v>
      </c>
      <c r="BK3827" s="230">
        <f>ROUND(I3827*H3827,2)</f>
        <v>0</v>
      </c>
      <c r="BL3827" s="20" t="s">
        <v>482</v>
      </c>
      <c r="BM3827" s="229" t="s">
        <v>3553</v>
      </c>
    </row>
    <row r="3828" s="2" customFormat="1" ht="37.8" customHeight="1">
      <c r="A3828" s="41"/>
      <c r="B3828" s="42"/>
      <c r="C3828" s="280" t="s">
        <v>3554</v>
      </c>
      <c r="D3828" s="280" t="s">
        <v>489</v>
      </c>
      <c r="E3828" s="281" t="s">
        <v>3555</v>
      </c>
      <c r="F3828" s="282" t="s">
        <v>3477</v>
      </c>
      <c r="G3828" s="283" t="s">
        <v>595</v>
      </c>
      <c r="H3828" s="284">
        <v>1</v>
      </c>
      <c r="I3828" s="285"/>
      <c r="J3828" s="286">
        <f>ROUND(I3828*H3828,2)</f>
        <v>0</v>
      </c>
      <c r="K3828" s="282" t="s">
        <v>19</v>
      </c>
      <c r="L3828" s="287"/>
      <c r="M3828" s="288" t="s">
        <v>19</v>
      </c>
      <c r="N3828" s="289" t="s">
        <v>50</v>
      </c>
      <c r="O3828" s="87"/>
      <c r="P3828" s="227">
        <f>O3828*H3828</f>
        <v>0</v>
      </c>
      <c r="Q3828" s="227">
        <v>0.016</v>
      </c>
      <c r="R3828" s="227">
        <f>Q3828*H3828</f>
        <v>0.016</v>
      </c>
      <c r="S3828" s="227">
        <v>0</v>
      </c>
      <c r="T3828" s="228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9" t="s">
        <v>616</v>
      </c>
      <c r="AT3828" s="229" t="s">
        <v>489</v>
      </c>
      <c r="AU3828" s="229" t="s">
        <v>91</v>
      </c>
      <c r="AY3828" s="20" t="s">
        <v>373</v>
      </c>
      <c r="BE3828" s="230">
        <f>IF(N3828="základní",J3828,0)</f>
        <v>0</v>
      </c>
      <c r="BF3828" s="230">
        <f>IF(N3828="snížená",J3828,0)</f>
        <v>0</v>
      </c>
      <c r="BG3828" s="230">
        <f>IF(N3828="zákl. přenesená",J3828,0)</f>
        <v>0</v>
      </c>
      <c r="BH3828" s="230">
        <f>IF(N3828="sníž. přenesená",J3828,0)</f>
        <v>0</v>
      </c>
      <c r="BI3828" s="230">
        <f>IF(N3828="nulová",J3828,0)</f>
        <v>0</v>
      </c>
      <c r="BJ3828" s="20" t="s">
        <v>91</v>
      </c>
      <c r="BK3828" s="230">
        <f>ROUND(I3828*H3828,2)</f>
        <v>0</v>
      </c>
      <c r="BL3828" s="20" t="s">
        <v>482</v>
      </c>
      <c r="BM3828" s="229" t="s">
        <v>3556</v>
      </c>
    </row>
    <row r="3829" s="2" customFormat="1" ht="37.8" customHeight="1">
      <c r="A3829" s="41"/>
      <c r="B3829" s="42"/>
      <c r="C3829" s="280" t="s">
        <v>3557</v>
      </c>
      <c r="D3829" s="280" t="s">
        <v>489</v>
      </c>
      <c r="E3829" s="281" t="s">
        <v>3558</v>
      </c>
      <c r="F3829" s="282" t="s">
        <v>3477</v>
      </c>
      <c r="G3829" s="283" t="s">
        <v>595</v>
      </c>
      <c r="H3829" s="284">
        <v>1</v>
      </c>
      <c r="I3829" s="285"/>
      <c r="J3829" s="286">
        <f>ROUND(I3829*H3829,2)</f>
        <v>0</v>
      </c>
      <c r="K3829" s="282" t="s">
        <v>19</v>
      </c>
      <c r="L3829" s="287"/>
      <c r="M3829" s="288" t="s">
        <v>19</v>
      </c>
      <c r="N3829" s="289" t="s">
        <v>50</v>
      </c>
      <c r="O3829" s="87"/>
      <c r="P3829" s="227">
        <f>O3829*H3829</f>
        <v>0</v>
      </c>
      <c r="Q3829" s="227">
        <v>0.016</v>
      </c>
      <c r="R3829" s="227">
        <f>Q3829*H3829</f>
        <v>0.016</v>
      </c>
      <c r="S3829" s="227">
        <v>0</v>
      </c>
      <c r="T3829" s="228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9" t="s">
        <v>616</v>
      </c>
      <c r="AT3829" s="229" t="s">
        <v>489</v>
      </c>
      <c r="AU3829" s="229" t="s">
        <v>91</v>
      </c>
      <c r="AY3829" s="20" t="s">
        <v>373</v>
      </c>
      <c r="BE3829" s="230">
        <f>IF(N3829="základní",J3829,0)</f>
        <v>0</v>
      </c>
      <c r="BF3829" s="230">
        <f>IF(N3829="snížená",J3829,0)</f>
        <v>0</v>
      </c>
      <c r="BG3829" s="230">
        <f>IF(N3829="zákl. přenesená",J3829,0)</f>
        <v>0</v>
      </c>
      <c r="BH3829" s="230">
        <f>IF(N3829="sníž. přenesená",J3829,0)</f>
        <v>0</v>
      </c>
      <c r="BI3829" s="230">
        <f>IF(N3829="nulová",J3829,0)</f>
        <v>0</v>
      </c>
      <c r="BJ3829" s="20" t="s">
        <v>91</v>
      </c>
      <c r="BK3829" s="230">
        <f>ROUND(I3829*H3829,2)</f>
        <v>0</v>
      </c>
      <c r="BL3829" s="20" t="s">
        <v>482</v>
      </c>
      <c r="BM3829" s="229" t="s">
        <v>3559</v>
      </c>
    </row>
    <row r="3830" s="2" customFormat="1" ht="37.8" customHeight="1">
      <c r="A3830" s="41"/>
      <c r="B3830" s="42"/>
      <c r="C3830" s="280" t="s">
        <v>3560</v>
      </c>
      <c r="D3830" s="280" t="s">
        <v>489</v>
      </c>
      <c r="E3830" s="281" t="s">
        <v>3561</v>
      </c>
      <c r="F3830" s="282" t="s">
        <v>3477</v>
      </c>
      <c r="G3830" s="283" t="s">
        <v>595</v>
      </c>
      <c r="H3830" s="284">
        <v>1</v>
      </c>
      <c r="I3830" s="285"/>
      <c r="J3830" s="286">
        <f>ROUND(I3830*H3830,2)</f>
        <v>0</v>
      </c>
      <c r="K3830" s="282" t="s">
        <v>19</v>
      </c>
      <c r="L3830" s="287"/>
      <c r="M3830" s="288" t="s">
        <v>19</v>
      </c>
      <c r="N3830" s="289" t="s">
        <v>50</v>
      </c>
      <c r="O3830" s="87"/>
      <c r="P3830" s="227">
        <f>O3830*H3830</f>
        <v>0</v>
      </c>
      <c r="Q3830" s="227">
        <v>0.016</v>
      </c>
      <c r="R3830" s="227">
        <f>Q3830*H3830</f>
        <v>0.016</v>
      </c>
      <c r="S3830" s="227">
        <v>0</v>
      </c>
      <c r="T3830" s="228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9" t="s">
        <v>616</v>
      </c>
      <c r="AT3830" s="229" t="s">
        <v>489</v>
      </c>
      <c r="AU3830" s="229" t="s">
        <v>91</v>
      </c>
      <c r="AY3830" s="20" t="s">
        <v>373</v>
      </c>
      <c r="BE3830" s="230">
        <f>IF(N3830="základní",J3830,0)</f>
        <v>0</v>
      </c>
      <c r="BF3830" s="230">
        <f>IF(N3830="snížená",J3830,0)</f>
        <v>0</v>
      </c>
      <c r="BG3830" s="230">
        <f>IF(N3830="zákl. přenesená",J3830,0)</f>
        <v>0</v>
      </c>
      <c r="BH3830" s="230">
        <f>IF(N3830="sníž. přenesená",J3830,0)</f>
        <v>0</v>
      </c>
      <c r="BI3830" s="230">
        <f>IF(N3830="nulová",J3830,0)</f>
        <v>0</v>
      </c>
      <c r="BJ3830" s="20" t="s">
        <v>91</v>
      </c>
      <c r="BK3830" s="230">
        <f>ROUND(I3830*H3830,2)</f>
        <v>0</v>
      </c>
      <c r="BL3830" s="20" t="s">
        <v>482</v>
      </c>
      <c r="BM3830" s="229" t="s">
        <v>3562</v>
      </c>
    </row>
    <row r="3831" s="2" customFormat="1" ht="37.8" customHeight="1">
      <c r="A3831" s="41"/>
      <c r="B3831" s="42"/>
      <c r="C3831" s="280" t="s">
        <v>3563</v>
      </c>
      <c r="D3831" s="280" t="s">
        <v>489</v>
      </c>
      <c r="E3831" s="281" t="s">
        <v>3564</v>
      </c>
      <c r="F3831" s="282" t="s">
        <v>3477</v>
      </c>
      <c r="G3831" s="283" t="s">
        <v>595</v>
      </c>
      <c r="H3831" s="284">
        <v>1</v>
      </c>
      <c r="I3831" s="285"/>
      <c r="J3831" s="286">
        <f>ROUND(I3831*H3831,2)</f>
        <v>0</v>
      </c>
      <c r="K3831" s="282" t="s">
        <v>19</v>
      </c>
      <c r="L3831" s="287"/>
      <c r="M3831" s="288" t="s">
        <v>19</v>
      </c>
      <c r="N3831" s="289" t="s">
        <v>50</v>
      </c>
      <c r="O3831" s="87"/>
      <c r="P3831" s="227">
        <f>O3831*H3831</f>
        <v>0</v>
      </c>
      <c r="Q3831" s="227">
        <v>0.016</v>
      </c>
      <c r="R3831" s="227">
        <f>Q3831*H3831</f>
        <v>0.016</v>
      </c>
      <c r="S3831" s="227">
        <v>0</v>
      </c>
      <c r="T3831" s="228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9" t="s">
        <v>616</v>
      </c>
      <c r="AT3831" s="229" t="s">
        <v>489</v>
      </c>
      <c r="AU3831" s="229" t="s">
        <v>91</v>
      </c>
      <c r="AY3831" s="20" t="s">
        <v>373</v>
      </c>
      <c r="BE3831" s="230">
        <f>IF(N3831="základní",J3831,0)</f>
        <v>0</v>
      </c>
      <c r="BF3831" s="230">
        <f>IF(N3831="snížená",J3831,0)</f>
        <v>0</v>
      </c>
      <c r="BG3831" s="230">
        <f>IF(N3831="zákl. přenesená",J3831,0)</f>
        <v>0</v>
      </c>
      <c r="BH3831" s="230">
        <f>IF(N3831="sníž. přenesená",J3831,0)</f>
        <v>0</v>
      </c>
      <c r="BI3831" s="230">
        <f>IF(N3831="nulová",J3831,0)</f>
        <v>0</v>
      </c>
      <c r="BJ3831" s="20" t="s">
        <v>91</v>
      </c>
      <c r="BK3831" s="230">
        <f>ROUND(I3831*H3831,2)</f>
        <v>0</v>
      </c>
      <c r="BL3831" s="20" t="s">
        <v>482</v>
      </c>
      <c r="BM3831" s="229" t="s">
        <v>3565</v>
      </c>
    </row>
    <row r="3832" s="2" customFormat="1" ht="37.8" customHeight="1">
      <c r="A3832" s="41"/>
      <c r="B3832" s="42"/>
      <c r="C3832" s="218" t="s">
        <v>3566</v>
      </c>
      <c r="D3832" s="218" t="s">
        <v>375</v>
      </c>
      <c r="E3832" s="219" t="s">
        <v>3567</v>
      </c>
      <c r="F3832" s="220" t="s">
        <v>3568</v>
      </c>
      <c r="G3832" s="221" t="s">
        <v>595</v>
      </c>
      <c r="H3832" s="222">
        <v>39</v>
      </c>
      <c r="I3832" s="223"/>
      <c r="J3832" s="224">
        <f>ROUND(I3832*H3832,2)</f>
        <v>0</v>
      </c>
      <c r="K3832" s="220" t="s">
        <v>378</v>
      </c>
      <c r="L3832" s="47"/>
      <c r="M3832" s="225" t="s">
        <v>19</v>
      </c>
      <c r="N3832" s="226" t="s">
        <v>50</v>
      </c>
      <c r="O3832" s="87"/>
      <c r="P3832" s="227">
        <f>O3832*H3832</f>
        <v>0</v>
      </c>
      <c r="Q3832" s="227">
        <v>0</v>
      </c>
      <c r="R3832" s="227">
        <f>Q3832*H3832</f>
        <v>0</v>
      </c>
      <c r="S3832" s="227">
        <v>0</v>
      </c>
      <c r="T3832" s="228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9" t="s">
        <v>482</v>
      </c>
      <c r="AT3832" s="229" t="s">
        <v>375</v>
      </c>
      <c r="AU3832" s="229" t="s">
        <v>91</v>
      </c>
      <c r="AY3832" s="20" t="s">
        <v>373</v>
      </c>
      <c r="BE3832" s="230">
        <f>IF(N3832="základní",J3832,0)</f>
        <v>0</v>
      </c>
      <c r="BF3832" s="230">
        <f>IF(N3832="snížená",J3832,0)</f>
        <v>0</v>
      </c>
      <c r="BG3832" s="230">
        <f>IF(N3832="zákl. přenesená",J3832,0)</f>
        <v>0</v>
      </c>
      <c r="BH3832" s="230">
        <f>IF(N3832="sníž. přenesená",J3832,0)</f>
        <v>0</v>
      </c>
      <c r="BI3832" s="230">
        <f>IF(N3832="nulová",J3832,0)</f>
        <v>0</v>
      </c>
      <c r="BJ3832" s="20" t="s">
        <v>91</v>
      </c>
      <c r="BK3832" s="230">
        <f>ROUND(I3832*H3832,2)</f>
        <v>0</v>
      </c>
      <c r="BL3832" s="20" t="s">
        <v>482</v>
      </c>
      <c r="BM3832" s="229" t="s">
        <v>3569</v>
      </c>
    </row>
    <row r="3833" s="2" customFormat="1">
      <c r="A3833" s="41"/>
      <c r="B3833" s="42"/>
      <c r="C3833" s="43"/>
      <c r="D3833" s="231" t="s">
        <v>381</v>
      </c>
      <c r="E3833" s="43"/>
      <c r="F3833" s="232" t="s">
        <v>3570</v>
      </c>
      <c r="G3833" s="43"/>
      <c r="H3833" s="43"/>
      <c r="I3833" s="233"/>
      <c r="J3833" s="43"/>
      <c r="K3833" s="43"/>
      <c r="L3833" s="47"/>
      <c r="M3833" s="234"/>
      <c r="N3833" s="235"/>
      <c r="O3833" s="87"/>
      <c r="P3833" s="87"/>
      <c r="Q3833" s="87"/>
      <c r="R3833" s="87"/>
      <c r="S3833" s="87"/>
      <c r="T3833" s="88"/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T3833" s="20" t="s">
        <v>381</v>
      </c>
      <c r="AU3833" s="20" t="s">
        <v>91</v>
      </c>
    </row>
    <row r="3834" s="13" customFormat="1">
      <c r="A3834" s="13"/>
      <c r="B3834" s="236"/>
      <c r="C3834" s="237"/>
      <c r="D3834" s="238" t="s">
        <v>383</v>
      </c>
      <c r="E3834" s="239" t="s">
        <v>19</v>
      </c>
      <c r="F3834" s="240" t="s">
        <v>384</v>
      </c>
      <c r="G3834" s="237"/>
      <c r="H3834" s="239" t="s">
        <v>19</v>
      </c>
      <c r="I3834" s="241"/>
      <c r="J3834" s="237"/>
      <c r="K3834" s="237"/>
      <c r="L3834" s="242"/>
      <c r="M3834" s="243"/>
      <c r="N3834" s="244"/>
      <c r="O3834" s="244"/>
      <c r="P3834" s="244"/>
      <c r="Q3834" s="244"/>
      <c r="R3834" s="244"/>
      <c r="S3834" s="244"/>
      <c r="T3834" s="24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6" t="s">
        <v>383</v>
      </c>
      <c r="AU3834" s="246" t="s">
        <v>91</v>
      </c>
      <c r="AV3834" s="13" t="s">
        <v>85</v>
      </c>
      <c r="AW3834" s="13" t="s">
        <v>37</v>
      </c>
      <c r="AX3834" s="13" t="s">
        <v>78</v>
      </c>
      <c r="AY3834" s="246" t="s">
        <v>373</v>
      </c>
    </row>
    <row r="3835" s="13" customFormat="1">
      <c r="A3835" s="13"/>
      <c r="B3835" s="236"/>
      <c r="C3835" s="237"/>
      <c r="D3835" s="238" t="s">
        <v>383</v>
      </c>
      <c r="E3835" s="239" t="s">
        <v>19</v>
      </c>
      <c r="F3835" s="240" t="s">
        <v>1556</v>
      </c>
      <c r="G3835" s="237"/>
      <c r="H3835" s="239" t="s">
        <v>19</v>
      </c>
      <c r="I3835" s="241"/>
      <c r="J3835" s="237"/>
      <c r="K3835" s="237"/>
      <c r="L3835" s="242"/>
      <c r="M3835" s="243"/>
      <c r="N3835" s="244"/>
      <c r="O3835" s="244"/>
      <c r="P3835" s="244"/>
      <c r="Q3835" s="244"/>
      <c r="R3835" s="244"/>
      <c r="S3835" s="244"/>
      <c r="T3835" s="24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6" t="s">
        <v>383</v>
      </c>
      <c r="AU3835" s="246" t="s">
        <v>91</v>
      </c>
      <c r="AV3835" s="13" t="s">
        <v>85</v>
      </c>
      <c r="AW3835" s="13" t="s">
        <v>37</v>
      </c>
      <c r="AX3835" s="13" t="s">
        <v>78</v>
      </c>
      <c r="AY3835" s="246" t="s">
        <v>373</v>
      </c>
    </row>
    <row r="3836" s="14" customFormat="1">
      <c r="A3836" s="14"/>
      <c r="B3836" s="247"/>
      <c r="C3836" s="248"/>
      <c r="D3836" s="238" t="s">
        <v>383</v>
      </c>
      <c r="E3836" s="249" t="s">
        <v>19</v>
      </c>
      <c r="F3836" s="250" t="s">
        <v>1570</v>
      </c>
      <c r="G3836" s="248"/>
      <c r="H3836" s="251">
        <v>1</v>
      </c>
      <c r="I3836" s="252"/>
      <c r="J3836" s="248"/>
      <c r="K3836" s="248"/>
      <c r="L3836" s="253"/>
      <c r="M3836" s="254"/>
      <c r="N3836" s="255"/>
      <c r="O3836" s="255"/>
      <c r="P3836" s="255"/>
      <c r="Q3836" s="255"/>
      <c r="R3836" s="255"/>
      <c r="S3836" s="255"/>
      <c r="T3836" s="256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7" t="s">
        <v>383</v>
      </c>
      <c r="AU3836" s="257" t="s">
        <v>91</v>
      </c>
      <c r="AV3836" s="14" t="s">
        <v>91</v>
      </c>
      <c r="AW3836" s="14" t="s">
        <v>37</v>
      </c>
      <c r="AX3836" s="14" t="s">
        <v>78</v>
      </c>
      <c r="AY3836" s="257" t="s">
        <v>373</v>
      </c>
    </row>
    <row r="3837" s="14" customFormat="1">
      <c r="A3837" s="14"/>
      <c r="B3837" s="247"/>
      <c r="C3837" s="248"/>
      <c r="D3837" s="238" t="s">
        <v>383</v>
      </c>
      <c r="E3837" s="249" t="s">
        <v>19</v>
      </c>
      <c r="F3837" s="250" t="s">
        <v>1573</v>
      </c>
      <c r="G3837" s="248"/>
      <c r="H3837" s="251">
        <v>1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383</v>
      </c>
      <c r="AU3837" s="257" t="s">
        <v>91</v>
      </c>
      <c r="AV3837" s="14" t="s">
        <v>91</v>
      </c>
      <c r="AW3837" s="14" t="s">
        <v>37</v>
      </c>
      <c r="AX3837" s="14" t="s">
        <v>78</v>
      </c>
      <c r="AY3837" s="257" t="s">
        <v>373</v>
      </c>
    </row>
    <row r="3838" s="14" customFormat="1">
      <c r="A3838" s="14"/>
      <c r="B3838" s="247"/>
      <c r="C3838" s="248"/>
      <c r="D3838" s="238" t="s">
        <v>383</v>
      </c>
      <c r="E3838" s="249" t="s">
        <v>19</v>
      </c>
      <c r="F3838" s="250" t="s">
        <v>1574</v>
      </c>
      <c r="G3838" s="248"/>
      <c r="H3838" s="251">
        <v>1</v>
      </c>
      <c r="I3838" s="252"/>
      <c r="J3838" s="248"/>
      <c r="K3838" s="248"/>
      <c r="L3838" s="253"/>
      <c r="M3838" s="254"/>
      <c r="N3838" s="255"/>
      <c r="O3838" s="255"/>
      <c r="P3838" s="255"/>
      <c r="Q3838" s="255"/>
      <c r="R3838" s="255"/>
      <c r="S3838" s="255"/>
      <c r="T3838" s="256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7" t="s">
        <v>383</v>
      </c>
      <c r="AU3838" s="257" t="s">
        <v>91</v>
      </c>
      <c r="AV3838" s="14" t="s">
        <v>91</v>
      </c>
      <c r="AW3838" s="14" t="s">
        <v>37</v>
      </c>
      <c r="AX3838" s="14" t="s">
        <v>78</v>
      </c>
      <c r="AY3838" s="257" t="s">
        <v>373</v>
      </c>
    </row>
    <row r="3839" s="14" customFormat="1">
      <c r="A3839" s="14"/>
      <c r="B3839" s="247"/>
      <c r="C3839" s="248"/>
      <c r="D3839" s="238" t="s">
        <v>383</v>
      </c>
      <c r="E3839" s="249" t="s">
        <v>19</v>
      </c>
      <c r="F3839" s="250" t="s">
        <v>1576</v>
      </c>
      <c r="G3839" s="248"/>
      <c r="H3839" s="251">
        <v>1</v>
      </c>
      <c r="I3839" s="252"/>
      <c r="J3839" s="248"/>
      <c r="K3839" s="248"/>
      <c r="L3839" s="253"/>
      <c r="M3839" s="254"/>
      <c r="N3839" s="255"/>
      <c r="O3839" s="255"/>
      <c r="P3839" s="255"/>
      <c r="Q3839" s="255"/>
      <c r="R3839" s="255"/>
      <c r="S3839" s="255"/>
      <c r="T3839" s="256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7" t="s">
        <v>383</v>
      </c>
      <c r="AU3839" s="257" t="s">
        <v>91</v>
      </c>
      <c r="AV3839" s="14" t="s">
        <v>91</v>
      </c>
      <c r="AW3839" s="14" t="s">
        <v>37</v>
      </c>
      <c r="AX3839" s="14" t="s">
        <v>78</v>
      </c>
      <c r="AY3839" s="257" t="s">
        <v>373</v>
      </c>
    </row>
    <row r="3840" s="14" customFormat="1">
      <c r="A3840" s="14"/>
      <c r="B3840" s="247"/>
      <c r="C3840" s="248"/>
      <c r="D3840" s="238" t="s">
        <v>383</v>
      </c>
      <c r="E3840" s="249" t="s">
        <v>19</v>
      </c>
      <c r="F3840" s="250" t="s">
        <v>1578</v>
      </c>
      <c r="G3840" s="248"/>
      <c r="H3840" s="251">
        <v>1</v>
      </c>
      <c r="I3840" s="252"/>
      <c r="J3840" s="248"/>
      <c r="K3840" s="248"/>
      <c r="L3840" s="253"/>
      <c r="M3840" s="254"/>
      <c r="N3840" s="255"/>
      <c r="O3840" s="255"/>
      <c r="P3840" s="255"/>
      <c r="Q3840" s="255"/>
      <c r="R3840" s="255"/>
      <c r="S3840" s="255"/>
      <c r="T3840" s="256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7" t="s">
        <v>383</v>
      </c>
      <c r="AU3840" s="257" t="s">
        <v>91</v>
      </c>
      <c r="AV3840" s="14" t="s">
        <v>91</v>
      </c>
      <c r="AW3840" s="14" t="s">
        <v>37</v>
      </c>
      <c r="AX3840" s="14" t="s">
        <v>78</v>
      </c>
      <c r="AY3840" s="257" t="s">
        <v>373</v>
      </c>
    </row>
    <row r="3841" s="14" customFormat="1">
      <c r="A3841" s="14"/>
      <c r="B3841" s="247"/>
      <c r="C3841" s="248"/>
      <c r="D3841" s="238" t="s">
        <v>383</v>
      </c>
      <c r="E3841" s="249" t="s">
        <v>19</v>
      </c>
      <c r="F3841" s="250" t="s">
        <v>1581</v>
      </c>
      <c r="G3841" s="248"/>
      <c r="H3841" s="251">
        <v>1</v>
      </c>
      <c r="I3841" s="252"/>
      <c r="J3841" s="248"/>
      <c r="K3841" s="248"/>
      <c r="L3841" s="253"/>
      <c r="M3841" s="254"/>
      <c r="N3841" s="255"/>
      <c r="O3841" s="255"/>
      <c r="P3841" s="255"/>
      <c r="Q3841" s="255"/>
      <c r="R3841" s="255"/>
      <c r="S3841" s="255"/>
      <c r="T3841" s="256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7" t="s">
        <v>383</v>
      </c>
      <c r="AU3841" s="257" t="s">
        <v>91</v>
      </c>
      <c r="AV3841" s="14" t="s">
        <v>91</v>
      </c>
      <c r="AW3841" s="14" t="s">
        <v>37</v>
      </c>
      <c r="AX3841" s="14" t="s">
        <v>78</v>
      </c>
      <c r="AY3841" s="257" t="s">
        <v>373</v>
      </c>
    </row>
    <row r="3842" s="14" customFormat="1">
      <c r="A3842" s="14"/>
      <c r="B3842" s="247"/>
      <c r="C3842" s="248"/>
      <c r="D3842" s="238" t="s">
        <v>383</v>
      </c>
      <c r="E3842" s="249" t="s">
        <v>19</v>
      </c>
      <c r="F3842" s="250" t="s">
        <v>1584</v>
      </c>
      <c r="G3842" s="248"/>
      <c r="H3842" s="251">
        <v>1</v>
      </c>
      <c r="I3842" s="252"/>
      <c r="J3842" s="248"/>
      <c r="K3842" s="248"/>
      <c r="L3842" s="253"/>
      <c r="M3842" s="254"/>
      <c r="N3842" s="255"/>
      <c r="O3842" s="255"/>
      <c r="P3842" s="255"/>
      <c r="Q3842" s="255"/>
      <c r="R3842" s="255"/>
      <c r="S3842" s="255"/>
      <c r="T3842" s="256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7" t="s">
        <v>383</v>
      </c>
      <c r="AU3842" s="257" t="s">
        <v>91</v>
      </c>
      <c r="AV3842" s="14" t="s">
        <v>91</v>
      </c>
      <c r="AW3842" s="14" t="s">
        <v>37</v>
      </c>
      <c r="AX3842" s="14" t="s">
        <v>78</v>
      </c>
      <c r="AY3842" s="257" t="s">
        <v>373</v>
      </c>
    </row>
    <row r="3843" s="14" customFormat="1">
      <c r="A3843" s="14"/>
      <c r="B3843" s="247"/>
      <c r="C3843" s="248"/>
      <c r="D3843" s="238" t="s">
        <v>383</v>
      </c>
      <c r="E3843" s="249" t="s">
        <v>19</v>
      </c>
      <c r="F3843" s="250" t="s">
        <v>1585</v>
      </c>
      <c r="G3843" s="248"/>
      <c r="H3843" s="251">
        <v>1</v>
      </c>
      <c r="I3843" s="252"/>
      <c r="J3843" s="248"/>
      <c r="K3843" s="248"/>
      <c r="L3843" s="253"/>
      <c r="M3843" s="254"/>
      <c r="N3843" s="255"/>
      <c r="O3843" s="255"/>
      <c r="P3843" s="255"/>
      <c r="Q3843" s="255"/>
      <c r="R3843" s="255"/>
      <c r="S3843" s="255"/>
      <c r="T3843" s="256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7" t="s">
        <v>383</v>
      </c>
      <c r="AU3843" s="257" t="s">
        <v>91</v>
      </c>
      <c r="AV3843" s="14" t="s">
        <v>91</v>
      </c>
      <c r="AW3843" s="14" t="s">
        <v>37</v>
      </c>
      <c r="AX3843" s="14" t="s">
        <v>78</v>
      </c>
      <c r="AY3843" s="257" t="s">
        <v>373</v>
      </c>
    </row>
    <row r="3844" s="14" customFormat="1">
      <c r="A3844" s="14"/>
      <c r="B3844" s="247"/>
      <c r="C3844" s="248"/>
      <c r="D3844" s="238" t="s">
        <v>383</v>
      </c>
      <c r="E3844" s="249" t="s">
        <v>19</v>
      </c>
      <c r="F3844" s="250" t="s">
        <v>1589</v>
      </c>
      <c r="G3844" s="248"/>
      <c r="H3844" s="251">
        <v>1</v>
      </c>
      <c r="I3844" s="252"/>
      <c r="J3844" s="248"/>
      <c r="K3844" s="248"/>
      <c r="L3844" s="253"/>
      <c r="M3844" s="254"/>
      <c r="N3844" s="255"/>
      <c r="O3844" s="255"/>
      <c r="P3844" s="255"/>
      <c r="Q3844" s="255"/>
      <c r="R3844" s="255"/>
      <c r="S3844" s="255"/>
      <c r="T3844" s="256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7" t="s">
        <v>383</v>
      </c>
      <c r="AU3844" s="257" t="s">
        <v>91</v>
      </c>
      <c r="AV3844" s="14" t="s">
        <v>91</v>
      </c>
      <c r="AW3844" s="14" t="s">
        <v>37</v>
      </c>
      <c r="AX3844" s="14" t="s">
        <v>78</v>
      </c>
      <c r="AY3844" s="257" t="s">
        <v>373</v>
      </c>
    </row>
    <row r="3845" s="14" customFormat="1">
      <c r="A3845" s="14"/>
      <c r="B3845" s="247"/>
      <c r="C3845" s="248"/>
      <c r="D3845" s="238" t="s">
        <v>383</v>
      </c>
      <c r="E3845" s="249" t="s">
        <v>19</v>
      </c>
      <c r="F3845" s="250" t="s">
        <v>1590</v>
      </c>
      <c r="G3845" s="248"/>
      <c r="H3845" s="251">
        <v>1</v>
      </c>
      <c r="I3845" s="252"/>
      <c r="J3845" s="248"/>
      <c r="K3845" s="248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7" t="s">
        <v>383</v>
      </c>
      <c r="AU3845" s="257" t="s">
        <v>91</v>
      </c>
      <c r="AV3845" s="14" t="s">
        <v>91</v>
      </c>
      <c r="AW3845" s="14" t="s">
        <v>37</v>
      </c>
      <c r="AX3845" s="14" t="s">
        <v>78</v>
      </c>
      <c r="AY3845" s="257" t="s">
        <v>373</v>
      </c>
    </row>
    <row r="3846" s="14" customFormat="1">
      <c r="A3846" s="14"/>
      <c r="B3846" s="247"/>
      <c r="C3846" s="248"/>
      <c r="D3846" s="238" t="s">
        <v>383</v>
      </c>
      <c r="E3846" s="249" t="s">
        <v>19</v>
      </c>
      <c r="F3846" s="250" t="s">
        <v>1591</v>
      </c>
      <c r="G3846" s="248"/>
      <c r="H3846" s="251">
        <v>1</v>
      </c>
      <c r="I3846" s="252"/>
      <c r="J3846" s="248"/>
      <c r="K3846" s="248"/>
      <c r="L3846" s="253"/>
      <c r="M3846" s="254"/>
      <c r="N3846" s="255"/>
      <c r="O3846" s="255"/>
      <c r="P3846" s="255"/>
      <c r="Q3846" s="255"/>
      <c r="R3846" s="255"/>
      <c r="S3846" s="255"/>
      <c r="T3846" s="256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7" t="s">
        <v>383</v>
      </c>
      <c r="AU3846" s="257" t="s">
        <v>91</v>
      </c>
      <c r="AV3846" s="14" t="s">
        <v>91</v>
      </c>
      <c r="AW3846" s="14" t="s">
        <v>37</v>
      </c>
      <c r="AX3846" s="14" t="s">
        <v>78</v>
      </c>
      <c r="AY3846" s="257" t="s">
        <v>373</v>
      </c>
    </row>
    <row r="3847" s="14" customFormat="1">
      <c r="A3847" s="14"/>
      <c r="B3847" s="247"/>
      <c r="C3847" s="248"/>
      <c r="D3847" s="238" t="s">
        <v>383</v>
      </c>
      <c r="E3847" s="249" t="s">
        <v>19</v>
      </c>
      <c r="F3847" s="250" t="s">
        <v>1592</v>
      </c>
      <c r="G3847" s="248"/>
      <c r="H3847" s="251">
        <v>1</v>
      </c>
      <c r="I3847" s="252"/>
      <c r="J3847" s="248"/>
      <c r="K3847" s="248"/>
      <c r="L3847" s="253"/>
      <c r="M3847" s="254"/>
      <c r="N3847" s="255"/>
      <c r="O3847" s="255"/>
      <c r="P3847" s="255"/>
      <c r="Q3847" s="255"/>
      <c r="R3847" s="255"/>
      <c r="S3847" s="255"/>
      <c r="T3847" s="256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7" t="s">
        <v>383</v>
      </c>
      <c r="AU3847" s="257" t="s">
        <v>91</v>
      </c>
      <c r="AV3847" s="14" t="s">
        <v>91</v>
      </c>
      <c r="AW3847" s="14" t="s">
        <v>37</v>
      </c>
      <c r="AX3847" s="14" t="s">
        <v>78</v>
      </c>
      <c r="AY3847" s="257" t="s">
        <v>373</v>
      </c>
    </row>
    <row r="3848" s="14" customFormat="1">
      <c r="A3848" s="14"/>
      <c r="B3848" s="247"/>
      <c r="C3848" s="248"/>
      <c r="D3848" s="238" t="s">
        <v>383</v>
      </c>
      <c r="E3848" s="249" t="s">
        <v>19</v>
      </c>
      <c r="F3848" s="250" t="s">
        <v>1593</v>
      </c>
      <c r="G3848" s="248"/>
      <c r="H3848" s="251">
        <v>1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383</v>
      </c>
      <c r="AU3848" s="257" t="s">
        <v>91</v>
      </c>
      <c r="AV3848" s="14" t="s">
        <v>91</v>
      </c>
      <c r="AW3848" s="14" t="s">
        <v>37</v>
      </c>
      <c r="AX3848" s="14" t="s">
        <v>78</v>
      </c>
      <c r="AY3848" s="257" t="s">
        <v>373</v>
      </c>
    </row>
    <row r="3849" s="14" customFormat="1">
      <c r="A3849" s="14"/>
      <c r="B3849" s="247"/>
      <c r="C3849" s="248"/>
      <c r="D3849" s="238" t="s">
        <v>383</v>
      </c>
      <c r="E3849" s="249" t="s">
        <v>19</v>
      </c>
      <c r="F3849" s="250" t="s">
        <v>1594</v>
      </c>
      <c r="G3849" s="248"/>
      <c r="H3849" s="251">
        <v>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383</v>
      </c>
      <c r="AU3849" s="257" t="s">
        <v>91</v>
      </c>
      <c r="AV3849" s="14" t="s">
        <v>91</v>
      </c>
      <c r="AW3849" s="14" t="s">
        <v>37</v>
      </c>
      <c r="AX3849" s="14" t="s">
        <v>78</v>
      </c>
      <c r="AY3849" s="257" t="s">
        <v>373</v>
      </c>
    </row>
    <row r="3850" s="14" customFormat="1">
      <c r="A3850" s="14"/>
      <c r="B3850" s="247"/>
      <c r="C3850" s="248"/>
      <c r="D3850" s="238" t="s">
        <v>383</v>
      </c>
      <c r="E3850" s="249" t="s">
        <v>19</v>
      </c>
      <c r="F3850" s="250" t="s">
        <v>1595</v>
      </c>
      <c r="G3850" s="248"/>
      <c r="H3850" s="251">
        <v>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383</v>
      </c>
      <c r="AU3850" s="257" t="s">
        <v>91</v>
      </c>
      <c r="AV3850" s="14" t="s">
        <v>91</v>
      </c>
      <c r="AW3850" s="14" t="s">
        <v>37</v>
      </c>
      <c r="AX3850" s="14" t="s">
        <v>78</v>
      </c>
      <c r="AY3850" s="257" t="s">
        <v>373</v>
      </c>
    </row>
    <row r="3851" s="14" customFormat="1">
      <c r="A3851" s="14"/>
      <c r="B3851" s="247"/>
      <c r="C3851" s="248"/>
      <c r="D3851" s="238" t="s">
        <v>383</v>
      </c>
      <c r="E3851" s="249" t="s">
        <v>19</v>
      </c>
      <c r="F3851" s="250" t="s">
        <v>1596</v>
      </c>
      <c r="G3851" s="248"/>
      <c r="H3851" s="251">
        <v>1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383</v>
      </c>
      <c r="AU3851" s="257" t="s">
        <v>91</v>
      </c>
      <c r="AV3851" s="14" t="s">
        <v>91</v>
      </c>
      <c r="AW3851" s="14" t="s">
        <v>37</v>
      </c>
      <c r="AX3851" s="14" t="s">
        <v>78</v>
      </c>
      <c r="AY3851" s="257" t="s">
        <v>373</v>
      </c>
    </row>
    <row r="3852" s="14" customFormat="1">
      <c r="A3852" s="14"/>
      <c r="B3852" s="247"/>
      <c r="C3852" s="248"/>
      <c r="D3852" s="238" t="s">
        <v>383</v>
      </c>
      <c r="E3852" s="249" t="s">
        <v>19</v>
      </c>
      <c r="F3852" s="250" t="s">
        <v>1598</v>
      </c>
      <c r="G3852" s="248"/>
      <c r="H3852" s="251">
        <v>1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383</v>
      </c>
      <c r="AU3852" s="257" t="s">
        <v>91</v>
      </c>
      <c r="AV3852" s="14" t="s">
        <v>91</v>
      </c>
      <c r="AW3852" s="14" t="s">
        <v>37</v>
      </c>
      <c r="AX3852" s="14" t="s">
        <v>78</v>
      </c>
      <c r="AY3852" s="257" t="s">
        <v>373</v>
      </c>
    </row>
    <row r="3853" s="14" customFormat="1">
      <c r="A3853" s="14"/>
      <c r="B3853" s="247"/>
      <c r="C3853" s="248"/>
      <c r="D3853" s="238" t="s">
        <v>383</v>
      </c>
      <c r="E3853" s="249" t="s">
        <v>19</v>
      </c>
      <c r="F3853" s="250" t="s">
        <v>1601</v>
      </c>
      <c r="G3853" s="248"/>
      <c r="H3853" s="251">
        <v>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383</v>
      </c>
      <c r="AU3853" s="257" t="s">
        <v>91</v>
      </c>
      <c r="AV3853" s="14" t="s">
        <v>91</v>
      </c>
      <c r="AW3853" s="14" t="s">
        <v>37</v>
      </c>
      <c r="AX3853" s="14" t="s">
        <v>78</v>
      </c>
      <c r="AY3853" s="257" t="s">
        <v>373</v>
      </c>
    </row>
    <row r="3854" s="14" customFormat="1">
      <c r="A3854" s="14"/>
      <c r="B3854" s="247"/>
      <c r="C3854" s="248"/>
      <c r="D3854" s="238" t="s">
        <v>383</v>
      </c>
      <c r="E3854" s="249" t="s">
        <v>19</v>
      </c>
      <c r="F3854" s="250" t="s">
        <v>1602</v>
      </c>
      <c r="G3854" s="248"/>
      <c r="H3854" s="251">
        <v>1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383</v>
      </c>
      <c r="AU3854" s="257" t="s">
        <v>91</v>
      </c>
      <c r="AV3854" s="14" t="s">
        <v>91</v>
      </c>
      <c r="AW3854" s="14" t="s">
        <v>37</v>
      </c>
      <c r="AX3854" s="14" t="s">
        <v>78</v>
      </c>
      <c r="AY3854" s="257" t="s">
        <v>373</v>
      </c>
    </row>
    <row r="3855" s="14" customFormat="1">
      <c r="A3855" s="14"/>
      <c r="B3855" s="247"/>
      <c r="C3855" s="248"/>
      <c r="D3855" s="238" t="s">
        <v>383</v>
      </c>
      <c r="E3855" s="249" t="s">
        <v>19</v>
      </c>
      <c r="F3855" s="250" t="s">
        <v>1606</v>
      </c>
      <c r="G3855" s="248"/>
      <c r="H3855" s="251">
        <v>1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383</v>
      </c>
      <c r="AU3855" s="257" t="s">
        <v>91</v>
      </c>
      <c r="AV3855" s="14" t="s">
        <v>91</v>
      </c>
      <c r="AW3855" s="14" t="s">
        <v>37</v>
      </c>
      <c r="AX3855" s="14" t="s">
        <v>78</v>
      </c>
      <c r="AY3855" s="257" t="s">
        <v>373</v>
      </c>
    </row>
    <row r="3856" s="14" customFormat="1">
      <c r="A3856" s="14"/>
      <c r="B3856" s="247"/>
      <c r="C3856" s="248"/>
      <c r="D3856" s="238" t="s">
        <v>383</v>
      </c>
      <c r="E3856" s="249" t="s">
        <v>19</v>
      </c>
      <c r="F3856" s="250" t="s">
        <v>1607</v>
      </c>
      <c r="G3856" s="248"/>
      <c r="H3856" s="251">
        <v>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383</v>
      </c>
      <c r="AU3856" s="257" t="s">
        <v>91</v>
      </c>
      <c r="AV3856" s="14" t="s">
        <v>91</v>
      </c>
      <c r="AW3856" s="14" t="s">
        <v>37</v>
      </c>
      <c r="AX3856" s="14" t="s">
        <v>78</v>
      </c>
      <c r="AY3856" s="257" t="s">
        <v>373</v>
      </c>
    </row>
    <row r="3857" s="14" customFormat="1">
      <c r="A3857" s="14"/>
      <c r="B3857" s="247"/>
      <c r="C3857" s="248"/>
      <c r="D3857" s="238" t="s">
        <v>383</v>
      </c>
      <c r="E3857" s="249" t="s">
        <v>19</v>
      </c>
      <c r="F3857" s="250" t="s">
        <v>1608</v>
      </c>
      <c r="G3857" s="248"/>
      <c r="H3857" s="251">
        <v>1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383</v>
      </c>
      <c r="AU3857" s="257" t="s">
        <v>91</v>
      </c>
      <c r="AV3857" s="14" t="s">
        <v>91</v>
      </c>
      <c r="AW3857" s="14" t="s">
        <v>37</v>
      </c>
      <c r="AX3857" s="14" t="s">
        <v>78</v>
      </c>
      <c r="AY3857" s="257" t="s">
        <v>373</v>
      </c>
    </row>
    <row r="3858" s="14" customFormat="1">
      <c r="A3858" s="14"/>
      <c r="B3858" s="247"/>
      <c r="C3858" s="248"/>
      <c r="D3858" s="238" t="s">
        <v>383</v>
      </c>
      <c r="E3858" s="249" t="s">
        <v>19</v>
      </c>
      <c r="F3858" s="250" t="s">
        <v>1609</v>
      </c>
      <c r="G3858" s="248"/>
      <c r="H3858" s="251">
        <v>1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383</v>
      </c>
      <c r="AU3858" s="257" t="s">
        <v>91</v>
      </c>
      <c r="AV3858" s="14" t="s">
        <v>91</v>
      </c>
      <c r="AW3858" s="14" t="s">
        <v>37</v>
      </c>
      <c r="AX3858" s="14" t="s">
        <v>78</v>
      </c>
      <c r="AY3858" s="257" t="s">
        <v>373</v>
      </c>
    </row>
    <row r="3859" s="14" customFormat="1">
      <c r="A3859" s="14"/>
      <c r="B3859" s="247"/>
      <c r="C3859" s="248"/>
      <c r="D3859" s="238" t="s">
        <v>383</v>
      </c>
      <c r="E3859" s="249" t="s">
        <v>19</v>
      </c>
      <c r="F3859" s="250" t="s">
        <v>1610</v>
      </c>
      <c r="G3859" s="248"/>
      <c r="H3859" s="251">
        <v>1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383</v>
      </c>
      <c r="AU3859" s="257" t="s">
        <v>91</v>
      </c>
      <c r="AV3859" s="14" t="s">
        <v>91</v>
      </c>
      <c r="AW3859" s="14" t="s">
        <v>37</v>
      </c>
      <c r="AX3859" s="14" t="s">
        <v>78</v>
      </c>
      <c r="AY3859" s="257" t="s">
        <v>373</v>
      </c>
    </row>
    <row r="3860" s="14" customFormat="1">
      <c r="A3860" s="14"/>
      <c r="B3860" s="247"/>
      <c r="C3860" s="248"/>
      <c r="D3860" s="238" t="s">
        <v>383</v>
      </c>
      <c r="E3860" s="249" t="s">
        <v>19</v>
      </c>
      <c r="F3860" s="250" t="s">
        <v>1611</v>
      </c>
      <c r="G3860" s="248"/>
      <c r="H3860" s="251">
        <v>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383</v>
      </c>
      <c r="AU3860" s="257" t="s">
        <v>91</v>
      </c>
      <c r="AV3860" s="14" t="s">
        <v>91</v>
      </c>
      <c r="AW3860" s="14" t="s">
        <v>37</v>
      </c>
      <c r="AX3860" s="14" t="s">
        <v>78</v>
      </c>
      <c r="AY3860" s="257" t="s">
        <v>373</v>
      </c>
    </row>
    <row r="3861" s="14" customFormat="1">
      <c r="A3861" s="14"/>
      <c r="B3861" s="247"/>
      <c r="C3861" s="248"/>
      <c r="D3861" s="238" t="s">
        <v>383</v>
      </c>
      <c r="E3861" s="249" t="s">
        <v>19</v>
      </c>
      <c r="F3861" s="250" t="s">
        <v>1612</v>
      </c>
      <c r="G3861" s="248"/>
      <c r="H3861" s="251">
        <v>1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383</v>
      </c>
      <c r="AU3861" s="257" t="s">
        <v>91</v>
      </c>
      <c r="AV3861" s="14" t="s">
        <v>91</v>
      </c>
      <c r="AW3861" s="14" t="s">
        <v>37</v>
      </c>
      <c r="AX3861" s="14" t="s">
        <v>78</v>
      </c>
      <c r="AY3861" s="257" t="s">
        <v>373</v>
      </c>
    </row>
    <row r="3862" s="14" customFormat="1">
      <c r="A3862" s="14"/>
      <c r="B3862" s="247"/>
      <c r="C3862" s="248"/>
      <c r="D3862" s="238" t="s">
        <v>383</v>
      </c>
      <c r="E3862" s="249" t="s">
        <v>19</v>
      </c>
      <c r="F3862" s="250" t="s">
        <v>1613</v>
      </c>
      <c r="G3862" s="248"/>
      <c r="H3862" s="251">
        <v>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383</v>
      </c>
      <c r="AU3862" s="257" t="s">
        <v>91</v>
      </c>
      <c r="AV3862" s="14" t="s">
        <v>91</v>
      </c>
      <c r="AW3862" s="14" t="s">
        <v>37</v>
      </c>
      <c r="AX3862" s="14" t="s">
        <v>78</v>
      </c>
      <c r="AY3862" s="257" t="s">
        <v>373</v>
      </c>
    </row>
    <row r="3863" s="14" customFormat="1">
      <c r="A3863" s="14"/>
      <c r="B3863" s="247"/>
      <c r="C3863" s="248"/>
      <c r="D3863" s="238" t="s">
        <v>383</v>
      </c>
      <c r="E3863" s="249" t="s">
        <v>19</v>
      </c>
      <c r="F3863" s="250" t="s">
        <v>1615</v>
      </c>
      <c r="G3863" s="248"/>
      <c r="H3863" s="251">
        <v>1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383</v>
      </c>
      <c r="AU3863" s="257" t="s">
        <v>91</v>
      </c>
      <c r="AV3863" s="14" t="s">
        <v>91</v>
      </c>
      <c r="AW3863" s="14" t="s">
        <v>37</v>
      </c>
      <c r="AX3863" s="14" t="s">
        <v>78</v>
      </c>
      <c r="AY3863" s="257" t="s">
        <v>373</v>
      </c>
    </row>
    <row r="3864" s="14" customFormat="1">
      <c r="A3864" s="14"/>
      <c r="B3864" s="247"/>
      <c r="C3864" s="248"/>
      <c r="D3864" s="238" t="s">
        <v>383</v>
      </c>
      <c r="E3864" s="249" t="s">
        <v>19</v>
      </c>
      <c r="F3864" s="250" t="s">
        <v>1617</v>
      </c>
      <c r="G3864" s="248"/>
      <c r="H3864" s="251">
        <v>1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383</v>
      </c>
      <c r="AU3864" s="257" t="s">
        <v>91</v>
      </c>
      <c r="AV3864" s="14" t="s">
        <v>91</v>
      </c>
      <c r="AW3864" s="14" t="s">
        <v>37</v>
      </c>
      <c r="AX3864" s="14" t="s">
        <v>78</v>
      </c>
      <c r="AY3864" s="257" t="s">
        <v>373</v>
      </c>
    </row>
    <row r="3865" s="14" customFormat="1">
      <c r="A3865" s="14"/>
      <c r="B3865" s="247"/>
      <c r="C3865" s="248"/>
      <c r="D3865" s="238" t="s">
        <v>383</v>
      </c>
      <c r="E3865" s="249" t="s">
        <v>19</v>
      </c>
      <c r="F3865" s="250" t="s">
        <v>1621</v>
      </c>
      <c r="G3865" s="248"/>
      <c r="H3865" s="251">
        <v>1</v>
      </c>
      <c r="I3865" s="252"/>
      <c r="J3865" s="248"/>
      <c r="K3865" s="248"/>
      <c r="L3865" s="253"/>
      <c r="M3865" s="254"/>
      <c r="N3865" s="255"/>
      <c r="O3865" s="255"/>
      <c r="P3865" s="255"/>
      <c r="Q3865" s="255"/>
      <c r="R3865" s="255"/>
      <c r="S3865" s="255"/>
      <c r="T3865" s="256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7" t="s">
        <v>383</v>
      </c>
      <c r="AU3865" s="257" t="s">
        <v>91</v>
      </c>
      <c r="AV3865" s="14" t="s">
        <v>91</v>
      </c>
      <c r="AW3865" s="14" t="s">
        <v>37</v>
      </c>
      <c r="AX3865" s="14" t="s">
        <v>78</v>
      </c>
      <c r="AY3865" s="257" t="s">
        <v>373</v>
      </c>
    </row>
    <row r="3866" s="14" customFormat="1">
      <c r="A3866" s="14"/>
      <c r="B3866" s="247"/>
      <c r="C3866" s="248"/>
      <c r="D3866" s="238" t="s">
        <v>383</v>
      </c>
      <c r="E3866" s="249" t="s">
        <v>19</v>
      </c>
      <c r="F3866" s="250" t="s">
        <v>1622</v>
      </c>
      <c r="G3866" s="248"/>
      <c r="H3866" s="251">
        <v>1</v>
      </c>
      <c r="I3866" s="252"/>
      <c r="J3866" s="248"/>
      <c r="K3866" s="248"/>
      <c r="L3866" s="253"/>
      <c r="M3866" s="254"/>
      <c r="N3866" s="255"/>
      <c r="O3866" s="255"/>
      <c r="P3866" s="255"/>
      <c r="Q3866" s="255"/>
      <c r="R3866" s="255"/>
      <c r="S3866" s="255"/>
      <c r="T3866" s="256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7" t="s">
        <v>383</v>
      </c>
      <c r="AU3866" s="257" t="s">
        <v>91</v>
      </c>
      <c r="AV3866" s="14" t="s">
        <v>91</v>
      </c>
      <c r="AW3866" s="14" t="s">
        <v>37</v>
      </c>
      <c r="AX3866" s="14" t="s">
        <v>78</v>
      </c>
      <c r="AY3866" s="257" t="s">
        <v>373</v>
      </c>
    </row>
    <row r="3867" s="14" customFormat="1">
      <c r="A3867" s="14"/>
      <c r="B3867" s="247"/>
      <c r="C3867" s="248"/>
      <c r="D3867" s="238" t="s">
        <v>383</v>
      </c>
      <c r="E3867" s="249" t="s">
        <v>19</v>
      </c>
      <c r="F3867" s="250" t="s">
        <v>1626</v>
      </c>
      <c r="G3867" s="248"/>
      <c r="H3867" s="251">
        <v>1</v>
      </c>
      <c r="I3867" s="252"/>
      <c r="J3867" s="248"/>
      <c r="K3867" s="248"/>
      <c r="L3867" s="253"/>
      <c r="M3867" s="254"/>
      <c r="N3867" s="255"/>
      <c r="O3867" s="255"/>
      <c r="P3867" s="255"/>
      <c r="Q3867" s="255"/>
      <c r="R3867" s="255"/>
      <c r="S3867" s="255"/>
      <c r="T3867" s="256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7" t="s">
        <v>383</v>
      </c>
      <c r="AU3867" s="257" t="s">
        <v>91</v>
      </c>
      <c r="AV3867" s="14" t="s">
        <v>91</v>
      </c>
      <c r="AW3867" s="14" t="s">
        <v>37</v>
      </c>
      <c r="AX3867" s="14" t="s">
        <v>78</v>
      </c>
      <c r="AY3867" s="257" t="s">
        <v>373</v>
      </c>
    </row>
    <row r="3868" s="14" customFormat="1">
      <c r="A3868" s="14"/>
      <c r="B3868" s="247"/>
      <c r="C3868" s="248"/>
      <c r="D3868" s="238" t="s">
        <v>383</v>
      </c>
      <c r="E3868" s="249" t="s">
        <v>19</v>
      </c>
      <c r="F3868" s="250" t="s">
        <v>1627</v>
      </c>
      <c r="G3868" s="248"/>
      <c r="H3868" s="251">
        <v>1</v>
      </c>
      <c r="I3868" s="252"/>
      <c r="J3868" s="248"/>
      <c r="K3868" s="248"/>
      <c r="L3868" s="253"/>
      <c r="M3868" s="254"/>
      <c r="N3868" s="255"/>
      <c r="O3868" s="255"/>
      <c r="P3868" s="255"/>
      <c r="Q3868" s="255"/>
      <c r="R3868" s="255"/>
      <c r="S3868" s="255"/>
      <c r="T3868" s="256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7" t="s">
        <v>383</v>
      </c>
      <c r="AU3868" s="257" t="s">
        <v>91</v>
      </c>
      <c r="AV3868" s="14" t="s">
        <v>91</v>
      </c>
      <c r="AW3868" s="14" t="s">
        <v>37</v>
      </c>
      <c r="AX3868" s="14" t="s">
        <v>78</v>
      </c>
      <c r="AY3868" s="257" t="s">
        <v>373</v>
      </c>
    </row>
    <row r="3869" s="14" customFormat="1">
      <c r="A3869" s="14"/>
      <c r="B3869" s="247"/>
      <c r="C3869" s="248"/>
      <c r="D3869" s="238" t="s">
        <v>383</v>
      </c>
      <c r="E3869" s="249" t="s">
        <v>19</v>
      </c>
      <c r="F3869" s="250" t="s">
        <v>1628</v>
      </c>
      <c r="G3869" s="248"/>
      <c r="H3869" s="251">
        <v>1</v>
      </c>
      <c r="I3869" s="252"/>
      <c r="J3869" s="248"/>
      <c r="K3869" s="248"/>
      <c r="L3869" s="253"/>
      <c r="M3869" s="254"/>
      <c r="N3869" s="255"/>
      <c r="O3869" s="255"/>
      <c r="P3869" s="255"/>
      <c r="Q3869" s="255"/>
      <c r="R3869" s="255"/>
      <c r="S3869" s="255"/>
      <c r="T3869" s="256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7" t="s">
        <v>383</v>
      </c>
      <c r="AU3869" s="257" t="s">
        <v>91</v>
      </c>
      <c r="AV3869" s="14" t="s">
        <v>91</v>
      </c>
      <c r="AW3869" s="14" t="s">
        <v>37</v>
      </c>
      <c r="AX3869" s="14" t="s">
        <v>78</v>
      </c>
      <c r="AY3869" s="257" t="s">
        <v>373</v>
      </c>
    </row>
    <row r="3870" s="14" customFormat="1">
      <c r="A3870" s="14"/>
      <c r="B3870" s="247"/>
      <c r="C3870" s="248"/>
      <c r="D3870" s="238" t="s">
        <v>383</v>
      </c>
      <c r="E3870" s="249" t="s">
        <v>19</v>
      </c>
      <c r="F3870" s="250" t="s">
        <v>1629</v>
      </c>
      <c r="G3870" s="248"/>
      <c r="H3870" s="251">
        <v>1</v>
      </c>
      <c r="I3870" s="252"/>
      <c r="J3870" s="248"/>
      <c r="K3870" s="248"/>
      <c r="L3870" s="253"/>
      <c r="M3870" s="254"/>
      <c r="N3870" s="255"/>
      <c r="O3870" s="255"/>
      <c r="P3870" s="255"/>
      <c r="Q3870" s="255"/>
      <c r="R3870" s="255"/>
      <c r="S3870" s="255"/>
      <c r="T3870" s="256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7" t="s">
        <v>383</v>
      </c>
      <c r="AU3870" s="257" t="s">
        <v>91</v>
      </c>
      <c r="AV3870" s="14" t="s">
        <v>91</v>
      </c>
      <c r="AW3870" s="14" t="s">
        <v>37</v>
      </c>
      <c r="AX3870" s="14" t="s">
        <v>78</v>
      </c>
      <c r="AY3870" s="257" t="s">
        <v>373</v>
      </c>
    </row>
    <row r="3871" s="14" customFormat="1">
      <c r="A3871" s="14"/>
      <c r="B3871" s="247"/>
      <c r="C3871" s="248"/>
      <c r="D3871" s="238" t="s">
        <v>383</v>
      </c>
      <c r="E3871" s="249" t="s">
        <v>19</v>
      </c>
      <c r="F3871" s="250" t="s">
        <v>1630</v>
      </c>
      <c r="G3871" s="248"/>
      <c r="H3871" s="251">
        <v>1</v>
      </c>
      <c r="I3871" s="252"/>
      <c r="J3871" s="248"/>
      <c r="K3871" s="248"/>
      <c r="L3871" s="253"/>
      <c r="M3871" s="254"/>
      <c r="N3871" s="255"/>
      <c r="O3871" s="255"/>
      <c r="P3871" s="255"/>
      <c r="Q3871" s="255"/>
      <c r="R3871" s="255"/>
      <c r="S3871" s="255"/>
      <c r="T3871" s="256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7" t="s">
        <v>383</v>
      </c>
      <c r="AU3871" s="257" t="s">
        <v>91</v>
      </c>
      <c r="AV3871" s="14" t="s">
        <v>91</v>
      </c>
      <c r="AW3871" s="14" t="s">
        <v>37</v>
      </c>
      <c r="AX3871" s="14" t="s">
        <v>78</v>
      </c>
      <c r="AY3871" s="257" t="s">
        <v>373</v>
      </c>
    </row>
    <row r="3872" s="14" customFormat="1">
      <c r="A3872" s="14"/>
      <c r="B3872" s="247"/>
      <c r="C3872" s="248"/>
      <c r="D3872" s="238" t="s">
        <v>383</v>
      </c>
      <c r="E3872" s="249" t="s">
        <v>19</v>
      </c>
      <c r="F3872" s="250" t="s">
        <v>1631</v>
      </c>
      <c r="G3872" s="248"/>
      <c r="H3872" s="251">
        <v>1</v>
      </c>
      <c r="I3872" s="252"/>
      <c r="J3872" s="248"/>
      <c r="K3872" s="248"/>
      <c r="L3872" s="253"/>
      <c r="M3872" s="254"/>
      <c r="N3872" s="255"/>
      <c r="O3872" s="255"/>
      <c r="P3872" s="255"/>
      <c r="Q3872" s="255"/>
      <c r="R3872" s="255"/>
      <c r="S3872" s="255"/>
      <c r="T3872" s="256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7" t="s">
        <v>383</v>
      </c>
      <c r="AU3872" s="257" t="s">
        <v>91</v>
      </c>
      <c r="AV3872" s="14" t="s">
        <v>91</v>
      </c>
      <c r="AW3872" s="14" t="s">
        <v>37</v>
      </c>
      <c r="AX3872" s="14" t="s">
        <v>78</v>
      </c>
      <c r="AY3872" s="257" t="s">
        <v>373</v>
      </c>
    </row>
    <row r="3873" s="14" customFormat="1">
      <c r="A3873" s="14"/>
      <c r="B3873" s="247"/>
      <c r="C3873" s="248"/>
      <c r="D3873" s="238" t="s">
        <v>383</v>
      </c>
      <c r="E3873" s="249" t="s">
        <v>19</v>
      </c>
      <c r="F3873" s="250" t="s">
        <v>1632</v>
      </c>
      <c r="G3873" s="248"/>
      <c r="H3873" s="251">
        <v>1</v>
      </c>
      <c r="I3873" s="252"/>
      <c r="J3873" s="248"/>
      <c r="K3873" s="248"/>
      <c r="L3873" s="253"/>
      <c r="M3873" s="254"/>
      <c r="N3873" s="255"/>
      <c r="O3873" s="255"/>
      <c r="P3873" s="255"/>
      <c r="Q3873" s="255"/>
      <c r="R3873" s="255"/>
      <c r="S3873" s="255"/>
      <c r="T3873" s="256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7" t="s">
        <v>383</v>
      </c>
      <c r="AU3873" s="257" t="s">
        <v>91</v>
      </c>
      <c r="AV3873" s="14" t="s">
        <v>91</v>
      </c>
      <c r="AW3873" s="14" t="s">
        <v>37</v>
      </c>
      <c r="AX3873" s="14" t="s">
        <v>78</v>
      </c>
      <c r="AY3873" s="257" t="s">
        <v>373</v>
      </c>
    </row>
    <row r="3874" s="14" customFormat="1">
      <c r="A3874" s="14"/>
      <c r="B3874" s="247"/>
      <c r="C3874" s="248"/>
      <c r="D3874" s="238" t="s">
        <v>383</v>
      </c>
      <c r="E3874" s="249" t="s">
        <v>19</v>
      </c>
      <c r="F3874" s="250" t="s">
        <v>1633</v>
      </c>
      <c r="G3874" s="248"/>
      <c r="H3874" s="251">
        <v>1</v>
      </c>
      <c r="I3874" s="252"/>
      <c r="J3874" s="248"/>
      <c r="K3874" s="248"/>
      <c r="L3874" s="253"/>
      <c r="M3874" s="254"/>
      <c r="N3874" s="255"/>
      <c r="O3874" s="255"/>
      <c r="P3874" s="255"/>
      <c r="Q3874" s="255"/>
      <c r="R3874" s="255"/>
      <c r="S3874" s="255"/>
      <c r="T3874" s="256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7" t="s">
        <v>383</v>
      </c>
      <c r="AU3874" s="257" t="s">
        <v>91</v>
      </c>
      <c r="AV3874" s="14" t="s">
        <v>91</v>
      </c>
      <c r="AW3874" s="14" t="s">
        <v>37</v>
      </c>
      <c r="AX3874" s="14" t="s">
        <v>78</v>
      </c>
      <c r="AY3874" s="257" t="s">
        <v>373</v>
      </c>
    </row>
    <row r="3875" s="15" customFormat="1">
      <c r="A3875" s="15"/>
      <c r="B3875" s="258"/>
      <c r="C3875" s="259"/>
      <c r="D3875" s="238" t="s">
        <v>383</v>
      </c>
      <c r="E3875" s="260" t="s">
        <v>19</v>
      </c>
      <c r="F3875" s="261" t="s">
        <v>386</v>
      </c>
      <c r="G3875" s="259"/>
      <c r="H3875" s="262">
        <v>39</v>
      </c>
      <c r="I3875" s="263"/>
      <c r="J3875" s="259"/>
      <c r="K3875" s="259"/>
      <c r="L3875" s="264"/>
      <c r="M3875" s="265"/>
      <c r="N3875" s="266"/>
      <c r="O3875" s="266"/>
      <c r="P3875" s="266"/>
      <c r="Q3875" s="266"/>
      <c r="R3875" s="266"/>
      <c r="S3875" s="266"/>
      <c r="T3875" s="267"/>
      <c r="U3875" s="15"/>
      <c r="V3875" s="15"/>
      <c r="W3875" s="15"/>
      <c r="X3875" s="15"/>
      <c r="Y3875" s="15"/>
      <c r="Z3875" s="15"/>
      <c r="AA3875" s="15"/>
      <c r="AB3875" s="15"/>
      <c r="AC3875" s="15"/>
      <c r="AD3875" s="15"/>
      <c r="AE3875" s="15"/>
      <c r="AT3875" s="268" t="s">
        <v>383</v>
      </c>
      <c r="AU3875" s="268" t="s">
        <v>91</v>
      </c>
      <c r="AV3875" s="15" t="s">
        <v>379</v>
      </c>
      <c r="AW3875" s="15" t="s">
        <v>37</v>
      </c>
      <c r="AX3875" s="15" t="s">
        <v>85</v>
      </c>
      <c r="AY3875" s="268" t="s">
        <v>373</v>
      </c>
    </row>
    <row r="3876" s="2" customFormat="1" ht="37.8" customHeight="1">
      <c r="A3876" s="41"/>
      <c r="B3876" s="42"/>
      <c r="C3876" s="280" t="s">
        <v>3571</v>
      </c>
      <c r="D3876" s="280" t="s">
        <v>489</v>
      </c>
      <c r="E3876" s="281" t="s">
        <v>3572</v>
      </c>
      <c r="F3876" s="282" t="s">
        <v>3573</v>
      </c>
      <c r="G3876" s="283" t="s">
        <v>595</v>
      </c>
      <c r="H3876" s="284">
        <v>1</v>
      </c>
      <c r="I3876" s="285"/>
      <c r="J3876" s="286">
        <f>ROUND(I3876*H3876,2)</f>
        <v>0</v>
      </c>
      <c r="K3876" s="282" t="s">
        <v>19</v>
      </c>
      <c r="L3876" s="287"/>
      <c r="M3876" s="288" t="s">
        <v>19</v>
      </c>
      <c r="N3876" s="289" t="s">
        <v>50</v>
      </c>
      <c r="O3876" s="87"/>
      <c r="P3876" s="227">
        <f>O3876*H3876</f>
        <v>0</v>
      </c>
      <c r="Q3876" s="227">
        <v>0.017500000000000002</v>
      </c>
      <c r="R3876" s="227">
        <f>Q3876*H3876</f>
        <v>0.017500000000000002</v>
      </c>
      <c r="S3876" s="227">
        <v>0</v>
      </c>
      <c r="T3876" s="228">
        <f>S3876*H3876</f>
        <v>0</v>
      </c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R3876" s="229" t="s">
        <v>616</v>
      </c>
      <c r="AT3876" s="229" t="s">
        <v>489</v>
      </c>
      <c r="AU3876" s="229" t="s">
        <v>91</v>
      </c>
      <c r="AY3876" s="20" t="s">
        <v>373</v>
      </c>
      <c r="BE3876" s="230">
        <f>IF(N3876="základní",J3876,0)</f>
        <v>0</v>
      </c>
      <c r="BF3876" s="230">
        <f>IF(N3876="snížená",J3876,0)</f>
        <v>0</v>
      </c>
      <c r="BG3876" s="230">
        <f>IF(N3876="zákl. přenesená",J3876,0)</f>
        <v>0</v>
      </c>
      <c r="BH3876" s="230">
        <f>IF(N3876="sníž. přenesená",J3876,0)</f>
        <v>0</v>
      </c>
      <c r="BI3876" s="230">
        <f>IF(N3876="nulová",J3876,0)</f>
        <v>0</v>
      </c>
      <c r="BJ3876" s="20" t="s">
        <v>91</v>
      </c>
      <c r="BK3876" s="230">
        <f>ROUND(I3876*H3876,2)</f>
        <v>0</v>
      </c>
      <c r="BL3876" s="20" t="s">
        <v>482</v>
      </c>
      <c r="BM3876" s="229" t="s">
        <v>3574</v>
      </c>
    </row>
    <row r="3877" s="2" customFormat="1" ht="37.8" customHeight="1">
      <c r="A3877" s="41"/>
      <c r="B3877" s="42"/>
      <c r="C3877" s="280" t="s">
        <v>3575</v>
      </c>
      <c r="D3877" s="280" t="s">
        <v>489</v>
      </c>
      <c r="E3877" s="281" t="s">
        <v>3576</v>
      </c>
      <c r="F3877" s="282" t="s">
        <v>3573</v>
      </c>
      <c r="G3877" s="283" t="s">
        <v>595</v>
      </c>
      <c r="H3877" s="284">
        <v>1</v>
      </c>
      <c r="I3877" s="285"/>
      <c r="J3877" s="286">
        <f>ROUND(I3877*H3877,2)</f>
        <v>0</v>
      </c>
      <c r="K3877" s="282" t="s">
        <v>19</v>
      </c>
      <c r="L3877" s="287"/>
      <c r="M3877" s="288" t="s">
        <v>19</v>
      </c>
      <c r="N3877" s="289" t="s">
        <v>50</v>
      </c>
      <c r="O3877" s="87"/>
      <c r="P3877" s="227">
        <f>O3877*H3877</f>
        <v>0</v>
      </c>
      <c r="Q3877" s="227">
        <v>0.017500000000000002</v>
      </c>
      <c r="R3877" s="227">
        <f>Q3877*H3877</f>
        <v>0.017500000000000002</v>
      </c>
      <c r="S3877" s="227">
        <v>0</v>
      </c>
      <c r="T3877" s="228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9" t="s">
        <v>616</v>
      </c>
      <c r="AT3877" s="229" t="s">
        <v>489</v>
      </c>
      <c r="AU3877" s="229" t="s">
        <v>91</v>
      </c>
      <c r="AY3877" s="20" t="s">
        <v>373</v>
      </c>
      <c r="BE3877" s="230">
        <f>IF(N3877="základní",J3877,0)</f>
        <v>0</v>
      </c>
      <c r="BF3877" s="230">
        <f>IF(N3877="snížená",J3877,0)</f>
        <v>0</v>
      </c>
      <c r="BG3877" s="230">
        <f>IF(N3877="zákl. přenesená",J3877,0)</f>
        <v>0</v>
      </c>
      <c r="BH3877" s="230">
        <f>IF(N3877="sníž. přenesená",J3877,0)</f>
        <v>0</v>
      </c>
      <c r="BI3877" s="230">
        <f>IF(N3877="nulová",J3877,0)</f>
        <v>0</v>
      </c>
      <c r="BJ3877" s="20" t="s">
        <v>91</v>
      </c>
      <c r="BK3877" s="230">
        <f>ROUND(I3877*H3877,2)</f>
        <v>0</v>
      </c>
      <c r="BL3877" s="20" t="s">
        <v>482</v>
      </c>
      <c r="BM3877" s="229" t="s">
        <v>3577</v>
      </c>
    </row>
    <row r="3878" s="2" customFormat="1" ht="37.8" customHeight="1">
      <c r="A3878" s="41"/>
      <c r="B3878" s="42"/>
      <c r="C3878" s="280" t="s">
        <v>3578</v>
      </c>
      <c r="D3878" s="280" t="s">
        <v>489</v>
      </c>
      <c r="E3878" s="281" t="s">
        <v>3579</v>
      </c>
      <c r="F3878" s="282" t="s">
        <v>3573</v>
      </c>
      <c r="G3878" s="283" t="s">
        <v>595</v>
      </c>
      <c r="H3878" s="284">
        <v>1</v>
      </c>
      <c r="I3878" s="285"/>
      <c r="J3878" s="286">
        <f>ROUND(I3878*H3878,2)</f>
        <v>0</v>
      </c>
      <c r="K3878" s="282" t="s">
        <v>19</v>
      </c>
      <c r="L3878" s="287"/>
      <c r="M3878" s="288" t="s">
        <v>19</v>
      </c>
      <c r="N3878" s="289" t="s">
        <v>50</v>
      </c>
      <c r="O3878" s="87"/>
      <c r="P3878" s="227">
        <f>O3878*H3878</f>
        <v>0</v>
      </c>
      <c r="Q3878" s="227">
        <v>0.017500000000000002</v>
      </c>
      <c r="R3878" s="227">
        <f>Q3878*H3878</f>
        <v>0.017500000000000002</v>
      </c>
      <c r="S3878" s="227">
        <v>0</v>
      </c>
      <c r="T3878" s="228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29" t="s">
        <v>616</v>
      </c>
      <c r="AT3878" s="229" t="s">
        <v>489</v>
      </c>
      <c r="AU3878" s="229" t="s">
        <v>91</v>
      </c>
      <c r="AY3878" s="20" t="s">
        <v>373</v>
      </c>
      <c r="BE3878" s="230">
        <f>IF(N3878="základní",J3878,0)</f>
        <v>0</v>
      </c>
      <c r="BF3878" s="230">
        <f>IF(N3878="snížená",J3878,0)</f>
        <v>0</v>
      </c>
      <c r="BG3878" s="230">
        <f>IF(N3878="zákl. přenesená",J3878,0)</f>
        <v>0</v>
      </c>
      <c r="BH3878" s="230">
        <f>IF(N3878="sníž. přenesená",J3878,0)</f>
        <v>0</v>
      </c>
      <c r="BI3878" s="230">
        <f>IF(N3878="nulová",J3878,0)</f>
        <v>0</v>
      </c>
      <c r="BJ3878" s="20" t="s">
        <v>91</v>
      </c>
      <c r="BK3878" s="230">
        <f>ROUND(I3878*H3878,2)</f>
        <v>0</v>
      </c>
      <c r="BL3878" s="20" t="s">
        <v>482</v>
      </c>
      <c r="BM3878" s="229" t="s">
        <v>3580</v>
      </c>
    </row>
    <row r="3879" s="2" customFormat="1" ht="37.8" customHeight="1">
      <c r="A3879" s="41"/>
      <c r="B3879" s="42"/>
      <c r="C3879" s="280" t="s">
        <v>3581</v>
      </c>
      <c r="D3879" s="280" t="s">
        <v>489</v>
      </c>
      <c r="E3879" s="281" t="s">
        <v>3582</v>
      </c>
      <c r="F3879" s="282" t="s">
        <v>3573</v>
      </c>
      <c r="G3879" s="283" t="s">
        <v>595</v>
      </c>
      <c r="H3879" s="284">
        <v>1</v>
      </c>
      <c r="I3879" s="285"/>
      <c r="J3879" s="286">
        <f>ROUND(I3879*H3879,2)</f>
        <v>0</v>
      </c>
      <c r="K3879" s="282" t="s">
        <v>19</v>
      </c>
      <c r="L3879" s="287"/>
      <c r="M3879" s="288" t="s">
        <v>19</v>
      </c>
      <c r="N3879" s="289" t="s">
        <v>50</v>
      </c>
      <c r="O3879" s="87"/>
      <c r="P3879" s="227">
        <f>O3879*H3879</f>
        <v>0</v>
      </c>
      <c r="Q3879" s="227">
        <v>0.017500000000000002</v>
      </c>
      <c r="R3879" s="227">
        <f>Q3879*H3879</f>
        <v>0.017500000000000002</v>
      </c>
      <c r="S3879" s="227">
        <v>0</v>
      </c>
      <c r="T3879" s="228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9" t="s">
        <v>616</v>
      </c>
      <c r="AT3879" s="229" t="s">
        <v>489</v>
      </c>
      <c r="AU3879" s="229" t="s">
        <v>91</v>
      </c>
      <c r="AY3879" s="20" t="s">
        <v>373</v>
      </c>
      <c r="BE3879" s="230">
        <f>IF(N3879="základní",J3879,0)</f>
        <v>0</v>
      </c>
      <c r="BF3879" s="230">
        <f>IF(N3879="snížená",J3879,0)</f>
        <v>0</v>
      </c>
      <c r="BG3879" s="230">
        <f>IF(N3879="zákl. přenesená",J3879,0)</f>
        <v>0</v>
      </c>
      <c r="BH3879" s="230">
        <f>IF(N3879="sníž. přenesená",J3879,0)</f>
        <v>0</v>
      </c>
      <c r="BI3879" s="230">
        <f>IF(N3879="nulová",J3879,0)</f>
        <v>0</v>
      </c>
      <c r="BJ3879" s="20" t="s">
        <v>91</v>
      </c>
      <c r="BK3879" s="230">
        <f>ROUND(I3879*H3879,2)</f>
        <v>0</v>
      </c>
      <c r="BL3879" s="20" t="s">
        <v>482</v>
      </c>
      <c r="BM3879" s="229" t="s">
        <v>3583</v>
      </c>
    </row>
    <row r="3880" s="2" customFormat="1" ht="37.8" customHeight="1">
      <c r="A3880" s="41"/>
      <c r="B3880" s="42"/>
      <c r="C3880" s="280" t="s">
        <v>3584</v>
      </c>
      <c r="D3880" s="280" t="s">
        <v>489</v>
      </c>
      <c r="E3880" s="281" t="s">
        <v>3585</v>
      </c>
      <c r="F3880" s="282" t="s">
        <v>3573</v>
      </c>
      <c r="G3880" s="283" t="s">
        <v>595</v>
      </c>
      <c r="H3880" s="284">
        <v>1</v>
      </c>
      <c r="I3880" s="285"/>
      <c r="J3880" s="286">
        <f>ROUND(I3880*H3880,2)</f>
        <v>0</v>
      </c>
      <c r="K3880" s="282" t="s">
        <v>19</v>
      </c>
      <c r="L3880" s="287"/>
      <c r="M3880" s="288" t="s">
        <v>19</v>
      </c>
      <c r="N3880" s="289" t="s">
        <v>50</v>
      </c>
      <c r="O3880" s="87"/>
      <c r="P3880" s="227">
        <f>O3880*H3880</f>
        <v>0</v>
      </c>
      <c r="Q3880" s="227">
        <v>0.017500000000000002</v>
      </c>
      <c r="R3880" s="227">
        <f>Q3880*H3880</f>
        <v>0.017500000000000002</v>
      </c>
      <c r="S3880" s="227">
        <v>0</v>
      </c>
      <c r="T3880" s="228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9" t="s">
        <v>616</v>
      </c>
      <c r="AT3880" s="229" t="s">
        <v>489</v>
      </c>
      <c r="AU3880" s="229" t="s">
        <v>91</v>
      </c>
      <c r="AY3880" s="20" t="s">
        <v>373</v>
      </c>
      <c r="BE3880" s="230">
        <f>IF(N3880="základní",J3880,0)</f>
        <v>0</v>
      </c>
      <c r="BF3880" s="230">
        <f>IF(N3880="snížená",J3880,0)</f>
        <v>0</v>
      </c>
      <c r="BG3880" s="230">
        <f>IF(N3880="zákl. přenesená",J3880,0)</f>
        <v>0</v>
      </c>
      <c r="BH3880" s="230">
        <f>IF(N3880="sníž. přenesená",J3880,0)</f>
        <v>0</v>
      </c>
      <c r="BI3880" s="230">
        <f>IF(N3880="nulová",J3880,0)</f>
        <v>0</v>
      </c>
      <c r="BJ3880" s="20" t="s">
        <v>91</v>
      </c>
      <c r="BK3880" s="230">
        <f>ROUND(I3880*H3880,2)</f>
        <v>0</v>
      </c>
      <c r="BL3880" s="20" t="s">
        <v>482</v>
      </c>
      <c r="BM3880" s="229" t="s">
        <v>3586</v>
      </c>
    </row>
    <row r="3881" s="2" customFormat="1" ht="37.8" customHeight="1">
      <c r="A3881" s="41"/>
      <c r="B3881" s="42"/>
      <c r="C3881" s="280" t="s">
        <v>3587</v>
      </c>
      <c r="D3881" s="280" t="s">
        <v>489</v>
      </c>
      <c r="E3881" s="281" t="s">
        <v>3588</v>
      </c>
      <c r="F3881" s="282" t="s">
        <v>3573</v>
      </c>
      <c r="G3881" s="283" t="s">
        <v>595</v>
      </c>
      <c r="H3881" s="284">
        <v>1</v>
      </c>
      <c r="I3881" s="285"/>
      <c r="J3881" s="286">
        <f>ROUND(I3881*H3881,2)</f>
        <v>0</v>
      </c>
      <c r="K3881" s="282" t="s">
        <v>19</v>
      </c>
      <c r="L3881" s="287"/>
      <c r="M3881" s="288" t="s">
        <v>19</v>
      </c>
      <c r="N3881" s="289" t="s">
        <v>50</v>
      </c>
      <c r="O3881" s="87"/>
      <c r="P3881" s="227">
        <f>O3881*H3881</f>
        <v>0</v>
      </c>
      <c r="Q3881" s="227">
        <v>0.017500000000000002</v>
      </c>
      <c r="R3881" s="227">
        <f>Q3881*H3881</f>
        <v>0.017500000000000002</v>
      </c>
      <c r="S3881" s="227">
        <v>0</v>
      </c>
      <c r="T3881" s="228">
        <f>S3881*H3881</f>
        <v>0</v>
      </c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R3881" s="229" t="s">
        <v>616</v>
      </c>
      <c r="AT3881" s="229" t="s">
        <v>489</v>
      </c>
      <c r="AU3881" s="229" t="s">
        <v>91</v>
      </c>
      <c r="AY3881" s="20" t="s">
        <v>373</v>
      </c>
      <c r="BE3881" s="230">
        <f>IF(N3881="základní",J3881,0)</f>
        <v>0</v>
      </c>
      <c r="BF3881" s="230">
        <f>IF(N3881="snížená",J3881,0)</f>
        <v>0</v>
      </c>
      <c r="BG3881" s="230">
        <f>IF(N3881="zákl. přenesená",J3881,0)</f>
        <v>0</v>
      </c>
      <c r="BH3881" s="230">
        <f>IF(N3881="sníž. přenesená",J3881,0)</f>
        <v>0</v>
      </c>
      <c r="BI3881" s="230">
        <f>IF(N3881="nulová",J3881,0)</f>
        <v>0</v>
      </c>
      <c r="BJ3881" s="20" t="s">
        <v>91</v>
      </c>
      <c r="BK3881" s="230">
        <f>ROUND(I3881*H3881,2)</f>
        <v>0</v>
      </c>
      <c r="BL3881" s="20" t="s">
        <v>482</v>
      </c>
      <c r="BM3881" s="229" t="s">
        <v>3589</v>
      </c>
    </row>
    <row r="3882" s="2" customFormat="1" ht="37.8" customHeight="1">
      <c r="A3882" s="41"/>
      <c r="B3882" s="42"/>
      <c r="C3882" s="280" t="s">
        <v>3590</v>
      </c>
      <c r="D3882" s="280" t="s">
        <v>489</v>
      </c>
      <c r="E3882" s="281" t="s">
        <v>3591</v>
      </c>
      <c r="F3882" s="282" t="s">
        <v>3573</v>
      </c>
      <c r="G3882" s="283" t="s">
        <v>595</v>
      </c>
      <c r="H3882" s="284">
        <v>1</v>
      </c>
      <c r="I3882" s="285"/>
      <c r="J3882" s="286">
        <f>ROUND(I3882*H3882,2)</f>
        <v>0</v>
      </c>
      <c r="K3882" s="282" t="s">
        <v>19</v>
      </c>
      <c r="L3882" s="287"/>
      <c r="M3882" s="288" t="s">
        <v>19</v>
      </c>
      <c r="N3882" s="289" t="s">
        <v>50</v>
      </c>
      <c r="O3882" s="87"/>
      <c r="P3882" s="227">
        <f>O3882*H3882</f>
        <v>0</v>
      </c>
      <c r="Q3882" s="227">
        <v>0.017500000000000002</v>
      </c>
      <c r="R3882" s="227">
        <f>Q3882*H3882</f>
        <v>0.017500000000000002</v>
      </c>
      <c r="S3882" s="227">
        <v>0</v>
      </c>
      <c r="T3882" s="228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9" t="s">
        <v>616</v>
      </c>
      <c r="AT3882" s="229" t="s">
        <v>489</v>
      </c>
      <c r="AU3882" s="229" t="s">
        <v>91</v>
      </c>
      <c r="AY3882" s="20" t="s">
        <v>373</v>
      </c>
      <c r="BE3882" s="230">
        <f>IF(N3882="základní",J3882,0)</f>
        <v>0</v>
      </c>
      <c r="BF3882" s="230">
        <f>IF(N3882="snížená",J3882,0)</f>
        <v>0</v>
      </c>
      <c r="BG3882" s="230">
        <f>IF(N3882="zákl. přenesená",J3882,0)</f>
        <v>0</v>
      </c>
      <c r="BH3882" s="230">
        <f>IF(N3882="sníž. přenesená",J3882,0)</f>
        <v>0</v>
      </c>
      <c r="BI3882" s="230">
        <f>IF(N3882="nulová",J3882,0)</f>
        <v>0</v>
      </c>
      <c r="BJ3882" s="20" t="s">
        <v>91</v>
      </c>
      <c r="BK3882" s="230">
        <f>ROUND(I3882*H3882,2)</f>
        <v>0</v>
      </c>
      <c r="BL3882" s="20" t="s">
        <v>482</v>
      </c>
      <c r="BM3882" s="229" t="s">
        <v>3592</v>
      </c>
    </row>
    <row r="3883" s="2" customFormat="1" ht="37.8" customHeight="1">
      <c r="A3883" s="41"/>
      <c r="B3883" s="42"/>
      <c r="C3883" s="280" t="s">
        <v>3593</v>
      </c>
      <c r="D3883" s="280" t="s">
        <v>489</v>
      </c>
      <c r="E3883" s="281" t="s">
        <v>3594</v>
      </c>
      <c r="F3883" s="282" t="s">
        <v>3573</v>
      </c>
      <c r="G3883" s="283" t="s">
        <v>595</v>
      </c>
      <c r="H3883" s="284">
        <v>1</v>
      </c>
      <c r="I3883" s="285"/>
      <c r="J3883" s="286">
        <f>ROUND(I3883*H3883,2)</f>
        <v>0</v>
      </c>
      <c r="K3883" s="282" t="s">
        <v>19</v>
      </c>
      <c r="L3883" s="287"/>
      <c r="M3883" s="288" t="s">
        <v>19</v>
      </c>
      <c r="N3883" s="289" t="s">
        <v>50</v>
      </c>
      <c r="O3883" s="87"/>
      <c r="P3883" s="227">
        <f>O3883*H3883</f>
        <v>0</v>
      </c>
      <c r="Q3883" s="227">
        <v>0.017500000000000002</v>
      </c>
      <c r="R3883" s="227">
        <f>Q3883*H3883</f>
        <v>0.017500000000000002</v>
      </c>
      <c r="S3883" s="227">
        <v>0</v>
      </c>
      <c r="T3883" s="228">
        <f>S3883*H3883</f>
        <v>0</v>
      </c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R3883" s="229" t="s">
        <v>616</v>
      </c>
      <c r="AT3883" s="229" t="s">
        <v>489</v>
      </c>
      <c r="AU3883" s="229" t="s">
        <v>91</v>
      </c>
      <c r="AY3883" s="20" t="s">
        <v>373</v>
      </c>
      <c r="BE3883" s="230">
        <f>IF(N3883="základní",J3883,0)</f>
        <v>0</v>
      </c>
      <c r="BF3883" s="230">
        <f>IF(N3883="snížená",J3883,0)</f>
        <v>0</v>
      </c>
      <c r="BG3883" s="230">
        <f>IF(N3883="zákl. přenesená",J3883,0)</f>
        <v>0</v>
      </c>
      <c r="BH3883" s="230">
        <f>IF(N3883="sníž. přenesená",J3883,0)</f>
        <v>0</v>
      </c>
      <c r="BI3883" s="230">
        <f>IF(N3883="nulová",J3883,0)</f>
        <v>0</v>
      </c>
      <c r="BJ3883" s="20" t="s">
        <v>91</v>
      </c>
      <c r="BK3883" s="230">
        <f>ROUND(I3883*H3883,2)</f>
        <v>0</v>
      </c>
      <c r="BL3883" s="20" t="s">
        <v>482</v>
      </c>
      <c r="BM3883" s="229" t="s">
        <v>3595</v>
      </c>
    </row>
    <row r="3884" s="2" customFormat="1" ht="37.8" customHeight="1">
      <c r="A3884" s="41"/>
      <c r="B3884" s="42"/>
      <c r="C3884" s="280" t="s">
        <v>3596</v>
      </c>
      <c r="D3884" s="280" t="s">
        <v>489</v>
      </c>
      <c r="E3884" s="281" t="s">
        <v>3597</v>
      </c>
      <c r="F3884" s="282" t="s">
        <v>3573</v>
      </c>
      <c r="G3884" s="283" t="s">
        <v>595</v>
      </c>
      <c r="H3884" s="284">
        <v>1</v>
      </c>
      <c r="I3884" s="285"/>
      <c r="J3884" s="286">
        <f>ROUND(I3884*H3884,2)</f>
        <v>0</v>
      </c>
      <c r="K3884" s="282" t="s">
        <v>19</v>
      </c>
      <c r="L3884" s="287"/>
      <c r="M3884" s="288" t="s">
        <v>19</v>
      </c>
      <c r="N3884" s="289" t="s">
        <v>50</v>
      </c>
      <c r="O3884" s="87"/>
      <c r="P3884" s="227">
        <f>O3884*H3884</f>
        <v>0</v>
      </c>
      <c r="Q3884" s="227">
        <v>0.017500000000000002</v>
      </c>
      <c r="R3884" s="227">
        <f>Q3884*H3884</f>
        <v>0.017500000000000002</v>
      </c>
      <c r="S3884" s="227">
        <v>0</v>
      </c>
      <c r="T3884" s="228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9" t="s">
        <v>616</v>
      </c>
      <c r="AT3884" s="229" t="s">
        <v>489</v>
      </c>
      <c r="AU3884" s="229" t="s">
        <v>91</v>
      </c>
      <c r="AY3884" s="20" t="s">
        <v>373</v>
      </c>
      <c r="BE3884" s="230">
        <f>IF(N3884="základní",J3884,0)</f>
        <v>0</v>
      </c>
      <c r="BF3884" s="230">
        <f>IF(N3884="snížená",J3884,0)</f>
        <v>0</v>
      </c>
      <c r="BG3884" s="230">
        <f>IF(N3884="zákl. přenesená",J3884,0)</f>
        <v>0</v>
      </c>
      <c r="BH3884" s="230">
        <f>IF(N3884="sníž. přenesená",J3884,0)</f>
        <v>0</v>
      </c>
      <c r="BI3884" s="230">
        <f>IF(N3884="nulová",J3884,0)</f>
        <v>0</v>
      </c>
      <c r="BJ3884" s="20" t="s">
        <v>91</v>
      </c>
      <c r="BK3884" s="230">
        <f>ROUND(I3884*H3884,2)</f>
        <v>0</v>
      </c>
      <c r="BL3884" s="20" t="s">
        <v>482</v>
      </c>
      <c r="BM3884" s="229" t="s">
        <v>3598</v>
      </c>
    </row>
    <row r="3885" s="2" customFormat="1" ht="37.8" customHeight="1">
      <c r="A3885" s="41"/>
      <c r="B3885" s="42"/>
      <c r="C3885" s="280" t="s">
        <v>3599</v>
      </c>
      <c r="D3885" s="280" t="s">
        <v>489</v>
      </c>
      <c r="E3885" s="281" t="s">
        <v>3600</v>
      </c>
      <c r="F3885" s="282" t="s">
        <v>3573</v>
      </c>
      <c r="G3885" s="283" t="s">
        <v>595</v>
      </c>
      <c r="H3885" s="284">
        <v>1</v>
      </c>
      <c r="I3885" s="285"/>
      <c r="J3885" s="286">
        <f>ROUND(I3885*H3885,2)</f>
        <v>0</v>
      </c>
      <c r="K3885" s="282" t="s">
        <v>19</v>
      </c>
      <c r="L3885" s="287"/>
      <c r="M3885" s="288" t="s">
        <v>19</v>
      </c>
      <c r="N3885" s="289" t="s">
        <v>50</v>
      </c>
      <c r="O3885" s="87"/>
      <c r="P3885" s="227">
        <f>O3885*H3885</f>
        <v>0</v>
      </c>
      <c r="Q3885" s="227">
        <v>0.017500000000000002</v>
      </c>
      <c r="R3885" s="227">
        <f>Q3885*H3885</f>
        <v>0.017500000000000002</v>
      </c>
      <c r="S3885" s="227">
        <v>0</v>
      </c>
      <c r="T3885" s="228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9" t="s">
        <v>616</v>
      </c>
      <c r="AT3885" s="229" t="s">
        <v>489</v>
      </c>
      <c r="AU3885" s="229" t="s">
        <v>91</v>
      </c>
      <c r="AY3885" s="20" t="s">
        <v>373</v>
      </c>
      <c r="BE3885" s="230">
        <f>IF(N3885="základní",J3885,0)</f>
        <v>0</v>
      </c>
      <c r="BF3885" s="230">
        <f>IF(N3885="snížená",J3885,0)</f>
        <v>0</v>
      </c>
      <c r="BG3885" s="230">
        <f>IF(N3885="zákl. přenesená",J3885,0)</f>
        <v>0</v>
      </c>
      <c r="BH3885" s="230">
        <f>IF(N3885="sníž. přenesená",J3885,0)</f>
        <v>0</v>
      </c>
      <c r="BI3885" s="230">
        <f>IF(N3885="nulová",J3885,0)</f>
        <v>0</v>
      </c>
      <c r="BJ3885" s="20" t="s">
        <v>91</v>
      </c>
      <c r="BK3885" s="230">
        <f>ROUND(I3885*H3885,2)</f>
        <v>0</v>
      </c>
      <c r="BL3885" s="20" t="s">
        <v>482</v>
      </c>
      <c r="BM3885" s="229" t="s">
        <v>3601</v>
      </c>
    </row>
    <row r="3886" s="2" customFormat="1" ht="37.8" customHeight="1">
      <c r="A3886" s="41"/>
      <c r="B3886" s="42"/>
      <c r="C3886" s="280" t="s">
        <v>3602</v>
      </c>
      <c r="D3886" s="280" t="s">
        <v>489</v>
      </c>
      <c r="E3886" s="281" t="s">
        <v>3603</v>
      </c>
      <c r="F3886" s="282" t="s">
        <v>3573</v>
      </c>
      <c r="G3886" s="283" t="s">
        <v>595</v>
      </c>
      <c r="H3886" s="284">
        <v>1</v>
      </c>
      <c r="I3886" s="285"/>
      <c r="J3886" s="286">
        <f>ROUND(I3886*H3886,2)</f>
        <v>0</v>
      </c>
      <c r="K3886" s="282" t="s">
        <v>19</v>
      </c>
      <c r="L3886" s="287"/>
      <c r="M3886" s="288" t="s">
        <v>19</v>
      </c>
      <c r="N3886" s="289" t="s">
        <v>50</v>
      </c>
      <c r="O3886" s="87"/>
      <c r="P3886" s="227">
        <f>O3886*H3886</f>
        <v>0</v>
      </c>
      <c r="Q3886" s="227">
        <v>0.017500000000000002</v>
      </c>
      <c r="R3886" s="227">
        <f>Q3886*H3886</f>
        <v>0.017500000000000002</v>
      </c>
      <c r="S3886" s="227">
        <v>0</v>
      </c>
      <c r="T3886" s="228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9" t="s">
        <v>616</v>
      </c>
      <c r="AT3886" s="229" t="s">
        <v>489</v>
      </c>
      <c r="AU3886" s="229" t="s">
        <v>91</v>
      </c>
      <c r="AY3886" s="20" t="s">
        <v>373</v>
      </c>
      <c r="BE3886" s="230">
        <f>IF(N3886="základní",J3886,0)</f>
        <v>0</v>
      </c>
      <c r="BF3886" s="230">
        <f>IF(N3886="snížená",J3886,0)</f>
        <v>0</v>
      </c>
      <c r="BG3886" s="230">
        <f>IF(N3886="zákl. přenesená",J3886,0)</f>
        <v>0</v>
      </c>
      <c r="BH3886" s="230">
        <f>IF(N3886="sníž. přenesená",J3886,0)</f>
        <v>0</v>
      </c>
      <c r="BI3886" s="230">
        <f>IF(N3886="nulová",J3886,0)</f>
        <v>0</v>
      </c>
      <c r="BJ3886" s="20" t="s">
        <v>91</v>
      </c>
      <c r="BK3886" s="230">
        <f>ROUND(I3886*H3886,2)</f>
        <v>0</v>
      </c>
      <c r="BL3886" s="20" t="s">
        <v>482</v>
      </c>
      <c r="BM3886" s="229" t="s">
        <v>3604</v>
      </c>
    </row>
    <row r="3887" s="2" customFormat="1" ht="37.8" customHeight="1">
      <c r="A3887" s="41"/>
      <c r="B3887" s="42"/>
      <c r="C3887" s="280" t="s">
        <v>3605</v>
      </c>
      <c r="D3887" s="280" t="s">
        <v>489</v>
      </c>
      <c r="E3887" s="281" t="s">
        <v>3606</v>
      </c>
      <c r="F3887" s="282" t="s">
        <v>3573</v>
      </c>
      <c r="G3887" s="283" t="s">
        <v>595</v>
      </c>
      <c r="H3887" s="284">
        <v>1</v>
      </c>
      <c r="I3887" s="285"/>
      <c r="J3887" s="286">
        <f>ROUND(I3887*H3887,2)</f>
        <v>0</v>
      </c>
      <c r="K3887" s="282" t="s">
        <v>19</v>
      </c>
      <c r="L3887" s="287"/>
      <c r="M3887" s="288" t="s">
        <v>19</v>
      </c>
      <c r="N3887" s="289" t="s">
        <v>50</v>
      </c>
      <c r="O3887" s="87"/>
      <c r="P3887" s="227">
        <f>O3887*H3887</f>
        <v>0</v>
      </c>
      <c r="Q3887" s="227">
        <v>0.017500000000000002</v>
      </c>
      <c r="R3887" s="227">
        <f>Q3887*H3887</f>
        <v>0.017500000000000002</v>
      </c>
      <c r="S3887" s="227">
        <v>0</v>
      </c>
      <c r="T3887" s="228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9" t="s">
        <v>616</v>
      </c>
      <c r="AT3887" s="229" t="s">
        <v>489</v>
      </c>
      <c r="AU3887" s="229" t="s">
        <v>91</v>
      </c>
      <c r="AY3887" s="20" t="s">
        <v>373</v>
      </c>
      <c r="BE3887" s="230">
        <f>IF(N3887="základní",J3887,0)</f>
        <v>0</v>
      </c>
      <c r="BF3887" s="230">
        <f>IF(N3887="snížená",J3887,0)</f>
        <v>0</v>
      </c>
      <c r="BG3887" s="230">
        <f>IF(N3887="zákl. přenesená",J3887,0)</f>
        <v>0</v>
      </c>
      <c r="BH3887" s="230">
        <f>IF(N3887="sníž. přenesená",J3887,0)</f>
        <v>0</v>
      </c>
      <c r="BI3887" s="230">
        <f>IF(N3887="nulová",J3887,0)</f>
        <v>0</v>
      </c>
      <c r="BJ3887" s="20" t="s">
        <v>91</v>
      </c>
      <c r="BK3887" s="230">
        <f>ROUND(I3887*H3887,2)</f>
        <v>0</v>
      </c>
      <c r="BL3887" s="20" t="s">
        <v>482</v>
      </c>
      <c r="BM3887" s="229" t="s">
        <v>3607</v>
      </c>
    </row>
    <row r="3888" s="2" customFormat="1" ht="37.8" customHeight="1">
      <c r="A3888" s="41"/>
      <c r="B3888" s="42"/>
      <c r="C3888" s="280" t="s">
        <v>3608</v>
      </c>
      <c r="D3888" s="280" t="s">
        <v>489</v>
      </c>
      <c r="E3888" s="281" t="s">
        <v>3609</v>
      </c>
      <c r="F3888" s="282" t="s">
        <v>3573</v>
      </c>
      <c r="G3888" s="283" t="s">
        <v>595</v>
      </c>
      <c r="H3888" s="284">
        <v>1</v>
      </c>
      <c r="I3888" s="285"/>
      <c r="J3888" s="286">
        <f>ROUND(I3888*H3888,2)</f>
        <v>0</v>
      </c>
      <c r="K3888" s="282" t="s">
        <v>19</v>
      </c>
      <c r="L3888" s="287"/>
      <c r="M3888" s="288" t="s">
        <v>19</v>
      </c>
      <c r="N3888" s="289" t="s">
        <v>50</v>
      </c>
      <c r="O3888" s="87"/>
      <c r="P3888" s="227">
        <f>O3888*H3888</f>
        <v>0</v>
      </c>
      <c r="Q3888" s="227">
        <v>0.017500000000000002</v>
      </c>
      <c r="R3888" s="227">
        <f>Q3888*H3888</f>
        <v>0.017500000000000002</v>
      </c>
      <c r="S3888" s="227">
        <v>0</v>
      </c>
      <c r="T3888" s="228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9" t="s">
        <v>616</v>
      </c>
      <c r="AT3888" s="229" t="s">
        <v>489</v>
      </c>
      <c r="AU3888" s="229" t="s">
        <v>91</v>
      </c>
      <c r="AY3888" s="20" t="s">
        <v>373</v>
      </c>
      <c r="BE3888" s="230">
        <f>IF(N3888="základní",J3888,0)</f>
        <v>0</v>
      </c>
      <c r="BF3888" s="230">
        <f>IF(N3888="snížená",J3888,0)</f>
        <v>0</v>
      </c>
      <c r="BG3888" s="230">
        <f>IF(N3888="zákl. přenesená",J3888,0)</f>
        <v>0</v>
      </c>
      <c r="BH3888" s="230">
        <f>IF(N3888="sníž. přenesená",J3888,0)</f>
        <v>0</v>
      </c>
      <c r="BI3888" s="230">
        <f>IF(N3888="nulová",J3888,0)</f>
        <v>0</v>
      </c>
      <c r="BJ3888" s="20" t="s">
        <v>91</v>
      </c>
      <c r="BK3888" s="230">
        <f>ROUND(I3888*H3888,2)</f>
        <v>0</v>
      </c>
      <c r="BL3888" s="20" t="s">
        <v>482</v>
      </c>
      <c r="BM3888" s="229" t="s">
        <v>3610</v>
      </c>
    </row>
    <row r="3889" s="2" customFormat="1" ht="37.8" customHeight="1">
      <c r="A3889" s="41"/>
      <c r="B3889" s="42"/>
      <c r="C3889" s="280" t="s">
        <v>231</v>
      </c>
      <c r="D3889" s="280" t="s">
        <v>489</v>
      </c>
      <c r="E3889" s="281" t="s">
        <v>3611</v>
      </c>
      <c r="F3889" s="282" t="s">
        <v>3573</v>
      </c>
      <c r="G3889" s="283" t="s">
        <v>595</v>
      </c>
      <c r="H3889" s="284">
        <v>1</v>
      </c>
      <c r="I3889" s="285"/>
      <c r="J3889" s="286">
        <f>ROUND(I3889*H3889,2)</f>
        <v>0</v>
      </c>
      <c r="K3889" s="282" t="s">
        <v>19</v>
      </c>
      <c r="L3889" s="287"/>
      <c r="M3889" s="288" t="s">
        <v>19</v>
      </c>
      <c r="N3889" s="289" t="s">
        <v>50</v>
      </c>
      <c r="O3889" s="87"/>
      <c r="P3889" s="227">
        <f>O3889*H3889</f>
        <v>0</v>
      </c>
      <c r="Q3889" s="227">
        <v>0.017500000000000002</v>
      </c>
      <c r="R3889" s="227">
        <f>Q3889*H3889</f>
        <v>0.017500000000000002</v>
      </c>
      <c r="S3889" s="227">
        <v>0</v>
      </c>
      <c r="T3889" s="228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9" t="s">
        <v>616</v>
      </c>
      <c r="AT3889" s="229" t="s">
        <v>489</v>
      </c>
      <c r="AU3889" s="229" t="s">
        <v>91</v>
      </c>
      <c r="AY3889" s="20" t="s">
        <v>373</v>
      </c>
      <c r="BE3889" s="230">
        <f>IF(N3889="základní",J3889,0)</f>
        <v>0</v>
      </c>
      <c r="BF3889" s="230">
        <f>IF(N3889="snížená",J3889,0)</f>
        <v>0</v>
      </c>
      <c r="BG3889" s="230">
        <f>IF(N3889="zákl. přenesená",J3889,0)</f>
        <v>0</v>
      </c>
      <c r="BH3889" s="230">
        <f>IF(N3889="sníž. přenesená",J3889,0)</f>
        <v>0</v>
      </c>
      <c r="BI3889" s="230">
        <f>IF(N3889="nulová",J3889,0)</f>
        <v>0</v>
      </c>
      <c r="BJ3889" s="20" t="s">
        <v>91</v>
      </c>
      <c r="BK3889" s="230">
        <f>ROUND(I3889*H3889,2)</f>
        <v>0</v>
      </c>
      <c r="BL3889" s="20" t="s">
        <v>482</v>
      </c>
      <c r="BM3889" s="229" t="s">
        <v>3612</v>
      </c>
    </row>
    <row r="3890" s="2" customFormat="1" ht="37.8" customHeight="1">
      <c r="A3890" s="41"/>
      <c r="B3890" s="42"/>
      <c r="C3890" s="280" t="s">
        <v>3613</v>
      </c>
      <c r="D3890" s="280" t="s">
        <v>489</v>
      </c>
      <c r="E3890" s="281" t="s">
        <v>3614</v>
      </c>
      <c r="F3890" s="282" t="s">
        <v>3573</v>
      </c>
      <c r="G3890" s="283" t="s">
        <v>595</v>
      </c>
      <c r="H3890" s="284">
        <v>1</v>
      </c>
      <c r="I3890" s="285"/>
      <c r="J3890" s="286">
        <f>ROUND(I3890*H3890,2)</f>
        <v>0</v>
      </c>
      <c r="K3890" s="282" t="s">
        <v>19</v>
      </c>
      <c r="L3890" s="287"/>
      <c r="M3890" s="288" t="s">
        <v>19</v>
      </c>
      <c r="N3890" s="289" t="s">
        <v>50</v>
      </c>
      <c r="O3890" s="87"/>
      <c r="P3890" s="227">
        <f>O3890*H3890</f>
        <v>0</v>
      </c>
      <c r="Q3890" s="227">
        <v>0.017500000000000002</v>
      </c>
      <c r="R3890" s="227">
        <f>Q3890*H3890</f>
        <v>0.017500000000000002</v>
      </c>
      <c r="S3890" s="227">
        <v>0</v>
      </c>
      <c r="T3890" s="228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9" t="s">
        <v>616</v>
      </c>
      <c r="AT3890" s="229" t="s">
        <v>489</v>
      </c>
      <c r="AU3890" s="229" t="s">
        <v>91</v>
      </c>
      <c r="AY3890" s="20" t="s">
        <v>373</v>
      </c>
      <c r="BE3890" s="230">
        <f>IF(N3890="základní",J3890,0)</f>
        <v>0</v>
      </c>
      <c r="BF3890" s="230">
        <f>IF(N3890="snížená",J3890,0)</f>
        <v>0</v>
      </c>
      <c r="BG3890" s="230">
        <f>IF(N3890="zákl. přenesená",J3890,0)</f>
        <v>0</v>
      </c>
      <c r="BH3890" s="230">
        <f>IF(N3890="sníž. přenesená",J3890,0)</f>
        <v>0</v>
      </c>
      <c r="BI3890" s="230">
        <f>IF(N3890="nulová",J3890,0)</f>
        <v>0</v>
      </c>
      <c r="BJ3890" s="20" t="s">
        <v>91</v>
      </c>
      <c r="BK3890" s="230">
        <f>ROUND(I3890*H3890,2)</f>
        <v>0</v>
      </c>
      <c r="BL3890" s="20" t="s">
        <v>482</v>
      </c>
      <c r="BM3890" s="229" t="s">
        <v>3615</v>
      </c>
    </row>
    <row r="3891" s="2" customFormat="1" ht="37.8" customHeight="1">
      <c r="A3891" s="41"/>
      <c r="B3891" s="42"/>
      <c r="C3891" s="280" t="s">
        <v>3616</v>
      </c>
      <c r="D3891" s="280" t="s">
        <v>489</v>
      </c>
      <c r="E3891" s="281" t="s">
        <v>3617</v>
      </c>
      <c r="F3891" s="282" t="s">
        <v>3573</v>
      </c>
      <c r="G3891" s="283" t="s">
        <v>595</v>
      </c>
      <c r="H3891" s="284">
        <v>1</v>
      </c>
      <c r="I3891" s="285"/>
      <c r="J3891" s="286">
        <f>ROUND(I3891*H3891,2)</f>
        <v>0</v>
      </c>
      <c r="K3891" s="282" t="s">
        <v>19</v>
      </c>
      <c r="L3891" s="287"/>
      <c r="M3891" s="288" t="s">
        <v>19</v>
      </c>
      <c r="N3891" s="289" t="s">
        <v>50</v>
      </c>
      <c r="O3891" s="87"/>
      <c r="P3891" s="227">
        <f>O3891*H3891</f>
        <v>0</v>
      </c>
      <c r="Q3891" s="227">
        <v>0.017500000000000002</v>
      </c>
      <c r="R3891" s="227">
        <f>Q3891*H3891</f>
        <v>0.017500000000000002</v>
      </c>
      <c r="S3891" s="227">
        <v>0</v>
      </c>
      <c r="T3891" s="228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9" t="s">
        <v>616</v>
      </c>
      <c r="AT3891" s="229" t="s">
        <v>489</v>
      </c>
      <c r="AU3891" s="229" t="s">
        <v>91</v>
      </c>
      <c r="AY3891" s="20" t="s">
        <v>373</v>
      </c>
      <c r="BE3891" s="230">
        <f>IF(N3891="základní",J3891,0)</f>
        <v>0</v>
      </c>
      <c r="BF3891" s="230">
        <f>IF(N3891="snížená",J3891,0)</f>
        <v>0</v>
      </c>
      <c r="BG3891" s="230">
        <f>IF(N3891="zákl. přenesená",J3891,0)</f>
        <v>0</v>
      </c>
      <c r="BH3891" s="230">
        <f>IF(N3891="sníž. přenesená",J3891,0)</f>
        <v>0</v>
      </c>
      <c r="BI3891" s="230">
        <f>IF(N3891="nulová",J3891,0)</f>
        <v>0</v>
      </c>
      <c r="BJ3891" s="20" t="s">
        <v>91</v>
      </c>
      <c r="BK3891" s="230">
        <f>ROUND(I3891*H3891,2)</f>
        <v>0</v>
      </c>
      <c r="BL3891" s="20" t="s">
        <v>482</v>
      </c>
      <c r="BM3891" s="229" t="s">
        <v>3618</v>
      </c>
    </row>
    <row r="3892" s="2" customFormat="1" ht="37.8" customHeight="1">
      <c r="A3892" s="41"/>
      <c r="B3892" s="42"/>
      <c r="C3892" s="280" t="s">
        <v>3619</v>
      </c>
      <c r="D3892" s="280" t="s">
        <v>489</v>
      </c>
      <c r="E3892" s="281" t="s">
        <v>3620</v>
      </c>
      <c r="F3892" s="282" t="s">
        <v>3573</v>
      </c>
      <c r="G3892" s="283" t="s">
        <v>595</v>
      </c>
      <c r="H3892" s="284">
        <v>1</v>
      </c>
      <c r="I3892" s="285"/>
      <c r="J3892" s="286">
        <f>ROUND(I3892*H3892,2)</f>
        <v>0</v>
      </c>
      <c r="K3892" s="282" t="s">
        <v>19</v>
      </c>
      <c r="L3892" s="287"/>
      <c r="M3892" s="288" t="s">
        <v>19</v>
      </c>
      <c r="N3892" s="289" t="s">
        <v>50</v>
      </c>
      <c r="O3892" s="87"/>
      <c r="P3892" s="227">
        <f>O3892*H3892</f>
        <v>0</v>
      </c>
      <c r="Q3892" s="227">
        <v>0.017500000000000002</v>
      </c>
      <c r="R3892" s="227">
        <f>Q3892*H3892</f>
        <v>0.017500000000000002</v>
      </c>
      <c r="S3892" s="227">
        <v>0</v>
      </c>
      <c r="T3892" s="228">
        <f>S3892*H3892</f>
        <v>0</v>
      </c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R3892" s="229" t="s">
        <v>616</v>
      </c>
      <c r="AT3892" s="229" t="s">
        <v>489</v>
      </c>
      <c r="AU3892" s="229" t="s">
        <v>91</v>
      </c>
      <c r="AY3892" s="20" t="s">
        <v>373</v>
      </c>
      <c r="BE3892" s="230">
        <f>IF(N3892="základní",J3892,0)</f>
        <v>0</v>
      </c>
      <c r="BF3892" s="230">
        <f>IF(N3892="snížená",J3892,0)</f>
        <v>0</v>
      </c>
      <c r="BG3892" s="230">
        <f>IF(N3892="zákl. přenesená",J3892,0)</f>
        <v>0</v>
      </c>
      <c r="BH3892" s="230">
        <f>IF(N3892="sníž. přenesená",J3892,0)</f>
        <v>0</v>
      </c>
      <c r="BI3892" s="230">
        <f>IF(N3892="nulová",J3892,0)</f>
        <v>0</v>
      </c>
      <c r="BJ3892" s="20" t="s">
        <v>91</v>
      </c>
      <c r="BK3892" s="230">
        <f>ROUND(I3892*H3892,2)</f>
        <v>0</v>
      </c>
      <c r="BL3892" s="20" t="s">
        <v>482</v>
      </c>
      <c r="BM3892" s="229" t="s">
        <v>3621</v>
      </c>
    </row>
    <row r="3893" s="2" customFormat="1" ht="37.8" customHeight="1">
      <c r="A3893" s="41"/>
      <c r="B3893" s="42"/>
      <c r="C3893" s="280" t="s">
        <v>3622</v>
      </c>
      <c r="D3893" s="280" t="s">
        <v>489</v>
      </c>
      <c r="E3893" s="281" t="s">
        <v>3623</v>
      </c>
      <c r="F3893" s="282" t="s">
        <v>3573</v>
      </c>
      <c r="G3893" s="283" t="s">
        <v>595</v>
      </c>
      <c r="H3893" s="284">
        <v>1</v>
      </c>
      <c r="I3893" s="285"/>
      <c r="J3893" s="286">
        <f>ROUND(I3893*H3893,2)</f>
        <v>0</v>
      </c>
      <c r="K3893" s="282" t="s">
        <v>19</v>
      </c>
      <c r="L3893" s="287"/>
      <c r="M3893" s="288" t="s">
        <v>19</v>
      </c>
      <c r="N3893" s="289" t="s">
        <v>50</v>
      </c>
      <c r="O3893" s="87"/>
      <c r="P3893" s="227">
        <f>O3893*H3893</f>
        <v>0</v>
      </c>
      <c r="Q3893" s="227">
        <v>0.017500000000000002</v>
      </c>
      <c r="R3893" s="227">
        <f>Q3893*H3893</f>
        <v>0.017500000000000002</v>
      </c>
      <c r="S3893" s="227">
        <v>0</v>
      </c>
      <c r="T3893" s="228">
        <f>S3893*H3893</f>
        <v>0</v>
      </c>
      <c r="U3893" s="41"/>
      <c r="V3893" s="41"/>
      <c r="W3893" s="41"/>
      <c r="X3893" s="41"/>
      <c r="Y3893" s="41"/>
      <c r="Z3893" s="41"/>
      <c r="AA3893" s="41"/>
      <c r="AB3893" s="41"/>
      <c r="AC3893" s="41"/>
      <c r="AD3893" s="41"/>
      <c r="AE3893" s="41"/>
      <c r="AR3893" s="229" t="s">
        <v>616</v>
      </c>
      <c r="AT3893" s="229" t="s">
        <v>489</v>
      </c>
      <c r="AU3893" s="229" t="s">
        <v>91</v>
      </c>
      <c r="AY3893" s="20" t="s">
        <v>373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20" t="s">
        <v>91</v>
      </c>
      <c r="BK3893" s="230">
        <f>ROUND(I3893*H3893,2)</f>
        <v>0</v>
      </c>
      <c r="BL3893" s="20" t="s">
        <v>482</v>
      </c>
      <c r="BM3893" s="229" t="s">
        <v>3624</v>
      </c>
    </row>
    <row r="3894" s="2" customFormat="1" ht="37.8" customHeight="1">
      <c r="A3894" s="41"/>
      <c r="B3894" s="42"/>
      <c r="C3894" s="280" t="s">
        <v>3625</v>
      </c>
      <c r="D3894" s="280" t="s">
        <v>489</v>
      </c>
      <c r="E3894" s="281" t="s">
        <v>3626</v>
      </c>
      <c r="F3894" s="282" t="s">
        <v>3573</v>
      </c>
      <c r="G3894" s="283" t="s">
        <v>595</v>
      </c>
      <c r="H3894" s="284">
        <v>1</v>
      </c>
      <c r="I3894" s="285"/>
      <c r="J3894" s="286">
        <f>ROUND(I3894*H3894,2)</f>
        <v>0</v>
      </c>
      <c r="K3894" s="282" t="s">
        <v>19</v>
      </c>
      <c r="L3894" s="287"/>
      <c r="M3894" s="288" t="s">
        <v>19</v>
      </c>
      <c r="N3894" s="289" t="s">
        <v>50</v>
      </c>
      <c r="O3894" s="87"/>
      <c r="P3894" s="227">
        <f>O3894*H3894</f>
        <v>0</v>
      </c>
      <c r="Q3894" s="227">
        <v>0.017500000000000002</v>
      </c>
      <c r="R3894" s="227">
        <f>Q3894*H3894</f>
        <v>0.017500000000000002</v>
      </c>
      <c r="S3894" s="227">
        <v>0</v>
      </c>
      <c r="T3894" s="228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9" t="s">
        <v>616</v>
      </c>
      <c r="AT3894" s="229" t="s">
        <v>489</v>
      </c>
      <c r="AU3894" s="229" t="s">
        <v>91</v>
      </c>
      <c r="AY3894" s="20" t="s">
        <v>373</v>
      </c>
      <c r="BE3894" s="230">
        <f>IF(N3894="základní",J3894,0)</f>
        <v>0</v>
      </c>
      <c r="BF3894" s="230">
        <f>IF(N3894="snížená",J3894,0)</f>
        <v>0</v>
      </c>
      <c r="BG3894" s="230">
        <f>IF(N3894="zákl. přenesená",J3894,0)</f>
        <v>0</v>
      </c>
      <c r="BH3894" s="230">
        <f>IF(N3894="sníž. přenesená",J3894,0)</f>
        <v>0</v>
      </c>
      <c r="BI3894" s="230">
        <f>IF(N3894="nulová",J3894,0)</f>
        <v>0</v>
      </c>
      <c r="BJ3894" s="20" t="s">
        <v>91</v>
      </c>
      <c r="BK3894" s="230">
        <f>ROUND(I3894*H3894,2)</f>
        <v>0</v>
      </c>
      <c r="BL3894" s="20" t="s">
        <v>482</v>
      </c>
      <c r="BM3894" s="229" t="s">
        <v>3627</v>
      </c>
    </row>
    <row r="3895" s="2" customFormat="1" ht="37.8" customHeight="1">
      <c r="A3895" s="41"/>
      <c r="B3895" s="42"/>
      <c r="C3895" s="280" t="s">
        <v>3628</v>
      </c>
      <c r="D3895" s="280" t="s">
        <v>489</v>
      </c>
      <c r="E3895" s="281" t="s">
        <v>3629</v>
      </c>
      <c r="F3895" s="282" t="s">
        <v>3573</v>
      </c>
      <c r="G3895" s="283" t="s">
        <v>595</v>
      </c>
      <c r="H3895" s="284">
        <v>1</v>
      </c>
      <c r="I3895" s="285"/>
      <c r="J3895" s="286">
        <f>ROUND(I3895*H3895,2)</f>
        <v>0</v>
      </c>
      <c r="K3895" s="282" t="s">
        <v>19</v>
      </c>
      <c r="L3895" s="287"/>
      <c r="M3895" s="288" t="s">
        <v>19</v>
      </c>
      <c r="N3895" s="289" t="s">
        <v>50</v>
      </c>
      <c r="O3895" s="87"/>
      <c r="P3895" s="227">
        <f>O3895*H3895</f>
        <v>0</v>
      </c>
      <c r="Q3895" s="227">
        <v>0.017500000000000002</v>
      </c>
      <c r="R3895" s="227">
        <f>Q3895*H3895</f>
        <v>0.017500000000000002</v>
      </c>
      <c r="S3895" s="227">
        <v>0</v>
      </c>
      <c r="T3895" s="228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9" t="s">
        <v>616</v>
      </c>
      <c r="AT3895" s="229" t="s">
        <v>489</v>
      </c>
      <c r="AU3895" s="229" t="s">
        <v>91</v>
      </c>
      <c r="AY3895" s="20" t="s">
        <v>373</v>
      </c>
      <c r="BE3895" s="230">
        <f>IF(N3895="základní",J3895,0)</f>
        <v>0</v>
      </c>
      <c r="BF3895" s="230">
        <f>IF(N3895="snížená",J3895,0)</f>
        <v>0</v>
      </c>
      <c r="BG3895" s="230">
        <f>IF(N3895="zákl. přenesená",J3895,0)</f>
        <v>0</v>
      </c>
      <c r="BH3895" s="230">
        <f>IF(N3895="sníž. přenesená",J3895,0)</f>
        <v>0</v>
      </c>
      <c r="BI3895" s="230">
        <f>IF(N3895="nulová",J3895,0)</f>
        <v>0</v>
      </c>
      <c r="BJ3895" s="20" t="s">
        <v>91</v>
      </c>
      <c r="BK3895" s="230">
        <f>ROUND(I3895*H3895,2)</f>
        <v>0</v>
      </c>
      <c r="BL3895" s="20" t="s">
        <v>482</v>
      </c>
      <c r="BM3895" s="229" t="s">
        <v>3630</v>
      </c>
    </row>
    <row r="3896" s="2" customFormat="1" ht="37.8" customHeight="1">
      <c r="A3896" s="41"/>
      <c r="B3896" s="42"/>
      <c r="C3896" s="280" t="s">
        <v>3631</v>
      </c>
      <c r="D3896" s="280" t="s">
        <v>489</v>
      </c>
      <c r="E3896" s="281" t="s">
        <v>3632</v>
      </c>
      <c r="F3896" s="282" t="s">
        <v>3573</v>
      </c>
      <c r="G3896" s="283" t="s">
        <v>595</v>
      </c>
      <c r="H3896" s="284">
        <v>1</v>
      </c>
      <c r="I3896" s="285"/>
      <c r="J3896" s="286">
        <f>ROUND(I3896*H3896,2)</f>
        <v>0</v>
      </c>
      <c r="K3896" s="282" t="s">
        <v>19</v>
      </c>
      <c r="L3896" s="287"/>
      <c r="M3896" s="288" t="s">
        <v>19</v>
      </c>
      <c r="N3896" s="289" t="s">
        <v>50</v>
      </c>
      <c r="O3896" s="87"/>
      <c r="P3896" s="227">
        <f>O3896*H3896</f>
        <v>0</v>
      </c>
      <c r="Q3896" s="227">
        <v>0.017500000000000002</v>
      </c>
      <c r="R3896" s="227">
        <f>Q3896*H3896</f>
        <v>0.017500000000000002</v>
      </c>
      <c r="S3896" s="227">
        <v>0</v>
      </c>
      <c r="T3896" s="228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9" t="s">
        <v>616</v>
      </c>
      <c r="AT3896" s="229" t="s">
        <v>489</v>
      </c>
      <c r="AU3896" s="229" t="s">
        <v>91</v>
      </c>
      <c r="AY3896" s="20" t="s">
        <v>373</v>
      </c>
      <c r="BE3896" s="230">
        <f>IF(N3896="základní",J3896,0)</f>
        <v>0</v>
      </c>
      <c r="BF3896" s="230">
        <f>IF(N3896="snížená",J3896,0)</f>
        <v>0</v>
      </c>
      <c r="BG3896" s="230">
        <f>IF(N3896="zákl. přenesená",J3896,0)</f>
        <v>0</v>
      </c>
      <c r="BH3896" s="230">
        <f>IF(N3896="sníž. přenesená",J3896,0)</f>
        <v>0</v>
      </c>
      <c r="BI3896" s="230">
        <f>IF(N3896="nulová",J3896,0)</f>
        <v>0</v>
      </c>
      <c r="BJ3896" s="20" t="s">
        <v>91</v>
      </c>
      <c r="BK3896" s="230">
        <f>ROUND(I3896*H3896,2)</f>
        <v>0</v>
      </c>
      <c r="BL3896" s="20" t="s">
        <v>482</v>
      </c>
      <c r="BM3896" s="229" t="s">
        <v>3633</v>
      </c>
    </row>
    <row r="3897" s="2" customFormat="1" ht="37.8" customHeight="1">
      <c r="A3897" s="41"/>
      <c r="B3897" s="42"/>
      <c r="C3897" s="280" t="s">
        <v>3634</v>
      </c>
      <c r="D3897" s="280" t="s">
        <v>489</v>
      </c>
      <c r="E3897" s="281" t="s">
        <v>3635</v>
      </c>
      <c r="F3897" s="282" t="s">
        <v>3636</v>
      </c>
      <c r="G3897" s="283" t="s">
        <v>595</v>
      </c>
      <c r="H3897" s="284">
        <v>1</v>
      </c>
      <c r="I3897" s="285"/>
      <c r="J3897" s="286">
        <f>ROUND(I3897*H3897,2)</f>
        <v>0</v>
      </c>
      <c r="K3897" s="282" t="s">
        <v>19</v>
      </c>
      <c r="L3897" s="287"/>
      <c r="M3897" s="288" t="s">
        <v>19</v>
      </c>
      <c r="N3897" s="289" t="s">
        <v>50</v>
      </c>
      <c r="O3897" s="87"/>
      <c r="P3897" s="227">
        <f>O3897*H3897</f>
        <v>0</v>
      </c>
      <c r="Q3897" s="227">
        <v>0.017500000000000002</v>
      </c>
      <c r="R3897" s="227">
        <f>Q3897*H3897</f>
        <v>0.017500000000000002</v>
      </c>
      <c r="S3897" s="227">
        <v>0</v>
      </c>
      <c r="T3897" s="228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29" t="s">
        <v>616</v>
      </c>
      <c r="AT3897" s="229" t="s">
        <v>489</v>
      </c>
      <c r="AU3897" s="229" t="s">
        <v>91</v>
      </c>
      <c r="AY3897" s="20" t="s">
        <v>373</v>
      </c>
      <c r="BE3897" s="230">
        <f>IF(N3897="základní",J3897,0)</f>
        <v>0</v>
      </c>
      <c r="BF3897" s="230">
        <f>IF(N3897="snížená",J3897,0)</f>
        <v>0</v>
      </c>
      <c r="BG3897" s="230">
        <f>IF(N3897="zákl. přenesená",J3897,0)</f>
        <v>0</v>
      </c>
      <c r="BH3897" s="230">
        <f>IF(N3897="sníž. přenesená",J3897,0)</f>
        <v>0</v>
      </c>
      <c r="BI3897" s="230">
        <f>IF(N3897="nulová",J3897,0)</f>
        <v>0</v>
      </c>
      <c r="BJ3897" s="20" t="s">
        <v>91</v>
      </c>
      <c r="BK3897" s="230">
        <f>ROUND(I3897*H3897,2)</f>
        <v>0</v>
      </c>
      <c r="BL3897" s="20" t="s">
        <v>482</v>
      </c>
      <c r="BM3897" s="229" t="s">
        <v>3637</v>
      </c>
    </row>
    <row r="3898" s="2" customFormat="1" ht="37.8" customHeight="1">
      <c r="A3898" s="41"/>
      <c r="B3898" s="42"/>
      <c r="C3898" s="280" t="s">
        <v>3638</v>
      </c>
      <c r="D3898" s="280" t="s">
        <v>489</v>
      </c>
      <c r="E3898" s="281" t="s">
        <v>3639</v>
      </c>
      <c r="F3898" s="282" t="s">
        <v>3573</v>
      </c>
      <c r="G3898" s="283" t="s">
        <v>595</v>
      </c>
      <c r="H3898" s="284">
        <v>1</v>
      </c>
      <c r="I3898" s="285"/>
      <c r="J3898" s="286">
        <f>ROUND(I3898*H3898,2)</f>
        <v>0</v>
      </c>
      <c r="K3898" s="282" t="s">
        <v>19</v>
      </c>
      <c r="L3898" s="287"/>
      <c r="M3898" s="288" t="s">
        <v>19</v>
      </c>
      <c r="N3898" s="289" t="s">
        <v>50</v>
      </c>
      <c r="O3898" s="87"/>
      <c r="P3898" s="227">
        <f>O3898*H3898</f>
        <v>0</v>
      </c>
      <c r="Q3898" s="227">
        <v>0.017500000000000002</v>
      </c>
      <c r="R3898" s="227">
        <f>Q3898*H3898</f>
        <v>0.017500000000000002</v>
      </c>
      <c r="S3898" s="227">
        <v>0</v>
      </c>
      <c r="T3898" s="228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9" t="s">
        <v>616</v>
      </c>
      <c r="AT3898" s="229" t="s">
        <v>489</v>
      </c>
      <c r="AU3898" s="229" t="s">
        <v>91</v>
      </c>
      <c r="AY3898" s="20" t="s">
        <v>373</v>
      </c>
      <c r="BE3898" s="230">
        <f>IF(N3898="základní",J3898,0)</f>
        <v>0</v>
      </c>
      <c r="BF3898" s="230">
        <f>IF(N3898="snížená",J3898,0)</f>
        <v>0</v>
      </c>
      <c r="BG3898" s="230">
        <f>IF(N3898="zákl. přenesená",J3898,0)</f>
        <v>0</v>
      </c>
      <c r="BH3898" s="230">
        <f>IF(N3898="sníž. přenesená",J3898,0)</f>
        <v>0</v>
      </c>
      <c r="BI3898" s="230">
        <f>IF(N3898="nulová",J3898,0)</f>
        <v>0</v>
      </c>
      <c r="BJ3898" s="20" t="s">
        <v>91</v>
      </c>
      <c r="BK3898" s="230">
        <f>ROUND(I3898*H3898,2)</f>
        <v>0</v>
      </c>
      <c r="BL3898" s="20" t="s">
        <v>482</v>
      </c>
      <c r="BM3898" s="229" t="s">
        <v>3640</v>
      </c>
    </row>
    <row r="3899" s="2" customFormat="1" ht="37.8" customHeight="1">
      <c r="A3899" s="41"/>
      <c r="B3899" s="42"/>
      <c r="C3899" s="280" t="s">
        <v>3641</v>
      </c>
      <c r="D3899" s="280" t="s">
        <v>489</v>
      </c>
      <c r="E3899" s="281" t="s">
        <v>3642</v>
      </c>
      <c r="F3899" s="282" t="s">
        <v>3573</v>
      </c>
      <c r="G3899" s="283" t="s">
        <v>595</v>
      </c>
      <c r="H3899" s="284">
        <v>1</v>
      </c>
      <c r="I3899" s="285"/>
      <c r="J3899" s="286">
        <f>ROUND(I3899*H3899,2)</f>
        <v>0</v>
      </c>
      <c r="K3899" s="282" t="s">
        <v>19</v>
      </c>
      <c r="L3899" s="287"/>
      <c r="M3899" s="288" t="s">
        <v>19</v>
      </c>
      <c r="N3899" s="289" t="s">
        <v>50</v>
      </c>
      <c r="O3899" s="87"/>
      <c r="P3899" s="227">
        <f>O3899*H3899</f>
        <v>0</v>
      </c>
      <c r="Q3899" s="227">
        <v>0.017500000000000002</v>
      </c>
      <c r="R3899" s="227">
        <f>Q3899*H3899</f>
        <v>0.017500000000000002</v>
      </c>
      <c r="S3899" s="227">
        <v>0</v>
      </c>
      <c r="T3899" s="228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9" t="s">
        <v>616</v>
      </c>
      <c r="AT3899" s="229" t="s">
        <v>489</v>
      </c>
      <c r="AU3899" s="229" t="s">
        <v>91</v>
      </c>
      <c r="AY3899" s="20" t="s">
        <v>373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20" t="s">
        <v>91</v>
      </c>
      <c r="BK3899" s="230">
        <f>ROUND(I3899*H3899,2)</f>
        <v>0</v>
      </c>
      <c r="BL3899" s="20" t="s">
        <v>482</v>
      </c>
      <c r="BM3899" s="229" t="s">
        <v>3643</v>
      </c>
    </row>
    <row r="3900" s="2" customFormat="1" ht="37.8" customHeight="1">
      <c r="A3900" s="41"/>
      <c r="B3900" s="42"/>
      <c r="C3900" s="280" t="s">
        <v>3644</v>
      </c>
      <c r="D3900" s="280" t="s">
        <v>489</v>
      </c>
      <c r="E3900" s="281" t="s">
        <v>3645</v>
      </c>
      <c r="F3900" s="282" t="s">
        <v>3573</v>
      </c>
      <c r="G3900" s="283" t="s">
        <v>595</v>
      </c>
      <c r="H3900" s="284">
        <v>1</v>
      </c>
      <c r="I3900" s="285"/>
      <c r="J3900" s="286">
        <f>ROUND(I3900*H3900,2)</f>
        <v>0</v>
      </c>
      <c r="K3900" s="282" t="s">
        <v>19</v>
      </c>
      <c r="L3900" s="287"/>
      <c r="M3900" s="288" t="s">
        <v>19</v>
      </c>
      <c r="N3900" s="289" t="s">
        <v>50</v>
      </c>
      <c r="O3900" s="87"/>
      <c r="P3900" s="227">
        <f>O3900*H3900</f>
        <v>0</v>
      </c>
      <c r="Q3900" s="227">
        <v>0.017500000000000002</v>
      </c>
      <c r="R3900" s="227">
        <f>Q3900*H3900</f>
        <v>0.017500000000000002</v>
      </c>
      <c r="S3900" s="227">
        <v>0</v>
      </c>
      <c r="T3900" s="228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9" t="s">
        <v>616</v>
      </c>
      <c r="AT3900" s="229" t="s">
        <v>489</v>
      </c>
      <c r="AU3900" s="229" t="s">
        <v>91</v>
      </c>
      <c r="AY3900" s="20" t="s">
        <v>373</v>
      </c>
      <c r="BE3900" s="230">
        <f>IF(N3900="základní",J3900,0)</f>
        <v>0</v>
      </c>
      <c r="BF3900" s="230">
        <f>IF(N3900="snížená",J3900,0)</f>
        <v>0</v>
      </c>
      <c r="BG3900" s="230">
        <f>IF(N3900="zákl. přenesená",J3900,0)</f>
        <v>0</v>
      </c>
      <c r="BH3900" s="230">
        <f>IF(N3900="sníž. přenesená",J3900,0)</f>
        <v>0</v>
      </c>
      <c r="BI3900" s="230">
        <f>IF(N3900="nulová",J3900,0)</f>
        <v>0</v>
      </c>
      <c r="BJ3900" s="20" t="s">
        <v>91</v>
      </c>
      <c r="BK3900" s="230">
        <f>ROUND(I3900*H3900,2)</f>
        <v>0</v>
      </c>
      <c r="BL3900" s="20" t="s">
        <v>482</v>
      </c>
      <c r="BM3900" s="229" t="s">
        <v>3646</v>
      </c>
    </row>
    <row r="3901" s="2" customFormat="1" ht="37.8" customHeight="1">
      <c r="A3901" s="41"/>
      <c r="B3901" s="42"/>
      <c r="C3901" s="280" t="s">
        <v>3647</v>
      </c>
      <c r="D3901" s="280" t="s">
        <v>489</v>
      </c>
      <c r="E3901" s="281" t="s">
        <v>3648</v>
      </c>
      <c r="F3901" s="282" t="s">
        <v>3573</v>
      </c>
      <c r="G3901" s="283" t="s">
        <v>595</v>
      </c>
      <c r="H3901" s="284">
        <v>1</v>
      </c>
      <c r="I3901" s="285"/>
      <c r="J3901" s="286">
        <f>ROUND(I3901*H3901,2)</f>
        <v>0</v>
      </c>
      <c r="K3901" s="282" t="s">
        <v>19</v>
      </c>
      <c r="L3901" s="287"/>
      <c r="M3901" s="288" t="s">
        <v>19</v>
      </c>
      <c r="N3901" s="289" t="s">
        <v>50</v>
      </c>
      <c r="O3901" s="87"/>
      <c r="P3901" s="227">
        <f>O3901*H3901</f>
        <v>0</v>
      </c>
      <c r="Q3901" s="227">
        <v>0.017500000000000002</v>
      </c>
      <c r="R3901" s="227">
        <f>Q3901*H3901</f>
        <v>0.017500000000000002</v>
      </c>
      <c r="S3901" s="227">
        <v>0</v>
      </c>
      <c r="T3901" s="228">
        <f>S3901*H3901</f>
        <v>0</v>
      </c>
      <c r="U3901" s="41"/>
      <c r="V3901" s="41"/>
      <c r="W3901" s="41"/>
      <c r="X3901" s="41"/>
      <c r="Y3901" s="41"/>
      <c r="Z3901" s="41"/>
      <c r="AA3901" s="41"/>
      <c r="AB3901" s="41"/>
      <c r="AC3901" s="41"/>
      <c r="AD3901" s="41"/>
      <c r="AE3901" s="41"/>
      <c r="AR3901" s="229" t="s">
        <v>616</v>
      </c>
      <c r="AT3901" s="229" t="s">
        <v>489</v>
      </c>
      <c r="AU3901" s="229" t="s">
        <v>91</v>
      </c>
      <c r="AY3901" s="20" t="s">
        <v>373</v>
      </c>
      <c r="BE3901" s="230">
        <f>IF(N3901="základní",J3901,0)</f>
        <v>0</v>
      </c>
      <c r="BF3901" s="230">
        <f>IF(N3901="snížená",J3901,0)</f>
        <v>0</v>
      </c>
      <c r="BG3901" s="230">
        <f>IF(N3901="zákl. přenesená",J3901,0)</f>
        <v>0</v>
      </c>
      <c r="BH3901" s="230">
        <f>IF(N3901="sníž. přenesená",J3901,0)</f>
        <v>0</v>
      </c>
      <c r="BI3901" s="230">
        <f>IF(N3901="nulová",J3901,0)</f>
        <v>0</v>
      </c>
      <c r="BJ3901" s="20" t="s">
        <v>91</v>
      </c>
      <c r="BK3901" s="230">
        <f>ROUND(I3901*H3901,2)</f>
        <v>0</v>
      </c>
      <c r="BL3901" s="20" t="s">
        <v>482</v>
      </c>
      <c r="BM3901" s="229" t="s">
        <v>3649</v>
      </c>
    </row>
    <row r="3902" s="2" customFormat="1" ht="37.8" customHeight="1">
      <c r="A3902" s="41"/>
      <c r="B3902" s="42"/>
      <c r="C3902" s="280" t="s">
        <v>3650</v>
      </c>
      <c r="D3902" s="280" t="s">
        <v>489</v>
      </c>
      <c r="E3902" s="281" t="s">
        <v>3651</v>
      </c>
      <c r="F3902" s="282" t="s">
        <v>3573</v>
      </c>
      <c r="G3902" s="283" t="s">
        <v>595</v>
      </c>
      <c r="H3902" s="284">
        <v>1</v>
      </c>
      <c r="I3902" s="285"/>
      <c r="J3902" s="286">
        <f>ROUND(I3902*H3902,2)</f>
        <v>0</v>
      </c>
      <c r="K3902" s="282" t="s">
        <v>19</v>
      </c>
      <c r="L3902" s="287"/>
      <c r="M3902" s="288" t="s">
        <v>19</v>
      </c>
      <c r="N3902" s="289" t="s">
        <v>50</v>
      </c>
      <c r="O3902" s="87"/>
      <c r="P3902" s="227">
        <f>O3902*H3902</f>
        <v>0</v>
      </c>
      <c r="Q3902" s="227">
        <v>0.017500000000000002</v>
      </c>
      <c r="R3902" s="227">
        <f>Q3902*H3902</f>
        <v>0.017500000000000002</v>
      </c>
      <c r="S3902" s="227">
        <v>0</v>
      </c>
      <c r="T3902" s="228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9" t="s">
        <v>616</v>
      </c>
      <c r="AT3902" s="229" t="s">
        <v>489</v>
      </c>
      <c r="AU3902" s="229" t="s">
        <v>91</v>
      </c>
      <c r="AY3902" s="20" t="s">
        <v>373</v>
      </c>
      <c r="BE3902" s="230">
        <f>IF(N3902="základní",J3902,0)</f>
        <v>0</v>
      </c>
      <c r="BF3902" s="230">
        <f>IF(N3902="snížená",J3902,0)</f>
        <v>0</v>
      </c>
      <c r="BG3902" s="230">
        <f>IF(N3902="zákl. přenesená",J3902,0)</f>
        <v>0</v>
      </c>
      <c r="BH3902" s="230">
        <f>IF(N3902="sníž. přenesená",J3902,0)</f>
        <v>0</v>
      </c>
      <c r="BI3902" s="230">
        <f>IF(N3902="nulová",J3902,0)</f>
        <v>0</v>
      </c>
      <c r="BJ3902" s="20" t="s">
        <v>91</v>
      </c>
      <c r="BK3902" s="230">
        <f>ROUND(I3902*H3902,2)</f>
        <v>0</v>
      </c>
      <c r="BL3902" s="20" t="s">
        <v>482</v>
      </c>
      <c r="BM3902" s="229" t="s">
        <v>3652</v>
      </c>
    </row>
    <row r="3903" s="2" customFormat="1" ht="37.8" customHeight="1">
      <c r="A3903" s="41"/>
      <c r="B3903" s="42"/>
      <c r="C3903" s="280" t="s">
        <v>3653</v>
      </c>
      <c r="D3903" s="280" t="s">
        <v>489</v>
      </c>
      <c r="E3903" s="281" t="s">
        <v>3654</v>
      </c>
      <c r="F3903" s="282" t="s">
        <v>3573</v>
      </c>
      <c r="G3903" s="283" t="s">
        <v>595</v>
      </c>
      <c r="H3903" s="284">
        <v>1</v>
      </c>
      <c r="I3903" s="285"/>
      <c r="J3903" s="286">
        <f>ROUND(I3903*H3903,2)</f>
        <v>0</v>
      </c>
      <c r="K3903" s="282" t="s">
        <v>19</v>
      </c>
      <c r="L3903" s="287"/>
      <c r="M3903" s="288" t="s">
        <v>19</v>
      </c>
      <c r="N3903" s="289" t="s">
        <v>50</v>
      </c>
      <c r="O3903" s="87"/>
      <c r="P3903" s="227">
        <f>O3903*H3903</f>
        <v>0</v>
      </c>
      <c r="Q3903" s="227">
        <v>0.017500000000000002</v>
      </c>
      <c r="R3903" s="227">
        <f>Q3903*H3903</f>
        <v>0.017500000000000002</v>
      </c>
      <c r="S3903" s="227">
        <v>0</v>
      </c>
      <c r="T3903" s="228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9" t="s">
        <v>616</v>
      </c>
      <c r="AT3903" s="229" t="s">
        <v>489</v>
      </c>
      <c r="AU3903" s="229" t="s">
        <v>91</v>
      </c>
      <c r="AY3903" s="20" t="s">
        <v>373</v>
      </c>
      <c r="BE3903" s="230">
        <f>IF(N3903="základní",J3903,0)</f>
        <v>0</v>
      </c>
      <c r="BF3903" s="230">
        <f>IF(N3903="snížená",J3903,0)</f>
        <v>0</v>
      </c>
      <c r="BG3903" s="230">
        <f>IF(N3903="zákl. přenesená",J3903,0)</f>
        <v>0</v>
      </c>
      <c r="BH3903" s="230">
        <f>IF(N3903="sníž. přenesená",J3903,0)</f>
        <v>0</v>
      </c>
      <c r="BI3903" s="230">
        <f>IF(N3903="nulová",J3903,0)</f>
        <v>0</v>
      </c>
      <c r="BJ3903" s="20" t="s">
        <v>91</v>
      </c>
      <c r="BK3903" s="230">
        <f>ROUND(I3903*H3903,2)</f>
        <v>0</v>
      </c>
      <c r="BL3903" s="20" t="s">
        <v>482</v>
      </c>
      <c r="BM3903" s="229" t="s">
        <v>3655</v>
      </c>
    </row>
    <row r="3904" s="2" customFormat="1" ht="37.8" customHeight="1">
      <c r="A3904" s="41"/>
      <c r="B3904" s="42"/>
      <c r="C3904" s="280" t="s">
        <v>3656</v>
      </c>
      <c r="D3904" s="280" t="s">
        <v>489</v>
      </c>
      <c r="E3904" s="281" t="s">
        <v>3657</v>
      </c>
      <c r="F3904" s="282" t="s">
        <v>3573</v>
      </c>
      <c r="G3904" s="283" t="s">
        <v>595</v>
      </c>
      <c r="H3904" s="284">
        <v>1</v>
      </c>
      <c r="I3904" s="285"/>
      <c r="J3904" s="286">
        <f>ROUND(I3904*H3904,2)</f>
        <v>0</v>
      </c>
      <c r="K3904" s="282" t="s">
        <v>19</v>
      </c>
      <c r="L3904" s="287"/>
      <c r="M3904" s="288" t="s">
        <v>19</v>
      </c>
      <c r="N3904" s="289" t="s">
        <v>50</v>
      </c>
      <c r="O3904" s="87"/>
      <c r="P3904" s="227">
        <f>O3904*H3904</f>
        <v>0</v>
      </c>
      <c r="Q3904" s="227">
        <v>0.017500000000000002</v>
      </c>
      <c r="R3904" s="227">
        <f>Q3904*H3904</f>
        <v>0.017500000000000002</v>
      </c>
      <c r="S3904" s="227">
        <v>0</v>
      </c>
      <c r="T3904" s="228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9" t="s">
        <v>616</v>
      </c>
      <c r="AT3904" s="229" t="s">
        <v>489</v>
      </c>
      <c r="AU3904" s="229" t="s">
        <v>91</v>
      </c>
      <c r="AY3904" s="20" t="s">
        <v>373</v>
      </c>
      <c r="BE3904" s="230">
        <f>IF(N3904="základní",J3904,0)</f>
        <v>0</v>
      </c>
      <c r="BF3904" s="230">
        <f>IF(N3904="snížená",J3904,0)</f>
        <v>0</v>
      </c>
      <c r="BG3904" s="230">
        <f>IF(N3904="zákl. přenesená",J3904,0)</f>
        <v>0</v>
      </c>
      <c r="BH3904" s="230">
        <f>IF(N3904="sníž. přenesená",J3904,0)</f>
        <v>0</v>
      </c>
      <c r="BI3904" s="230">
        <f>IF(N3904="nulová",J3904,0)</f>
        <v>0</v>
      </c>
      <c r="BJ3904" s="20" t="s">
        <v>91</v>
      </c>
      <c r="BK3904" s="230">
        <f>ROUND(I3904*H3904,2)</f>
        <v>0</v>
      </c>
      <c r="BL3904" s="20" t="s">
        <v>482</v>
      </c>
      <c r="BM3904" s="229" t="s">
        <v>3658</v>
      </c>
    </row>
    <row r="3905" s="2" customFormat="1" ht="37.8" customHeight="1">
      <c r="A3905" s="41"/>
      <c r="B3905" s="42"/>
      <c r="C3905" s="280" t="s">
        <v>1412</v>
      </c>
      <c r="D3905" s="280" t="s">
        <v>489</v>
      </c>
      <c r="E3905" s="281" t="s">
        <v>3659</v>
      </c>
      <c r="F3905" s="282" t="s">
        <v>3573</v>
      </c>
      <c r="G3905" s="283" t="s">
        <v>595</v>
      </c>
      <c r="H3905" s="284">
        <v>1</v>
      </c>
      <c r="I3905" s="285"/>
      <c r="J3905" s="286">
        <f>ROUND(I3905*H3905,2)</f>
        <v>0</v>
      </c>
      <c r="K3905" s="282" t="s">
        <v>19</v>
      </c>
      <c r="L3905" s="287"/>
      <c r="M3905" s="288" t="s">
        <v>19</v>
      </c>
      <c r="N3905" s="289" t="s">
        <v>50</v>
      </c>
      <c r="O3905" s="87"/>
      <c r="P3905" s="227">
        <f>O3905*H3905</f>
        <v>0</v>
      </c>
      <c r="Q3905" s="227">
        <v>0.017500000000000002</v>
      </c>
      <c r="R3905" s="227">
        <f>Q3905*H3905</f>
        <v>0.017500000000000002</v>
      </c>
      <c r="S3905" s="227">
        <v>0</v>
      </c>
      <c r="T3905" s="228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9" t="s">
        <v>616</v>
      </c>
      <c r="AT3905" s="229" t="s">
        <v>489</v>
      </c>
      <c r="AU3905" s="229" t="s">
        <v>91</v>
      </c>
      <c r="AY3905" s="20" t="s">
        <v>373</v>
      </c>
      <c r="BE3905" s="230">
        <f>IF(N3905="základní",J3905,0)</f>
        <v>0</v>
      </c>
      <c r="BF3905" s="230">
        <f>IF(N3905="snížená",J3905,0)</f>
        <v>0</v>
      </c>
      <c r="BG3905" s="230">
        <f>IF(N3905="zákl. přenesená",J3905,0)</f>
        <v>0</v>
      </c>
      <c r="BH3905" s="230">
        <f>IF(N3905="sníž. přenesená",J3905,0)</f>
        <v>0</v>
      </c>
      <c r="BI3905" s="230">
        <f>IF(N3905="nulová",J3905,0)</f>
        <v>0</v>
      </c>
      <c r="BJ3905" s="20" t="s">
        <v>91</v>
      </c>
      <c r="BK3905" s="230">
        <f>ROUND(I3905*H3905,2)</f>
        <v>0</v>
      </c>
      <c r="BL3905" s="20" t="s">
        <v>482</v>
      </c>
      <c r="BM3905" s="229" t="s">
        <v>3660</v>
      </c>
    </row>
    <row r="3906" s="2" customFormat="1" ht="37.8" customHeight="1">
      <c r="A3906" s="41"/>
      <c r="B3906" s="42"/>
      <c r="C3906" s="280" t="s">
        <v>3661</v>
      </c>
      <c r="D3906" s="280" t="s">
        <v>489</v>
      </c>
      <c r="E3906" s="281" t="s">
        <v>3662</v>
      </c>
      <c r="F3906" s="282" t="s">
        <v>3573</v>
      </c>
      <c r="G3906" s="283" t="s">
        <v>595</v>
      </c>
      <c r="H3906" s="284">
        <v>1</v>
      </c>
      <c r="I3906" s="285"/>
      <c r="J3906" s="286">
        <f>ROUND(I3906*H3906,2)</f>
        <v>0</v>
      </c>
      <c r="K3906" s="282" t="s">
        <v>19</v>
      </c>
      <c r="L3906" s="287"/>
      <c r="M3906" s="288" t="s">
        <v>19</v>
      </c>
      <c r="N3906" s="289" t="s">
        <v>50</v>
      </c>
      <c r="O3906" s="87"/>
      <c r="P3906" s="227">
        <f>O3906*H3906</f>
        <v>0</v>
      </c>
      <c r="Q3906" s="227">
        <v>0.017500000000000002</v>
      </c>
      <c r="R3906" s="227">
        <f>Q3906*H3906</f>
        <v>0.017500000000000002</v>
      </c>
      <c r="S3906" s="227">
        <v>0</v>
      </c>
      <c r="T3906" s="228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9" t="s">
        <v>616</v>
      </c>
      <c r="AT3906" s="229" t="s">
        <v>489</v>
      </c>
      <c r="AU3906" s="229" t="s">
        <v>91</v>
      </c>
      <c r="AY3906" s="20" t="s">
        <v>373</v>
      </c>
      <c r="BE3906" s="230">
        <f>IF(N3906="základní",J3906,0)</f>
        <v>0</v>
      </c>
      <c r="BF3906" s="230">
        <f>IF(N3906="snížená",J3906,0)</f>
        <v>0</v>
      </c>
      <c r="BG3906" s="230">
        <f>IF(N3906="zákl. přenesená",J3906,0)</f>
        <v>0</v>
      </c>
      <c r="BH3906" s="230">
        <f>IF(N3906="sníž. přenesená",J3906,0)</f>
        <v>0</v>
      </c>
      <c r="BI3906" s="230">
        <f>IF(N3906="nulová",J3906,0)</f>
        <v>0</v>
      </c>
      <c r="BJ3906" s="20" t="s">
        <v>91</v>
      </c>
      <c r="BK3906" s="230">
        <f>ROUND(I3906*H3906,2)</f>
        <v>0</v>
      </c>
      <c r="BL3906" s="20" t="s">
        <v>482</v>
      </c>
      <c r="BM3906" s="229" t="s">
        <v>3663</v>
      </c>
    </row>
    <row r="3907" s="2" customFormat="1" ht="37.8" customHeight="1">
      <c r="A3907" s="41"/>
      <c r="B3907" s="42"/>
      <c r="C3907" s="280" t="s">
        <v>3664</v>
      </c>
      <c r="D3907" s="280" t="s">
        <v>489</v>
      </c>
      <c r="E3907" s="281" t="s">
        <v>3665</v>
      </c>
      <c r="F3907" s="282" t="s">
        <v>3573</v>
      </c>
      <c r="G3907" s="283" t="s">
        <v>595</v>
      </c>
      <c r="H3907" s="284">
        <v>1</v>
      </c>
      <c r="I3907" s="285"/>
      <c r="J3907" s="286">
        <f>ROUND(I3907*H3907,2)</f>
        <v>0</v>
      </c>
      <c r="K3907" s="282" t="s">
        <v>19</v>
      </c>
      <c r="L3907" s="287"/>
      <c r="M3907" s="288" t="s">
        <v>19</v>
      </c>
      <c r="N3907" s="289" t="s">
        <v>50</v>
      </c>
      <c r="O3907" s="87"/>
      <c r="P3907" s="227">
        <f>O3907*H3907</f>
        <v>0</v>
      </c>
      <c r="Q3907" s="227">
        <v>0.017500000000000002</v>
      </c>
      <c r="R3907" s="227">
        <f>Q3907*H3907</f>
        <v>0.017500000000000002</v>
      </c>
      <c r="S3907" s="227">
        <v>0</v>
      </c>
      <c r="T3907" s="228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9" t="s">
        <v>616</v>
      </c>
      <c r="AT3907" s="229" t="s">
        <v>489</v>
      </c>
      <c r="AU3907" s="229" t="s">
        <v>91</v>
      </c>
      <c r="AY3907" s="20" t="s">
        <v>373</v>
      </c>
      <c r="BE3907" s="230">
        <f>IF(N3907="základní",J3907,0)</f>
        <v>0</v>
      </c>
      <c r="BF3907" s="230">
        <f>IF(N3907="snížená",J3907,0)</f>
        <v>0</v>
      </c>
      <c r="BG3907" s="230">
        <f>IF(N3907="zákl. přenesená",J3907,0)</f>
        <v>0</v>
      </c>
      <c r="BH3907" s="230">
        <f>IF(N3907="sníž. přenesená",J3907,0)</f>
        <v>0</v>
      </c>
      <c r="BI3907" s="230">
        <f>IF(N3907="nulová",J3907,0)</f>
        <v>0</v>
      </c>
      <c r="BJ3907" s="20" t="s">
        <v>91</v>
      </c>
      <c r="BK3907" s="230">
        <f>ROUND(I3907*H3907,2)</f>
        <v>0</v>
      </c>
      <c r="BL3907" s="20" t="s">
        <v>482</v>
      </c>
      <c r="BM3907" s="229" t="s">
        <v>3666</v>
      </c>
    </row>
    <row r="3908" s="2" customFormat="1" ht="37.8" customHeight="1">
      <c r="A3908" s="41"/>
      <c r="B3908" s="42"/>
      <c r="C3908" s="280" t="s">
        <v>3667</v>
      </c>
      <c r="D3908" s="280" t="s">
        <v>489</v>
      </c>
      <c r="E3908" s="281" t="s">
        <v>3668</v>
      </c>
      <c r="F3908" s="282" t="s">
        <v>3573</v>
      </c>
      <c r="G3908" s="283" t="s">
        <v>595</v>
      </c>
      <c r="H3908" s="284">
        <v>1</v>
      </c>
      <c r="I3908" s="285"/>
      <c r="J3908" s="286">
        <f>ROUND(I3908*H3908,2)</f>
        <v>0</v>
      </c>
      <c r="K3908" s="282" t="s">
        <v>19</v>
      </c>
      <c r="L3908" s="287"/>
      <c r="M3908" s="288" t="s">
        <v>19</v>
      </c>
      <c r="N3908" s="289" t="s">
        <v>50</v>
      </c>
      <c r="O3908" s="87"/>
      <c r="P3908" s="227">
        <f>O3908*H3908</f>
        <v>0</v>
      </c>
      <c r="Q3908" s="227">
        <v>0.017500000000000002</v>
      </c>
      <c r="R3908" s="227">
        <f>Q3908*H3908</f>
        <v>0.017500000000000002</v>
      </c>
      <c r="S3908" s="227">
        <v>0</v>
      </c>
      <c r="T3908" s="228">
        <f>S3908*H3908</f>
        <v>0</v>
      </c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R3908" s="229" t="s">
        <v>616</v>
      </c>
      <c r="AT3908" s="229" t="s">
        <v>489</v>
      </c>
      <c r="AU3908" s="229" t="s">
        <v>91</v>
      </c>
      <c r="AY3908" s="20" t="s">
        <v>373</v>
      </c>
      <c r="BE3908" s="230">
        <f>IF(N3908="základní",J3908,0)</f>
        <v>0</v>
      </c>
      <c r="BF3908" s="230">
        <f>IF(N3908="snížená",J3908,0)</f>
        <v>0</v>
      </c>
      <c r="BG3908" s="230">
        <f>IF(N3908="zákl. přenesená",J3908,0)</f>
        <v>0</v>
      </c>
      <c r="BH3908" s="230">
        <f>IF(N3908="sníž. přenesená",J3908,0)</f>
        <v>0</v>
      </c>
      <c r="BI3908" s="230">
        <f>IF(N3908="nulová",J3908,0)</f>
        <v>0</v>
      </c>
      <c r="BJ3908" s="20" t="s">
        <v>91</v>
      </c>
      <c r="BK3908" s="230">
        <f>ROUND(I3908*H3908,2)</f>
        <v>0</v>
      </c>
      <c r="BL3908" s="20" t="s">
        <v>482</v>
      </c>
      <c r="BM3908" s="229" t="s">
        <v>3669</v>
      </c>
    </row>
    <row r="3909" s="2" customFormat="1" ht="37.8" customHeight="1">
      <c r="A3909" s="41"/>
      <c r="B3909" s="42"/>
      <c r="C3909" s="280" t="s">
        <v>3670</v>
      </c>
      <c r="D3909" s="280" t="s">
        <v>489</v>
      </c>
      <c r="E3909" s="281" t="s">
        <v>3671</v>
      </c>
      <c r="F3909" s="282" t="s">
        <v>3573</v>
      </c>
      <c r="G3909" s="283" t="s">
        <v>595</v>
      </c>
      <c r="H3909" s="284">
        <v>1</v>
      </c>
      <c r="I3909" s="285"/>
      <c r="J3909" s="286">
        <f>ROUND(I3909*H3909,2)</f>
        <v>0</v>
      </c>
      <c r="K3909" s="282" t="s">
        <v>19</v>
      </c>
      <c r="L3909" s="287"/>
      <c r="M3909" s="288" t="s">
        <v>19</v>
      </c>
      <c r="N3909" s="289" t="s">
        <v>50</v>
      </c>
      <c r="O3909" s="87"/>
      <c r="P3909" s="227">
        <f>O3909*H3909</f>
        <v>0</v>
      </c>
      <c r="Q3909" s="227">
        <v>0.017500000000000002</v>
      </c>
      <c r="R3909" s="227">
        <f>Q3909*H3909</f>
        <v>0.017500000000000002</v>
      </c>
      <c r="S3909" s="227">
        <v>0</v>
      </c>
      <c r="T3909" s="228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9" t="s">
        <v>616</v>
      </c>
      <c r="AT3909" s="229" t="s">
        <v>489</v>
      </c>
      <c r="AU3909" s="229" t="s">
        <v>91</v>
      </c>
      <c r="AY3909" s="20" t="s">
        <v>373</v>
      </c>
      <c r="BE3909" s="230">
        <f>IF(N3909="základní",J3909,0)</f>
        <v>0</v>
      </c>
      <c r="BF3909" s="230">
        <f>IF(N3909="snížená",J3909,0)</f>
        <v>0</v>
      </c>
      <c r="BG3909" s="230">
        <f>IF(N3909="zákl. přenesená",J3909,0)</f>
        <v>0</v>
      </c>
      <c r="BH3909" s="230">
        <f>IF(N3909="sníž. přenesená",J3909,0)</f>
        <v>0</v>
      </c>
      <c r="BI3909" s="230">
        <f>IF(N3909="nulová",J3909,0)</f>
        <v>0</v>
      </c>
      <c r="BJ3909" s="20" t="s">
        <v>91</v>
      </c>
      <c r="BK3909" s="230">
        <f>ROUND(I3909*H3909,2)</f>
        <v>0</v>
      </c>
      <c r="BL3909" s="20" t="s">
        <v>482</v>
      </c>
      <c r="BM3909" s="229" t="s">
        <v>3672</v>
      </c>
    </row>
    <row r="3910" s="2" customFormat="1" ht="37.8" customHeight="1">
      <c r="A3910" s="41"/>
      <c r="B3910" s="42"/>
      <c r="C3910" s="280" t="s">
        <v>3673</v>
      </c>
      <c r="D3910" s="280" t="s">
        <v>489</v>
      </c>
      <c r="E3910" s="281" t="s">
        <v>3674</v>
      </c>
      <c r="F3910" s="282" t="s">
        <v>3573</v>
      </c>
      <c r="G3910" s="283" t="s">
        <v>595</v>
      </c>
      <c r="H3910" s="284">
        <v>1</v>
      </c>
      <c r="I3910" s="285"/>
      <c r="J3910" s="286">
        <f>ROUND(I3910*H3910,2)</f>
        <v>0</v>
      </c>
      <c r="K3910" s="282" t="s">
        <v>19</v>
      </c>
      <c r="L3910" s="287"/>
      <c r="M3910" s="288" t="s">
        <v>19</v>
      </c>
      <c r="N3910" s="289" t="s">
        <v>50</v>
      </c>
      <c r="O3910" s="87"/>
      <c r="P3910" s="227">
        <f>O3910*H3910</f>
        <v>0</v>
      </c>
      <c r="Q3910" s="227">
        <v>0.017500000000000002</v>
      </c>
      <c r="R3910" s="227">
        <f>Q3910*H3910</f>
        <v>0.017500000000000002</v>
      </c>
      <c r="S3910" s="227">
        <v>0</v>
      </c>
      <c r="T3910" s="228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9" t="s">
        <v>616</v>
      </c>
      <c r="AT3910" s="229" t="s">
        <v>489</v>
      </c>
      <c r="AU3910" s="229" t="s">
        <v>91</v>
      </c>
      <c r="AY3910" s="20" t="s">
        <v>373</v>
      </c>
      <c r="BE3910" s="230">
        <f>IF(N3910="základní",J3910,0)</f>
        <v>0</v>
      </c>
      <c r="BF3910" s="230">
        <f>IF(N3910="snížená",J3910,0)</f>
        <v>0</v>
      </c>
      <c r="BG3910" s="230">
        <f>IF(N3910="zákl. přenesená",J3910,0)</f>
        <v>0</v>
      </c>
      <c r="BH3910" s="230">
        <f>IF(N3910="sníž. přenesená",J3910,0)</f>
        <v>0</v>
      </c>
      <c r="BI3910" s="230">
        <f>IF(N3910="nulová",J3910,0)</f>
        <v>0</v>
      </c>
      <c r="BJ3910" s="20" t="s">
        <v>91</v>
      </c>
      <c r="BK3910" s="230">
        <f>ROUND(I3910*H3910,2)</f>
        <v>0</v>
      </c>
      <c r="BL3910" s="20" t="s">
        <v>482</v>
      </c>
      <c r="BM3910" s="229" t="s">
        <v>3675</v>
      </c>
    </row>
    <row r="3911" s="2" customFormat="1" ht="37.8" customHeight="1">
      <c r="A3911" s="41"/>
      <c r="B3911" s="42"/>
      <c r="C3911" s="280" t="s">
        <v>3676</v>
      </c>
      <c r="D3911" s="280" t="s">
        <v>489</v>
      </c>
      <c r="E3911" s="281" t="s">
        <v>3677</v>
      </c>
      <c r="F3911" s="282" t="s">
        <v>3573</v>
      </c>
      <c r="G3911" s="283" t="s">
        <v>595</v>
      </c>
      <c r="H3911" s="284">
        <v>1</v>
      </c>
      <c r="I3911" s="285"/>
      <c r="J3911" s="286">
        <f>ROUND(I3911*H3911,2)</f>
        <v>0</v>
      </c>
      <c r="K3911" s="282" t="s">
        <v>19</v>
      </c>
      <c r="L3911" s="287"/>
      <c r="M3911" s="288" t="s">
        <v>19</v>
      </c>
      <c r="N3911" s="289" t="s">
        <v>50</v>
      </c>
      <c r="O3911" s="87"/>
      <c r="P3911" s="227">
        <f>O3911*H3911</f>
        <v>0</v>
      </c>
      <c r="Q3911" s="227">
        <v>0.017500000000000002</v>
      </c>
      <c r="R3911" s="227">
        <f>Q3911*H3911</f>
        <v>0.017500000000000002</v>
      </c>
      <c r="S3911" s="227">
        <v>0</v>
      </c>
      <c r="T3911" s="228">
        <f>S3911*H3911</f>
        <v>0</v>
      </c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R3911" s="229" t="s">
        <v>616</v>
      </c>
      <c r="AT3911" s="229" t="s">
        <v>489</v>
      </c>
      <c r="AU3911" s="229" t="s">
        <v>91</v>
      </c>
      <c r="AY3911" s="20" t="s">
        <v>373</v>
      </c>
      <c r="BE3911" s="230">
        <f>IF(N3911="základní",J3911,0)</f>
        <v>0</v>
      </c>
      <c r="BF3911" s="230">
        <f>IF(N3911="snížená",J3911,0)</f>
        <v>0</v>
      </c>
      <c r="BG3911" s="230">
        <f>IF(N3911="zákl. přenesená",J3911,0)</f>
        <v>0</v>
      </c>
      <c r="BH3911" s="230">
        <f>IF(N3911="sníž. přenesená",J3911,0)</f>
        <v>0</v>
      </c>
      <c r="BI3911" s="230">
        <f>IF(N3911="nulová",J3911,0)</f>
        <v>0</v>
      </c>
      <c r="BJ3911" s="20" t="s">
        <v>91</v>
      </c>
      <c r="BK3911" s="230">
        <f>ROUND(I3911*H3911,2)</f>
        <v>0</v>
      </c>
      <c r="BL3911" s="20" t="s">
        <v>482</v>
      </c>
      <c r="BM3911" s="229" t="s">
        <v>3678</v>
      </c>
    </row>
    <row r="3912" s="2" customFormat="1" ht="37.8" customHeight="1">
      <c r="A3912" s="41"/>
      <c r="B3912" s="42"/>
      <c r="C3912" s="280" t="s">
        <v>3679</v>
      </c>
      <c r="D3912" s="280" t="s">
        <v>489</v>
      </c>
      <c r="E3912" s="281" t="s">
        <v>3680</v>
      </c>
      <c r="F3912" s="282" t="s">
        <v>3573</v>
      </c>
      <c r="G3912" s="283" t="s">
        <v>595</v>
      </c>
      <c r="H3912" s="284">
        <v>1</v>
      </c>
      <c r="I3912" s="285"/>
      <c r="J3912" s="286">
        <f>ROUND(I3912*H3912,2)</f>
        <v>0</v>
      </c>
      <c r="K3912" s="282" t="s">
        <v>19</v>
      </c>
      <c r="L3912" s="287"/>
      <c r="M3912" s="288" t="s">
        <v>19</v>
      </c>
      <c r="N3912" s="289" t="s">
        <v>50</v>
      </c>
      <c r="O3912" s="87"/>
      <c r="P3912" s="227">
        <f>O3912*H3912</f>
        <v>0</v>
      </c>
      <c r="Q3912" s="227">
        <v>0.017500000000000002</v>
      </c>
      <c r="R3912" s="227">
        <f>Q3912*H3912</f>
        <v>0.017500000000000002</v>
      </c>
      <c r="S3912" s="227">
        <v>0</v>
      </c>
      <c r="T3912" s="228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9" t="s">
        <v>616</v>
      </c>
      <c r="AT3912" s="229" t="s">
        <v>489</v>
      </c>
      <c r="AU3912" s="229" t="s">
        <v>91</v>
      </c>
      <c r="AY3912" s="20" t="s">
        <v>373</v>
      </c>
      <c r="BE3912" s="230">
        <f>IF(N3912="základní",J3912,0)</f>
        <v>0</v>
      </c>
      <c r="BF3912" s="230">
        <f>IF(N3912="snížená",J3912,0)</f>
        <v>0</v>
      </c>
      <c r="BG3912" s="230">
        <f>IF(N3912="zákl. přenesená",J3912,0)</f>
        <v>0</v>
      </c>
      <c r="BH3912" s="230">
        <f>IF(N3912="sníž. přenesená",J3912,0)</f>
        <v>0</v>
      </c>
      <c r="BI3912" s="230">
        <f>IF(N3912="nulová",J3912,0)</f>
        <v>0</v>
      </c>
      <c r="BJ3912" s="20" t="s">
        <v>91</v>
      </c>
      <c r="BK3912" s="230">
        <f>ROUND(I3912*H3912,2)</f>
        <v>0</v>
      </c>
      <c r="BL3912" s="20" t="s">
        <v>482</v>
      </c>
      <c r="BM3912" s="229" t="s">
        <v>3681</v>
      </c>
    </row>
    <row r="3913" s="2" customFormat="1" ht="37.8" customHeight="1">
      <c r="A3913" s="41"/>
      <c r="B3913" s="42"/>
      <c r="C3913" s="280" t="s">
        <v>3682</v>
      </c>
      <c r="D3913" s="280" t="s">
        <v>489</v>
      </c>
      <c r="E3913" s="281" t="s">
        <v>3683</v>
      </c>
      <c r="F3913" s="282" t="s">
        <v>3573</v>
      </c>
      <c r="G3913" s="283" t="s">
        <v>595</v>
      </c>
      <c r="H3913" s="284">
        <v>1</v>
      </c>
      <c r="I3913" s="285"/>
      <c r="J3913" s="286">
        <f>ROUND(I3913*H3913,2)</f>
        <v>0</v>
      </c>
      <c r="K3913" s="282" t="s">
        <v>19</v>
      </c>
      <c r="L3913" s="287"/>
      <c r="M3913" s="288" t="s">
        <v>19</v>
      </c>
      <c r="N3913" s="289" t="s">
        <v>50</v>
      </c>
      <c r="O3913" s="87"/>
      <c r="P3913" s="227">
        <f>O3913*H3913</f>
        <v>0</v>
      </c>
      <c r="Q3913" s="227">
        <v>0.017500000000000002</v>
      </c>
      <c r="R3913" s="227">
        <f>Q3913*H3913</f>
        <v>0.017500000000000002</v>
      </c>
      <c r="S3913" s="227">
        <v>0</v>
      </c>
      <c r="T3913" s="228">
        <f>S3913*H3913</f>
        <v>0</v>
      </c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R3913" s="229" t="s">
        <v>616</v>
      </c>
      <c r="AT3913" s="229" t="s">
        <v>489</v>
      </c>
      <c r="AU3913" s="229" t="s">
        <v>91</v>
      </c>
      <c r="AY3913" s="20" t="s">
        <v>373</v>
      </c>
      <c r="BE3913" s="230">
        <f>IF(N3913="základní",J3913,0)</f>
        <v>0</v>
      </c>
      <c r="BF3913" s="230">
        <f>IF(N3913="snížená",J3913,0)</f>
        <v>0</v>
      </c>
      <c r="BG3913" s="230">
        <f>IF(N3913="zákl. přenesená",J3913,0)</f>
        <v>0</v>
      </c>
      <c r="BH3913" s="230">
        <f>IF(N3913="sníž. přenesená",J3913,0)</f>
        <v>0</v>
      </c>
      <c r="BI3913" s="230">
        <f>IF(N3913="nulová",J3913,0)</f>
        <v>0</v>
      </c>
      <c r="BJ3913" s="20" t="s">
        <v>91</v>
      </c>
      <c r="BK3913" s="230">
        <f>ROUND(I3913*H3913,2)</f>
        <v>0</v>
      </c>
      <c r="BL3913" s="20" t="s">
        <v>482</v>
      </c>
      <c r="BM3913" s="229" t="s">
        <v>3684</v>
      </c>
    </row>
    <row r="3914" s="2" customFormat="1" ht="37.8" customHeight="1">
      <c r="A3914" s="41"/>
      <c r="B3914" s="42"/>
      <c r="C3914" s="280" t="s">
        <v>3685</v>
      </c>
      <c r="D3914" s="280" t="s">
        <v>489</v>
      </c>
      <c r="E3914" s="281" t="s">
        <v>3686</v>
      </c>
      <c r="F3914" s="282" t="s">
        <v>3573</v>
      </c>
      <c r="G3914" s="283" t="s">
        <v>595</v>
      </c>
      <c r="H3914" s="284">
        <v>1</v>
      </c>
      <c r="I3914" s="285"/>
      <c r="J3914" s="286">
        <f>ROUND(I3914*H3914,2)</f>
        <v>0</v>
      </c>
      <c r="K3914" s="282" t="s">
        <v>19</v>
      </c>
      <c r="L3914" s="287"/>
      <c r="M3914" s="288" t="s">
        <v>19</v>
      </c>
      <c r="N3914" s="289" t="s">
        <v>50</v>
      </c>
      <c r="O3914" s="87"/>
      <c r="P3914" s="227">
        <f>O3914*H3914</f>
        <v>0</v>
      </c>
      <c r="Q3914" s="227">
        <v>0.017500000000000002</v>
      </c>
      <c r="R3914" s="227">
        <f>Q3914*H3914</f>
        <v>0.017500000000000002</v>
      </c>
      <c r="S3914" s="227">
        <v>0</v>
      </c>
      <c r="T3914" s="228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9" t="s">
        <v>616</v>
      </c>
      <c r="AT3914" s="229" t="s">
        <v>489</v>
      </c>
      <c r="AU3914" s="229" t="s">
        <v>91</v>
      </c>
      <c r="AY3914" s="20" t="s">
        <v>373</v>
      </c>
      <c r="BE3914" s="230">
        <f>IF(N3914="základní",J3914,0)</f>
        <v>0</v>
      </c>
      <c r="BF3914" s="230">
        <f>IF(N3914="snížená",J3914,0)</f>
        <v>0</v>
      </c>
      <c r="BG3914" s="230">
        <f>IF(N3914="zákl. přenesená",J3914,0)</f>
        <v>0</v>
      </c>
      <c r="BH3914" s="230">
        <f>IF(N3914="sníž. přenesená",J3914,0)</f>
        <v>0</v>
      </c>
      <c r="BI3914" s="230">
        <f>IF(N3914="nulová",J3914,0)</f>
        <v>0</v>
      </c>
      <c r="BJ3914" s="20" t="s">
        <v>91</v>
      </c>
      <c r="BK3914" s="230">
        <f>ROUND(I3914*H3914,2)</f>
        <v>0</v>
      </c>
      <c r="BL3914" s="20" t="s">
        <v>482</v>
      </c>
      <c r="BM3914" s="229" t="s">
        <v>3687</v>
      </c>
    </row>
    <row r="3915" s="2" customFormat="1" ht="37.8" customHeight="1">
      <c r="A3915" s="41"/>
      <c r="B3915" s="42"/>
      <c r="C3915" s="218" t="s">
        <v>3688</v>
      </c>
      <c r="D3915" s="218" t="s">
        <v>375</v>
      </c>
      <c r="E3915" s="219" t="s">
        <v>3689</v>
      </c>
      <c r="F3915" s="220" t="s">
        <v>3690</v>
      </c>
      <c r="G3915" s="221" t="s">
        <v>595</v>
      </c>
      <c r="H3915" s="222">
        <v>40</v>
      </c>
      <c r="I3915" s="223"/>
      <c r="J3915" s="224">
        <f>ROUND(I3915*H3915,2)</f>
        <v>0</v>
      </c>
      <c r="K3915" s="220" t="s">
        <v>378</v>
      </c>
      <c r="L3915" s="47"/>
      <c r="M3915" s="225" t="s">
        <v>19</v>
      </c>
      <c r="N3915" s="226" t="s">
        <v>50</v>
      </c>
      <c r="O3915" s="87"/>
      <c r="P3915" s="227">
        <f>O3915*H3915</f>
        <v>0</v>
      </c>
      <c r="Q3915" s="227">
        <v>0</v>
      </c>
      <c r="R3915" s="227">
        <f>Q3915*H3915</f>
        <v>0</v>
      </c>
      <c r="S3915" s="227">
        <v>0</v>
      </c>
      <c r="T3915" s="228">
        <f>S3915*H3915</f>
        <v>0</v>
      </c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R3915" s="229" t="s">
        <v>482</v>
      </c>
      <c r="AT3915" s="229" t="s">
        <v>375</v>
      </c>
      <c r="AU3915" s="229" t="s">
        <v>91</v>
      </c>
      <c r="AY3915" s="20" t="s">
        <v>373</v>
      </c>
      <c r="BE3915" s="230">
        <f>IF(N3915="základní",J3915,0)</f>
        <v>0</v>
      </c>
      <c r="BF3915" s="230">
        <f>IF(N3915="snížená",J3915,0)</f>
        <v>0</v>
      </c>
      <c r="BG3915" s="230">
        <f>IF(N3915="zákl. přenesená",J3915,0)</f>
        <v>0</v>
      </c>
      <c r="BH3915" s="230">
        <f>IF(N3915="sníž. přenesená",J3915,0)</f>
        <v>0</v>
      </c>
      <c r="BI3915" s="230">
        <f>IF(N3915="nulová",J3915,0)</f>
        <v>0</v>
      </c>
      <c r="BJ3915" s="20" t="s">
        <v>91</v>
      </c>
      <c r="BK3915" s="230">
        <f>ROUND(I3915*H3915,2)</f>
        <v>0</v>
      </c>
      <c r="BL3915" s="20" t="s">
        <v>482</v>
      </c>
      <c r="BM3915" s="229" t="s">
        <v>3691</v>
      </c>
    </row>
    <row r="3916" s="2" customFormat="1">
      <c r="A3916" s="41"/>
      <c r="B3916" s="42"/>
      <c r="C3916" s="43"/>
      <c r="D3916" s="231" t="s">
        <v>381</v>
      </c>
      <c r="E3916" s="43"/>
      <c r="F3916" s="232" t="s">
        <v>3692</v>
      </c>
      <c r="G3916" s="43"/>
      <c r="H3916" s="43"/>
      <c r="I3916" s="233"/>
      <c r="J3916" s="43"/>
      <c r="K3916" s="43"/>
      <c r="L3916" s="47"/>
      <c r="M3916" s="234"/>
      <c r="N3916" s="235"/>
      <c r="O3916" s="87"/>
      <c r="P3916" s="87"/>
      <c r="Q3916" s="87"/>
      <c r="R3916" s="87"/>
      <c r="S3916" s="87"/>
      <c r="T3916" s="88"/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T3916" s="20" t="s">
        <v>381</v>
      </c>
      <c r="AU3916" s="20" t="s">
        <v>91</v>
      </c>
    </row>
    <row r="3917" s="13" customFormat="1">
      <c r="A3917" s="13"/>
      <c r="B3917" s="236"/>
      <c r="C3917" s="237"/>
      <c r="D3917" s="238" t="s">
        <v>383</v>
      </c>
      <c r="E3917" s="239" t="s">
        <v>19</v>
      </c>
      <c r="F3917" s="240" t="s">
        <v>384</v>
      </c>
      <c r="G3917" s="237"/>
      <c r="H3917" s="239" t="s">
        <v>19</v>
      </c>
      <c r="I3917" s="241"/>
      <c r="J3917" s="237"/>
      <c r="K3917" s="237"/>
      <c r="L3917" s="242"/>
      <c r="M3917" s="243"/>
      <c r="N3917" s="244"/>
      <c r="O3917" s="244"/>
      <c r="P3917" s="244"/>
      <c r="Q3917" s="244"/>
      <c r="R3917" s="244"/>
      <c r="S3917" s="244"/>
      <c r="T3917" s="245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6" t="s">
        <v>383</v>
      </c>
      <c r="AU3917" s="246" t="s">
        <v>91</v>
      </c>
      <c r="AV3917" s="13" t="s">
        <v>85</v>
      </c>
      <c r="AW3917" s="13" t="s">
        <v>37</v>
      </c>
      <c r="AX3917" s="13" t="s">
        <v>78</v>
      </c>
      <c r="AY3917" s="246" t="s">
        <v>373</v>
      </c>
    </row>
    <row r="3918" s="13" customFormat="1">
      <c r="A3918" s="13"/>
      <c r="B3918" s="236"/>
      <c r="C3918" s="237"/>
      <c r="D3918" s="238" t="s">
        <v>383</v>
      </c>
      <c r="E3918" s="239" t="s">
        <v>19</v>
      </c>
      <c r="F3918" s="240" t="s">
        <v>1556</v>
      </c>
      <c r="G3918" s="237"/>
      <c r="H3918" s="239" t="s">
        <v>19</v>
      </c>
      <c r="I3918" s="241"/>
      <c r="J3918" s="237"/>
      <c r="K3918" s="237"/>
      <c r="L3918" s="242"/>
      <c r="M3918" s="243"/>
      <c r="N3918" s="244"/>
      <c r="O3918" s="244"/>
      <c r="P3918" s="244"/>
      <c r="Q3918" s="244"/>
      <c r="R3918" s="244"/>
      <c r="S3918" s="244"/>
      <c r="T3918" s="245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6" t="s">
        <v>383</v>
      </c>
      <c r="AU3918" s="246" t="s">
        <v>91</v>
      </c>
      <c r="AV3918" s="13" t="s">
        <v>85</v>
      </c>
      <c r="AW3918" s="13" t="s">
        <v>37</v>
      </c>
      <c r="AX3918" s="13" t="s">
        <v>78</v>
      </c>
      <c r="AY3918" s="246" t="s">
        <v>373</v>
      </c>
    </row>
    <row r="3919" s="14" customFormat="1">
      <c r="A3919" s="14"/>
      <c r="B3919" s="247"/>
      <c r="C3919" s="248"/>
      <c r="D3919" s="238" t="s">
        <v>383</v>
      </c>
      <c r="E3919" s="249" t="s">
        <v>19</v>
      </c>
      <c r="F3919" s="250" t="s">
        <v>1651</v>
      </c>
      <c r="G3919" s="248"/>
      <c r="H3919" s="251">
        <v>1</v>
      </c>
      <c r="I3919" s="252"/>
      <c r="J3919" s="248"/>
      <c r="K3919" s="248"/>
      <c r="L3919" s="253"/>
      <c r="M3919" s="254"/>
      <c r="N3919" s="255"/>
      <c r="O3919" s="255"/>
      <c r="P3919" s="255"/>
      <c r="Q3919" s="255"/>
      <c r="R3919" s="255"/>
      <c r="S3919" s="255"/>
      <c r="T3919" s="256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7" t="s">
        <v>383</v>
      </c>
      <c r="AU3919" s="257" t="s">
        <v>91</v>
      </c>
      <c r="AV3919" s="14" t="s">
        <v>91</v>
      </c>
      <c r="AW3919" s="14" t="s">
        <v>37</v>
      </c>
      <c r="AX3919" s="14" t="s">
        <v>78</v>
      </c>
      <c r="AY3919" s="257" t="s">
        <v>373</v>
      </c>
    </row>
    <row r="3920" s="14" customFormat="1">
      <c r="A3920" s="14"/>
      <c r="B3920" s="247"/>
      <c r="C3920" s="248"/>
      <c r="D3920" s="238" t="s">
        <v>383</v>
      </c>
      <c r="E3920" s="249" t="s">
        <v>19</v>
      </c>
      <c r="F3920" s="250" t="s">
        <v>1652</v>
      </c>
      <c r="G3920" s="248"/>
      <c r="H3920" s="251">
        <v>1</v>
      </c>
      <c r="I3920" s="252"/>
      <c r="J3920" s="248"/>
      <c r="K3920" s="248"/>
      <c r="L3920" s="253"/>
      <c r="M3920" s="254"/>
      <c r="N3920" s="255"/>
      <c r="O3920" s="255"/>
      <c r="P3920" s="255"/>
      <c r="Q3920" s="255"/>
      <c r="R3920" s="255"/>
      <c r="S3920" s="255"/>
      <c r="T3920" s="256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7" t="s">
        <v>383</v>
      </c>
      <c r="AU3920" s="257" t="s">
        <v>91</v>
      </c>
      <c r="AV3920" s="14" t="s">
        <v>91</v>
      </c>
      <c r="AW3920" s="14" t="s">
        <v>37</v>
      </c>
      <c r="AX3920" s="14" t="s">
        <v>78</v>
      </c>
      <c r="AY3920" s="257" t="s">
        <v>373</v>
      </c>
    </row>
    <row r="3921" s="14" customFormat="1">
      <c r="A3921" s="14"/>
      <c r="B3921" s="247"/>
      <c r="C3921" s="248"/>
      <c r="D3921" s="238" t="s">
        <v>383</v>
      </c>
      <c r="E3921" s="249" t="s">
        <v>19</v>
      </c>
      <c r="F3921" s="250" t="s">
        <v>1653</v>
      </c>
      <c r="G3921" s="248"/>
      <c r="H3921" s="251">
        <v>1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383</v>
      </c>
      <c r="AU3921" s="257" t="s">
        <v>91</v>
      </c>
      <c r="AV3921" s="14" t="s">
        <v>91</v>
      </c>
      <c r="AW3921" s="14" t="s">
        <v>37</v>
      </c>
      <c r="AX3921" s="14" t="s">
        <v>78</v>
      </c>
      <c r="AY3921" s="257" t="s">
        <v>373</v>
      </c>
    </row>
    <row r="3922" s="14" customFormat="1">
      <c r="A3922" s="14"/>
      <c r="B3922" s="247"/>
      <c r="C3922" s="248"/>
      <c r="D3922" s="238" t="s">
        <v>383</v>
      </c>
      <c r="E3922" s="249" t="s">
        <v>19</v>
      </c>
      <c r="F3922" s="250" t="s">
        <v>1654</v>
      </c>
      <c r="G3922" s="248"/>
      <c r="H3922" s="251">
        <v>1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383</v>
      </c>
      <c r="AU3922" s="257" t="s">
        <v>91</v>
      </c>
      <c r="AV3922" s="14" t="s">
        <v>91</v>
      </c>
      <c r="AW3922" s="14" t="s">
        <v>37</v>
      </c>
      <c r="AX3922" s="14" t="s">
        <v>78</v>
      </c>
      <c r="AY3922" s="257" t="s">
        <v>373</v>
      </c>
    </row>
    <row r="3923" s="14" customFormat="1">
      <c r="A3923" s="14"/>
      <c r="B3923" s="247"/>
      <c r="C3923" s="248"/>
      <c r="D3923" s="238" t="s">
        <v>383</v>
      </c>
      <c r="E3923" s="249" t="s">
        <v>19</v>
      </c>
      <c r="F3923" s="250" t="s">
        <v>1656</v>
      </c>
      <c r="G3923" s="248"/>
      <c r="H3923" s="251">
        <v>1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383</v>
      </c>
      <c r="AU3923" s="257" t="s">
        <v>91</v>
      </c>
      <c r="AV3923" s="14" t="s">
        <v>91</v>
      </c>
      <c r="AW3923" s="14" t="s">
        <v>37</v>
      </c>
      <c r="AX3923" s="14" t="s">
        <v>78</v>
      </c>
      <c r="AY3923" s="257" t="s">
        <v>373</v>
      </c>
    </row>
    <row r="3924" s="14" customFormat="1">
      <c r="A3924" s="14"/>
      <c r="B3924" s="247"/>
      <c r="C3924" s="248"/>
      <c r="D3924" s="238" t="s">
        <v>383</v>
      </c>
      <c r="E3924" s="249" t="s">
        <v>19</v>
      </c>
      <c r="F3924" s="250" t="s">
        <v>1657</v>
      </c>
      <c r="G3924" s="248"/>
      <c r="H3924" s="251">
        <v>1</v>
      </c>
      <c r="I3924" s="252"/>
      <c r="J3924" s="248"/>
      <c r="K3924" s="248"/>
      <c r="L3924" s="253"/>
      <c r="M3924" s="254"/>
      <c r="N3924" s="255"/>
      <c r="O3924" s="255"/>
      <c r="P3924" s="255"/>
      <c r="Q3924" s="255"/>
      <c r="R3924" s="255"/>
      <c r="S3924" s="255"/>
      <c r="T3924" s="256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7" t="s">
        <v>383</v>
      </c>
      <c r="AU3924" s="257" t="s">
        <v>91</v>
      </c>
      <c r="AV3924" s="14" t="s">
        <v>91</v>
      </c>
      <c r="AW3924" s="14" t="s">
        <v>37</v>
      </c>
      <c r="AX3924" s="14" t="s">
        <v>78</v>
      </c>
      <c r="AY3924" s="257" t="s">
        <v>373</v>
      </c>
    </row>
    <row r="3925" s="14" customFormat="1">
      <c r="A3925" s="14"/>
      <c r="B3925" s="247"/>
      <c r="C3925" s="248"/>
      <c r="D3925" s="238" t="s">
        <v>383</v>
      </c>
      <c r="E3925" s="249" t="s">
        <v>19</v>
      </c>
      <c r="F3925" s="250" t="s">
        <v>1658</v>
      </c>
      <c r="G3925" s="248"/>
      <c r="H3925" s="251">
        <v>1</v>
      </c>
      <c r="I3925" s="252"/>
      <c r="J3925" s="248"/>
      <c r="K3925" s="248"/>
      <c r="L3925" s="253"/>
      <c r="M3925" s="254"/>
      <c r="N3925" s="255"/>
      <c r="O3925" s="255"/>
      <c r="P3925" s="255"/>
      <c r="Q3925" s="255"/>
      <c r="R3925" s="255"/>
      <c r="S3925" s="255"/>
      <c r="T3925" s="256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7" t="s">
        <v>383</v>
      </c>
      <c r="AU3925" s="257" t="s">
        <v>91</v>
      </c>
      <c r="AV3925" s="14" t="s">
        <v>91</v>
      </c>
      <c r="AW3925" s="14" t="s">
        <v>37</v>
      </c>
      <c r="AX3925" s="14" t="s">
        <v>78</v>
      </c>
      <c r="AY3925" s="257" t="s">
        <v>373</v>
      </c>
    </row>
    <row r="3926" s="14" customFormat="1">
      <c r="A3926" s="14"/>
      <c r="B3926" s="247"/>
      <c r="C3926" s="248"/>
      <c r="D3926" s="238" t="s">
        <v>383</v>
      </c>
      <c r="E3926" s="249" t="s">
        <v>19</v>
      </c>
      <c r="F3926" s="250" t="s">
        <v>1659</v>
      </c>
      <c r="G3926" s="248"/>
      <c r="H3926" s="251">
        <v>1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383</v>
      </c>
      <c r="AU3926" s="257" t="s">
        <v>91</v>
      </c>
      <c r="AV3926" s="14" t="s">
        <v>91</v>
      </c>
      <c r="AW3926" s="14" t="s">
        <v>37</v>
      </c>
      <c r="AX3926" s="14" t="s">
        <v>78</v>
      </c>
      <c r="AY3926" s="257" t="s">
        <v>373</v>
      </c>
    </row>
    <row r="3927" s="14" customFormat="1">
      <c r="A3927" s="14"/>
      <c r="B3927" s="247"/>
      <c r="C3927" s="248"/>
      <c r="D3927" s="238" t="s">
        <v>383</v>
      </c>
      <c r="E3927" s="249" t="s">
        <v>19</v>
      </c>
      <c r="F3927" s="250" t="s">
        <v>1660</v>
      </c>
      <c r="G3927" s="248"/>
      <c r="H3927" s="251">
        <v>1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383</v>
      </c>
      <c r="AU3927" s="257" t="s">
        <v>91</v>
      </c>
      <c r="AV3927" s="14" t="s">
        <v>91</v>
      </c>
      <c r="AW3927" s="14" t="s">
        <v>37</v>
      </c>
      <c r="AX3927" s="14" t="s">
        <v>78</v>
      </c>
      <c r="AY3927" s="257" t="s">
        <v>373</v>
      </c>
    </row>
    <row r="3928" s="14" customFormat="1">
      <c r="A3928" s="14"/>
      <c r="B3928" s="247"/>
      <c r="C3928" s="248"/>
      <c r="D3928" s="238" t="s">
        <v>383</v>
      </c>
      <c r="E3928" s="249" t="s">
        <v>19</v>
      </c>
      <c r="F3928" s="250" t="s">
        <v>1661</v>
      </c>
      <c r="G3928" s="248"/>
      <c r="H3928" s="251">
        <v>1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383</v>
      </c>
      <c r="AU3928" s="257" t="s">
        <v>91</v>
      </c>
      <c r="AV3928" s="14" t="s">
        <v>91</v>
      </c>
      <c r="AW3928" s="14" t="s">
        <v>37</v>
      </c>
      <c r="AX3928" s="14" t="s">
        <v>78</v>
      </c>
      <c r="AY3928" s="257" t="s">
        <v>373</v>
      </c>
    </row>
    <row r="3929" s="14" customFormat="1">
      <c r="A3929" s="14"/>
      <c r="B3929" s="247"/>
      <c r="C3929" s="248"/>
      <c r="D3929" s="238" t="s">
        <v>383</v>
      </c>
      <c r="E3929" s="249" t="s">
        <v>19</v>
      </c>
      <c r="F3929" s="250" t="s">
        <v>1662</v>
      </c>
      <c r="G3929" s="248"/>
      <c r="H3929" s="251">
        <v>1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383</v>
      </c>
      <c r="AU3929" s="257" t="s">
        <v>91</v>
      </c>
      <c r="AV3929" s="14" t="s">
        <v>91</v>
      </c>
      <c r="AW3929" s="14" t="s">
        <v>37</v>
      </c>
      <c r="AX3929" s="14" t="s">
        <v>78</v>
      </c>
      <c r="AY3929" s="257" t="s">
        <v>373</v>
      </c>
    </row>
    <row r="3930" s="14" customFormat="1">
      <c r="A3930" s="14"/>
      <c r="B3930" s="247"/>
      <c r="C3930" s="248"/>
      <c r="D3930" s="238" t="s">
        <v>383</v>
      </c>
      <c r="E3930" s="249" t="s">
        <v>19</v>
      </c>
      <c r="F3930" s="250" t="s">
        <v>1663</v>
      </c>
      <c r="G3930" s="248"/>
      <c r="H3930" s="251">
        <v>1</v>
      </c>
      <c r="I3930" s="252"/>
      <c r="J3930" s="248"/>
      <c r="K3930" s="248"/>
      <c r="L3930" s="253"/>
      <c r="M3930" s="254"/>
      <c r="N3930" s="255"/>
      <c r="O3930" s="255"/>
      <c r="P3930" s="255"/>
      <c r="Q3930" s="255"/>
      <c r="R3930" s="255"/>
      <c r="S3930" s="255"/>
      <c r="T3930" s="256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7" t="s">
        <v>383</v>
      </c>
      <c r="AU3930" s="257" t="s">
        <v>91</v>
      </c>
      <c r="AV3930" s="14" t="s">
        <v>91</v>
      </c>
      <c r="AW3930" s="14" t="s">
        <v>37</v>
      </c>
      <c r="AX3930" s="14" t="s">
        <v>78</v>
      </c>
      <c r="AY3930" s="257" t="s">
        <v>373</v>
      </c>
    </row>
    <row r="3931" s="14" customFormat="1">
      <c r="A3931" s="14"/>
      <c r="B3931" s="247"/>
      <c r="C3931" s="248"/>
      <c r="D3931" s="238" t="s">
        <v>383</v>
      </c>
      <c r="E3931" s="249" t="s">
        <v>19</v>
      </c>
      <c r="F3931" s="250" t="s">
        <v>1664</v>
      </c>
      <c r="G3931" s="248"/>
      <c r="H3931" s="251">
        <v>1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383</v>
      </c>
      <c r="AU3931" s="257" t="s">
        <v>91</v>
      </c>
      <c r="AV3931" s="14" t="s">
        <v>91</v>
      </c>
      <c r="AW3931" s="14" t="s">
        <v>37</v>
      </c>
      <c r="AX3931" s="14" t="s">
        <v>78</v>
      </c>
      <c r="AY3931" s="257" t="s">
        <v>373</v>
      </c>
    </row>
    <row r="3932" s="14" customFormat="1">
      <c r="A3932" s="14"/>
      <c r="B3932" s="247"/>
      <c r="C3932" s="248"/>
      <c r="D3932" s="238" t="s">
        <v>383</v>
      </c>
      <c r="E3932" s="249" t="s">
        <v>19</v>
      </c>
      <c r="F3932" s="250" t="s">
        <v>1665</v>
      </c>
      <c r="G3932" s="248"/>
      <c r="H3932" s="251">
        <v>1</v>
      </c>
      <c r="I3932" s="252"/>
      <c r="J3932" s="248"/>
      <c r="K3932" s="248"/>
      <c r="L3932" s="253"/>
      <c r="M3932" s="254"/>
      <c r="N3932" s="255"/>
      <c r="O3932" s="255"/>
      <c r="P3932" s="255"/>
      <c r="Q3932" s="255"/>
      <c r="R3932" s="255"/>
      <c r="S3932" s="255"/>
      <c r="T3932" s="256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7" t="s">
        <v>383</v>
      </c>
      <c r="AU3932" s="257" t="s">
        <v>91</v>
      </c>
      <c r="AV3932" s="14" t="s">
        <v>91</v>
      </c>
      <c r="AW3932" s="14" t="s">
        <v>37</v>
      </c>
      <c r="AX3932" s="14" t="s">
        <v>78</v>
      </c>
      <c r="AY3932" s="257" t="s">
        <v>373</v>
      </c>
    </row>
    <row r="3933" s="14" customFormat="1">
      <c r="A3933" s="14"/>
      <c r="B3933" s="247"/>
      <c r="C3933" s="248"/>
      <c r="D3933" s="238" t="s">
        <v>383</v>
      </c>
      <c r="E3933" s="249" t="s">
        <v>19</v>
      </c>
      <c r="F3933" s="250" t="s">
        <v>1666</v>
      </c>
      <c r="G3933" s="248"/>
      <c r="H3933" s="251">
        <v>1</v>
      </c>
      <c r="I3933" s="252"/>
      <c r="J3933" s="248"/>
      <c r="K3933" s="248"/>
      <c r="L3933" s="253"/>
      <c r="M3933" s="254"/>
      <c r="N3933" s="255"/>
      <c r="O3933" s="255"/>
      <c r="P3933" s="255"/>
      <c r="Q3933" s="255"/>
      <c r="R3933" s="255"/>
      <c r="S3933" s="255"/>
      <c r="T3933" s="256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7" t="s">
        <v>383</v>
      </c>
      <c r="AU3933" s="257" t="s">
        <v>91</v>
      </c>
      <c r="AV3933" s="14" t="s">
        <v>91</v>
      </c>
      <c r="AW3933" s="14" t="s">
        <v>37</v>
      </c>
      <c r="AX3933" s="14" t="s">
        <v>78</v>
      </c>
      <c r="AY3933" s="257" t="s">
        <v>373</v>
      </c>
    </row>
    <row r="3934" s="14" customFormat="1">
      <c r="A3934" s="14"/>
      <c r="B3934" s="247"/>
      <c r="C3934" s="248"/>
      <c r="D3934" s="238" t="s">
        <v>383</v>
      </c>
      <c r="E3934" s="249" t="s">
        <v>19</v>
      </c>
      <c r="F3934" s="250" t="s">
        <v>1667</v>
      </c>
      <c r="G3934" s="248"/>
      <c r="H3934" s="251">
        <v>1</v>
      </c>
      <c r="I3934" s="252"/>
      <c r="J3934" s="248"/>
      <c r="K3934" s="248"/>
      <c r="L3934" s="253"/>
      <c r="M3934" s="254"/>
      <c r="N3934" s="255"/>
      <c r="O3934" s="255"/>
      <c r="P3934" s="255"/>
      <c r="Q3934" s="255"/>
      <c r="R3934" s="255"/>
      <c r="S3934" s="255"/>
      <c r="T3934" s="256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7" t="s">
        <v>383</v>
      </c>
      <c r="AU3934" s="257" t="s">
        <v>91</v>
      </c>
      <c r="AV3934" s="14" t="s">
        <v>91</v>
      </c>
      <c r="AW3934" s="14" t="s">
        <v>37</v>
      </c>
      <c r="AX3934" s="14" t="s">
        <v>78</v>
      </c>
      <c r="AY3934" s="257" t="s">
        <v>373</v>
      </c>
    </row>
    <row r="3935" s="14" customFormat="1">
      <c r="A3935" s="14"/>
      <c r="B3935" s="247"/>
      <c r="C3935" s="248"/>
      <c r="D3935" s="238" t="s">
        <v>383</v>
      </c>
      <c r="E3935" s="249" t="s">
        <v>19</v>
      </c>
      <c r="F3935" s="250" t="s">
        <v>1669</v>
      </c>
      <c r="G3935" s="248"/>
      <c r="H3935" s="251">
        <v>1</v>
      </c>
      <c r="I3935" s="252"/>
      <c r="J3935" s="248"/>
      <c r="K3935" s="248"/>
      <c r="L3935" s="253"/>
      <c r="M3935" s="254"/>
      <c r="N3935" s="255"/>
      <c r="O3935" s="255"/>
      <c r="P3935" s="255"/>
      <c r="Q3935" s="255"/>
      <c r="R3935" s="255"/>
      <c r="S3935" s="255"/>
      <c r="T3935" s="256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7" t="s">
        <v>383</v>
      </c>
      <c r="AU3935" s="257" t="s">
        <v>91</v>
      </c>
      <c r="AV3935" s="14" t="s">
        <v>91</v>
      </c>
      <c r="AW3935" s="14" t="s">
        <v>37</v>
      </c>
      <c r="AX3935" s="14" t="s">
        <v>78</v>
      </c>
      <c r="AY3935" s="257" t="s">
        <v>373</v>
      </c>
    </row>
    <row r="3936" s="14" customFormat="1">
      <c r="A3936" s="14"/>
      <c r="B3936" s="247"/>
      <c r="C3936" s="248"/>
      <c r="D3936" s="238" t="s">
        <v>383</v>
      </c>
      <c r="E3936" s="249" t="s">
        <v>19</v>
      </c>
      <c r="F3936" s="250" t="s">
        <v>1670</v>
      </c>
      <c r="G3936" s="248"/>
      <c r="H3936" s="251">
        <v>1</v>
      </c>
      <c r="I3936" s="252"/>
      <c r="J3936" s="248"/>
      <c r="K3936" s="248"/>
      <c r="L3936" s="253"/>
      <c r="M3936" s="254"/>
      <c r="N3936" s="255"/>
      <c r="O3936" s="255"/>
      <c r="P3936" s="255"/>
      <c r="Q3936" s="255"/>
      <c r="R3936" s="255"/>
      <c r="S3936" s="255"/>
      <c r="T3936" s="256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7" t="s">
        <v>383</v>
      </c>
      <c r="AU3936" s="257" t="s">
        <v>91</v>
      </c>
      <c r="AV3936" s="14" t="s">
        <v>91</v>
      </c>
      <c r="AW3936" s="14" t="s">
        <v>37</v>
      </c>
      <c r="AX3936" s="14" t="s">
        <v>78</v>
      </c>
      <c r="AY3936" s="257" t="s">
        <v>373</v>
      </c>
    </row>
    <row r="3937" s="14" customFormat="1">
      <c r="A3937" s="14"/>
      <c r="B3937" s="247"/>
      <c r="C3937" s="248"/>
      <c r="D3937" s="238" t="s">
        <v>383</v>
      </c>
      <c r="E3937" s="249" t="s">
        <v>19</v>
      </c>
      <c r="F3937" s="250" t="s">
        <v>1671</v>
      </c>
      <c r="G3937" s="248"/>
      <c r="H3937" s="251">
        <v>1</v>
      </c>
      <c r="I3937" s="252"/>
      <c r="J3937" s="248"/>
      <c r="K3937" s="248"/>
      <c r="L3937" s="253"/>
      <c r="M3937" s="254"/>
      <c r="N3937" s="255"/>
      <c r="O3937" s="255"/>
      <c r="P3937" s="255"/>
      <c r="Q3937" s="255"/>
      <c r="R3937" s="255"/>
      <c r="S3937" s="255"/>
      <c r="T3937" s="256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7" t="s">
        <v>383</v>
      </c>
      <c r="AU3937" s="257" t="s">
        <v>91</v>
      </c>
      <c r="AV3937" s="14" t="s">
        <v>91</v>
      </c>
      <c r="AW3937" s="14" t="s">
        <v>37</v>
      </c>
      <c r="AX3937" s="14" t="s">
        <v>78</v>
      </c>
      <c r="AY3937" s="257" t="s">
        <v>373</v>
      </c>
    </row>
    <row r="3938" s="14" customFormat="1">
      <c r="A3938" s="14"/>
      <c r="B3938" s="247"/>
      <c r="C3938" s="248"/>
      <c r="D3938" s="238" t="s">
        <v>383</v>
      </c>
      <c r="E3938" s="249" t="s">
        <v>19</v>
      </c>
      <c r="F3938" s="250" t="s">
        <v>1672</v>
      </c>
      <c r="G3938" s="248"/>
      <c r="H3938" s="251">
        <v>1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383</v>
      </c>
      <c r="AU3938" s="257" t="s">
        <v>91</v>
      </c>
      <c r="AV3938" s="14" t="s">
        <v>91</v>
      </c>
      <c r="AW3938" s="14" t="s">
        <v>37</v>
      </c>
      <c r="AX3938" s="14" t="s">
        <v>78</v>
      </c>
      <c r="AY3938" s="257" t="s">
        <v>373</v>
      </c>
    </row>
    <row r="3939" s="14" customFormat="1">
      <c r="A3939" s="14"/>
      <c r="B3939" s="247"/>
      <c r="C3939" s="248"/>
      <c r="D3939" s="238" t="s">
        <v>383</v>
      </c>
      <c r="E3939" s="249" t="s">
        <v>19</v>
      </c>
      <c r="F3939" s="250" t="s">
        <v>1673</v>
      </c>
      <c r="G3939" s="248"/>
      <c r="H3939" s="251">
        <v>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383</v>
      </c>
      <c r="AU3939" s="257" t="s">
        <v>91</v>
      </c>
      <c r="AV3939" s="14" t="s">
        <v>91</v>
      </c>
      <c r="AW3939" s="14" t="s">
        <v>37</v>
      </c>
      <c r="AX3939" s="14" t="s">
        <v>78</v>
      </c>
      <c r="AY3939" s="257" t="s">
        <v>373</v>
      </c>
    </row>
    <row r="3940" s="14" customFormat="1">
      <c r="A3940" s="14"/>
      <c r="B3940" s="247"/>
      <c r="C3940" s="248"/>
      <c r="D3940" s="238" t="s">
        <v>383</v>
      </c>
      <c r="E3940" s="249" t="s">
        <v>19</v>
      </c>
      <c r="F3940" s="250" t="s">
        <v>1674</v>
      </c>
      <c r="G3940" s="248"/>
      <c r="H3940" s="251">
        <v>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383</v>
      </c>
      <c r="AU3940" s="257" t="s">
        <v>91</v>
      </c>
      <c r="AV3940" s="14" t="s">
        <v>91</v>
      </c>
      <c r="AW3940" s="14" t="s">
        <v>37</v>
      </c>
      <c r="AX3940" s="14" t="s">
        <v>78</v>
      </c>
      <c r="AY3940" s="257" t="s">
        <v>373</v>
      </c>
    </row>
    <row r="3941" s="14" customFormat="1">
      <c r="A3941" s="14"/>
      <c r="B3941" s="247"/>
      <c r="C3941" s="248"/>
      <c r="D3941" s="238" t="s">
        <v>383</v>
      </c>
      <c r="E3941" s="249" t="s">
        <v>19</v>
      </c>
      <c r="F3941" s="250" t="s">
        <v>1675</v>
      </c>
      <c r="G3941" s="248"/>
      <c r="H3941" s="251">
        <v>1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383</v>
      </c>
      <c r="AU3941" s="257" t="s">
        <v>91</v>
      </c>
      <c r="AV3941" s="14" t="s">
        <v>91</v>
      </c>
      <c r="AW3941" s="14" t="s">
        <v>37</v>
      </c>
      <c r="AX3941" s="14" t="s">
        <v>78</v>
      </c>
      <c r="AY3941" s="257" t="s">
        <v>373</v>
      </c>
    </row>
    <row r="3942" s="14" customFormat="1">
      <c r="A3942" s="14"/>
      <c r="B3942" s="247"/>
      <c r="C3942" s="248"/>
      <c r="D3942" s="238" t="s">
        <v>383</v>
      </c>
      <c r="E3942" s="249" t="s">
        <v>19</v>
      </c>
      <c r="F3942" s="250" t="s">
        <v>1676</v>
      </c>
      <c r="G3942" s="248"/>
      <c r="H3942" s="251">
        <v>1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383</v>
      </c>
      <c r="AU3942" s="257" t="s">
        <v>91</v>
      </c>
      <c r="AV3942" s="14" t="s">
        <v>91</v>
      </c>
      <c r="AW3942" s="14" t="s">
        <v>37</v>
      </c>
      <c r="AX3942" s="14" t="s">
        <v>78</v>
      </c>
      <c r="AY3942" s="257" t="s">
        <v>373</v>
      </c>
    </row>
    <row r="3943" s="14" customFormat="1">
      <c r="A3943" s="14"/>
      <c r="B3943" s="247"/>
      <c r="C3943" s="248"/>
      <c r="D3943" s="238" t="s">
        <v>383</v>
      </c>
      <c r="E3943" s="249" t="s">
        <v>19</v>
      </c>
      <c r="F3943" s="250" t="s">
        <v>1677</v>
      </c>
      <c r="G3943" s="248"/>
      <c r="H3943" s="251">
        <v>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383</v>
      </c>
      <c r="AU3943" s="257" t="s">
        <v>91</v>
      </c>
      <c r="AV3943" s="14" t="s">
        <v>91</v>
      </c>
      <c r="AW3943" s="14" t="s">
        <v>37</v>
      </c>
      <c r="AX3943" s="14" t="s">
        <v>78</v>
      </c>
      <c r="AY3943" s="257" t="s">
        <v>373</v>
      </c>
    </row>
    <row r="3944" s="14" customFormat="1">
      <c r="A3944" s="14"/>
      <c r="B3944" s="247"/>
      <c r="C3944" s="248"/>
      <c r="D3944" s="238" t="s">
        <v>383</v>
      </c>
      <c r="E3944" s="249" t="s">
        <v>19</v>
      </c>
      <c r="F3944" s="250" t="s">
        <v>1678</v>
      </c>
      <c r="G3944" s="248"/>
      <c r="H3944" s="251">
        <v>1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383</v>
      </c>
      <c r="AU3944" s="257" t="s">
        <v>91</v>
      </c>
      <c r="AV3944" s="14" t="s">
        <v>91</v>
      </c>
      <c r="AW3944" s="14" t="s">
        <v>37</v>
      </c>
      <c r="AX3944" s="14" t="s">
        <v>78</v>
      </c>
      <c r="AY3944" s="257" t="s">
        <v>373</v>
      </c>
    </row>
    <row r="3945" s="14" customFormat="1">
      <c r="A3945" s="14"/>
      <c r="B3945" s="247"/>
      <c r="C3945" s="248"/>
      <c r="D3945" s="238" t="s">
        <v>383</v>
      </c>
      <c r="E3945" s="249" t="s">
        <v>19</v>
      </c>
      <c r="F3945" s="250" t="s">
        <v>1679</v>
      </c>
      <c r="G3945" s="248"/>
      <c r="H3945" s="251">
        <v>1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383</v>
      </c>
      <c r="AU3945" s="257" t="s">
        <v>91</v>
      </c>
      <c r="AV3945" s="14" t="s">
        <v>91</v>
      </c>
      <c r="AW3945" s="14" t="s">
        <v>37</v>
      </c>
      <c r="AX3945" s="14" t="s">
        <v>78</v>
      </c>
      <c r="AY3945" s="257" t="s">
        <v>373</v>
      </c>
    </row>
    <row r="3946" s="14" customFormat="1">
      <c r="A3946" s="14"/>
      <c r="B3946" s="247"/>
      <c r="C3946" s="248"/>
      <c r="D3946" s="238" t="s">
        <v>383</v>
      </c>
      <c r="E3946" s="249" t="s">
        <v>19</v>
      </c>
      <c r="F3946" s="250" t="s">
        <v>1680</v>
      </c>
      <c r="G3946" s="248"/>
      <c r="H3946" s="251">
        <v>1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383</v>
      </c>
      <c r="AU3946" s="257" t="s">
        <v>91</v>
      </c>
      <c r="AV3946" s="14" t="s">
        <v>91</v>
      </c>
      <c r="AW3946" s="14" t="s">
        <v>37</v>
      </c>
      <c r="AX3946" s="14" t="s">
        <v>78</v>
      </c>
      <c r="AY3946" s="257" t="s">
        <v>373</v>
      </c>
    </row>
    <row r="3947" s="14" customFormat="1">
      <c r="A3947" s="14"/>
      <c r="B3947" s="247"/>
      <c r="C3947" s="248"/>
      <c r="D3947" s="238" t="s">
        <v>383</v>
      </c>
      <c r="E3947" s="249" t="s">
        <v>19</v>
      </c>
      <c r="F3947" s="250" t="s">
        <v>1682</v>
      </c>
      <c r="G3947" s="248"/>
      <c r="H3947" s="251">
        <v>1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383</v>
      </c>
      <c r="AU3947" s="257" t="s">
        <v>91</v>
      </c>
      <c r="AV3947" s="14" t="s">
        <v>91</v>
      </c>
      <c r="AW3947" s="14" t="s">
        <v>37</v>
      </c>
      <c r="AX3947" s="14" t="s">
        <v>78</v>
      </c>
      <c r="AY3947" s="257" t="s">
        <v>373</v>
      </c>
    </row>
    <row r="3948" s="14" customFormat="1">
      <c r="A3948" s="14"/>
      <c r="B3948" s="247"/>
      <c r="C3948" s="248"/>
      <c r="D3948" s="238" t="s">
        <v>383</v>
      </c>
      <c r="E3948" s="249" t="s">
        <v>19</v>
      </c>
      <c r="F3948" s="250" t="s">
        <v>1683</v>
      </c>
      <c r="G3948" s="248"/>
      <c r="H3948" s="251">
        <v>1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383</v>
      </c>
      <c r="AU3948" s="257" t="s">
        <v>91</v>
      </c>
      <c r="AV3948" s="14" t="s">
        <v>91</v>
      </c>
      <c r="AW3948" s="14" t="s">
        <v>37</v>
      </c>
      <c r="AX3948" s="14" t="s">
        <v>78</v>
      </c>
      <c r="AY3948" s="257" t="s">
        <v>373</v>
      </c>
    </row>
    <row r="3949" s="14" customFormat="1">
      <c r="A3949" s="14"/>
      <c r="B3949" s="247"/>
      <c r="C3949" s="248"/>
      <c r="D3949" s="238" t="s">
        <v>383</v>
      </c>
      <c r="E3949" s="249" t="s">
        <v>19</v>
      </c>
      <c r="F3949" s="250" t="s">
        <v>1684</v>
      </c>
      <c r="G3949" s="248"/>
      <c r="H3949" s="251">
        <v>1</v>
      </c>
      <c r="I3949" s="252"/>
      <c r="J3949" s="248"/>
      <c r="K3949" s="248"/>
      <c r="L3949" s="253"/>
      <c r="M3949" s="254"/>
      <c r="N3949" s="255"/>
      <c r="O3949" s="255"/>
      <c r="P3949" s="255"/>
      <c r="Q3949" s="255"/>
      <c r="R3949" s="255"/>
      <c r="S3949" s="255"/>
      <c r="T3949" s="256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7" t="s">
        <v>383</v>
      </c>
      <c r="AU3949" s="257" t="s">
        <v>91</v>
      </c>
      <c r="AV3949" s="14" t="s">
        <v>91</v>
      </c>
      <c r="AW3949" s="14" t="s">
        <v>37</v>
      </c>
      <c r="AX3949" s="14" t="s">
        <v>78</v>
      </c>
      <c r="AY3949" s="257" t="s">
        <v>373</v>
      </c>
    </row>
    <row r="3950" s="14" customFormat="1">
      <c r="A3950" s="14"/>
      <c r="B3950" s="247"/>
      <c r="C3950" s="248"/>
      <c r="D3950" s="238" t="s">
        <v>383</v>
      </c>
      <c r="E3950" s="249" t="s">
        <v>19</v>
      </c>
      <c r="F3950" s="250" t="s">
        <v>1685</v>
      </c>
      <c r="G3950" s="248"/>
      <c r="H3950" s="251">
        <v>1</v>
      </c>
      <c r="I3950" s="252"/>
      <c r="J3950" s="248"/>
      <c r="K3950" s="248"/>
      <c r="L3950" s="253"/>
      <c r="M3950" s="254"/>
      <c r="N3950" s="255"/>
      <c r="O3950" s="255"/>
      <c r="P3950" s="255"/>
      <c r="Q3950" s="255"/>
      <c r="R3950" s="255"/>
      <c r="S3950" s="255"/>
      <c r="T3950" s="256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7" t="s">
        <v>383</v>
      </c>
      <c r="AU3950" s="257" t="s">
        <v>91</v>
      </c>
      <c r="AV3950" s="14" t="s">
        <v>91</v>
      </c>
      <c r="AW3950" s="14" t="s">
        <v>37</v>
      </c>
      <c r="AX3950" s="14" t="s">
        <v>78</v>
      </c>
      <c r="AY3950" s="257" t="s">
        <v>373</v>
      </c>
    </row>
    <row r="3951" s="14" customFormat="1">
      <c r="A3951" s="14"/>
      <c r="B3951" s="247"/>
      <c r="C3951" s="248"/>
      <c r="D3951" s="238" t="s">
        <v>383</v>
      </c>
      <c r="E3951" s="249" t="s">
        <v>19</v>
      </c>
      <c r="F3951" s="250" t="s">
        <v>1686</v>
      </c>
      <c r="G3951" s="248"/>
      <c r="H3951" s="251">
        <v>1</v>
      </c>
      <c r="I3951" s="252"/>
      <c r="J3951" s="248"/>
      <c r="K3951" s="248"/>
      <c r="L3951" s="253"/>
      <c r="M3951" s="254"/>
      <c r="N3951" s="255"/>
      <c r="O3951" s="255"/>
      <c r="P3951" s="255"/>
      <c r="Q3951" s="255"/>
      <c r="R3951" s="255"/>
      <c r="S3951" s="255"/>
      <c r="T3951" s="256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7" t="s">
        <v>383</v>
      </c>
      <c r="AU3951" s="257" t="s">
        <v>91</v>
      </c>
      <c r="AV3951" s="14" t="s">
        <v>91</v>
      </c>
      <c r="AW3951" s="14" t="s">
        <v>37</v>
      </c>
      <c r="AX3951" s="14" t="s">
        <v>78</v>
      </c>
      <c r="AY3951" s="257" t="s">
        <v>373</v>
      </c>
    </row>
    <row r="3952" s="14" customFormat="1">
      <c r="A3952" s="14"/>
      <c r="B3952" s="247"/>
      <c r="C3952" s="248"/>
      <c r="D3952" s="238" t="s">
        <v>383</v>
      </c>
      <c r="E3952" s="249" t="s">
        <v>19</v>
      </c>
      <c r="F3952" s="250" t="s">
        <v>1687</v>
      </c>
      <c r="G3952" s="248"/>
      <c r="H3952" s="251">
        <v>1</v>
      </c>
      <c r="I3952" s="252"/>
      <c r="J3952" s="248"/>
      <c r="K3952" s="248"/>
      <c r="L3952" s="253"/>
      <c r="M3952" s="254"/>
      <c r="N3952" s="255"/>
      <c r="O3952" s="255"/>
      <c r="P3952" s="255"/>
      <c r="Q3952" s="255"/>
      <c r="R3952" s="255"/>
      <c r="S3952" s="255"/>
      <c r="T3952" s="256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7" t="s">
        <v>383</v>
      </c>
      <c r="AU3952" s="257" t="s">
        <v>91</v>
      </c>
      <c r="AV3952" s="14" t="s">
        <v>91</v>
      </c>
      <c r="AW3952" s="14" t="s">
        <v>37</v>
      </c>
      <c r="AX3952" s="14" t="s">
        <v>78</v>
      </c>
      <c r="AY3952" s="257" t="s">
        <v>373</v>
      </c>
    </row>
    <row r="3953" s="14" customFormat="1">
      <c r="A3953" s="14"/>
      <c r="B3953" s="247"/>
      <c r="C3953" s="248"/>
      <c r="D3953" s="238" t="s">
        <v>383</v>
      </c>
      <c r="E3953" s="249" t="s">
        <v>19</v>
      </c>
      <c r="F3953" s="250" t="s">
        <v>1688</v>
      </c>
      <c r="G3953" s="248"/>
      <c r="H3953" s="251">
        <v>1</v>
      </c>
      <c r="I3953" s="252"/>
      <c r="J3953" s="248"/>
      <c r="K3953" s="248"/>
      <c r="L3953" s="253"/>
      <c r="M3953" s="254"/>
      <c r="N3953" s="255"/>
      <c r="O3953" s="255"/>
      <c r="P3953" s="255"/>
      <c r="Q3953" s="255"/>
      <c r="R3953" s="255"/>
      <c r="S3953" s="255"/>
      <c r="T3953" s="256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7" t="s">
        <v>383</v>
      </c>
      <c r="AU3953" s="257" t="s">
        <v>91</v>
      </c>
      <c r="AV3953" s="14" t="s">
        <v>91</v>
      </c>
      <c r="AW3953" s="14" t="s">
        <v>37</v>
      </c>
      <c r="AX3953" s="14" t="s">
        <v>78</v>
      </c>
      <c r="AY3953" s="257" t="s">
        <v>373</v>
      </c>
    </row>
    <row r="3954" s="14" customFormat="1">
      <c r="A3954" s="14"/>
      <c r="B3954" s="247"/>
      <c r="C3954" s="248"/>
      <c r="D3954" s="238" t="s">
        <v>383</v>
      </c>
      <c r="E3954" s="249" t="s">
        <v>19</v>
      </c>
      <c r="F3954" s="250" t="s">
        <v>1689</v>
      </c>
      <c r="G3954" s="248"/>
      <c r="H3954" s="251">
        <v>1</v>
      </c>
      <c r="I3954" s="252"/>
      <c r="J3954" s="248"/>
      <c r="K3954" s="248"/>
      <c r="L3954" s="253"/>
      <c r="M3954" s="254"/>
      <c r="N3954" s="255"/>
      <c r="O3954" s="255"/>
      <c r="P3954" s="255"/>
      <c r="Q3954" s="255"/>
      <c r="R3954" s="255"/>
      <c r="S3954" s="255"/>
      <c r="T3954" s="256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7" t="s">
        <v>383</v>
      </c>
      <c r="AU3954" s="257" t="s">
        <v>91</v>
      </c>
      <c r="AV3954" s="14" t="s">
        <v>91</v>
      </c>
      <c r="AW3954" s="14" t="s">
        <v>37</v>
      </c>
      <c r="AX3954" s="14" t="s">
        <v>78</v>
      </c>
      <c r="AY3954" s="257" t="s">
        <v>373</v>
      </c>
    </row>
    <row r="3955" s="14" customFormat="1">
      <c r="A3955" s="14"/>
      <c r="B3955" s="247"/>
      <c r="C3955" s="248"/>
      <c r="D3955" s="238" t="s">
        <v>383</v>
      </c>
      <c r="E3955" s="249" t="s">
        <v>19</v>
      </c>
      <c r="F3955" s="250" t="s">
        <v>1690</v>
      </c>
      <c r="G3955" s="248"/>
      <c r="H3955" s="251">
        <v>1</v>
      </c>
      <c r="I3955" s="252"/>
      <c r="J3955" s="248"/>
      <c r="K3955" s="248"/>
      <c r="L3955" s="253"/>
      <c r="M3955" s="254"/>
      <c r="N3955" s="255"/>
      <c r="O3955" s="255"/>
      <c r="P3955" s="255"/>
      <c r="Q3955" s="255"/>
      <c r="R3955" s="255"/>
      <c r="S3955" s="255"/>
      <c r="T3955" s="256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7" t="s">
        <v>383</v>
      </c>
      <c r="AU3955" s="257" t="s">
        <v>91</v>
      </c>
      <c r="AV3955" s="14" t="s">
        <v>91</v>
      </c>
      <c r="AW3955" s="14" t="s">
        <v>37</v>
      </c>
      <c r="AX3955" s="14" t="s">
        <v>78</v>
      </c>
      <c r="AY3955" s="257" t="s">
        <v>373</v>
      </c>
    </row>
    <row r="3956" s="14" customFormat="1">
      <c r="A3956" s="14"/>
      <c r="B3956" s="247"/>
      <c r="C3956" s="248"/>
      <c r="D3956" s="238" t="s">
        <v>383</v>
      </c>
      <c r="E3956" s="249" t="s">
        <v>19</v>
      </c>
      <c r="F3956" s="250" t="s">
        <v>1691</v>
      </c>
      <c r="G3956" s="248"/>
      <c r="H3956" s="251">
        <v>1</v>
      </c>
      <c r="I3956" s="252"/>
      <c r="J3956" s="248"/>
      <c r="K3956" s="248"/>
      <c r="L3956" s="253"/>
      <c r="M3956" s="254"/>
      <c r="N3956" s="255"/>
      <c r="O3956" s="255"/>
      <c r="P3956" s="255"/>
      <c r="Q3956" s="255"/>
      <c r="R3956" s="255"/>
      <c r="S3956" s="255"/>
      <c r="T3956" s="256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7" t="s">
        <v>383</v>
      </c>
      <c r="AU3956" s="257" t="s">
        <v>91</v>
      </c>
      <c r="AV3956" s="14" t="s">
        <v>91</v>
      </c>
      <c r="AW3956" s="14" t="s">
        <v>37</v>
      </c>
      <c r="AX3956" s="14" t="s">
        <v>78</v>
      </c>
      <c r="AY3956" s="257" t="s">
        <v>373</v>
      </c>
    </row>
    <row r="3957" s="14" customFormat="1">
      <c r="A3957" s="14"/>
      <c r="B3957" s="247"/>
      <c r="C3957" s="248"/>
      <c r="D3957" s="238" t="s">
        <v>383</v>
      </c>
      <c r="E3957" s="249" t="s">
        <v>19</v>
      </c>
      <c r="F3957" s="250" t="s">
        <v>1692</v>
      </c>
      <c r="G3957" s="248"/>
      <c r="H3957" s="251">
        <v>1</v>
      </c>
      <c r="I3957" s="252"/>
      <c r="J3957" s="248"/>
      <c r="K3957" s="248"/>
      <c r="L3957" s="253"/>
      <c r="M3957" s="254"/>
      <c r="N3957" s="255"/>
      <c r="O3957" s="255"/>
      <c r="P3957" s="255"/>
      <c r="Q3957" s="255"/>
      <c r="R3957" s="255"/>
      <c r="S3957" s="255"/>
      <c r="T3957" s="256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7" t="s">
        <v>383</v>
      </c>
      <c r="AU3957" s="257" t="s">
        <v>91</v>
      </c>
      <c r="AV3957" s="14" t="s">
        <v>91</v>
      </c>
      <c r="AW3957" s="14" t="s">
        <v>37</v>
      </c>
      <c r="AX3957" s="14" t="s">
        <v>78</v>
      </c>
      <c r="AY3957" s="257" t="s">
        <v>373</v>
      </c>
    </row>
    <row r="3958" s="14" customFormat="1">
      <c r="A3958" s="14"/>
      <c r="B3958" s="247"/>
      <c r="C3958" s="248"/>
      <c r="D3958" s="238" t="s">
        <v>383</v>
      </c>
      <c r="E3958" s="249" t="s">
        <v>19</v>
      </c>
      <c r="F3958" s="250" t="s">
        <v>1693</v>
      </c>
      <c r="G3958" s="248"/>
      <c r="H3958" s="251">
        <v>1</v>
      </c>
      <c r="I3958" s="252"/>
      <c r="J3958" s="248"/>
      <c r="K3958" s="248"/>
      <c r="L3958" s="253"/>
      <c r="M3958" s="254"/>
      <c r="N3958" s="255"/>
      <c r="O3958" s="255"/>
      <c r="P3958" s="255"/>
      <c r="Q3958" s="255"/>
      <c r="R3958" s="255"/>
      <c r="S3958" s="255"/>
      <c r="T3958" s="256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7" t="s">
        <v>383</v>
      </c>
      <c r="AU3958" s="257" t="s">
        <v>91</v>
      </c>
      <c r="AV3958" s="14" t="s">
        <v>91</v>
      </c>
      <c r="AW3958" s="14" t="s">
        <v>37</v>
      </c>
      <c r="AX3958" s="14" t="s">
        <v>78</v>
      </c>
      <c r="AY3958" s="257" t="s">
        <v>373</v>
      </c>
    </row>
    <row r="3959" s="15" customFormat="1">
      <c r="A3959" s="15"/>
      <c r="B3959" s="258"/>
      <c r="C3959" s="259"/>
      <c r="D3959" s="238" t="s">
        <v>383</v>
      </c>
      <c r="E3959" s="260" t="s">
        <v>19</v>
      </c>
      <c r="F3959" s="261" t="s">
        <v>386</v>
      </c>
      <c r="G3959" s="259"/>
      <c r="H3959" s="262">
        <v>40</v>
      </c>
      <c r="I3959" s="263"/>
      <c r="J3959" s="259"/>
      <c r="K3959" s="259"/>
      <c r="L3959" s="264"/>
      <c r="M3959" s="265"/>
      <c r="N3959" s="266"/>
      <c r="O3959" s="266"/>
      <c r="P3959" s="266"/>
      <c r="Q3959" s="266"/>
      <c r="R3959" s="266"/>
      <c r="S3959" s="266"/>
      <c r="T3959" s="267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T3959" s="268" t="s">
        <v>383</v>
      </c>
      <c r="AU3959" s="268" t="s">
        <v>91</v>
      </c>
      <c r="AV3959" s="15" t="s">
        <v>379</v>
      </c>
      <c r="AW3959" s="15" t="s">
        <v>37</v>
      </c>
      <c r="AX3959" s="15" t="s">
        <v>85</v>
      </c>
      <c r="AY3959" s="268" t="s">
        <v>373</v>
      </c>
    </row>
    <row r="3960" s="2" customFormat="1" ht="37.8" customHeight="1">
      <c r="A3960" s="41"/>
      <c r="B3960" s="42"/>
      <c r="C3960" s="280" t="s">
        <v>3693</v>
      </c>
      <c r="D3960" s="280" t="s">
        <v>489</v>
      </c>
      <c r="E3960" s="281" t="s">
        <v>3694</v>
      </c>
      <c r="F3960" s="282" t="s">
        <v>3695</v>
      </c>
      <c r="G3960" s="283" t="s">
        <v>595</v>
      </c>
      <c r="H3960" s="284">
        <v>1</v>
      </c>
      <c r="I3960" s="285"/>
      <c r="J3960" s="286">
        <f>ROUND(I3960*H3960,2)</f>
        <v>0</v>
      </c>
      <c r="K3960" s="282" t="s">
        <v>19</v>
      </c>
      <c r="L3960" s="287"/>
      <c r="M3960" s="288" t="s">
        <v>19</v>
      </c>
      <c r="N3960" s="289" t="s">
        <v>50</v>
      </c>
      <c r="O3960" s="87"/>
      <c r="P3960" s="227">
        <f>O3960*H3960</f>
        <v>0</v>
      </c>
      <c r="Q3960" s="227">
        <v>0.032000000000000001</v>
      </c>
      <c r="R3960" s="227">
        <f>Q3960*H3960</f>
        <v>0.032000000000000001</v>
      </c>
      <c r="S3960" s="227">
        <v>0</v>
      </c>
      <c r="T3960" s="228">
        <f>S3960*H3960</f>
        <v>0</v>
      </c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R3960" s="229" t="s">
        <v>616</v>
      </c>
      <c r="AT3960" s="229" t="s">
        <v>489</v>
      </c>
      <c r="AU3960" s="229" t="s">
        <v>91</v>
      </c>
      <c r="AY3960" s="20" t="s">
        <v>373</v>
      </c>
      <c r="BE3960" s="230">
        <f>IF(N3960="základní",J3960,0)</f>
        <v>0</v>
      </c>
      <c r="BF3960" s="230">
        <f>IF(N3960="snížená",J3960,0)</f>
        <v>0</v>
      </c>
      <c r="BG3960" s="230">
        <f>IF(N3960="zákl. přenesená",J3960,0)</f>
        <v>0</v>
      </c>
      <c r="BH3960" s="230">
        <f>IF(N3960="sníž. přenesená",J3960,0)</f>
        <v>0</v>
      </c>
      <c r="BI3960" s="230">
        <f>IF(N3960="nulová",J3960,0)</f>
        <v>0</v>
      </c>
      <c r="BJ3960" s="20" t="s">
        <v>91</v>
      </c>
      <c r="BK3960" s="230">
        <f>ROUND(I3960*H3960,2)</f>
        <v>0</v>
      </c>
      <c r="BL3960" s="20" t="s">
        <v>482</v>
      </c>
      <c r="BM3960" s="229" t="s">
        <v>3696</v>
      </c>
    </row>
    <row r="3961" s="2" customFormat="1" ht="37.8" customHeight="1">
      <c r="A3961" s="41"/>
      <c r="B3961" s="42"/>
      <c r="C3961" s="280" t="s">
        <v>3697</v>
      </c>
      <c r="D3961" s="280" t="s">
        <v>489</v>
      </c>
      <c r="E3961" s="281" t="s">
        <v>3698</v>
      </c>
      <c r="F3961" s="282" t="s">
        <v>3695</v>
      </c>
      <c r="G3961" s="283" t="s">
        <v>595</v>
      </c>
      <c r="H3961" s="284">
        <v>1</v>
      </c>
      <c r="I3961" s="285"/>
      <c r="J3961" s="286">
        <f>ROUND(I3961*H3961,2)</f>
        <v>0</v>
      </c>
      <c r="K3961" s="282" t="s">
        <v>19</v>
      </c>
      <c r="L3961" s="287"/>
      <c r="M3961" s="288" t="s">
        <v>19</v>
      </c>
      <c r="N3961" s="289" t="s">
        <v>50</v>
      </c>
      <c r="O3961" s="87"/>
      <c r="P3961" s="227">
        <f>O3961*H3961</f>
        <v>0</v>
      </c>
      <c r="Q3961" s="227">
        <v>0.032000000000000001</v>
      </c>
      <c r="R3961" s="227">
        <f>Q3961*H3961</f>
        <v>0.032000000000000001</v>
      </c>
      <c r="S3961" s="227">
        <v>0</v>
      </c>
      <c r="T3961" s="228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9" t="s">
        <v>616</v>
      </c>
      <c r="AT3961" s="229" t="s">
        <v>489</v>
      </c>
      <c r="AU3961" s="229" t="s">
        <v>91</v>
      </c>
      <c r="AY3961" s="20" t="s">
        <v>373</v>
      </c>
      <c r="BE3961" s="230">
        <f>IF(N3961="základní",J3961,0)</f>
        <v>0</v>
      </c>
      <c r="BF3961" s="230">
        <f>IF(N3961="snížená",J3961,0)</f>
        <v>0</v>
      </c>
      <c r="BG3961" s="230">
        <f>IF(N3961="zákl. přenesená",J3961,0)</f>
        <v>0</v>
      </c>
      <c r="BH3961" s="230">
        <f>IF(N3961="sníž. přenesená",J3961,0)</f>
        <v>0</v>
      </c>
      <c r="BI3961" s="230">
        <f>IF(N3961="nulová",J3961,0)</f>
        <v>0</v>
      </c>
      <c r="BJ3961" s="20" t="s">
        <v>91</v>
      </c>
      <c r="BK3961" s="230">
        <f>ROUND(I3961*H3961,2)</f>
        <v>0</v>
      </c>
      <c r="BL3961" s="20" t="s">
        <v>482</v>
      </c>
      <c r="BM3961" s="229" t="s">
        <v>3699</v>
      </c>
    </row>
    <row r="3962" s="2" customFormat="1" ht="37.8" customHeight="1">
      <c r="A3962" s="41"/>
      <c r="B3962" s="42"/>
      <c r="C3962" s="280" t="s">
        <v>3700</v>
      </c>
      <c r="D3962" s="280" t="s">
        <v>489</v>
      </c>
      <c r="E3962" s="281" t="s">
        <v>3701</v>
      </c>
      <c r="F3962" s="282" t="s">
        <v>3695</v>
      </c>
      <c r="G3962" s="283" t="s">
        <v>595</v>
      </c>
      <c r="H3962" s="284">
        <v>1</v>
      </c>
      <c r="I3962" s="285"/>
      <c r="J3962" s="286">
        <f>ROUND(I3962*H3962,2)</f>
        <v>0</v>
      </c>
      <c r="K3962" s="282" t="s">
        <v>19</v>
      </c>
      <c r="L3962" s="287"/>
      <c r="M3962" s="288" t="s">
        <v>19</v>
      </c>
      <c r="N3962" s="289" t="s">
        <v>50</v>
      </c>
      <c r="O3962" s="87"/>
      <c r="P3962" s="227">
        <f>O3962*H3962</f>
        <v>0</v>
      </c>
      <c r="Q3962" s="227">
        <v>0.032000000000000001</v>
      </c>
      <c r="R3962" s="227">
        <f>Q3962*H3962</f>
        <v>0.032000000000000001</v>
      </c>
      <c r="S3962" s="227">
        <v>0</v>
      </c>
      <c r="T3962" s="228">
        <f>S3962*H3962</f>
        <v>0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9" t="s">
        <v>616</v>
      </c>
      <c r="AT3962" s="229" t="s">
        <v>489</v>
      </c>
      <c r="AU3962" s="229" t="s">
        <v>91</v>
      </c>
      <c r="AY3962" s="20" t="s">
        <v>373</v>
      </c>
      <c r="BE3962" s="230">
        <f>IF(N3962="základní",J3962,0)</f>
        <v>0</v>
      </c>
      <c r="BF3962" s="230">
        <f>IF(N3962="snížená",J3962,0)</f>
        <v>0</v>
      </c>
      <c r="BG3962" s="230">
        <f>IF(N3962="zákl. přenesená",J3962,0)</f>
        <v>0</v>
      </c>
      <c r="BH3962" s="230">
        <f>IF(N3962="sníž. přenesená",J3962,0)</f>
        <v>0</v>
      </c>
      <c r="BI3962" s="230">
        <f>IF(N3962="nulová",J3962,0)</f>
        <v>0</v>
      </c>
      <c r="BJ3962" s="20" t="s">
        <v>91</v>
      </c>
      <c r="BK3962" s="230">
        <f>ROUND(I3962*H3962,2)</f>
        <v>0</v>
      </c>
      <c r="BL3962" s="20" t="s">
        <v>482</v>
      </c>
      <c r="BM3962" s="229" t="s">
        <v>3702</v>
      </c>
    </row>
    <row r="3963" s="2" customFormat="1" ht="37.8" customHeight="1">
      <c r="A3963" s="41"/>
      <c r="B3963" s="42"/>
      <c r="C3963" s="280" t="s">
        <v>3703</v>
      </c>
      <c r="D3963" s="280" t="s">
        <v>489</v>
      </c>
      <c r="E3963" s="281" t="s">
        <v>3704</v>
      </c>
      <c r="F3963" s="282" t="s">
        <v>3705</v>
      </c>
      <c r="G3963" s="283" t="s">
        <v>595</v>
      </c>
      <c r="H3963" s="284">
        <v>1</v>
      </c>
      <c r="I3963" s="285"/>
      <c r="J3963" s="286">
        <f>ROUND(I3963*H3963,2)</f>
        <v>0</v>
      </c>
      <c r="K3963" s="282" t="s">
        <v>19</v>
      </c>
      <c r="L3963" s="287"/>
      <c r="M3963" s="288" t="s">
        <v>19</v>
      </c>
      <c r="N3963" s="289" t="s">
        <v>50</v>
      </c>
      <c r="O3963" s="87"/>
      <c r="P3963" s="227">
        <f>O3963*H3963</f>
        <v>0</v>
      </c>
      <c r="Q3963" s="227">
        <v>0.032000000000000001</v>
      </c>
      <c r="R3963" s="227">
        <f>Q3963*H3963</f>
        <v>0.032000000000000001</v>
      </c>
      <c r="S3963" s="227">
        <v>0</v>
      </c>
      <c r="T3963" s="228">
        <f>S3963*H3963</f>
        <v>0</v>
      </c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R3963" s="229" t="s">
        <v>616</v>
      </c>
      <c r="AT3963" s="229" t="s">
        <v>489</v>
      </c>
      <c r="AU3963" s="229" t="s">
        <v>91</v>
      </c>
      <c r="AY3963" s="20" t="s">
        <v>373</v>
      </c>
      <c r="BE3963" s="230">
        <f>IF(N3963="základní",J3963,0)</f>
        <v>0</v>
      </c>
      <c r="BF3963" s="230">
        <f>IF(N3963="snížená",J3963,0)</f>
        <v>0</v>
      </c>
      <c r="BG3963" s="230">
        <f>IF(N3963="zákl. přenesená",J3963,0)</f>
        <v>0</v>
      </c>
      <c r="BH3963" s="230">
        <f>IF(N3963="sníž. přenesená",J3963,0)</f>
        <v>0</v>
      </c>
      <c r="BI3963" s="230">
        <f>IF(N3963="nulová",J3963,0)</f>
        <v>0</v>
      </c>
      <c r="BJ3963" s="20" t="s">
        <v>91</v>
      </c>
      <c r="BK3963" s="230">
        <f>ROUND(I3963*H3963,2)</f>
        <v>0</v>
      </c>
      <c r="BL3963" s="20" t="s">
        <v>482</v>
      </c>
      <c r="BM3963" s="229" t="s">
        <v>3706</v>
      </c>
    </row>
    <row r="3964" s="2" customFormat="1" ht="37.8" customHeight="1">
      <c r="A3964" s="41"/>
      <c r="B3964" s="42"/>
      <c r="C3964" s="280" t="s">
        <v>3707</v>
      </c>
      <c r="D3964" s="280" t="s">
        <v>489</v>
      </c>
      <c r="E3964" s="281" t="s">
        <v>3708</v>
      </c>
      <c r="F3964" s="282" t="s">
        <v>3695</v>
      </c>
      <c r="G3964" s="283" t="s">
        <v>595</v>
      </c>
      <c r="H3964" s="284">
        <v>1</v>
      </c>
      <c r="I3964" s="285"/>
      <c r="J3964" s="286">
        <f>ROUND(I3964*H3964,2)</f>
        <v>0</v>
      </c>
      <c r="K3964" s="282" t="s">
        <v>19</v>
      </c>
      <c r="L3964" s="287"/>
      <c r="M3964" s="288" t="s">
        <v>19</v>
      </c>
      <c r="N3964" s="289" t="s">
        <v>50</v>
      </c>
      <c r="O3964" s="87"/>
      <c r="P3964" s="227">
        <f>O3964*H3964</f>
        <v>0</v>
      </c>
      <c r="Q3964" s="227">
        <v>0.032000000000000001</v>
      </c>
      <c r="R3964" s="227">
        <f>Q3964*H3964</f>
        <v>0.032000000000000001</v>
      </c>
      <c r="S3964" s="227">
        <v>0</v>
      </c>
      <c r="T3964" s="228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9" t="s">
        <v>616</v>
      </c>
      <c r="AT3964" s="229" t="s">
        <v>489</v>
      </c>
      <c r="AU3964" s="229" t="s">
        <v>91</v>
      </c>
      <c r="AY3964" s="20" t="s">
        <v>373</v>
      </c>
      <c r="BE3964" s="230">
        <f>IF(N3964="základní",J3964,0)</f>
        <v>0</v>
      </c>
      <c r="BF3964" s="230">
        <f>IF(N3964="snížená",J3964,0)</f>
        <v>0</v>
      </c>
      <c r="BG3964" s="230">
        <f>IF(N3964="zákl. přenesená",J3964,0)</f>
        <v>0</v>
      </c>
      <c r="BH3964" s="230">
        <f>IF(N3964="sníž. přenesená",J3964,0)</f>
        <v>0</v>
      </c>
      <c r="BI3964" s="230">
        <f>IF(N3964="nulová",J3964,0)</f>
        <v>0</v>
      </c>
      <c r="BJ3964" s="20" t="s">
        <v>91</v>
      </c>
      <c r="BK3964" s="230">
        <f>ROUND(I3964*H3964,2)</f>
        <v>0</v>
      </c>
      <c r="BL3964" s="20" t="s">
        <v>482</v>
      </c>
      <c r="BM3964" s="229" t="s">
        <v>3709</v>
      </c>
    </row>
    <row r="3965" s="2" customFormat="1" ht="37.8" customHeight="1">
      <c r="A3965" s="41"/>
      <c r="B3965" s="42"/>
      <c r="C3965" s="280" t="s">
        <v>3710</v>
      </c>
      <c r="D3965" s="280" t="s">
        <v>489</v>
      </c>
      <c r="E3965" s="281" t="s">
        <v>3711</v>
      </c>
      <c r="F3965" s="282" t="s">
        <v>3695</v>
      </c>
      <c r="G3965" s="283" t="s">
        <v>595</v>
      </c>
      <c r="H3965" s="284">
        <v>1</v>
      </c>
      <c r="I3965" s="285"/>
      <c r="J3965" s="286">
        <f>ROUND(I3965*H3965,2)</f>
        <v>0</v>
      </c>
      <c r="K3965" s="282" t="s">
        <v>19</v>
      </c>
      <c r="L3965" s="287"/>
      <c r="M3965" s="288" t="s">
        <v>19</v>
      </c>
      <c r="N3965" s="289" t="s">
        <v>50</v>
      </c>
      <c r="O3965" s="87"/>
      <c r="P3965" s="227">
        <f>O3965*H3965</f>
        <v>0</v>
      </c>
      <c r="Q3965" s="227">
        <v>0.032000000000000001</v>
      </c>
      <c r="R3965" s="227">
        <f>Q3965*H3965</f>
        <v>0.032000000000000001</v>
      </c>
      <c r="S3965" s="227">
        <v>0</v>
      </c>
      <c r="T3965" s="228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9" t="s">
        <v>616</v>
      </c>
      <c r="AT3965" s="229" t="s">
        <v>489</v>
      </c>
      <c r="AU3965" s="229" t="s">
        <v>91</v>
      </c>
      <c r="AY3965" s="20" t="s">
        <v>373</v>
      </c>
      <c r="BE3965" s="230">
        <f>IF(N3965="základní",J3965,0)</f>
        <v>0</v>
      </c>
      <c r="BF3965" s="230">
        <f>IF(N3965="snížená",J3965,0)</f>
        <v>0</v>
      </c>
      <c r="BG3965" s="230">
        <f>IF(N3965="zákl. přenesená",J3965,0)</f>
        <v>0</v>
      </c>
      <c r="BH3965" s="230">
        <f>IF(N3965="sníž. přenesená",J3965,0)</f>
        <v>0</v>
      </c>
      <c r="BI3965" s="230">
        <f>IF(N3965="nulová",J3965,0)</f>
        <v>0</v>
      </c>
      <c r="BJ3965" s="20" t="s">
        <v>91</v>
      </c>
      <c r="BK3965" s="230">
        <f>ROUND(I3965*H3965,2)</f>
        <v>0</v>
      </c>
      <c r="BL3965" s="20" t="s">
        <v>482</v>
      </c>
      <c r="BM3965" s="229" t="s">
        <v>3712</v>
      </c>
    </row>
    <row r="3966" s="2" customFormat="1" ht="37.8" customHeight="1">
      <c r="A3966" s="41"/>
      <c r="B3966" s="42"/>
      <c r="C3966" s="280" t="s">
        <v>3713</v>
      </c>
      <c r="D3966" s="280" t="s">
        <v>489</v>
      </c>
      <c r="E3966" s="281" t="s">
        <v>3714</v>
      </c>
      <c r="F3966" s="282" t="s">
        <v>3695</v>
      </c>
      <c r="G3966" s="283" t="s">
        <v>595</v>
      </c>
      <c r="H3966" s="284">
        <v>1</v>
      </c>
      <c r="I3966" s="285"/>
      <c r="J3966" s="286">
        <f>ROUND(I3966*H3966,2)</f>
        <v>0</v>
      </c>
      <c r="K3966" s="282" t="s">
        <v>19</v>
      </c>
      <c r="L3966" s="287"/>
      <c r="M3966" s="288" t="s">
        <v>19</v>
      </c>
      <c r="N3966" s="289" t="s">
        <v>50</v>
      </c>
      <c r="O3966" s="87"/>
      <c r="P3966" s="227">
        <f>O3966*H3966</f>
        <v>0</v>
      </c>
      <c r="Q3966" s="227">
        <v>0.032000000000000001</v>
      </c>
      <c r="R3966" s="227">
        <f>Q3966*H3966</f>
        <v>0.032000000000000001</v>
      </c>
      <c r="S3966" s="227">
        <v>0</v>
      </c>
      <c r="T3966" s="228">
        <f>S3966*H3966</f>
        <v>0</v>
      </c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R3966" s="229" t="s">
        <v>616</v>
      </c>
      <c r="AT3966" s="229" t="s">
        <v>489</v>
      </c>
      <c r="AU3966" s="229" t="s">
        <v>91</v>
      </c>
      <c r="AY3966" s="20" t="s">
        <v>373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20" t="s">
        <v>91</v>
      </c>
      <c r="BK3966" s="230">
        <f>ROUND(I3966*H3966,2)</f>
        <v>0</v>
      </c>
      <c r="BL3966" s="20" t="s">
        <v>482</v>
      </c>
      <c r="BM3966" s="229" t="s">
        <v>3715</v>
      </c>
    </row>
    <row r="3967" s="2" customFormat="1" ht="37.8" customHeight="1">
      <c r="A3967" s="41"/>
      <c r="B3967" s="42"/>
      <c r="C3967" s="280" t="s">
        <v>3716</v>
      </c>
      <c r="D3967" s="280" t="s">
        <v>489</v>
      </c>
      <c r="E3967" s="281" t="s">
        <v>3717</v>
      </c>
      <c r="F3967" s="282" t="s">
        <v>3718</v>
      </c>
      <c r="G3967" s="283" t="s">
        <v>595</v>
      </c>
      <c r="H3967" s="284">
        <v>1</v>
      </c>
      <c r="I3967" s="285"/>
      <c r="J3967" s="286">
        <f>ROUND(I3967*H3967,2)</f>
        <v>0</v>
      </c>
      <c r="K3967" s="282" t="s">
        <v>19</v>
      </c>
      <c r="L3967" s="287"/>
      <c r="M3967" s="288" t="s">
        <v>19</v>
      </c>
      <c r="N3967" s="289" t="s">
        <v>50</v>
      </c>
      <c r="O3967" s="87"/>
      <c r="P3967" s="227">
        <f>O3967*H3967</f>
        <v>0</v>
      </c>
      <c r="Q3967" s="227">
        <v>0.032000000000000001</v>
      </c>
      <c r="R3967" s="227">
        <f>Q3967*H3967</f>
        <v>0.032000000000000001</v>
      </c>
      <c r="S3967" s="227">
        <v>0</v>
      </c>
      <c r="T3967" s="228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9" t="s">
        <v>616</v>
      </c>
      <c r="AT3967" s="229" t="s">
        <v>489</v>
      </c>
      <c r="AU3967" s="229" t="s">
        <v>91</v>
      </c>
      <c r="AY3967" s="20" t="s">
        <v>373</v>
      </c>
      <c r="BE3967" s="230">
        <f>IF(N3967="základní",J3967,0)</f>
        <v>0</v>
      </c>
      <c r="BF3967" s="230">
        <f>IF(N3967="snížená",J3967,0)</f>
        <v>0</v>
      </c>
      <c r="BG3967" s="230">
        <f>IF(N3967="zákl. přenesená",J3967,0)</f>
        <v>0</v>
      </c>
      <c r="BH3967" s="230">
        <f>IF(N3967="sníž. přenesená",J3967,0)</f>
        <v>0</v>
      </c>
      <c r="BI3967" s="230">
        <f>IF(N3967="nulová",J3967,0)</f>
        <v>0</v>
      </c>
      <c r="BJ3967" s="20" t="s">
        <v>91</v>
      </c>
      <c r="BK3967" s="230">
        <f>ROUND(I3967*H3967,2)</f>
        <v>0</v>
      </c>
      <c r="BL3967" s="20" t="s">
        <v>482</v>
      </c>
      <c r="BM3967" s="229" t="s">
        <v>3719</v>
      </c>
    </row>
    <row r="3968" s="2" customFormat="1" ht="37.8" customHeight="1">
      <c r="A3968" s="41"/>
      <c r="B3968" s="42"/>
      <c r="C3968" s="280" t="s">
        <v>3720</v>
      </c>
      <c r="D3968" s="280" t="s">
        <v>489</v>
      </c>
      <c r="E3968" s="281" t="s">
        <v>3721</v>
      </c>
      <c r="F3968" s="282" t="s">
        <v>3695</v>
      </c>
      <c r="G3968" s="283" t="s">
        <v>595</v>
      </c>
      <c r="H3968" s="284">
        <v>1</v>
      </c>
      <c r="I3968" s="285"/>
      <c r="J3968" s="286">
        <f>ROUND(I3968*H3968,2)</f>
        <v>0</v>
      </c>
      <c r="K3968" s="282" t="s">
        <v>19</v>
      </c>
      <c r="L3968" s="287"/>
      <c r="M3968" s="288" t="s">
        <v>19</v>
      </c>
      <c r="N3968" s="289" t="s">
        <v>50</v>
      </c>
      <c r="O3968" s="87"/>
      <c r="P3968" s="227">
        <f>O3968*H3968</f>
        <v>0</v>
      </c>
      <c r="Q3968" s="227">
        <v>0.032000000000000001</v>
      </c>
      <c r="R3968" s="227">
        <f>Q3968*H3968</f>
        <v>0.032000000000000001</v>
      </c>
      <c r="S3968" s="227">
        <v>0</v>
      </c>
      <c r="T3968" s="228">
        <f>S3968*H3968</f>
        <v>0</v>
      </c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R3968" s="229" t="s">
        <v>616</v>
      </c>
      <c r="AT3968" s="229" t="s">
        <v>489</v>
      </c>
      <c r="AU3968" s="229" t="s">
        <v>91</v>
      </c>
      <c r="AY3968" s="20" t="s">
        <v>373</v>
      </c>
      <c r="BE3968" s="230">
        <f>IF(N3968="základní",J3968,0)</f>
        <v>0</v>
      </c>
      <c r="BF3968" s="230">
        <f>IF(N3968="snížená",J3968,0)</f>
        <v>0</v>
      </c>
      <c r="BG3968" s="230">
        <f>IF(N3968="zákl. přenesená",J3968,0)</f>
        <v>0</v>
      </c>
      <c r="BH3968" s="230">
        <f>IF(N3968="sníž. přenesená",J3968,0)</f>
        <v>0</v>
      </c>
      <c r="BI3968" s="230">
        <f>IF(N3968="nulová",J3968,0)</f>
        <v>0</v>
      </c>
      <c r="BJ3968" s="20" t="s">
        <v>91</v>
      </c>
      <c r="BK3968" s="230">
        <f>ROUND(I3968*H3968,2)</f>
        <v>0</v>
      </c>
      <c r="BL3968" s="20" t="s">
        <v>482</v>
      </c>
      <c r="BM3968" s="229" t="s">
        <v>3722</v>
      </c>
    </row>
    <row r="3969" s="2" customFormat="1" ht="37.8" customHeight="1">
      <c r="A3969" s="41"/>
      <c r="B3969" s="42"/>
      <c r="C3969" s="280" t="s">
        <v>3723</v>
      </c>
      <c r="D3969" s="280" t="s">
        <v>489</v>
      </c>
      <c r="E3969" s="281" t="s">
        <v>3724</v>
      </c>
      <c r="F3969" s="282" t="s">
        <v>3695</v>
      </c>
      <c r="G3969" s="283" t="s">
        <v>595</v>
      </c>
      <c r="H3969" s="284">
        <v>1</v>
      </c>
      <c r="I3969" s="285"/>
      <c r="J3969" s="286">
        <f>ROUND(I3969*H3969,2)</f>
        <v>0</v>
      </c>
      <c r="K3969" s="282" t="s">
        <v>19</v>
      </c>
      <c r="L3969" s="287"/>
      <c r="M3969" s="288" t="s">
        <v>19</v>
      </c>
      <c r="N3969" s="289" t="s">
        <v>50</v>
      </c>
      <c r="O3969" s="87"/>
      <c r="P3969" s="227">
        <f>O3969*H3969</f>
        <v>0</v>
      </c>
      <c r="Q3969" s="227">
        <v>0.032000000000000001</v>
      </c>
      <c r="R3969" s="227">
        <f>Q3969*H3969</f>
        <v>0.032000000000000001</v>
      </c>
      <c r="S3969" s="227">
        <v>0</v>
      </c>
      <c r="T3969" s="228">
        <f>S3969*H3969</f>
        <v>0</v>
      </c>
      <c r="U3969" s="41"/>
      <c r="V3969" s="41"/>
      <c r="W3969" s="41"/>
      <c r="X3969" s="41"/>
      <c r="Y3969" s="41"/>
      <c r="Z3969" s="41"/>
      <c r="AA3969" s="41"/>
      <c r="AB3969" s="41"/>
      <c r="AC3969" s="41"/>
      <c r="AD3969" s="41"/>
      <c r="AE3969" s="41"/>
      <c r="AR3969" s="229" t="s">
        <v>616</v>
      </c>
      <c r="AT3969" s="229" t="s">
        <v>489</v>
      </c>
      <c r="AU3969" s="229" t="s">
        <v>91</v>
      </c>
      <c r="AY3969" s="20" t="s">
        <v>373</v>
      </c>
      <c r="BE3969" s="230">
        <f>IF(N3969="základní",J3969,0)</f>
        <v>0</v>
      </c>
      <c r="BF3969" s="230">
        <f>IF(N3969="snížená",J3969,0)</f>
        <v>0</v>
      </c>
      <c r="BG3969" s="230">
        <f>IF(N3969="zákl. přenesená",J3969,0)</f>
        <v>0</v>
      </c>
      <c r="BH3969" s="230">
        <f>IF(N3969="sníž. přenesená",J3969,0)</f>
        <v>0</v>
      </c>
      <c r="BI3969" s="230">
        <f>IF(N3969="nulová",J3969,0)</f>
        <v>0</v>
      </c>
      <c r="BJ3969" s="20" t="s">
        <v>91</v>
      </c>
      <c r="BK3969" s="230">
        <f>ROUND(I3969*H3969,2)</f>
        <v>0</v>
      </c>
      <c r="BL3969" s="20" t="s">
        <v>482</v>
      </c>
      <c r="BM3969" s="229" t="s">
        <v>3725</v>
      </c>
    </row>
    <row r="3970" s="2" customFormat="1" ht="37.8" customHeight="1">
      <c r="A3970" s="41"/>
      <c r="B3970" s="42"/>
      <c r="C3970" s="280" t="s">
        <v>3726</v>
      </c>
      <c r="D3970" s="280" t="s">
        <v>489</v>
      </c>
      <c r="E3970" s="281" t="s">
        <v>3727</v>
      </c>
      <c r="F3970" s="282" t="s">
        <v>3695</v>
      </c>
      <c r="G3970" s="283" t="s">
        <v>595</v>
      </c>
      <c r="H3970" s="284">
        <v>1</v>
      </c>
      <c r="I3970" s="285"/>
      <c r="J3970" s="286">
        <f>ROUND(I3970*H3970,2)</f>
        <v>0</v>
      </c>
      <c r="K3970" s="282" t="s">
        <v>19</v>
      </c>
      <c r="L3970" s="287"/>
      <c r="M3970" s="288" t="s">
        <v>19</v>
      </c>
      <c r="N3970" s="289" t="s">
        <v>50</v>
      </c>
      <c r="O3970" s="87"/>
      <c r="P3970" s="227">
        <f>O3970*H3970</f>
        <v>0</v>
      </c>
      <c r="Q3970" s="227">
        <v>0.032000000000000001</v>
      </c>
      <c r="R3970" s="227">
        <f>Q3970*H3970</f>
        <v>0.032000000000000001</v>
      </c>
      <c r="S3970" s="227">
        <v>0</v>
      </c>
      <c r="T3970" s="228">
        <f>S3970*H3970</f>
        <v>0</v>
      </c>
      <c r="U3970" s="41"/>
      <c r="V3970" s="41"/>
      <c r="W3970" s="41"/>
      <c r="X3970" s="41"/>
      <c r="Y3970" s="41"/>
      <c r="Z3970" s="41"/>
      <c r="AA3970" s="41"/>
      <c r="AB3970" s="41"/>
      <c r="AC3970" s="41"/>
      <c r="AD3970" s="41"/>
      <c r="AE3970" s="41"/>
      <c r="AR3970" s="229" t="s">
        <v>616</v>
      </c>
      <c r="AT3970" s="229" t="s">
        <v>489</v>
      </c>
      <c r="AU3970" s="229" t="s">
        <v>91</v>
      </c>
      <c r="AY3970" s="20" t="s">
        <v>373</v>
      </c>
      <c r="BE3970" s="230">
        <f>IF(N3970="základní",J3970,0)</f>
        <v>0</v>
      </c>
      <c r="BF3970" s="230">
        <f>IF(N3970="snížená",J3970,0)</f>
        <v>0</v>
      </c>
      <c r="BG3970" s="230">
        <f>IF(N3970="zákl. přenesená",J3970,0)</f>
        <v>0</v>
      </c>
      <c r="BH3970" s="230">
        <f>IF(N3970="sníž. přenesená",J3970,0)</f>
        <v>0</v>
      </c>
      <c r="BI3970" s="230">
        <f>IF(N3970="nulová",J3970,0)</f>
        <v>0</v>
      </c>
      <c r="BJ3970" s="20" t="s">
        <v>91</v>
      </c>
      <c r="BK3970" s="230">
        <f>ROUND(I3970*H3970,2)</f>
        <v>0</v>
      </c>
      <c r="BL3970" s="20" t="s">
        <v>482</v>
      </c>
      <c r="BM3970" s="229" t="s">
        <v>3728</v>
      </c>
    </row>
    <row r="3971" s="2" customFormat="1" ht="37.8" customHeight="1">
      <c r="A3971" s="41"/>
      <c r="B3971" s="42"/>
      <c r="C3971" s="280" t="s">
        <v>3729</v>
      </c>
      <c r="D3971" s="280" t="s">
        <v>489</v>
      </c>
      <c r="E3971" s="281" t="s">
        <v>3730</v>
      </c>
      <c r="F3971" s="282" t="s">
        <v>3718</v>
      </c>
      <c r="G3971" s="283" t="s">
        <v>595</v>
      </c>
      <c r="H3971" s="284">
        <v>1</v>
      </c>
      <c r="I3971" s="285"/>
      <c r="J3971" s="286">
        <f>ROUND(I3971*H3971,2)</f>
        <v>0</v>
      </c>
      <c r="K3971" s="282" t="s">
        <v>19</v>
      </c>
      <c r="L3971" s="287"/>
      <c r="M3971" s="288" t="s">
        <v>19</v>
      </c>
      <c r="N3971" s="289" t="s">
        <v>50</v>
      </c>
      <c r="O3971" s="87"/>
      <c r="P3971" s="227">
        <f>O3971*H3971</f>
        <v>0</v>
      </c>
      <c r="Q3971" s="227">
        <v>0.032000000000000001</v>
      </c>
      <c r="R3971" s="227">
        <f>Q3971*H3971</f>
        <v>0.032000000000000001</v>
      </c>
      <c r="S3971" s="227">
        <v>0</v>
      </c>
      <c r="T3971" s="228">
        <f>S3971*H3971</f>
        <v>0</v>
      </c>
      <c r="U3971" s="41"/>
      <c r="V3971" s="41"/>
      <c r="W3971" s="41"/>
      <c r="X3971" s="41"/>
      <c r="Y3971" s="41"/>
      <c r="Z3971" s="41"/>
      <c r="AA3971" s="41"/>
      <c r="AB3971" s="41"/>
      <c r="AC3971" s="41"/>
      <c r="AD3971" s="41"/>
      <c r="AE3971" s="41"/>
      <c r="AR3971" s="229" t="s">
        <v>616</v>
      </c>
      <c r="AT3971" s="229" t="s">
        <v>489</v>
      </c>
      <c r="AU3971" s="229" t="s">
        <v>91</v>
      </c>
      <c r="AY3971" s="20" t="s">
        <v>373</v>
      </c>
      <c r="BE3971" s="230">
        <f>IF(N3971="základní",J3971,0)</f>
        <v>0</v>
      </c>
      <c r="BF3971" s="230">
        <f>IF(N3971="snížená",J3971,0)</f>
        <v>0</v>
      </c>
      <c r="BG3971" s="230">
        <f>IF(N3971="zákl. přenesená",J3971,0)</f>
        <v>0</v>
      </c>
      <c r="BH3971" s="230">
        <f>IF(N3971="sníž. přenesená",J3971,0)</f>
        <v>0</v>
      </c>
      <c r="BI3971" s="230">
        <f>IF(N3971="nulová",J3971,0)</f>
        <v>0</v>
      </c>
      <c r="BJ3971" s="20" t="s">
        <v>91</v>
      </c>
      <c r="BK3971" s="230">
        <f>ROUND(I3971*H3971,2)</f>
        <v>0</v>
      </c>
      <c r="BL3971" s="20" t="s">
        <v>482</v>
      </c>
      <c r="BM3971" s="229" t="s">
        <v>3731</v>
      </c>
    </row>
    <row r="3972" s="2" customFormat="1" ht="37.8" customHeight="1">
      <c r="A3972" s="41"/>
      <c r="B3972" s="42"/>
      <c r="C3972" s="280" t="s">
        <v>3732</v>
      </c>
      <c r="D3972" s="280" t="s">
        <v>489</v>
      </c>
      <c r="E3972" s="281" t="s">
        <v>3733</v>
      </c>
      <c r="F3972" s="282" t="s">
        <v>3695</v>
      </c>
      <c r="G3972" s="283" t="s">
        <v>595</v>
      </c>
      <c r="H3972" s="284">
        <v>1</v>
      </c>
      <c r="I3972" s="285"/>
      <c r="J3972" s="286">
        <f>ROUND(I3972*H3972,2)</f>
        <v>0</v>
      </c>
      <c r="K3972" s="282" t="s">
        <v>19</v>
      </c>
      <c r="L3972" s="287"/>
      <c r="M3972" s="288" t="s">
        <v>19</v>
      </c>
      <c r="N3972" s="289" t="s">
        <v>50</v>
      </c>
      <c r="O3972" s="87"/>
      <c r="P3972" s="227">
        <f>O3972*H3972</f>
        <v>0</v>
      </c>
      <c r="Q3972" s="227">
        <v>0.032000000000000001</v>
      </c>
      <c r="R3972" s="227">
        <f>Q3972*H3972</f>
        <v>0.032000000000000001</v>
      </c>
      <c r="S3972" s="227">
        <v>0</v>
      </c>
      <c r="T3972" s="228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9" t="s">
        <v>616</v>
      </c>
      <c r="AT3972" s="229" t="s">
        <v>489</v>
      </c>
      <c r="AU3972" s="229" t="s">
        <v>91</v>
      </c>
      <c r="AY3972" s="20" t="s">
        <v>373</v>
      </c>
      <c r="BE3972" s="230">
        <f>IF(N3972="základní",J3972,0)</f>
        <v>0</v>
      </c>
      <c r="BF3972" s="230">
        <f>IF(N3972="snížená",J3972,0)</f>
        <v>0</v>
      </c>
      <c r="BG3972" s="230">
        <f>IF(N3972="zákl. přenesená",J3972,0)</f>
        <v>0</v>
      </c>
      <c r="BH3972" s="230">
        <f>IF(N3972="sníž. přenesená",J3972,0)</f>
        <v>0</v>
      </c>
      <c r="BI3972" s="230">
        <f>IF(N3972="nulová",J3972,0)</f>
        <v>0</v>
      </c>
      <c r="BJ3972" s="20" t="s">
        <v>91</v>
      </c>
      <c r="BK3972" s="230">
        <f>ROUND(I3972*H3972,2)</f>
        <v>0</v>
      </c>
      <c r="BL3972" s="20" t="s">
        <v>482</v>
      </c>
      <c r="BM3972" s="229" t="s">
        <v>3734</v>
      </c>
    </row>
    <row r="3973" s="2" customFormat="1" ht="37.8" customHeight="1">
      <c r="A3973" s="41"/>
      <c r="B3973" s="42"/>
      <c r="C3973" s="280" t="s">
        <v>3735</v>
      </c>
      <c r="D3973" s="280" t="s">
        <v>489</v>
      </c>
      <c r="E3973" s="281" t="s">
        <v>3736</v>
      </c>
      <c r="F3973" s="282" t="s">
        <v>3695</v>
      </c>
      <c r="G3973" s="283" t="s">
        <v>595</v>
      </c>
      <c r="H3973" s="284">
        <v>1</v>
      </c>
      <c r="I3973" s="285"/>
      <c r="J3973" s="286">
        <f>ROUND(I3973*H3973,2)</f>
        <v>0</v>
      </c>
      <c r="K3973" s="282" t="s">
        <v>19</v>
      </c>
      <c r="L3973" s="287"/>
      <c r="M3973" s="288" t="s">
        <v>19</v>
      </c>
      <c r="N3973" s="289" t="s">
        <v>50</v>
      </c>
      <c r="O3973" s="87"/>
      <c r="P3973" s="227">
        <f>O3973*H3973</f>
        <v>0</v>
      </c>
      <c r="Q3973" s="227">
        <v>0.032000000000000001</v>
      </c>
      <c r="R3973" s="227">
        <f>Q3973*H3973</f>
        <v>0.032000000000000001</v>
      </c>
      <c r="S3973" s="227">
        <v>0</v>
      </c>
      <c r="T3973" s="228">
        <f>S3973*H3973</f>
        <v>0</v>
      </c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R3973" s="229" t="s">
        <v>616</v>
      </c>
      <c r="AT3973" s="229" t="s">
        <v>489</v>
      </c>
      <c r="AU3973" s="229" t="s">
        <v>91</v>
      </c>
      <c r="AY3973" s="20" t="s">
        <v>373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20" t="s">
        <v>91</v>
      </c>
      <c r="BK3973" s="230">
        <f>ROUND(I3973*H3973,2)</f>
        <v>0</v>
      </c>
      <c r="BL3973" s="20" t="s">
        <v>482</v>
      </c>
      <c r="BM3973" s="229" t="s">
        <v>3737</v>
      </c>
    </row>
    <row r="3974" s="2" customFormat="1" ht="37.8" customHeight="1">
      <c r="A3974" s="41"/>
      <c r="B3974" s="42"/>
      <c r="C3974" s="280" t="s">
        <v>3738</v>
      </c>
      <c r="D3974" s="280" t="s">
        <v>489</v>
      </c>
      <c r="E3974" s="281" t="s">
        <v>3739</v>
      </c>
      <c r="F3974" s="282" t="s">
        <v>3695</v>
      </c>
      <c r="G3974" s="283" t="s">
        <v>595</v>
      </c>
      <c r="H3974" s="284">
        <v>1</v>
      </c>
      <c r="I3974" s="285"/>
      <c r="J3974" s="286">
        <f>ROUND(I3974*H3974,2)</f>
        <v>0</v>
      </c>
      <c r="K3974" s="282" t="s">
        <v>19</v>
      </c>
      <c r="L3974" s="287"/>
      <c r="M3974" s="288" t="s">
        <v>19</v>
      </c>
      <c r="N3974" s="289" t="s">
        <v>50</v>
      </c>
      <c r="O3974" s="87"/>
      <c r="P3974" s="227">
        <f>O3974*H3974</f>
        <v>0</v>
      </c>
      <c r="Q3974" s="227">
        <v>0.032000000000000001</v>
      </c>
      <c r="R3974" s="227">
        <f>Q3974*H3974</f>
        <v>0.032000000000000001</v>
      </c>
      <c r="S3974" s="227">
        <v>0</v>
      </c>
      <c r="T3974" s="228">
        <f>S3974*H3974</f>
        <v>0</v>
      </c>
      <c r="U3974" s="41"/>
      <c r="V3974" s="41"/>
      <c r="W3974" s="41"/>
      <c r="X3974" s="41"/>
      <c r="Y3974" s="41"/>
      <c r="Z3974" s="41"/>
      <c r="AA3974" s="41"/>
      <c r="AB3974" s="41"/>
      <c r="AC3974" s="41"/>
      <c r="AD3974" s="41"/>
      <c r="AE3974" s="41"/>
      <c r="AR3974" s="229" t="s">
        <v>616</v>
      </c>
      <c r="AT3974" s="229" t="s">
        <v>489</v>
      </c>
      <c r="AU3974" s="229" t="s">
        <v>91</v>
      </c>
      <c r="AY3974" s="20" t="s">
        <v>373</v>
      </c>
      <c r="BE3974" s="230">
        <f>IF(N3974="základní",J3974,0)</f>
        <v>0</v>
      </c>
      <c r="BF3974" s="230">
        <f>IF(N3974="snížená",J3974,0)</f>
        <v>0</v>
      </c>
      <c r="BG3974" s="230">
        <f>IF(N3974="zákl. přenesená",J3974,0)</f>
        <v>0</v>
      </c>
      <c r="BH3974" s="230">
        <f>IF(N3974="sníž. přenesená",J3974,0)</f>
        <v>0</v>
      </c>
      <c r="BI3974" s="230">
        <f>IF(N3974="nulová",J3974,0)</f>
        <v>0</v>
      </c>
      <c r="BJ3974" s="20" t="s">
        <v>91</v>
      </c>
      <c r="BK3974" s="230">
        <f>ROUND(I3974*H3974,2)</f>
        <v>0</v>
      </c>
      <c r="BL3974" s="20" t="s">
        <v>482</v>
      </c>
      <c r="BM3974" s="229" t="s">
        <v>3740</v>
      </c>
    </row>
    <row r="3975" s="2" customFormat="1" ht="37.8" customHeight="1">
      <c r="A3975" s="41"/>
      <c r="B3975" s="42"/>
      <c r="C3975" s="280" t="s">
        <v>3741</v>
      </c>
      <c r="D3975" s="280" t="s">
        <v>489</v>
      </c>
      <c r="E3975" s="281" t="s">
        <v>3742</v>
      </c>
      <c r="F3975" s="282" t="s">
        <v>3695</v>
      </c>
      <c r="G3975" s="283" t="s">
        <v>595</v>
      </c>
      <c r="H3975" s="284">
        <v>1</v>
      </c>
      <c r="I3975" s="285"/>
      <c r="J3975" s="286">
        <f>ROUND(I3975*H3975,2)</f>
        <v>0</v>
      </c>
      <c r="K3975" s="282" t="s">
        <v>19</v>
      </c>
      <c r="L3975" s="287"/>
      <c r="M3975" s="288" t="s">
        <v>19</v>
      </c>
      <c r="N3975" s="289" t="s">
        <v>50</v>
      </c>
      <c r="O3975" s="87"/>
      <c r="P3975" s="227">
        <f>O3975*H3975</f>
        <v>0</v>
      </c>
      <c r="Q3975" s="227">
        <v>0.032000000000000001</v>
      </c>
      <c r="R3975" s="227">
        <f>Q3975*H3975</f>
        <v>0.032000000000000001</v>
      </c>
      <c r="S3975" s="227">
        <v>0</v>
      </c>
      <c r="T3975" s="228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9" t="s">
        <v>616</v>
      </c>
      <c r="AT3975" s="229" t="s">
        <v>489</v>
      </c>
      <c r="AU3975" s="229" t="s">
        <v>91</v>
      </c>
      <c r="AY3975" s="20" t="s">
        <v>373</v>
      </c>
      <c r="BE3975" s="230">
        <f>IF(N3975="základní",J3975,0)</f>
        <v>0</v>
      </c>
      <c r="BF3975" s="230">
        <f>IF(N3975="snížená",J3975,0)</f>
        <v>0</v>
      </c>
      <c r="BG3975" s="230">
        <f>IF(N3975="zákl. přenesená",J3975,0)</f>
        <v>0</v>
      </c>
      <c r="BH3975" s="230">
        <f>IF(N3975="sníž. přenesená",J3975,0)</f>
        <v>0</v>
      </c>
      <c r="BI3975" s="230">
        <f>IF(N3975="nulová",J3975,0)</f>
        <v>0</v>
      </c>
      <c r="BJ3975" s="20" t="s">
        <v>91</v>
      </c>
      <c r="BK3975" s="230">
        <f>ROUND(I3975*H3975,2)</f>
        <v>0</v>
      </c>
      <c r="BL3975" s="20" t="s">
        <v>482</v>
      </c>
      <c r="BM3975" s="229" t="s">
        <v>3743</v>
      </c>
    </row>
    <row r="3976" s="2" customFormat="1" ht="37.8" customHeight="1">
      <c r="A3976" s="41"/>
      <c r="B3976" s="42"/>
      <c r="C3976" s="280" t="s">
        <v>3744</v>
      </c>
      <c r="D3976" s="280" t="s">
        <v>489</v>
      </c>
      <c r="E3976" s="281" t="s">
        <v>3745</v>
      </c>
      <c r="F3976" s="282" t="s">
        <v>3695</v>
      </c>
      <c r="G3976" s="283" t="s">
        <v>595</v>
      </c>
      <c r="H3976" s="284">
        <v>1</v>
      </c>
      <c r="I3976" s="285"/>
      <c r="J3976" s="286">
        <f>ROUND(I3976*H3976,2)</f>
        <v>0</v>
      </c>
      <c r="K3976" s="282" t="s">
        <v>19</v>
      </c>
      <c r="L3976" s="287"/>
      <c r="M3976" s="288" t="s">
        <v>19</v>
      </c>
      <c r="N3976" s="289" t="s">
        <v>50</v>
      </c>
      <c r="O3976" s="87"/>
      <c r="P3976" s="227">
        <f>O3976*H3976</f>
        <v>0</v>
      </c>
      <c r="Q3976" s="227">
        <v>0.032000000000000001</v>
      </c>
      <c r="R3976" s="227">
        <f>Q3976*H3976</f>
        <v>0.032000000000000001</v>
      </c>
      <c r="S3976" s="227">
        <v>0</v>
      </c>
      <c r="T3976" s="228">
        <f>S3976*H3976</f>
        <v>0</v>
      </c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R3976" s="229" t="s">
        <v>616</v>
      </c>
      <c r="AT3976" s="229" t="s">
        <v>489</v>
      </c>
      <c r="AU3976" s="229" t="s">
        <v>91</v>
      </c>
      <c r="AY3976" s="20" t="s">
        <v>373</v>
      </c>
      <c r="BE3976" s="230">
        <f>IF(N3976="základní",J3976,0)</f>
        <v>0</v>
      </c>
      <c r="BF3976" s="230">
        <f>IF(N3976="snížená",J3976,0)</f>
        <v>0</v>
      </c>
      <c r="BG3976" s="230">
        <f>IF(N3976="zákl. přenesená",J3976,0)</f>
        <v>0</v>
      </c>
      <c r="BH3976" s="230">
        <f>IF(N3976="sníž. přenesená",J3976,0)</f>
        <v>0</v>
      </c>
      <c r="BI3976" s="230">
        <f>IF(N3976="nulová",J3976,0)</f>
        <v>0</v>
      </c>
      <c r="BJ3976" s="20" t="s">
        <v>91</v>
      </c>
      <c r="BK3976" s="230">
        <f>ROUND(I3976*H3976,2)</f>
        <v>0</v>
      </c>
      <c r="BL3976" s="20" t="s">
        <v>482</v>
      </c>
      <c r="BM3976" s="229" t="s">
        <v>3746</v>
      </c>
    </row>
    <row r="3977" s="2" customFormat="1" ht="37.8" customHeight="1">
      <c r="A3977" s="41"/>
      <c r="B3977" s="42"/>
      <c r="C3977" s="280" t="s">
        <v>3747</v>
      </c>
      <c r="D3977" s="280" t="s">
        <v>489</v>
      </c>
      <c r="E3977" s="281" t="s">
        <v>3748</v>
      </c>
      <c r="F3977" s="282" t="s">
        <v>3695</v>
      </c>
      <c r="G3977" s="283" t="s">
        <v>595</v>
      </c>
      <c r="H3977" s="284">
        <v>1</v>
      </c>
      <c r="I3977" s="285"/>
      <c r="J3977" s="286">
        <f>ROUND(I3977*H3977,2)</f>
        <v>0</v>
      </c>
      <c r="K3977" s="282" t="s">
        <v>19</v>
      </c>
      <c r="L3977" s="287"/>
      <c r="M3977" s="288" t="s">
        <v>19</v>
      </c>
      <c r="N3977" s="289" t="s">
        <v>50</v>
      </c>
      <c r="O3977" s="87"/>
      <c r="P3977" s="227">
        <f>O3977*H3977</f>
        <v>0</v>
      </c>
      <c r="Q3977" s="227">
        <v>0.032000000000000001</v>
      </c>
      <c r="R3977" s="227">
        <f>Q3977*H3977</f>
        <v>0.032000000000000001</v>
      </c>
      <c r="S3977" s="227">
        <v>0</v>
      </c>
      <c r="T3977" s="228">
        <f>S3977*H3977</f>
        <v>0</v>
      </c>
      <c r="U3977" s="41"/>
      <c r="V3977" s="41"/>
      <c r="W3977" s="41"/>
      <c r="X3977" s="41"/>
      <c r="Y3977" s="41"/>
      <c r="Z3977" s="41"/>
      <c r="AA3977" s="41"/>
      <c r="AB3977" s="41"/>
      <c r="AC3977" s="41"/>
      <c r="AD3977" s="41"/>
      <c r="AE3977" s="41"/>
      <c r="AR3977" s="229" t="s">
        <v>616</v>
      </c>
      <c r="AT3977" s="229" t="s">
        <v>489</v>
      </c>
      <c r="AU3977" s="229" t="s">
        <v>91</v>
      </c>
      <c r="AY3977" s="20" t="s">
        <v>373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20" t="s">
        <v>91</v>
      </c>
      <c r="BK3977" s="230">
        <f>ROUND(I3977*H3977,2)</f>
        <v>0</v>
      </c>
      <c r="BL3977" s="20" t="s">
        <v>482</v>
      </c>
      <c r="BM3977" s="229" t="s">
        <v>3749</v>
      </c>
    </row>
    <row r="3978" s="2" customFormat="1" ht="37.8" customHeight="1">
      <c r="A3978" s="41"/>
      <c r="B3978" s="42"/>
      <c r="C3978" s="280" t="s">
        <v>3750</v>
      </c>
      <c r="D3978" s="280" t="s">
        <v>489</v>
      </c>
      <c r="E3978" s="281" t="s">
        <v>3751</v>
      </c>
      <c r="F3978" s="282" t="s">
        <v>3695</v>
      </c>
      <c r="G3978" s="283" t="s">
        <v>595</v>
      </c>
      <c r="H3978" s="284">
        <v>1</v>
      </c>
      <c r="I3978" s="285"/>
      <c r="J3978" s="286">
        <f>ROUND(I3978*H3978,2)</f>
        <v>0</v>
      </c>
      <c r="K3978" s="282" t="s">
        <v>19</v>
      </c>
      <c r="L3978" s="287"/>
      <c r="M3978" s="288" t="s">
        <v>19</v>
      </c>
      <c r="N3978" s="289" t="s">
        <v>50</v>
      </c>
      <c r="O3978" s="87"/>
      <c r="P3978" s="227">
        <f>O3978*H3978</f>
        <v>0</v>
      </c>
      <c r="Q3978" s="227">
        <v>0.032000000000000001</v>
      </c>
      <c r="R3978" s="227">
        <f>Q3978*H3978</f>
        <v>0.032000000000000001</v>
      </c>
      <c r="S3978" s="227">
        <v>0</v>
      </c>
      <c r="T3978" s="228">
        <f>S3978*H3978</f>
        <v>0</v>
      </c>
      <c r="U3978" s="41"/>
      <c r="V3978" s="41"/>
      <c r="W3978" s="41"/>
      <c r="X3978" s="41"/>
      <c r="Y3978" s="41"/>
      <c r="Z3978" s="41"/>
      <c r="AA3978" s="41"/>
      <c r="AB3978" s="41"/>
      <c r="AC3978" s="41"/>
      <c r="AD3978" s="41"/>
      <c r="AE3978" s="41"/>
      <c r="AR3978" s="229" t="s">
        <v>616</v>
      </c>
      <c r="AT3978" s="229" t="s">
        <v>489</v>
      </c>
      <c r="AU3978" s="229" t="s">
        <v>91</v>
      </c>
      <c r="AY3978" s="20" t="s">
        <v>373</v>
      </c>
      <c r="BE3978" s="230">
        <f>IF(N3978="základní",J3978,0)</f>
        <v>0</v>
      </c>
      <c r="BF3978" s="230">
        <f>IF(N3978="snížená",J3978,0)</f>
        <v>0</v>
      </c>
      <c r="BG3978" s="230">
        <f>IF(N3978="zákl. přenesená",J3978,0)</f>
        <v>0</v>
      </c>
      <c r="BH3978" s="230">
        <f>IF(N3978="sníž. přenesená",J3978,0)</f>
        <v>0</v>
      </c>
      <c r="BI3978" s="230">
        <f>IF(N3978="nulová",J3978,0)</f>
        <v>0</v>
      </c>
      <c r="BJ3978" s="20" t="s">
        <v>91</v>
      </c>
      <c r="BK3978" s="230">
        <f>ROUND(I3978*H3978,2)</f>
        <v>0</v>
      </c>
      <c r="BL3978" s="20" t="s">
        <v>482</v>
      </c>
      <c r="BM3978" s="229" t="s">
        <v>3752</v>
      </c>
    </row>
    <row r="3979" s="2" customFormat="1" ht="37.8" customHeight="1">
      <c r="A3979" s="41"/>
      <c r="B3979" s="42"/>
      <c r="C3979" s="280" t="s">
        <v>3753</v>
      </c>
      <c r="D3979" s="280" t="s">
        <v>489</v>
      </c>
      <c r="E3979" s="281" t="s">
        <v>3754</v>
      </c>
      <c r="F3979" s="282" t="s">
        <v>3695</v>
      </c>
      <c r="G3979" s="283" t="s">
        <v>595</v>
      </c>
      <c r="H3979" s="284">
        <v>1</v>
      </c>
      <c r="I3979" s="285"/>
      <c r="J3979" s="286">
        <f>ROUND(I3979*H3979,2)</f>
        <v>0</v>
      </c>
      <c r="K3979" s="282" t="s">
        <v>19</v>
      </c>
      <c r="L3979" s="287"/>
      <c r="M3979" s="288" t="s">
        <v>19</v>
      </c>
      <c r="N3979" s="289" t="s">
        <v>50</v>
      </c>
      <c r="O3979" s="87"/>
      <c r="P3979" s="227">
        <f>O3979*H3979</f>
        <v>0</v>
      </c>
      <c r="Q3979" s="227">
        <v>0.032000000000000001</v>
      </c>
      <c r="R3979" s="227">
        <f>Q3979*H3979</f>
        <v>0.032000000000000001</v>
      </c>
      <c r="S3979" s="227">
        <v>0</v>
      </c>
      <c r="T3979" s="228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9" t="s">
        <v>616</v>
      </c>
      <c r="AT3979" s="229" t="s">
        <v>489</v>
      </c>
      <c r="AU3979" s="229" t="s">
        <v>91</v>
      </c>
      <c r="AY3979" s="20" t="s">
        <v>373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20" t="s">
        <v>91</v>
      </c>
      <c r="BK3979" s="230">
        <f>ROUND(I3979*H3979,2)</f>
        <v>0</v>
      </c>
      <c r="BL3979" s="20" t="s">
        <v>482</v>
      </c>
      <c r="BM3979" s="229" t="s">
        <v>3755</v>
      </c>
    </row>
    <row r="3980" s="2" customFormat="1" ht="37.8" customHeight="1">
      <c r="A3980" s="41"/>
      <c r="B3980" s="42"/>
      <c r="C3980" s="280" t="s">
        <v>3756</v>
      </c>
      <c r="D3980" s="280" t="s">
        <v>489</v>
      </c>
      <c r="E3980" s="281" t="s">
        <v>3757</v>
      </c>
      <c r="F3980" s="282" t="s">
        <v>3695</v>
      </c>
      <c r="G3980" s="283" t="s">
        <v>595</v>
      </c>
      <c r="H3980" s="284">
        <v>1</v>
      </c>
      <c r="I3980" s="285"/>
      <c r="J3980" s="286">
        <f>ROUND(I3980*H3980,2)</f>
        <v>0</v>
      </c>
      <c r="K3980" s="282" t="s">
        <v>19</v>
      </c>
      <c r="L3980" s="287"/>
      <c r="M3980" s="288" t="s">
        <v>19</v>
      </c>
      <c r="N3980" s="289" t="s">
        <v>50</v>
      </c>
      <c r="O3980" s="87"/>
      <c r="P3980" s="227">
        <f>O3980*H3980</f>
        <v>0</v>
      </c>
      <c r="Q3980" s="227">
        <v>0.032000000000000001</v>
      </c>
      <c r="R3980" s="227">
        <f>Q3980*H3980</f>
        <v>0.032000000000000001</v>
      </c>
      <c r="S3980" s="227">
        <v>0</v>
      </c>
      <c r="T3980" s="228">
        <f>S3980*H3980</f>
        <v>0</v>
      </c>
      <c r="U3980" s="41"/>
      <c r="V3980" s="41"/>
      <c r="W3980" s="41"/>
      <c r="X3980" s="41"/>
      <c r="Y3980" s="41"/>
      <c r="Z3980" s="41"/>
      <c r="AA3980" s="41"/>
      <c r="AB3980" s="41"/>
      <c r="AC3980" s="41"/>
      <c r="AD3980" s="41"/>
      <c r="AE3980" s="41"/>
      <c r="AR3980" s="229" t="s">
        <v>616</v>
      </c>
      <c r="AT3980" s="229" t="s">
        <v>489</v>
      </c>
      <c r="AU3980" s="229" t="s">
        <v>91</v>
      </c>
      <c r="AY3980" s="20" t="s">
        <v>373</v>
      </c>
      <c r="BE3980" s="230">
        <f>IF(N3980="základní",J3980,0)</f>
        <v>0</v>
      </c>
      <c r="BF3980" s="230">
        <f>IF(N3980="snížená",J3980,0)</f>
        <v>0</v>
      </c>
      <c r="BG3980" s="230">
        <f>IF(N3980="zákl. přenesená",J3980,0)</f>
        <v>0</v>
      </c>
      <c r="BH3980" s="230">
        <f>IF(N3980="sníž. přenesená",J3980,0)</f>
        <v>0</v>
      </c>
      <c r="BI3980" s="230">
        <f>IF(N3980="nulová",J3980,0)</f>
        <v>0</v>
      </c>
      <c r="BJ3980" s="20" t="s">
        <v>91</v>
      </c>
      <c r="BK3980" s="230">
        <f>ROUND(I3980*H3980,2)</f>
        <v>0</v>
      </c>
      <c r="BL3980" s="20" t="s">
        <v>482</v>
      </c>
      <c r="BM3980" s="229" t="s">
        <v>3758</v>
      </c>
    </row>
    <row r="3981" s="2" customFormat="1" ht="37.8" customHeight="1">
      <c r="A3981" s="41"/>
      <c r="B3981" s="42"/>
      <c r="C3981" s="280" t="s">
        <v>3759</v>
      </c>
      <c r="D3981" s="280" t="s">
        <v>489</v>
      </c>
      <c r="E3981" s="281" t="s">
        <v>3760</v>
      </c>
      <c r="F3981" s="282" t="s">
        <v>3695</v>
      </c>
      <c r="G3981" s="283" t="s">
        <v>595</v>
      </c>
      <c r="H3981" s="284">
        <v>1</v>
      </c>
      <c r="I3981" s="285"/>
      <c r="J3981" s="286">
        <f>ROUND(I3981*H3981,2)</f>
        <v>0</v>
      </c>
      <c r="K3981" s="282" t="s">
        <v>19</v>
      </c>
      <c r="L3981" s="287"/>
      <c r="M3981" s="288" t="s">
        <v>19</v>
      </c>
      <c r="N3981" s="289" t="s">
        <v>50</v>
      </c>
      <c r="O3981" s="87"/>
      <c r="P3981" s="227">
        <f>O3981*H3981</f>
        <v>0</v>
      </c>
      <c r="Q3981" s="227">
        <v>0.032000000000000001</v>
      </c>
      <c r="R3981" s="227">
        <f>Q3981*H3981</f>
        <v>0.032000000000000001</v>
      </c>
      <c r="S3981" s="227">
        <v>0</v>
      </c>
      <c r="T3981" s="228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9" t="s">
        <v>616</v>
      </c>
      <c r="AT3981" s="229" t="s">
        <v>489</v>
      </c>
      <c r="AU3981" s="229" t="s">
        <v>91</v>
      </c>
      <c r="AY3981" s="20" t="s">
        <v>373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20" t="s">
        <v>91</v>
      </c>
      <c r="BK3981" s="230">
        <f>ROUND(I3981*H3981,2)</f>
        <v>0</v>
      </c>
      <c r="BL3981" s="20" t="s">
        <v>482</v>
      </c>
      <c r="BM3981" s="229" t="s">
        <v>3761</v>
      </c>
    </row>
    <row r="3982" s="2" customFormat="1" ht="37.8" customHeight="1">
      <c r="A3982" s="41"/>
      <c r="B3982" s="42"/>
      <c r="C3982" s="280" t="s">
        <v>3762</v>
      </c>
      <c r="D3982" s="280" t="s">
        <v>489</v>
      </c>
      <c r="E3982" s="281" t="s">
        <v>3763</v>
      </c>
      <c r="F3982" s="282" t="s">
        <v>3695</v>
      </c>
      <c r="G3982" s="283" t="s">
        <v>595</v>
      </c>
      <c r="H3982" s="284">
        <v>1</v>
      </c>
      <c r="I3982" s="285"/>
      <c r="J3982" s="286">
        <f>ROUND(I3982*H3982,2)</f>
        <v>0</v>
      </c>
      <c r="K3982" s="282" t="s">
        <v>19</v>
      </c>
      <c r="L3982" s="287"/>
      <c r="M3982" s="288" t="s">
        <v>19</v>
      </c>
      <c r="N3982" s="289" t="s">
        <v>50</v>
      </c>
      <c r="O3982" s="87"/>
      <c r="P3982" s="227">
        <f>O3982*H3982</f>
        <v>0</v>
      </c>
      <c r="Q3982" s="227">
        <v>0.032000000000000001</v>
      </c>
      <c r="R3982" s="227">
        <f>Q3982*H3982</f>
        <v>0.032000000000000001</v>
      </c>
      <c r="S3982" s="227">
        <v>0</v>
      </c>
      <c r="T3982" s="228">
        <f>S3982*H3982</f>
        <v>0</v>
      </c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R3982" s="229" t="s">
        <v>616</v>
      </c>
      <c r="AT3982" s="229" t="s">
        <v>489</v>
      </c>
      <c r="AU3982" s="229" t="s">
        <v>91</v>
      </c>
      <c r="AY3982" s="20" t="s">
        <v>373</v>
      </c>
      <c r="BE3982" s="230">
        <f>IF(N3982="základní",J3982,0)</f>
        <v>0</v>
      </c>
      <c r="BF3982" s="230">
        <f>IF(N3982="snížená",J3982,0)</f>
        <v>0</v>
      </c>
      <c r="BG3982" s="230">
        <f>IF(N3982="zákl. přenesená",J3982,0)</f>
        <v>0</v>
      </c>
      <c r="BH3982" s="230">
        <f>IF(N3982="sníž. přenesená",J3982,0)</f>
        <v>0</v>
      </c>
      <c r="BI3982" s="230">
        <f>IF(N3982="nulová",J3982,0)</f>
        <v>0</v>
      </c>
      <c r="BJ3982" s="20" t="s">
        <v>91</v>
      </c>
      <c r="BK3982" s="230">
        <f>ROUND(I3982*H3982,2)</f>
        <v>0</v>
      </c>
      <c r="BL3982" s="20" t="s">
        <v>482</v>
      </c>
      <c r="BM3982" s="229" t="s">
        <v>3764</v>
      </c>
    </row>
    <row r="3983" s="2" customFormat="1" ht="37.8" customHeight="1">
      <c r="A3983" s="41"/>
      <c r="B3983" s="42"/>
      <c r="C3983" s="280" t="s">
        <v>3765</v>
      </c>
      <c r="D3983" s="280" t="s">
        <v>489</v>
      </c>
      <c r="E3983" s="281" t="s">
        <v>3766</v>
      </c>
      <c r="F3983" s="282" t="s">
        <v>3695</v>
      </c>
      <c r="G3983" s="283" t="s">
        <v>595</v>
      </c>
      <c r="H3983" s="284">
        <v>1</v>
      </c>
      <c r="I3983" s="285"/>
      <c r="J3983" s="286">
        <f>ROUND(I3983*H3983,2)</f>
        <v>0</v>
      </c>
      <c r="K3983" s="282" t="s">
        <v>19</v>
      </c>
      <c r="L3983" s="287"/>
      <c r="M3983" s="288" t="s">
        <v>19</v>
      </c>
      <c r="N3983" s="289" t="s">
        <v>50</v>
      </c>
      <c r="O3983" s="87"/>
      <c r="P3983" s="227">
        <f>O3983*H3983</f>
        <v>0</v>
      </c>
      <c r="Q3983" s="227">
        <v>0.032000000000000001</v>
      </c>
      <c r="R3983" s="227">
        <f>Q3983*H3983</f>
        <v>0.032000000000000001</v>
      </c>
      <c r="S3983" s="227">
        <v>0</v>
      </c>
      <c r="T3983" s="228">
        <f>S3983*H3983</f>
        <v>0</v>
      </c>
      <c r="U3983" s="41"/>
      <c r="V3983" s="41"/>
      <c r="W3983" s="41"/>
      <c r="X3983" s="41"/>
      <c r="Y3983" s="41"/>
      <c r="Z3983" s="41"/>
      <c r="AA3983" s="41"/>
      <c r="AB3983" s="41"/>
      <c r="AC3983" s="41"/>
      <c r="AD3983" s="41"/>
      <c r="AE3983" s="41"/>
      <c r="AR3983" s="229" t="s">
        <v>616</v>
      </c>
      <c r="AT3983" s="229" t="s">
        <v>489</v>
      </c>
      <c r="AU3983" s="229" t="s">
        <v>91</v>
      </c>
      <c r="AY3983" s="20" t="s">
        <v>373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20" t="s">
        <v>91</v>
      </c>
      <c r="BK3983" s="230">
        <f>ROUND(I3983*H3983,2)</f>
        <v>0</v>
      </c>
      <c r="BL3983" s="20" t="s">
        <v>482</v>
      </c>
      <c r="BM3983" s="229" t="s">
        <v>3767</v>
      </c>
    </row>
    <row r="3984" s="2" customFormat="1" ht="37.8" customHeight="1">
      <c r="A3984" s="41"/>
      <c r="B3984" s="42"/>
      <c r="C3984" s="280" t="s">
        <v>3768</v>
      </c>
      <c r="D3984" s="280" t="s">
        <v>489</v>
      </c>
      <c r="E3984" s="281" t="s">
        <v>3769</v>
      </c>
      <c r="F3984" s="282" t="s">
        <v>3695</v>
      </c>
      <c r="G3984" s="283" t="s">
        <v>595</v>
      </c>
      <c r="H3984" s="284">
        <v>1</v>
      </c>
      <c r="I3984" s="285"/>
      <c r="J3984" s="286">
        <f>ROUND(I3984*H3984,2)</f>
        <v>0</v>
      </c>
      <c r="K3984" s="282" t="s">
        <v>19</v>
      </c>
      <c r="L3984" s="287"/>
      <c r="M3984" s="288" t="s">
        <v>19</v>
      </c>
      <c r="N3984" s="289" t="s">
        <v>50</v>
      </c>
      <c r="O3984" s="87"/>
      <c r="P3984" s="227">
        <f>O3984*H3984</f>
        <v>0</v>
      </c>
      <c r="Q3984" s="227">
        <v>0.032000000000000001</v>
      </c>
      <c r="R3984" s="227">
        <f>Q3984*H3984</f>
        <v>0.032000000000000001</v>
      </c>
      <c r="S3984" s="227">
        <v>0</v>
      </c>
      <c r="T3984" s="228">
        <f>S3984*H3984</f>
        <v>0</v>
      </c>
      <c r="U3984" s="41"/>
      <c r="V3984" s="41"/>
      <c r="W3984" s="41"/>
      <c r="X3984" s="41"/>
      <c r="Y3984" s="41"/>
      <c r="Z3984" s="41"/>
      <c r="AA3984" s="41"/>
      <c r="AB3984" s="41"/>
      <c r="AC3984" s="41"/>
      <c r="AD3984" s="41"/>
      <c r="AE3984" s="41"/>
      <c r="AR3984" s="229" t="s">
        <v>616</v>
      </c>
      <c r="AT3984" s="229" t="s">
        <v>489</v>
      </c>
      <c r="AU3984" s="229" t="s">
        <v>91</v>
      </c>
      <c r="AY3984" s="20" t="s">
        <v>373</v>
      </c>
      <c r="BE3984" s="230">
        <f>IF(N3984="základní",J3984,0)</f>
        <v>0</v>
      </c>
      <c r="BF3984" s="230">
        <f>IF(N3984="snížená",J3984,0)</f>
        <v>0</v>
      </c>
      <c r="BG3984" s="230">
        <f>IF(N3984="zákl. přenesená",J3984,0)</f>
        <v>0</v>
      </c>
      <c r="BH3984" s="230">
        <f>IF(N3984="sníž. přenesená",J3984,0)</f>
        <v>0</v>
      </c>
      <c r="BI3984" s="230">
        <f>IF(N3984="nulová",J3984,0)</f>
        <v>0</v>
      </c>
      <c r="BJ3984" s="20" t="s">
        <v>91</v>
      </c>
      <c r="BK3984" s="230">
        <f>ROUND(I3984*H3984,2)</f>
        <v>0</v>
      </c>
      <c r="BL3984" s="20" t="s">
        <v>482</v>
      </c>
      <c r="BM3984" s="229" t="s">
        <v>3770</v>
      </c>
    </row>
    <row r="3985" s="2" customFormat="1" ht="37.8" customHeight="1">
      <c r="A3985" s="41"/>
      <c r="B3985" s="42"/>
      <c r="C3985" s="280" t="s">
        <v>3771</v>
      </c>
      <c r="D3985" s="280" t="s">
        <v>489</v>
      </c>
      <c r="E3985" s="281" t="s">
        <v>3772</v>
      </c>
      <c r="F3985" s="282" t="s">
        <v>3695</v>
      </c>
      <c r="G3985" s="283" t="s">
        <v>595</v>
      </c>
      <c r="H3985" s="284">
        <v>1</v>
      </c>
      <c r="I3985" s="285"/>
      <c r="J3985" s="286">
        <f>ROUND(I3985*H3985,2)</f>
        <v>0</v>
      </c>
      <c r="K3985" s="282" t="s">
        <v>19</v>
      </c>
      <c r="L3985" s="287"/>
      <c r="M3985" s="288" t="s">
        <v>19</v>
      </c>
      <c r="N3985" s="289" t="s">
        <v>50</v>
      </c>
      <c r="O3985" s="87"/>
      <c r="P3985" s="227">
        <f>O3985*H3985</f>
        <v>0</v>
      </c>
      <c r="Q3985" s="227">
        <v>0.032000000000000001</v>
      </c>
      <c r="R3985" s="227">
        <f>Q3985*H3985</f>
        <v>0.032000000000000001</v>
      </c>
      <c r="S3985" s="227">
        <v>0</v>
      </c>
      <c r="T3985" s="228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9" t="s">
        <v>616</v>
      </c>
      <c r="AT3985" s="229" t="s">
        <v>489</v>
      </c>
      <c r="AU3985" s="229" t="s">
        <v>91</v>
      </c>
      <c r="AY3985" s="20" t="s">
        <v>373</v>
      </c>
      <c r="BE3985" s="230">
        <f>IF(N3985="základní",J3985,0)</f>
        <v>0</v>
      </c>
      <c r="BF3985" s="230">
        <f>IF(N3985="snížená",J3985,0)</f>
        <v>0</v>
      </c>
      <c r="BG3985" s="230">
        <f>IF(N3985="zákl. přenesená",J3985,0)</f>
        <v>0</v>
      </c>
      <c r="BH3985" s="230">
        <f>IF(N3985="sníž. přenesená",J3985,0)</f>
        <v>0</v>
      </c>
      <c r="BI3985" s="230">
        <f>IF(N3985="nulová",J3985,0)</f>
        <v>0</v>
      </c>
      <c r="BJ3985" s="20" t="s">
        <v>91</v>
      </c>
      <c r="BK3985" s="230">
        <f>ROUND(I3985*H3985,2)</f>
        <v>0</v>
      </c>
      <c r="BL3985" s="20" t="s">
        <v>482</v>
      </c>
      <c r="BM3985" s="229" t="s">
        <v>3773</v>
      </c>
    </row>
    <row r="3986" s="2" customFormat="1" ht="37.8" customHeight="1">
      <c r="A3986" s="41"/>
      <c r="B3986" s="42"/>
      <c r="C3986" s="280" t="s">
        <v>3774</v>
      </c>
      <c r="D3986" s="280" t="s">
        <v>489</v>
      </c>
      <c r="E3986" s="281" t="s">
        <v>3775</v>
      </c>
      <c r="F3986" s="282" t="s">
        <v>3695</v>
      </c>
      <c r="G3986" s="283" t="s">
        <v>595</v>
      </c>
      <c r="H3986" s="284">
        <v>1</v>
      </c>
      <c r="I3986" s="285"/>
      <c r="J3986" s="286">
        <f>ROUND(I3986*H3986,2)</f>
        <v>0</v>
      </c>
      <c r="K3986" s="282" t="s">
        <v>19</v>
      </c>
      <c r="L3986" s="287"/>
      <c r="M3986" s="288" t="s">
        <v>19</v>
      </c>
      <c r="N3986" s="289" t="s">
        <v>50</v>
      </c>
      <c r="O3986" s="87"/>
      <c r="P3986" s="227">
        <f>O3986*H3986</f>
        <v>0</v>
      </c>
      <c r="Q3986" s="227">
        <v>0.032000000000000001</v>
      </c>
      <c r="R3986" s="227">
        <f>Q3986*H3986</f>
        <v>0.032000000000000001</v>
      </c>
      <c r="S3986" s="227">
        <v>0</v>
      </c>
      <c r="T3986" s="228">
        <f>S3986*H3986</f>
        <v>0</v>
      </c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R3986" s="229" t="s">
        <v>616</v>
      </c>
      <c r="AT3986" s="229" t="s">
        <v>489</v>
      </c>
      <c r="AU3986" s="229" t="s">
        <v>91</v>
      </c>
      <c r="AY3986" s="20" t="s">
        <v>373</v>
      </c>
      <c r="BE3986" s="230">
        <f>IF(N3986="základní",J3986,0)</f>
        <v>0</v>
      </c>
      <c r="BF3986" s="230">
        <f>IF(N3986="snížená",J3986,0)</f>
        <v>0</v>
      </c>
      <c r="BG3986" s="230">
        <f>IF(N3986="zákl. přenesená",J3986,0)</f>
        <v>0</v>
      </c>
      <c r="BH3986" s="230">
        <f>IF(N3986="sníž. přenesená",J3986,0)</f>
        <v>0</v>
      </c>
      <c r="BI3986" s="230">
        <f>IF(N3986="nulová",J3986,0)</f>
        <v>0</v>
      </c>
      <c r="BJ3986" s="20" t="s">
        <v>91</v>
      </c>
      <c r="BK3986" s="230">
        <f>ROUND(I3986*H3986,2)</f>
        <v>0</v>
      </c>
      <c r="BL3986" s="20" t="s">
        <v>482</v>
      </c>
      <c r="BM3986" s="229" t="s">
        <v>3776</v>
      </c>
    </row>
    <row r="3987" s="2" customFormat="1" ht="37.8" customHeight="1">
      <c r="A3987" s="41"/>
      <c r="B3987" s="42"/>
      <c r="C3987" s="280" t="s">
        <v>3777</v>
      </c>
      <c r="D3987" s="280" t="s">
        <v>489</v>
      </c>
      <c r="E3987" s="281" t="s">
        <v>3778</v>
      </c>
      <c r="F3987" s="282" t="s">
        <v>3695</v>
      </c>
      <c r="G3987" s="283" t="s">
        <v>595</v>
      </c>
      <c r="H3987" s="284">
        <v>1</v>
      </c>
      <c r="I3987" s="285"/>
      <c r="J3987" s="286">
        <f>ROUND(I3987*H3987,2)</f>
        <v>0</v>
      </c>
      <c r="K3987" s="282" t="s">
        <v>19</v>
      </c>
      <c r="L3987" s="287"/>
      <c r="M3987" s="288" t="s">
        <v>19</v>
      </c>
      <c r="N3987" s="289" t="s">
        <v>50</v>
      </c>
      <c r="O3987" s="87"/>
      <c r="P3987" s="227">
        <f>O3987*H3987</f>
        <v>0</v>
      </c>
      <c r="Q3987" s="227">
        <v>0.032000000000000001</v>
      </c>
      <c r="R3987" s="227">
        <f>Q3987*H3987</f>
        <v>0.032000000000000001</v>
      </c>
      <c r="S3987" s="227">
        <v>0</v>
      </c>
      <c r="T3987" s="228">
        <f>S3987*H3987</f>
        <v>0</v>
      </c>
      <c r="U3987" s="41"/>
      <c r="V3987" s="41"/>
      <c r="W3987" s="41"/>
      <c r="X3987" s="41"/>
      <c r="Y3987" s="41"/>
      <c r="Z3987" s="41"/>
      <c r="AA3987" s="41"/>
      <c r="AB3987" s="41"/>
      <c r="AC3987" s="41"/>
      <c r="AD3987" s="41"/>
      <c r="AE3987" s="41"/>
      <c r="AR3987" s="229" t="s">
        <v>616</v>
      </c>
      <c r="AT3987" s="229" t="s">
        <v>489</v>
      </c>
      <c r="AU3987" s="229" t="s">
        <v>91</v>
      </c>
      <c r="AY3987" s="20" t="s">
        <v>373</v>
      </c>
      <c r="BE3987" s="230">
        <f>IF(N3987="základní",J3987,0)</f>
        <v>0</v>
      </c>
      <c r="BF3987" s="230">
        <f>IF(N3987="snížená",J3987,0)</f>
        <v>0</v>
      </c>
      <c r="BG3987" s="230">
        <f>IF(N3987="zákl. přenesená",J3987,0)</f>
        <v>0</v>
      </c>
      <c r="BH3987" s="230">
        <f>IF(N3987="sníž. přenesená",J3987,0)</f>
        <v>0</v>
      </c>
      <c r="BI3987" s="230">
        <f>IF(N3987="nulová",J3987,0)</f>
        <v>0</v>
      </c>
      <c r="BJ3987" s="20" t="s">
        <v>91</v>
      </c>
      <c r="BK3987" s="230">
        <f>ROUND(I3987*H3987,2)</f>
        <v>0</v>
      </c>
      <c r="BL3987" s="20" t="s">
        <v>482</v>
      </c>
      <c r="BM3987" s="229" t="s">
        <v>3779</v>
      </c>
    </row>
    <row r="3988" s="2" customFormat="1" ht="37.8" customHeight="1">
      <c r="A3988" s="41"/>
      <c r="B3988" s="42"/>
      <c r="C3988" s="280" t="s">
        <v>3780</v>
      </c>
      <c r="D3988" s="280" t="s">
        <v>489</v>
      </c>
      <c r="E3988" s="281" t="s">
        <v>3781</v>
      </c>
      <c r="F3988" s="282" t="s">
        <v>3695</v>
      </c>
      <c r="G3988" s="283" t="s">
        <v>595</v>
      </c>
      <c r="H3988" s="284">
        <v>1</v>
      </c>
      <c r="I3988" s="285"/>
      <c r="J3988" s="286">
        <f>ROUND(I3988*H3988,2)</f>
        <v>0</v>
      </c>
      <c r="K3988" s="282" t="s">
        <v>19</v>
      </c>
      <c r="L3988" s="287"/>
      <c r="M3988" s="288" t="s">
        <v>19</v>
      </c>
      <c r="N3988" s="289" t="s">
        <v>50</v>
      </c>
      <c r="O3988" s="87"/>
      <c r="P3988" s="227">
        <f>O3988*H3988</f>
        <v>0</v>
      </c>
      <c r="Q3988" s="227">
        <v>0.032000000000000001</v>
      </c>
      <c r="R3988" s="227">
        <f>Q3988*H3988</f>
        <v>0.032000000000000001</v>
      </c>
      <c r="S3988" s="227">
        <v>0</v>
      </c>
      <c r="T3988" s="228">
        <f>S3988*H3988</f>
        <v>0</v>
      </c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R3988" s="229" t="s">
        <v>616</v>
      </c>
      <c r="AT3988" s="229" t="s">
        <v>489</v>
      </c>
      <c r="AU3988" s="229" t="s">
        <v>91</v>
      </c>
      <c r="AY3988" s="20" t="s">
        <v>373</v>
      </c>
      <c r="BE3988" s="230">
        <f>IF(N3988="základní",J3988,0)</f>
        <v>0</v>
      </c>
      <c r="BF3988" s="230">
        <f>IF(N3988="snížená",J3988,0)</f>
        <v>0</v>
      </c>
      <c r="BG3988" s="230">
        <f>IF(N3988="zákl. přenesená",J3988,0)</f>
        <v>0</v>
      </c>
      <c r="BH3988" s="230">
        <f>IF(N3988="sníž. přenesená",J3988,0)</f>
        <v>0</v>
      </c>
      <c r="BI3988" s="230">
        <f>IF(N3988="nulová",J3988,0)</f>
        <v>0</v>
      </c>
      <c r="BJ3988" s="20" t="s">
        <v>91</v>
      </c>
      <c r="BK3988" s="230">
        <f>ROUND(I3988*H3988,2)</f>
        <v>0</v>
      </c>
      <c r="BL3988" s="20" t="s">
        <v>482</v>
      </c>
      <c r="BM3988" s="229" t="s">
        <v>3782</v>
      </c>
    </row>
    <row r="3989" s="2" customFormat="1" ht="37.8" customHeight="1">
      <c r="A3989" s="41"/>
      <c r="B3989" s="42"/>
      <c r="C3989" s="280" t="s">
        <v>3783</v>
      </c>
      <c r="D3989" s="280" t="s">
        <v>489</v>
      </c>
      <c r="E3989" s="281" t="s">
        <v>3784</v>
      </c>
      <c r="F3989" s="282" t="s">
        <v>3695</v>
      </c>
      <c r="G3989" s="283" t="s">
        <v>595</v>
      </c>
      <c r="H3989" s="284">
        <v>1</v>
      </c>
      <c r="I3989" s="285"/>
      <c r="J3989" s="286">
        <f>ROUND(I3989*H3989,2)</f>
        <v>0</v>
      </c>
      <c r="K3989" s="282" t="s">
        <v>19</v>
      </c>
      <c r="L3989" s="287"/>
      <c r="M3989" s="288" t="s">
        <v>19</v>
      </c>
      <c r="N3989" s="289" t="s">
        <v>50</v>
      </c>
      <c r="O3989" s="87"/>
      <c r="P3989" s="227">
        <f>O3989*H3989</f>
        <v>0</v>
      </c>
      <c r="Q3989" s="227">
        <v>0.032000000000000001</v>
      </c>
      <c r="R3989" s="227">
        <f>Q3989*H3989</f>
        <v>0.032000000000000001</v>
      </c>
      <c r="S3989" s="227">
        <v>0</v>
      </c>
      <c r="T3989" s="228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9" t="s">
        <v>616</v>
      </c>
      <c r="AT3989" s="229" t="s">
        <v>489</v>
      </c>
      <c r="AU3989" s="229" t="s">
        <v>91</v>
      </c>
      <c r="AY3989" s="20" t="s">
        <v>373</v>
      </c>
      <c r="BE3989" s="230">
        <f>IF(N3989="základní",J3989,0)</f>
        <v>0</v>
      </c>
      <c r="BF3989" s="230">
        <f>IF(N3989="snížená",J3989,0)</f>
        <v>0</v>
      </c>
      <c r="BG3989" s="230">
        <f>IF(N3989="zákl. přenesená",J3989,0)</f>
        <v>0</v>
      </c>
      <c r="BH3989" s="230">
        <f>IF(N3989="sníž. přenesená",J3989,0)</f>
        <v>0</v>
      </c>
      <c r="BI3989" s="230">
        <f>IF(N3989="nulová",J3989,0)</f>
        <v>0</v>
      </c>
      <c r="BJ3989" s="20" t="s">
        <v>91</v>
      </c>
      <c r="BK3989" s="230">
        <f>ROUND(I3989*H3989,2)</f>
        <v>0</v>
      </c>
      <c r="BL3989" s="20" t="s">
        <v>482</v>
      </c>
      <c r="BM3989" s="229" t="s">
        <v>3785</v>
      </c>
    </row>
    <row r="3990" s="2" customFormat="1" ht="37.8" customHeight="1">
      <c r="A3990" s="41"/>
      <c r="B3990" s="42"/>
      <c r="C3990" s="280" t="s">
        <v>3786</v>
      </c>
      <c r="D3990" s="280" t="s">
        <v>489</v>
      </c>
      <c r="E3990" s="281" t="s">
        <v>3787</v>
      </c>
      <c r="F3990" s="282" t="s">
        <v>3695</v>
      </c>
      <c r="G3990" s="283" t="s">
        <v>595</v>
      </c>
      <c r="H3990" s="284">
        <v>1</v>
      </c>
      <c r="I3990" s="285"/>
      <c r="J3990" s="286">
        <f>ROUND(I3990*H3990,2)</f>
        <v>0</v>
      </c>
      <c r="K3990" s="282" t="s">
        <v>19</v>
      </c>
      <c r="L3990" s="287"/>
      <c r="M3990" s="288" t="s">
        <v>19</v>
      </c>
      <c r="N3990" s="289" t="s">
        <v>50</v>
      </c>
      <c r="O3990" s="87"/>
      <c r="P3990" s="227">
        <f>O3990*H3990</f>
        <v>0</v>
      </c>
      <c r="Q3990" s="227">
        <v>0.032000000000000001</v>
      </c>
      <c r="R3990" s="227">
        <f>Q3990*H3990</f>
        <v>0.032000000000000001</v>
      </c>
      <c r="S3990" s="227">
        <v>0</v>
      </c>
      <c r="T3990" s="228">
        <f>S3990*H3990</f>
        <v>0</v>
      </c>
      <c r="U3990" s="41"/>
      <c r="V3990" s="41"/>
      <c r="W3990" s="41"/>
      <c r="X3990" s="41"/>
      <c r="Y3990" s="41"/>
      <c r="Z3990" s="41"/>
      <c r="AA3990" s="41"/>
      <c r="AB3990" s="41"/>
      <c r="AC3990" s="41"/>
      <c r="AD3990" s="41"/>
      <c r="AE3990" s="41"/>
      <c r="AR3990" s="229" t="s">
        <v>616</v>
      </c>
      <c r="AT3990" s="229" t="s">
        <v>489</v>
      </c>
      <c r="AU3990" s="229" t="s">
        <v>91</v>
      </c>
      <c r="AY3990" s="20" t="s">
        <v>373</v>
      </c>
      <c r="BE3990" s="230">
        <f>IF(N3990="základní",J3990,0)</f>
        <v>0</v>
      </c>
      <c r="BF3990" s="230">
        <f>IF(N3990="snížená",J3990,0)</f>
        <v>0</v>
      </c>
      <c r="BG3990" s="230">
        <f>IF(N3990="zákl. přenesená",J3990,0)</f>
        <v>0</v>
      </c>
      <c r="BH3990" s="230">
        <f>IF(N3990="sníž. přenesená",J3990,0)</f>
        <v>0</v>
      </c>
      <c r="BI3990" s="230">
        <f>IF(N3990="nulová",J3990,0)</f>
        <v>0</v>
      </c>
      <c r="BJ3990" s="20" t="s">
        <v>91</v>
      </c>
      <c r="BK3990" s="230">
        <f>ROUND(I3990*H3990,2)</f>
        <v>0</v>
      </c>
      <c r="BL3990" s="20" t="s">
        <v>482</v>
      </c>
      <c r="BM3990" s="229" t="s">
        <v>3788</v>
      </c>
    </row>
    <row r="3991" s="2" customFormat="1" ht="37.8" customHeight="1">
      <c r="A3991" s="41"/>
      <c r="B3991" s="42"/>
      <c r="C3991" s="280" t="s">
        <v>3789</v>
      </c>
      <c r="D3991" s="280" t="s">
        <v>489</v>
      </c>
      <c r="E3991" s="281" t="s">
        <v>3790</v>
      </c>
      <c r="F3991" s="282" t="s">
        <v>3695</v>
      </c>
      <c r="G3991" s="283" t="s">
        <v>595</v>
      </c>
      <c r="H3991" s="284">
        <v>1</v>
      </c>
      <c r="I3991" s="285"/>
      <c r="J3991" s="286">
        <f>ROUND(I3991*H3991,2)</f>
        <v>0</v>
      </c>
      <c r="K3991" s="282" t="s">
        <v>19</v>
      </c>
      <c r="L3991" s="287"/>
      <c r="M3991" s="288" t="s">
        <v>19</v>
      </c>
      <c r="N3991" s="289" t="s">
        <v>50</v>
      </c>
      <c r="O3991" s="87"/>
      <c r="P3991" s="227">
        <f>O3991*H3991</f>
        <v>0</v>
      </c>
      <c r="Q3991" s="227">
        <v>0.032000000000000001</v>
      </c>
      <c r="R3991" s="227">
        <f>Q3991*H3991</f>
        <v>0.032000000000000001</v>
      </c>
      <c r="S3991" s="227">
        <v>0</v>
      </c>
      <c r="T3991" s="228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9" t="s">
        <v>616</v>
      </c>
      <c r="AT3991" s="229" t="s">
        <v>489</v>
      </c>
      <c r="AU3991" s="229" t="s">
        <v>91</v>
      </c>
      <c r="AY3991" s="20" t="s">
        <v>373</v>
      </c>
      <c r="BE3991" s="230">
        <f>IF(N3991="základní",J3991,0)</f>
        <v>0</v>
      </c>
      <c r="BF3991" s="230">
        <f>IF(N3991="snížená",J3991,0)</f>
        <v>0</v>
      </c>
      <c r="BG3991" s="230">
        <f>IF(N3991="zákl. přenesená",J3991,0)</f>
        <v>0</v>
      </c>
      <c r="BH3991" s="230">
        <f>IF(N3991="sníž. přenesená",J3991,0)</f>
        <v>0</v>
      </c>
      <c r="BI3991" s="230">
        <f>IF(N3991="nulová",J3991,0)</f>
        <v>0</v>
      </c>
      <c r="BJ3991" s="20" t="s">
        <v>91</v>
      </c>
      <c r="BK3991" s="230">
        <f>ROUND(I3991*H3991,2)</f>
        <v>0</v>
      </c>
      <c r="BL3991" s="20" t="s">
        <v>482</v>
      </c>
      <c r="BM3991" s="229" t="s">
        <v>3791</v>
      </c>
    </row>
    <row r="3992" s="2" customFormat="1" ht="37.8" customHeight="1">
      <c r="A3992" s="41"/>
      <c r="B3992" s="42"/>
      <c r="C3992" s="280" t="s">
        <v>3792</v>
      </c>
      <c r="D3992" s="280" t="s">
        <v>489</v>
      </c>
      <c r="E3992" s="281" t="s">
        <v>3793</v>
      </c>
      <c r="F3992" s="282" t="s">
        <v>3695</v>
      </c>
      <c r="G3992" s="283" t="s">
        <v>595</v>
      </c>
      <c r="H3992" s="284">
        <v>1</v>
      </c>
      <c r="I3992" s="285"/>
      <c r="J3992" s="286">
        <f>ROUND(I3992*H3992,2)</f>
        <v>0</v>
      </c>
      <c r="K3992" s="282" t="s">
        <v>19</v>
      </c>
      <c r="L3992" s="287"/>
      <c r="M3992" s="288" t="s">
        <v>19</v>
      </c>
      <c r="N3992" s="289" t="s">
        <v>50</v>
      </c>
      <c r="O3992" s="87"/>
      <c r="P3992" s="227">
        <f>O3992*H3992</f>
        <v>0</v>
      </c>
      <c r="Q3992" s="227">
        <v>0.032000000000000001</v>
      </c>
      <c r="R3992" s="227">
        <f>Q3992*H3992</f>
        <v>0.032000000000000001</v>
      </c>
      <c r="S3992" s="227">
        <v>0</v>
      </c>
      <c r="T3992" s="228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9" t="s">
        <v>616</v>
      </c>
      <c r="AT3992" s="229" t="s">
        <v>489</v>
      </c>
      <c r="AU3992" s="229" t="s">
        <v>91</v>
      </c>
      <c r="AY3992" s="20" t="s">
        <v>373</v>
      </c>
      <c r="BE3992" s="230">
        <f>IF(N3992="základní",J3992,0)</f>
        <v>0</v>
      </c>
      <c r="BF3992" s="230">
        <f>IF(N3992="snížená",J3992,0)</f>
        <v>0</v>
      </c>
      <c r="BG3992" s="230">
        <f>IF(N3992="zákl. přenesená",J3992,0)</f>
        <v>0</v>
      </c>
      <c r="BH3992" s="230">
        <f>IF(N3992="sníž. přenesená",J3992,0)</f>
        <v>0</v>
      </c>
      <c r="BI3992" s="230">
        <f>IF(N3992="nulová",J3992,0)</f>
        <v>0</v>
      </c>
      <c r="BJ3992" s="20" t="s">
        <v>91</v>
      </c>
      <c r="BK3992" s="230">
        <f>ROUND(I3992*H3992,2)</f>
        <v>0</v>
      </c>
      <c r="BL3992" s="20" t="s">
        <v>482</v>
      </c>
      <c r="BM3992" s="229" t="s">
        <v>3794</v>
      </c>
    </row>
    <row r="3993" s="2" customFormat="1" ht="37.8" customHeight="1">
      <c r="A3993" s="41"/>
      <c r="B3993" s="42"/>
      <c r="C3993" s="280" t="s">
        <v>3795</v>
      </c>
      <c r="D3993" s="280" t="s">
        <v>489</v>
      </c>
      <c r="E3993" s="281" t="s">
        <v>3796</v>
      </c>
      <c r="F3993" s="282" t="s">
        <v>3695</v>
      </c>
      <c r="G3993" s="283" t="s">
        <v>595</v>
      </c>
      <c r="H3993" s="284">
        <v>1</v>
      </c>
      <c r="I3993" s="285"/>
      <c r="J3993" s="286">
        <f>ROUND(I3993*H3993,2)</f>
        <v>0</v>
      </c>
      <c r="K3993" s="282" t="s">
        <v>19</v>
      </c>
      <c r="L3993" s="287"/>
      <c r="M3993" s="288" t="s">
        <v>19</v>
      </c>
      <c r="N3993" s="289" t="s">
        <v>50</v>
      </c>
      <c r="O3993" s="87"/>
      <c r="P3993" s="227">
        <f>O3993*H3993</f>
        <v>0</v>
      </c>
      <c r="Q3993" s="227">
        <v>0.032000000000000001</v>
      </c>
      <c r="R3993" s="227">
        <f>Q3993*H3993</f>
        <v>0.032000000000000001</v>
      </c>
      <c r="S3993" s="227">
        <v>0</v>
      </c>
      <c r="T3993" s="228">
        <f>S3993*H3993</f>
        <v>0</v>
      </c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R3993" s="229" t="s">
        <v>616</v>
      </c>
      <c r="AT3993" s="229" t="s">
        <v>489</v>
      </c>
      <c r="AU3993" s="229" t="s">
        <v>91</v>
      </c>
      <c r="AY3993" s="20" t="s">
        <v>373</v>
      </c>
      <c r="BE3993" s="230">
        <f>IF(N3993="základní",J3993,0)</f>
        <v>0</v>
      </c>
      <c r="BF3993" s="230">
        <f>IF(N3993="snížená",J3993,0)</f>
        <v>0</v>
      </c>
      <c r="BG3993" s="230">
        <f>IF(N3993="zákl. přenesená",J3993,0)</f>
        <v>0</v>
      </c>
      <c r="BH3993" s="230">
        <f>IF(N3993="sníž. přenesená",J3993,0)</f>
        <v>0</v>
      </c>
      <c r="BI3993" s="230">
        <f>IF(N3993="nulová",J3993,0)</f>
        <v>0</v>
      </c>
      <c r="BJ3993" s="20" t="s">
        <v>91</v>
      </c>
      <c r="BK3993" s="230">
        <f>ROUND(I3993*H3993,2)</f>
        <v>0</v>
      </c>
      <c r="BL3993" s="20" t="s">
        <v>482</v>
      </c>
      <c r="BM3993" s="229" t="s">
        <v>3797</v>
      </c>
    </row>
    <row r="3994" s="2" customFormat="1" ht="37.8" customHeight="1">
      <c r="A3994" s="41"/>
      <c r="B3994" s="42"/>
      <c r="C3994" s="280" t="s">
        <v>3798</v>
      </c>
      <c r="D3994" s="280" t="s">
        <v>489</v>
      </c>
      <c r="E3994" s="281" t="s">
        <v>3799</v>
      </c>
      <c r="F3994" s="282" t="s">
        <v>3695</v>
      </c>
      <c r="G3994" s="283" t="s">
        <v>595</v>
      </c>
      <c r="H3994" s="284">
        <v>1</v>
      </c>
      <c r="I3994" s="285"/>
      <c r="J3994" s="286">
        <f>ROUND(I3994*H3994,2)</f>
        <v>0</v>
      </c>
      <c r="K3994" s="282" t="s">
        <v>19</v>
      </c>
      <c r="L3994" s="287"/>
      <c r="M3994" s="288" t="s">
        <v>19</v>
      </c>
      <c r="N3994" s="289" t="s">
        <v>50</v>
      </c>
      <c r="O3994" s="87"/>
      <c r="P3994" s="227">
        <f>O3994*H3994</f>
        <v>0</v>
      </c>
      <c r="Q3994" s="227">
        <v>0.032000000000000001</v>
      </c>
      <c r="R3994" s="227">
        <f>Q3994*H3994</f>
        <v>0.032000000000000001</v>
      </c>
      <c r="S3994" s="227">
        <v>0</v>
      </c>
      <c r="T3994" s="228">
        <f>S3994*H3994</f>
        <v>0</v>
      </c>
      <c r="U3994" s="41"/>
      <c r="V3994" s="41"/>
      <c r="W3994" s="41"/>
      <c r="X3994" s="41"/>
      <c r="Y3994" s="41"/>
      <c r="Z3994" s="41"/>
      <c r="AA3994" s="41"/>
      <c r="AB3994" s="41"/>
      <c r="AC3994" s="41"/>
      <c r="AD3994" s="41"/>
      <c r="AE3994" s="41"/>
      <c r="AR3994" s="229" t="s">
        <v>616</v>
      </c>
      <c r="AT3994" s="229" t="s">
        <v>489</v>
      </c>
      <c r="AU3994" s="229" t="s">
        <v>91</v>
      </c>
      <c r="AY3994" s="20" t="s">
        <v>373</v>
      </c>
      <c r="BE3994" s="230">
        <f>IF(N3994="základní",J3994,0)</f>
        <v>0</v>
      </c>
      <c r="BF3994" s="230">
        <f>IF(N3994="snížená",J3994,0)</f>
        <v>0</v>
      </c>
      <c r="BG3994" s="230">
        <f>IF(N3994="zákl. přenesená",J3994,0)</f>
        <v>0</v>
      </c>
      <c r="BH3994" s="230">
        <f>IF(N3994="sníž. přenesená",J3994,0)</f>
        <v>0</v>
      </c>
      <c r="BI3994" s="230">
        <f>IF(N3994="nulová",J3994,0)</f>
        <v>0</v>
      </c>
      <c r="BJ3994" s="20" t="s">
        <v>91</v>
      </c>
      <c r="BK3994" s="230">
        <f>ROUND(I3994*H3994,2)</f>
        <v>0</v>
      </c>
      <c r="BL3994" s="20" t="s">
        <v>482</v>
      </c>
      <c r="BM3994" s="229" t="s">
        <v>3800</v>
      </c>
    </row>
    <row r="3995" s="2" customFormat="1" ht="37.8" customHeight="1">
      <c r="A3995" s="41"/>
      <c r="B3995" s="42"/>
      <c r="C3995" s="280" t="s">
        <v>3801</v>
      </c>
      <c r="D3995" s="280" t="s">
        <v>489</v>
      </c>
      <c r="E3995" s="281" t="s">
        <v>3802</v>
      </c>
      <c r="F3995" s="282" t="s">
        <v>3695</v>
      </c>
      <c r="G3995" s="283" t="s">
        <v>595</v>
      </c>
      <c r="H3995" s="284">
        <v>1</v>
      </c>
      <c r="I3995" s="285"/>
      <c r="J3995" s="286">
        <f>ROUND(I3995*H3995,2)</f>
        <v>0</v>
      </c>
      <c r="K3995" s="282" t="s">
        <v>19</v>
      </c>
      <c r="L3995" s="287"/>
      <c r="M3995" s="288" t="s">
        <v>19</v>
      </c>
      <c r="N3995" s="289" t="s">
        <v>50</v>
      </c>
      <c r="O3995" s="87"/>
      <c r="P3995" s="227">
        <f>O3995*H3995</f>
        <v>0</v>
      </c>
      <c r="Q3995" s="227">
        <v>0.032000000000000001</v>
      </c>
      <c r="R3995" s="227">
        <f>Q3995*H3995</f>
        <v>0.032000000000000001</v>
      </c>
      <c r="S3995" s="227">
        <v>0</v>
      </c>
      <c r="T3995" s="228">
        <f>S3995*H3995</f>
        <v>0</v>
      </c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R3995" s="229" t="s">
        <v>616</v>
      </c>
      <c r="AT3995" s="229" t="s">
        <v>489</v>
      </c>
      <c r="AU3995" s="229" t="s">
        <v>91</v>
      </c>
      <c r="AY3995" s="20" t="s">
        <v>373</v>
      </c>
      <c r="BE3995" s="230">
        <f>IF(N3995="základní",J3995,0)</f>
        <v>0</v>
      </c>
      <c r="BF3995" s="230">
        <f>IF(N3995="snížená",J3995,0)</f>
        <v>0</v>
      </c>
      <c r="BG3995" s="230">
        <f>IF(N3995="zákl. přenesená",J3995,0)</f>
        <v>0</v>
      </c>
      <c r="BH3995" s="230">
        <f>IF(N3995="sníž. přenesená",J3995,0)</f>
        <v>0</v>
      </c>
      <c r="BI3995" s="230">
        <f>IF(N3995="nulová",J3995,0)</f>
        <v>0</v>
      </c>
      <c r="BJ3995" s="20" t="s">
        <v>91</v>
      </c>
      <c r="BK3995" s="230">
        <f>ROUND(I3995*H3995,2)</f>
        <v>0</v>
      </c>
      <c r="BL3995" s="20" t="s">
        <v>482</v>
      </c>
      <c r="BM3995" s="229" t="s">
        <v>3803</v>
      </c>
    </row>
    <row r="3996" s="2" customFormat="1" ht="37.8" customHeight="1">
      <c r="A3996" s="41"/>
      <c r="B3996" s="42"/>
      <c r="C3996" s="280" t="s">
        <v>3804</v>
      </c>
      <c r="D3996" s="280" t="s">
        <v>489</v>
      </c>
      <c r="E3996" s="281" t="s">
        <v>3805</v>
      </c>
      <c r="F3996" s="282" t="s">
        <v>3695</v>
      </c>
      <c r="G3996" s="283" t="s">
        <v>595</v>
      </c>
      <c r="H3996" s="284">
        <v>1</v>
      </c>
      <c r="I3996" s="285"/>
      <c r="J3996" s="286">
        <f>ROUND(I3996*H3996,2)</f>
        <v>0</v>
      </c>
      <c r="K3996" s="282" t="s">
        <v>19</v>
      </c>
      <c r="L3996" s="287"/>
      <c r="M3996" s="288" t="s">
        <v>19</v>
      </c>
      <c r="N3996" s="289" t="s">
        <v>50</v>
      </c>
      <c r="O3996" s="87"/>
      <c r="P3996" s="227">
        <f>O3996*H3996</f>
        <v>0</v>
      </c>
      <c r="Q3996" s="227">
        <v>0.032000000000000001</v>
      </c>
      <c r="R3996" s="227">
        <f>Q3996*H3996</f>
        <v>0.032000000000000001</v>
      </c>
      <c r="S3996" s="227">
        <v>0</v>
      </c>
      <c r="T3996" s="228">
        <f>S3996*H3996</f>
        <v>0</v>
      </c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R3996" s="229" t="s">
        <v>616</v>
      </c>
      <c r="AT3996" s="229" t="s">
        <v>489</v>
      </c>
      <c r="AU3996" s="229" t="s">
        <v>91</v>
      </c>
      <c r="AY3996" s="20" t="s">
        <v>373</v>
      </c>
      <c r="BE3996" s="230">
        <f>IF(N3996="základní",J3996,0)</f>
        <v>0</v>
      </c>
      <c r="BF3996" s="230">
        <f>IF(N3996="snížená",J3996,0)</f>
        <v>0</v>
      </c>
      <c r="BG3996" s="230">
        <f>IF(N3996="zákl. přenesená",J3996,0)</f>
        <v>0</v>
      </c>
      <c r="BH3996" s="230">
        <f>IF(N3996="sníž. přenesená",J3996,0)</f>
        <v>0</v>
      </c>
      <c r="BI3996" s="230">
        <f>IF(N3996="nulová",J3996,0)</f>
        <v>0</v>
      </c>
      <c r="BJ3996" s="20" t="s">
        <v>91</v>
      </c>
      <c r="BK3996" s="230">
        <f>ROUND(I3996*H3996,2)</f>
        <v>0</v>
      </c>
      <c r="BL3996" s="20" t="s">
        <v>482</v>
      </c>
      <c r="BM3996" s="229" t="s">
        <v>3806</v>
      </c>
    </row>
    <row r="3997" s="2" customFormat="1" ht="37.8" customHeight="1">
      <c r="A3997" s="41"/>
      <c r="B3997" s="42"/>
      <c r="C3997" s="280" t="s">
        <v>3807</v>
      </c>
      <c r="D3997" s="280" t="s">
        <v>489</v>
      </c>
      <c r="E3997" s="281" t="s">
        <v>3808</v>
      </c>
      <c r="F3997" s="282" t="s">
        <v>3695</v>
      </c>
      <c r="G3997" s="283" t="s">
        <v>595</v>
      </c>
      <c r="H3997" s="284">
        <v>1</v>
      </c>
      <c r="I3997" s="285"/>
      <c r="J3997" s="286">
        <f>ROUND(I3997*H3997,2)</f>
        <v>0</v>
      </c>
      <c r="K3997" s="282" t="s">
        <v>19</v>
      </c>
      <c r="L3997" s="287"/>
      <c r="M3997" s="288" t="s">
        <v>19</v>
      </c>
      <c r="N3997" s="289" t="s">
        <v>50</v>
      </c>
      <c r="O3997" s="87"/>
      <c r="P3997" s="227">
        <f>O3997*H3997</f>
        <v>0</v>
      </c>
      <c r="Q3997" s="227">
        <v>0.032000000000000001</v>
      </c>
      <c r="R3997" s="227">
        <f>Q3997*H3997</f>
        <v>0.032000000000000001</v>
      </c>
      <c r="S3997" s="227">
        <v>0</v>
      </c>
      <c r="T3997" s="228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9" t="s">
        <v>616</v>
      </c>
      <c r="AT3997" s="229" t="s">
        <v>489</v>
      </c>
      <c r="AU3997" s="229" t="s">
        <v>91</v>
      </c>
      <c r="AY3997" s="20" t="s">
        <v>373</v>
      </c>
      <c r="BE3997" s="230">
        <f>IF(N3997="základní",J3997,0)</f>
        <v>0</v>
      </c>
      <c r="BF3997" s="230">
        <f>IF(N3997="snížená",J3997,0)</f>
        <v>0</v>
      </c>
      <c r="BG3997" s="230">
        <f>IF(N3997="zákl. přenesená",J3997,0)</f>
        <v>0</v>
      </c>
      <c r="BH3997" s="230">
        <f>IF(N3997="sníž. přenesená",J3997,0)</f>
        <v>0</v>
      </c>
      <c r="BI3997" s="230">
        <f>IF(N3997="nulová",J3997,0)</f>
        <v>0</v>
      </c>
      <c r="BJ3997" s="20" t="s">
        <v>91</v>
      </c>
      <c r="BK3997" s="230">
        <f>ROUND(I3997*H3997,2)</f>
        <v>0</v>
      </c>
      <c r="BL3997" s="20" t="s">
        <v>482</v>
      </c>
      <c r="BM3997" s="229" t="s">
        <v>3809</v>
      </c>
    </row>
    <row r="3998" s="2" customFormat="1" ht="37.8" customHeight="1">
      <c r="A3998" s="41"/>
      <c r="B3998" s="42"/>
      <c r="C3998" s="280" t="s">
        <v>3810</v>
      </c>
      <c r="D3998" s="280" t="s">
        <v>489</v>
      </c>
      <c r="E3998" s="281" t="s">
        <v>3811</v>
      </c>
      <c r="F3998" s="282" t="s">
        <v>3695</v>
      </c>
      <c r="G3998" s="283" t="s">
        <v>595</v>
      </c>
      <c r="H3998" s="284">
        <v>1</v>
      </c>
      <c r="I3998" s="285"/>
      <c r="J3998" s="286">
        <f>ROUND(I3998*H3998,2)</f>
        <v>0</v>
      </c>
      <c r="K3998" s="282" t="s">
        <v>19</v>
      </c>
      <c r="L3998" s="287"/>
      <c r="M3998" s="288" t="s">
        <v>19</v>
      </c>
      <c r="N3998" s="289" t="s">
        <v>50</v>
      </c>
      <c r="O3998" s="87"/>
      <c r="P3998" s="227">
        <f>O3998*H3998</f>
        <v>0</v>
      </c>
      <c r="Q3998" s="227">
        <v>0.032000000000000001</v>
      </c>
      <c r="R3998" s="227">
        <f>Q3998*H3998</f>
        <v>0.032000000000000001</v>
      </c>
      <c r="S3998" s="227">
        <v>0</v>
      </c>
      <c r="T3998" s="228">
        <f>S3998*H3998</f>
        <v>0</v>
      </c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R3998" s="229" t="s">
        <v>616</v>
      </c>
      <c r="AT3998" s="229" t="s">
        <v>489</v>
      </c>
      <c r="AU3998" s="229" t="s">
        <v>91</v>
      </c>
      <c r="AY3998" s="20" t="s">
        <v>373</v>
      </c>
      <c r="BE3998" s="230">
        <f>IF(N3998="základní",J3998,0)</f>
        <v>0</v>
      </c>
      <c r="BF3998" s="230">
        <f>IF(N3998="snížená",J3998,0)</f>
        <v>0</v>
      </c>
      <c r="BG3998" s="230">
        <f>IF(N3998="zákl. přenesená",J3998,0)</f>
        <v>0</v>
      </c>
      <c r="BH3998" s="230">
        <f>IF(N3998="sníž. přenesená",J3998,0)</f>
        <v>0</v>
      </c>
      <c r="BI3998" s="230">
        <f>IF(N3998="nulová",J3998,0)</f>
        <v>0</v>
      </c>
      <c r="BJ3998" s="20" t="s">
        <v>91</v>
      </c>
      <c r="BK3998" s="230">
        <f>ROUND(I3998*H3998,2)</f>
        <v>0</v>
      </c>
      <c r="BL3998" s="20" t="s">
        <v>482</v>
      </c>
      <c r="BM3998" s="229" t="s">
        <v>3812</v>
      </c>
    </row>
    <row r="3999" s="2" customFormat="1" ht="37.8" customHeight="1">
      <c r="A3999" s="41"/>
      <c r="B3999" s="42"/>
      <c r="C3999" s="280" t="s">
        <v>3813</v>
      </c>
      <c r="D3999" s="280" t="s">
        <v>489</v>
      </c>
      <c r="E3999" s="281" t="s">
        <v>3814</v>
      </c>
      <c r="F3999" s="282" t="s">
        <v>3695</v>
      </c>
      <c r="G3999" s="283" t="s">
        <v>595</v>
      </c>
      <c r="H3999" s="284">
        <v>1</v>
      </c>
      <c r="I3999" s="285"/>
      <c r="J3999" s="286">
        <f>ROUND(I3999*H3999,2)</f>
        <v>0</v>
      </c>
      <c r="K3999" s="282" t="s">
        <v>19</v>
      </c>
      <c r="L3999" s="287"/>
      <c r="M3999" s="288" t="s">
        <v>19</v>
      </c>
      <c r="N3999" s="289" t="s">
        <v>50</v>
      </c>
      <c r="O3999" s="87"/>
      <c r="P3999" s="227">
        <f>O3999*H3999</f>
        <v>0</v>
      </c>
      <c r="Q3999" s="227">
        <v>0.032000000000000001</v>
      </c>
      <c r="R3999" s="227">
        <f>Q3999*H3999</f>
        <v>0.032000000000000001</v>
      </c>
      <c r="S3999" s="227">
        <v>0</v>
      </c>
      <c r="T3999" s="228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9" t="s">
        <v>616</v>
      </c>
      <c r="AT3999" s="229" t="s">
        <v>489</v>
      </c>
      <c r="AU3999" s="229" t="s">
        <v>91</v>
      </c>
      <c r="AY3999" s="20" t="s">
        <v>373</v>
      </c>
      <c r="BE3999" s="230">
        <f>IF(N3999="základní",J3999,0)</f>
        <v>0</v>
      </c>
      <c r="BF3999" s="230">
        <f>IF(N3999="snížená",J3999,0)</f>
        <v>0</v>
      </c>
      <c r="BG3999" s="230">
        <f>IF(N3999="zákl. přenesená",J3999,0)</f>
        <v>0</v>
      </c>
      <c r="BH3999" s="230">
        <f>IF(N3999="sníž. přenesená",J3999,0)</f>
        <v>0</v>
      </c>
      <c r="BI3999" s="230">
        <f>IF(N3999="nulová",J3999,0)</f>
        <v>0</v>
      </c>
      <c r="BJ3999" s="20" t="s">
        <v>91</v>
      </c>
      <c r="BK3999" s="230">
        <f>ROUND(I3999*H3999,2)</f>
        <v>0</v>
      </c>
      <c r="BL3999" s="20" t="s">
        <v>482</v>
      </c>
      <c r="BM3999" s="229" t="s">
        <v>3815</v>
      </c>
    </row>
    <row r="4000" s="2" customFormat="1" ht="37.8" customHeight="1">
      <c r="A4000" s="41"/>
      <c r="B4000" s="42"/>
      <c r="C4000" s="218" t="s">
        <v>3816</v>
      </c>
      <c r="D4000" s="218" t="s">
        <v>375</v>
      </c>
      <c r="E4000" s="219" t="s">
        <v>3817</v>
      </c>
      <c r="F4000" s="220" t="s">
        <v>3818</v>
      </c>
      <c r="G4000" s="221" t="s">
        <v>595</v>
      </c>
      <c r="H4000" s="222">
        <v>3</v>
      </c>
      <c r="I4000" s="223"/>
      <c r="J4000" s="224">
        <f>ROUND(I4000*H4000,2)</f>
        <v>0</v>
      </c>
      <c r="K4000" s="220" t="s">
        <v>378</v>
      </c>
      <c r="L4000" s="47"/>
      <c r="M4000" s="225" t="s">
        <v>19</v>
      </c>
      <c r="N4000" s="226" t="s">
        <v>50</v>
      </c>
      <c r="O4000" s="87"/>
      <c r="P4000" s="227">
        <f>O4000*H4000</f>
        <v>0</v>
      </c>
      <c r="Q4000" s="227">
        <v>0</v>
      </c>
      <c r="R4000" s="227">
        <f>Q4000*H4000</f>
        <v>0</v>
      </c>
      <c r="S4000" s="227">
        <v>0</v>
      </c>
      <c r="T4000" s="228">
        <f>S4000*H4000</f>
        <v>0</v>
      </c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R4000" s="229" t="s">
        <v>482</v>
      </c>
      <c r="AT4000" s="229" t="s">
        <v>375</v>
      </c>
      <c r="AU4000" s="229" t="s">
        <v>91</v>
      </c>
      <c r="AY4000" s="20" t="s">
        <v>373</v>
      </c>
      <c r="BE4000" s="230">
        <f>IF(N4000="základní",J4000,0)</f>
        <v>0</v>
      </c>
      <c r="BF4000" s="230">
        <f>IF(N4000="snížená",J4000,0)</f>
        <v>0</v>
      </c>
      <c r="BG4000" s="230">
        <f>IF(N4000="zákl. přenesená",J4000,0)</f>
        <v>0</v>
      </c>
      <c r="BH4000" s="230">
        <f>IF(N4000="sníž. přenesená",J4000,0)</f>
        <v>0</v>
      </c>
      <c r="BI4000" s="230">
        <f>IF(N4000="nulová",J4000,0)</f>
        <v>0</v>
      </c>
      <c r="BJ4000" s="20" t="s">
        <v>91</v>
      </c>
      <c r="BK4000" s="230">
        <f>ROUND(I4000*H4000,2)</f>
        <v>0</v>
      </c>
      <c r="BL4000" s="20" t="s">
        <v>482</v>
      </c>
      <c r="BM4000" s="229" t="s">
        <v>3819</v>
      </c>
    </row>
    <row r="4001" s="2" customFormat="1">
      <c r="A4001" s="41"/>
      <c r="B4001" s="42"/>
      <c r="C4001" s="43"/>
      <c r="D4001" s="231" t="s">
        <v>381</v>
      </c>
      <c r="E4001" s="43"/>
      <c r="F4001" s="232" t="s">
        <v>3820</v>
      </c>
      <c r="G4001" s="43"/>
      <c r="H4001" s="43"/>
      <c r="I4001" s="233"/>
      <c r="J4001" s="43"/>
      <c r="K4001" s="43"/>
      <c r="L4001" s="47"/>
      <c r="M4001" s="234"/>
      <c r="N4001" s="235"/>
      <c r="O4001" s="87"/>
      <c r="P4001" s="87"/>
      <c r="Q4001" s="87"/>
      <c r="R4001" s="87"/>
      <c r="S4001" s="87"/>
      <c r="T4001" s="88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T4001" s="20" t="s">
        <v>381</v>
      </c>
      <c r="AU4001" s="20" t="s">
        <v>91</v>
      </c>
    </row>
    <row r="4002" s="13" customFormat="1">
      <c r="A4002" s="13"/>
      <c r="B4002" s="236"/>
      <c r="C4002" s="237"/>
      <c r="D4002" s="238" t="s">
        <v>383</v>
      </c>
      <c r="E4002" s="239" t="s">
        <v>19</v>
      </c>
      <c r="F4002" s="240" t="s">
        <v>384</v>
      </c>
      <c r="G4002" s="237"/>
      <c r="H4002" s="239" t="s">
        <v>19</v>
      </c>
      <c r="I4002" s="241"/>
      <c r="J4002" s="237"/>
      <c r="K4002" s="237"/>
      <c r="L4002" s="242"/>
      <c r="M4002" s="243"/>
      <c r="N4002" s="244"/>
      <c r="O4002" s="244"/>
      <c r="P4002" s="244"/>
      <c r="Q4002" s="244"/>
      <c r="R4002" s="244"/>
      <c r="S4002" s="244"/>
      <c r="T4002" s="245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6" t="s">
        <v>383</v>
      </c>
      <c r="AU4002" s="246" t="s">
        <v>91</v>
      </c>
      <c r="AV4002" s="13" t="s">
        <v>85</v>
      </c>
      <c r="AW4002" s="13" t="s">
        <v>37</v>
      </c>
      <c r="AX4002" s="13" t="s">
        <v>78</v>
      </c>
      <c r="AY4002" s="246" t="s">
        <v>373</v>
      </c>
    </row>
    <row r="4003" s="13" customFormat="1">
      <c r="A4003" s="13"/>
      <c r="B4003" s="236"/>
      <c r="C4003" s="237"/>
      <c r="D4003" s="238" t="s">
        <v>383</v>
      </c>
      <c r="E4003" s="239" t="s">
        <v>19</v>
      </c>
      <c r="F4003" s="240" t="s">
        <v>1556</v>
      </c>
      <c r="G4003" s="237"/>
      <c r="H4003" s="239" t="s">
        <v>19</v>
      </c>
      <c r="I4003" s="241"/>
      <c r="J4003" s="237"/>
      <c r="K4003" s="237"/>
      <c r="L4003" s="242"/>
      <c r="M4003" s="243"/>
      <c r="N4003" s="244"/>
      <c r="O4003" s="244"/>
      <c r="P4003" s="244"/>
      <c r="Q4003" s="244"/>
      <c r="R4003" s="244"/>
      <c r="S4003" s="244"/>
      <c r="T4003" s="245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6" t="s">
        <v>383</v>
      </c>
      <c r="AU4003" s="246" t="s">
        <v>91</v>
      </c>
      <c r="AV4003" s="13" t="s">
        <v>85</v>
      </c>
      <c r="AW4003" s="13" t="s">
        <v>37</v>
      </c>
      <c r="AX4003" s="13" t="s">
        <v>78</v>
      </c>
      <c r="AY4003" s="246" t="s">
        <v>373</v>
      </c>
    </row>
    <row r="4004" s="14" customFormat="1">
      <c r="A4004" s="14"/>
      <c r="B4004" s="247"/>
      <c r="C4004" s="248"/>
      <c r="D4004" s="238" t="s">
        <v>383</v>
      </c>
      <c r="E4004" s="249" t="s">
        <v>19</v>
      </c>
      <c r="F4004" s="250" t="s">
        <v>1655</v>
      </c>
      <c r="G4004" s="248"/>
      <c r="H4004" s="251">
        <v>1</v>
      </c>
      <c r="I4004" s="252"/>
      <c r="J4004" s="248"/>
      <c r="K4004" s="248"/>
      <c r="L4004" s="253"/>
      <c r="M4004" s="254"/>
      <c r="N4004" s="255"/>
      <c r="O4004" s="255"/>
      <c r="P4004" s="255"/>
      <c r="Q4004" s="255"/>
      <c r="R4004" s="255"/>
      <c r="S4004" s="255"/>
      <c r="T4004" s="256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7" t="s">
        <v>383</v>
      </c>
      <c r="AU4004" s="257" t="s">
        <v>91</v>
      </c>
      <c r="AV4004" s="14" t="s">
        <v>91</v>
      </c>
      <c r="AW4004" s="14" t="s">
        <v>37</v>
      </c>
      <c r="AX4004" s="14" t="s">
        <v>78</v>
      </c>
      <c r="AY4004" s="257" t="s">
        <v>373</v>
      </c>
    </row>
    <row r="4005" s="14" customFormat="1">
      <c r="A4005" s="14"/>
      <c r="B4005" s="247"/>
      <c r="C4005" s="248"/>
      <c r="D4005" s="238" t="s">
        <v>383</v>
      </c>
      <c r="E4005" s="249" t="s">
        <v>19</v>
      </c>
      <c r="F4005" s="250" t="s">
        <v>1668</v>
      </c>
      <c r="G4005" s="248"/>
      <c r="H4005" s="251">
        <v>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383</v>
      </c>
      <c r="AU4005" s="257" t="s">
        <v>91</v>
      </c>
      <c r="AV4005" s="14" t="s">
        <v>91</v>
      </c>
      <c r="AW4005" s="14" t="s">
        <v>37</v>
      </c>
      <c r="AX4005" s="14" t="s">
        <v>78</v>
      </c>
      <c r="AY4005" s="257" t="s">
        <v>373</v>
      </c>
    </row>
    <row r="4006" s="14" customFormat="1">
      <c r="A4006" s="14"/>
      <c r="B4006" s="247"/>
      <c r="C4006" s="248"/>
      <c r="D4006" s="238" t="s">
        <v>383</v>
      </c>
      <c r="E4006" s="249" t="s">
        <v>19</v>
      </c>
      <c r="F4006" s="250" t="s">
        <v>1681</v>
      </c>
      <c r="G4006" s="248"/>
      <c r="H4006" s="251">
        <v>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383</v>
      </c>
      <c r="AU4006" s="257" t="s">
        <v>91</v>
      </c>
      <c r="AV4006" s="14" t="s">
        <v>91</v>
      </c>
      <c r="AW4006" s="14" t="s">
        <v>37</v>
      </c>
      <c r="AX4006" s="14" t="s">
        <v>78</v>
      </c>
      <c r="AY4006" s="257" t="s">
        <v>373</v>
      </c>
    </row>
    <row r="4007" s="15" customFormat="1">
      <c r="A4007" s="15"/>
      <c r="B4007" s="258"/>
      <c r="C4007" s="259"/>
      <c r="D4007" s="238" t="s">
        <v>383</v>
      </c>
      <c r="E4007" s="260" t="s">
        <v>19</v>
      </c>
      <c r="F4007" s="261" t="s">
        <v>386</v>
      </c>
      <c r="G4007" s="259"/>
      <c r="H4007" s="262">
        <v>3</v>
      </c>
      <c r="I4007" s="263"/>
      <c r="J4007" s="259"/>
      <c r="K4007" s="259"/>
      <c r="L4007" s="264"/>
      <c r="M4007" s="265"/>
      <c r="N4007" s="266"/>
      <c r="O4007" s="266"/>
      <c r="P4007" s="266"/>
      <c r="Q4007" s="266"/>
      <c r="R4007" s="266"/>
      <c r="S4007" s="266"/>
      <c r="T4007" s="267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68" t="s">
        <v>383</v>
      </c>
      <c r="AU4007" s="268" t="s">
        <v>91</v>
      </c>
      <c r="AV4007" s="15" t="s">
        <v>379</v>
      </c>
      <c r="AW4007" s="15" t="s">
        <v>37</v>
      </c>
      <c r="AX4007" s="15" t="s">
        <v>85</v>
      </c>
      <c r="AY4007" s="268" t="s">
        <v>373</v>
      </c>
    </row>
    <row r="4008" s="2" customFormat="1" ht="37.8" customHeight="1">
      <c r="A4008" s="41"/>
      <c r="B4008" s="42"/>
      <c r="C4008" s="280" t="s">
        <v>3821</v>
      </c>
      <c r="D4008" s="280" t="s">
        <v>489</v>
      </c>
      <c r="E4008" s="281" t="s">
        <v>3822</v>
      </c>
      <c r="F4008" s="282" t="s">
        <v>3695</v>
      </c>
      <c r="G4008" s="283" t="s">
        <v>595</v>
      </c>
      <c r="H4008" s="284">
        <v>1</v>
      </c>
      <c r="I4008" s="285"/>
      <c r="J4008" s="286">
        <f>ROUND(I4008*H4008,2)</f>
        <v>0</v>
      </c>
      <c r="K4008" s="282" t="s">
        <v>19</v>
      </c>
      <c r="L4008" s="287"/>
      <c r="M4008" s="288" t="s">
        <v>19</v>
      </c>
      <c r="N4008" s="289" t="s">
        <v>50</v>
      </c>
      <c r="O4008" s="87"/>
      <c r="P4008" s="227">
        <f>O4008*H4008</f>
        <v>0</v>
      </c>
      <c r="Q4008" s="227">
        <v>0.032000000000000001</v>
      </c>
      <c r="R4008" s="227">
        <f>Q4008*H4008</f>
        <v>0.032000000000000001</v>
      </c>
      <c r="S4008" s="227">
        <v>0</v>
      </c>
      <c r="T4008" s="228">
        <f>S4008*H4008</f>
        <v>0</v>
      </c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R4008" s="229" t="s">
        <v>616</v>
      </c>
      <c r="AT4008" s="229" t="s">
        <v>489</v>
      </c>
      <c r="AU4008" s="229" t="s">
        <v>91</v>
      </c>
      <c r="AY4008" s="20" t="s">
        <v>373</v>
      </c>
      <c r="BE4008" s="230">
        <f>IF(N4008="základní",J4008,0)</f>
        <v>0</v>
      </c>
      <c r="BF4008" s="230">
        <f>IF(N4008="snížená",J4008,0)</f>
        <v>0</v>
      </c>
      <c r="BG4008" s="230">
        <f>IF(N4008="zákl. přenesená",J4008,0)</f>
        <v>0</v>
      </c>
      <c r="BH4008" s="230">
        <f>IF(N4008="sníž. přenesená",J4008,0)</f>
        <v>0</v>
      </c>
      <c r="BI4008" s="230">
        <f>IF(N4008="nulová",J4008,0)</f>
        <v>0</v>
      </c>
      <c r="BJ4008" s="20" t="s">
        <v>91</v>
      </c>
      <c r="BK4008" s="230">
        <f>ROUND(I4008*H4008,2)</f>
        <v>0</v>
      </c>
      <c r="BL4008" s="20" t="s">
        <v>482</v>
      </c>
      <c r="BM4008" s="229" t="s">
        <v>3823</v>
      </c>
    </row>
    <row r="4009" s="2" customFormat="1" ht="37.8" customHeight="1">
      <c r="A4009" s="41"/>
      <c r="B4009" s="42"/>
      <c r="C4009" s="280" t="s">
        <v>3824</v>
      </c>
      <c r="D4009" s="280" t="s">
        <v>489</v>
      </c>
      <c r="E4009" s="281" t="s">
        <v>3825</v>
      </c>
      <c r="F4009" s="282" t="s">
        <v>3695</v>
      </c>
      <c r="G4009" s="283" t="s">
        <v>595</v>
      </c>
      <c r="H4009" s="284">
        <v>1</v>
      </c>
      <c r="I4009" s="285"/>
      <c r="J4009" s="286">
        <f>ROUND(I4009*H4009,2)</f>
        <v>0</v>
      </c>
      <c r="K4009" s="282" t="s">
        <v>19</v>
      </c>
      <c r="L4009" s="287"/>
      <c r="M4009" s="288" t="s">
        <v>19</v>
      </c>
      <c r="N4009" s="289" t="s">
        <v>50</v>
      </c>
      <c r="O4009" s="87"/>
      <c r="P4009" s="227">
        <f>O4009*H4009</f>
        <v>0</v>
      </c>
      <c r="Q4009" s="227">
        <v>0.032000000000000001</v>
      </c>
      <c r="R4009" s="227">
        <f>Q4009*H4009</f>
        <v>0.032000000000000001</v>
      </c>
      <c r="S4009" s="227">
        <v>0</v>
      </c>
      <c r="T4009" s="228">
        <f>S4009*H4009</f>
        <v>0</v>
      </c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R4009" s="229" t="s">
        <v>616</v>
      </c>
      <c r="AT4009" s="229" t="s">
        <v>489</v>
      </c>
      <c r="AU4009" s="229" t="s">
        <v>91</v>
      </c>
      <c r="AY4009" s="20" t="s">
        <v>373</v>
      </c>
      <c r="BE4009" s="230">
        <f>IF(N4009="základní",J4009,0)</f>
        <v>0</v>
      </c>
      <c r="BF4009" s="230">
        <f>IF(N4009="snížená",J4009,0)</f>
        <v>0</v>
      </c>
      <c r="BG4009" s="230">
        <f>IF(N4009="zákl. přenesená",J4009,0)</f>
        <v>0</v>
      </c>
      <c r="BH4009" s="230">
        <f>IF(N4009="sníž. přenesená",J4009,0)</f>
        <v>0</v>
      </c>
      <c r="BI4009" s="230">
        <f>IF(N4009="nulová",J4009,0)</f>
        <v>0</v>
      </c>
      <c r="BJ4009" s="20" t="s">
        <v>91</v>
      </c>
      <c r="BK4009" s="230">
        <f>ROUND(I4009*H4009,2)</f>
        <v>0</v>
      </c>
      <c r="BL4009" s="20" t="s">
        <v>482</v>
      </c>
      <c r="BM4009" s="229" t="s">
        <v>3826</v>
      </c>
    </row>
    <row r="4010" s="2" customFormat="1" ht="37.8" customHeight="1">
      <c r="A4010" s="41"/>
      <c r="B4010" s="42"/>
      <c r="C4010" s="280" t="s">
        <v>3827</v>
      </c>
      <c r="D4010" s="280" t="s">
        <v>489</v>
      </c>
      <c r="E4010" s="281" t="s">
        <v>3828</v>
      </c>
      <c r="F4010" s="282" t="s">
        <v>3695</v>
      </c>
      <c r="G4010" s="283" t="s">
        <v>595</v>
      </c>
      <c r="H4010" s="284">
        <v>1</v>
      </c>
      <c r="I4010" s="285"/>
      <c r="J4010" s="286">
        <f>ROUND(I4010*H4010,2)</f>
        <v>0</v>
      </c>
      <c r="K4010" s="282" t="s">
        <v>19</v>
      </c>
      <c r="L4010" s="287"/>
      <c r="M4010" s="288" t="s">
        <v>19</v>
      </c>
      <c r="N4010" s="289" t="s">
        <v>50</v>
      </c>
      <c r="O4010" s="87"/>
      <c r="P4010" s="227">
        <f>O4010*H4010</f>
        <v>0</v>
      </c>
      <c r="Q4010" s="227">
        <v>0.032000000000000001</v>
      </c>
      <c r="R4010" s="227">
        <f>Q4010*H4010</f>
        <v>0.032000000000000001</v>
      </c>
      <c r="S4010" s="227">
        <v>0</v>
      </c>
      <c r="T4010" s="228">
        <f>S4010*H4010</f>
        <v>0</v>
      </c>
      <c r="U4010" s="41"/>
      <c r="V4010" s="41"/>
      <c r="W4010" s="41"/>
      <c r="X4010" s="41"/>
      <c r="Y4010" s="41"/>
      <c r="Z4010" s="41"/>
      <c r="AA4010" s="41"/>
      <c r="AB4010" s="41"/>
      <c r="AC4010" s="41"/>
      <c r="AD4010" s="41"/>
      <c r="AE4010" s="41"/>
      <c r="AR4010" s="229" t="s">
        <v>616</v>
      </c>
      <c r="AT4010" s="229" t="s">
        <v>489</v>
      </c>
      <c r="AU4010" s="229" t="s">
        <v>91</v>
      </c>
      <c r="AY4010" s="20" t="s">
        <v>373</v>
      </c>
      <c r="BE4010" s="230">
        <f>IF(N4010="základní",J4010,0)</f>
        <v>0</v>
      </c>
      <c r="BF4010" s="230">
        <f>IF(N4010="snížená",J4010,0)</f>
        <v>0</v>
      </c>
      <c r="BG4010" s="230">
        <f>IF(N4010="zákl. přenesená",J4010,0)</f>
        <v>0</v>
      </c>
      <c r="BH4010" s="230">
        <f>IF(N4010="sníž. přenesená",J4010,0)</f>
        <v>0</v>
      </c>
      <c r="BI4010" s="230">
        <f>IF(N4010="nulová",J4010,0)</f>
        <v>0</v>
      </c>
      <c r="BJ4010" s="20" t="s">
        <v>91</v>
      </c>
      <c r="BK4010" s="230">
        <f>ROUND(I4010*H4010,2)</f>
        <v>0</v>
      </c>
      <c r="BL4010" s="20" t="s">
        <v>482</v>
      </c>
      <c r="BM4010" s="229" t="s">
        <v>3829</v>
      </c>
    </row>
    <row r="4011" s="2" customFormat="1" ht="37.8" customHeight="1">
      <c r="A4011" s="41"/>
      <c r="B4011" s="42"/>
      <c r="C4011" s="218" t="s">
        <v>3830</v>
      </c>
      <c r="D4011" s="218" t="s">
        <v>375</v>
      </c>
      <c r="E4011" s="219" t="s">
        <v>3831</v>
      </c>
      <c r="F4011" s="220" t="s">
        <v>3832</v>
      </c>
      <c r="G4011" s="221" t="s">
        <v>595</v>
      </c>
      <c r="H4011" s="222">
        <v>4</v>
      </c>
      <c r="I4011" s="223"/>
      <c r="J4011" s="224">
        <f>ROUND(I4011*H4011,2)</f>
        <v>0</v>
      </c>
      <c r="K4011" s="220" t="s">
        <v>378</v>
      </c>
      <c r="L4011" s="47"/>
      <c r="M4011" s="225" t="s">
        <v>19</v>
      </c>
      <c r="N4011" s="226" t="s">
        <v>50</v>
      </c>
      <c r="O4011" s="87"/>
      <c r="P4011" s="227">
        <f>O4011*H4011</f>
        <v>0</v>
      </c>
      <c r="Q4011" s="227">
        <v>0</v>
      </c>
      <c r="R4011" s="227">
        <f>Q4011*H4011</f>
        <v>0</v>
      </c>
      <c r="S4011" s="227">
        <v>0</v>
      </c>
      <c r="T4011" s="228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9" t="s">
        <v>482</v>
      </c>
      <c r="AT4011" s="229" t="s">
        <v>375</v>
      </c>
      <c r="AU4011" s="229" t="s">
        <v>91</v>
      </c>
      <c r="AY4011" s="20" t="s">
        <v>373</v>
      </c>
      <c r="BE4011" s="230">
        <f>IF(N4011="základní",J4011,0)</f>
        <v>0</v>
      </c>
      <c r="BF4011" s="230">
        <f>IF(N4011="snížená",J4011,0)</f>
        <v>0</v>
      </c>
      <c r="BG4011" s="230">
        <f>IF(N4011="zákl. přenesená",J4011,0)</f>
        <v>0</v>
      </c>
      <c r="BH4011" s="230">
        <f>IF(N4011="sníž. přenesená",J4011,0)</f>
        <v>0</v>
      </c>
      <c r="BI4011" s="230">
        <f>IF(N4011="nulová",J4011,0)</f>
        <v>0</v>
      </c>
      <c r="BJ4011" s="20" t="s">
        <v>91</v>
      </c>
      <c r="BK4011" s="230">
        <f>ROUND(I4011*H4011,2)</f>
        <v>0</v>
      </c>
      <c r="BL4011" s="20" t="s">
        <v>482</v>
      </c>
      <c r="BM4011" s="229" t="s">
        <v>3833</v>
      </c>
    </row>
    <row r="4012" s="2" customFormat="1">
      <c r="A4012" s="41"/>
      <c r="B4012" s="42"/>
      <c r="C4012" s="43"/>
      <c r="D4012" s="231" t="s">
        <v>381</v>
      </c>
      <c r="E4012" s="43"/>
      <c r="F4012" s="232" t="s">
        <v>3834</v>
      </c>
      <c r="G4012" s="43"/>
      <c r="H4012" s="43"/>
      <c r="I4012" s="233"/>
      <c r="J4012" s="43"/>
      <c r="K4012" s="43"/>
      <c r="L4012" s="47"/>
      <c r="M4012" s="234"/>
      <c r="N4012" s="235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381</v>
      </c>
      <c r="AU4012" s="20" t="s">
        <v>91</v>
      </c>
    </row>
    <row r="4013" s="13" customFormat="1">
      <c r="A4013" s="13"/>
      <c r="B4013" s="236"/>
      <c r="C4013" s="237"/>
      <c r="D4013" s="238" t="s">
        <v>383</v>
      </c>
      <c r="E4013" s="239" t="s">
        <v>19</v>
      </c>
      <c r="F4013" s="240" t="s">
        <v>384</v>
      </c>
      <c r="G4013" s="237"/>
      <c r="H4013" s="239" t="s">
        <v>19</v>
      </c>
      <c r="I4013" s="241"/>
      <c r="J4013" s="237"/>
      <c r="K4013" s="237"/>
      <c r="L4013" s="242"/>
      <c r="M4013" s="243"/>
      <c r="N4013" s="244"/>
      <c r="O4013" s="244"/>
      <c r="P4013" s="244"/>
      <c r="Q4013" s="244"/>
      <c r="R4013" s="244"/>
      <c r="S4013" s="244"/>
      <c r="T4013" s="245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6" t="s">
        <v>383</v>
      </c>
      <c r="AU4013" s="246" t="s">
        <v>91</v>
      </c>
      <c r="AV4013" s="13" t="s">
        <v>85</v>
      </c>
      <c r="AW4013" s="13" t="s">
        <v>37</v>
      </c>
      <c r="AX4013" s="13" t="s">
        <v>78</v>
      </c>
      <c r="AY4013" s="246" t="s">
        <v>373</v>
      </c>
    </row>
    <row r="4014" s="13" customFormat="1">
      <c r="A4014" s="13"/>
      <c r="B4014" s="236"/>
      <c r="C4014" s="237"/>
      <c r="D4014" s="238" t="s">
        <v>383</v>
      </c>
      <c r="E4014" s="239" t="s">
        <v>19</v>
      </c>
      <c r="F4014" s="240" t="s">
        <v>1556</v>
      </c>
      <c r="G4014" s="237"/>
      <c r="H4014" s="239" t="s">
        <v>19</v>
      </c>
      <c r="I4014" s="241"/>
      <c r="J4014" s="237"/>
      <c r="K4014" s="237"/>
      <c r="L4014" s="242"/>
      <c r="M4014" s="243"/>
      <c r="N4014" s="244"/>
      <c r="O4014" s="244"/>
      <c r="P4014" s="244"/>
      <c r="Q4014" s="244"/>
      <c r="R4014" s="244"/>
      <c r="S4014" s="244"/>
      <c r="T4014" s="245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6" t="s">
        <v>383</v>
      </c>
      <c r="AU4014" s="246" t="s">
        <v>91</v>
      </c>
      <c r="AV4014" s="13" t="s">
        <v>85</v>
      </c>
      <c r="AW4014" s="13" t="s">
        <v>37</v>
      </c>
      <c r="AX4014" s="13" t="s">
        <v>78</v>
      </c>
      <c r="AY4014" s="246" t="s">
        <v>373</v>
      </c>
    </row>
    <row r="4015" s="14" customFormat="1">
      <c r="A4015" s="14"/>
      <c r="B4015" s="247"/>
      <c r="C4015" s="248"/>
      <c r="D4015" s="238" t="s">
        <v>383</v>
      </c>
      <c r="E4015" s="249" t="s">
        <v>19</v>
      </c>
      <c r="F4015" s="250" t="s">
        <v>1709</v>
      </c>
      <c r="G4015" s="248"/>
      <c r="H4015" s="251">
        <v>1</v>
      </c>
      <c r="I4015" s="252"/>
      <c r="J4015" s="248"/>
      <c r="K4015" s="248"/>
      <c r="L4015" s="253"/>
      <c r="M4015" s="254"/>
      <c r="N4015" s="255"/>
      <c r="O4015" s="255"/>
      <c r="P4015" s="255"/>
      <c r="Q4015" s="255"/>
      <c r="R4015" s="255"/>
      <c r="S4015" s="255"/>
      <c r="T4015" s="256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7" t="s">
        <v>383</v>
      </c>
      <c r="AU4015" s="257" t="s">
        <v>91</v>
      </c>
      <c r="AV4015" s="14" t="s">
        <v>91</v>
      </c>
      <c r="AW4015" s="14" t="s">
        <v>37</v>
      </c>
      <c r="AX4015" s="14" t="s">
        <v>78</v>
      </c>
      <c r="AY4015" s="257" t="s">
        <v>373</v>
      </c>
    </row>
    <row r="4016" s="14" customFormat="1">
      <c r="A4016" s="14"/>
      <c r="B4016" s="247"/>
      <c r="C4016" s="248"/>
      <c r="D4016" s="238" t="s">
        <v>383</v>
      </c>
      <c r="E4016" s="249" t="s">
        <v>19</v>
      </c>
      <c r="F4016" s="250" t="s">
        <v>1711</v>
      </c>
      <c r="G4016" s="248"/>
      <c r="H4016" s="251">
        <v>1</v>
      </c>
      <c r="I4016" s="252"/>
      <c r="J4016" s="248"/>
      <c r="K4016" s="248"/>
      <c r="L4016" s="253"/>
      <c r="M4016" s="254"/>
      <c r="N4016" s="255"/>
      <c r="O4016" s="255"/>
      <c r="P4016" s="255"/>
      <c r="Q4016" s="255"/>
      <c r="R4016" s="255"/>
      <c r="S4016" s="255"/>
      <c r="T4016" s="256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7" t="s">
        <v>383</v>
      </c>
      <c r="AU4016" s="257" t="s">
        <v>91</v>
      </c>
      <c r="AV4016" s="14" t="s">
        <v>91</v>
      </c>
      <c r="AW4016" s="14" t="s">
        <v>37</v>
      </c>
      <c r="AX4016" s="14" t="s">
        <v>78</v>
      </c>
      <c r="AY4016" s="257" t="s">
        <v>373</v>
      </c>
    </row>
    <row r="4017" s="14" customFormat="1">
      <c r="A4017" s="14"/>
      <c r="B4017" s="247"/>
      <c r="C4017" s="248"/>
      <c r="D4017" s="238" t="s">
        <v>383</v>
      </c>
      <c r="E4017" s="249" t="s">
        <v>19</v>
      </c>
      <c r="F4017" s="250" t="s">
        <v>1712</v>
      </c>
      <c r="G4017" s="248"/>
      <c r="H4017" s="251">
        <v>1</v>
      </c>
      <c r="I4017" s="252"/>
      <c r="J4017" s="248"/>
      <c r="K4017" s="248"/>
      <c r="L4017" s="253"/>
      <c r="M4017" s="254"/>
      <c r="N4017" s="255"/>
      <c r="O4017" s="255"/>
      <c r="P4017" s="255"/>
      <c r="Q4017" s="255"/>
      <c r="R4017" s="255"/>
      <c r="S4017" s="255"/>
      <c r="T4017" s="256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7" t="s">
        <v>383</v>
      </c>
      <c r="AU4017" s="257" t="s">
        <v>91</v>
      </c>
      <c r="AV4017" s="14" t="s">
        <v>91</v>
      </c>
      <c r="AW4017" s="14" t="s">
        <v>37</v>
      </c>
      <c r="AX4017" s="14" t="s">
        <v>78</v>
      </c>
      <c r="AY4017" s="257" t="s">
        <v>373</v>
      </c>
    </row>
    <row r="4018" s="14" customFormat="1">
      <c r="A4018" s="14"/>
      <c r="B4018" s="247"/>
      <c r="C4018" s="248"/>
      <c r="D4018" s="238" t="s">
        <v>383</v>
      </c>
      <c r="E4018" s="249" t="s">
        <v>19</v>
      </c>
      <c r="F4018" s="250" t="s">
        <v>1713</v>
      </c>
      <c r="G4018" s="248"/>
      <c r="H4018" s="251">
        <v>1</v>
      </c>
      <c r="I4018" s="252"/>
      <c r="J4018" s="248"/>
      <c r="K4018" s="248"/>
      <c r="L4018" s="253"/>
      <c r="M4018" s="254"/>
      <c r="N4018" s="255"/>
      <c r="O4018" s="255"/>
      <c r="P4018" s="255"/>
      <c r="Q4018" s="255"/>
      <c r="R4018" s="255"/>
      <c r="S4018" s="255"/>
      <c r="T4018" s="256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7" t="s">
        <v>383</v>
      </c>
      <c r="AU4018" s="257" t="s">
        <v>91</v>
      </c>
      <c r="AV4018" s="14" t="s">
        <v>91</v>
      </c>
      <c r="AW4018" s="14" t="s">
        <v>37</v>
      </c>
      <c r="AX4018" s="14" t="s">
        <v>78</v>
      </c>
      <c r="AY4018" s="257" t="s">
        <v>373</v>
      </c>
    </row>
    <row r="4019" s="15" customFormat="1">
      <c r="A4019" s="15"/>
      <c r="B4019" s="258"/>
      <c r="C4019" s="259"/>
      <c r="D4019" s="238" t="s">
        <v>383</v>
      </c>
      <c r="E4019" s="260" t="s">
        <v>19</v>
      </c>
      <c r="F4019" s="261" t="s">
        <v>386</v>
      </c>
      <c r="G4019" s="259"/>
      <c r="H4019" s="262">
        <v>4</v>
      </c>
      <c r="I4019" s="263"/>
      <c r="J4019" s="259"/>
      <c r="K4019" s="259"/>
      <c r="L4019" s="264"/>
      <c r="M4019" s="265"/>
      <c r="N4019" s="266"/>
      <c r="O4019" s="266"/>
      <c r="P4019" s="266"/>
      <c r="Q4019" s="266"/>
      <c r="R4019" s="266"/>
      <c r="S4019" s="266"/>
      <c r="T4019" s="267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T4019" s="268" t="s">
        <v>383</v>
      </c>
      <c r="AU4019" s="268" t="s">
        <v>91</v>
      </c>
      <c r="AV4019" s="15" t="s">
        <v>379</v>
      </c>
      <c r="AW4019" s="15" t="s">
        <v>37</v>
      </c>
      <c r="AX4019" s="15" t="s">
        <v>85</v>
      </c>
      <c r="AY4019" s="268" t="s">
        <v>373</v>
      </c>
    </row>
    <row r="4020" s="2" customFormat="1" ht="44.25" customHeight="1">
      <c r="A4020" s="41"/>
      <c r="B4020" s="42"/>
      <c r="C4020" s="280" t="s">
        <v>3835</v>
      </c>
      <c r="D4020" s="280" t="s">
        <v>489</v>
      </c>
      <c r="E4020" s="281" t="s">
        <v>3836</v>
      </c>
      <c r="F4020" s="282" t="s">
        <v>3837</v>
      </c>
      <c r="G4020" s="283" t="s">
        <v>595</v>
      </c>
      <c r="H4020" s="284">
        <v>1</v>
      </c>
      <c r="I4020" s="285"/>
      <c r="J4020" s="286">
        <f>ROUND(I4020*H4020,2)</f>
        <v>0</v>
      </c>
      <c r="K4020" s="282" t="s">
        <v>19</v>
      </c>
      <c r="L4020" s="287"/>
      <c r="M4020" s="288" t="s">
        <v>19</v>
      </c>
      <c r="N4020" s="289" t="s">
        <v>50</v>
      </c>
      <c r="O4020" s="87"/>
      <c r="P4020" s="227">
        <f>O4020*H4020</f>
        <v>0</v>
      </c>
      <c r="Q4020" s="227">
        <v>0.035999999999999997</v>
      </c>
      <c r="R4020" s="227">
        <f>Q4020*H4020</f>
        <v>0.035999999999999997</v>
      </c>
      <c r="S4020" s="227">
        <v>0</v>
      </c>
      <c r="T4020" s="228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9" t="s">
        <v>616</v>
      </c>
      <c r="AT4020" s="229" t="s">
        <v>489</v>
      </c>
      <c r="AU4020" s="229" t="s">
        <v>91</v>
      </c>
      <c r="AY4020" s="20" t="s">
        <v>373</v>
      </c>
      <c r="BE4020" s="230">
        <f>IF(N4020="základní",J4020,0)</f>
        <v>0</v>
      </c>
      <c r="BF4020" s="230">
        <f>IF(N4020="snížená",J4020,0)</f>
        <v>0</v>
      </c>
      <c r="BG4020" s="230">
        <f>IF(N4020="zákl. přenesená",J4020,0)</f>
        <v>0</v>
      </c>
      <c r="BH4020" s="230">
        <f>IF(N4020="sníž. přenesená",J4020,0)</f>
        <v>0</v>
      </c>
      <c r="BI4020" s="230">
        <f>IF(N4020="nulová",J4020,0)</f>
        <v>0</v>
      </c>
      <c r="BJ4020" s="20" t="s">
        <v>91</v>
      </c>
      <c r="BK4020" s="230">
        <f>ROUND(I4020*H4020,2)</f>
        <v>0</v>
      </c>
      <c r="BL4020" s="20" t="s">
        <v>482</v>
      </c>
      <c r="BM4020" s="229" t="s">
        <v>3838</v>
      </c>
    </row>
    <row r="4021" s="2" customFormat="1" ht="44.25" customHeight="1">
      <c r="A4021" s="41"/>
      <c r="B4021" s="42"/>
      <c r="C4021" s="280" t="s">
        <v>3839</v>
      </c>
      <c r="D4021" s="280" t="s">
        <v>489</v>
      </c>
      <c r="E4021" s="281" t="s">
        <v>3840</v>
      </c>
      <c r="F4021" s="282" t="s">
        <v>3841</v>
      </c>
      <c r="G4021" s="283" t="s">
        <v>595</v>
      </c>
      <c r="H4021" s="284">
        <v>1</v>
      </c>
      <c r="I4021" s="285"/>
      <c r="J4021" s="286">
        <f>ROUND(I4021*H4021,2)</f>
        <v>0</v>
      </c>
      <c r="K4021" s="282" t="s">
        <v>19</v>
      </c>
      <c r="L4021" s="287"/>
      <c r="M4021" s="288" t="s">
        <v>19</v>
      </c>
      <c r="N4021" s="289" t="s">
        <v>50</v>
      </c>
      <c r="O4021" s="87"/>
      <c r="P4021" s="227">
        <f>O4021*H4021</f>
        <v>0</v>
      </c>
      <c r="Q4021" s="227">
        <v>0.035999999999999997</v>
      </c>
      <c r="R4021" s="227">
        <f>Q4021*H4021</f>
        <v>0.035999999999999997</v>
      </c>
      <c r="S4021" s="227">
        <v>0</v>
      </c>
      <c r="T4021" s="228">
        <f>S4021*H4021</f>
        <v>0</v>
      </c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R4021" s="229" t="s">
        <v>616</v>
      </c>
      <c r="AT4021" s="229" t="s">
        <v>489</v>
      </c>
      <c r="AU4021" s="229" t="s">
        <v>91</v>
      </c>
      <c r="AY4021" s="20" t="s">
        <v>373</v>
      </c>
      <c r="BE4021" s="230">
        <f>IF(N4021="základní",J4021,0)</f>
        <v>0</v>
      </c>
      <c r="BF4021" s="230">
        <f>IF(N4021="snížená",J4021,0)</f>
        <v>0</v>
      </c>
      <c r="BG4021" s="230">
        <f>IF(N4021="zákl. přenesená",J4021,0)</f>
        <v>0</v>
      </c>
      <c r="BH4021" s="230">
        <f>IF(N4021="sníž. přenesená",J4021,0)</f>
        <v>0</v>
      </c>
      <c r="BI4021" s="230">
        <f>IF(N4021="nulová",J4021,0)</f>
        <v>0</v>
      </c>
      <c r="BJ4021" s="20" t="s">
        <v>91</v>
      </c>
      <c r="BK4021" s="230">
        <f>ROUND(I4021*H4021,2)</f>
        <v>0</v>
      </c>
      <c r="BL4021" s="20" t="s">
        <v>482</v>
      </c>
      <c r="BM4021" s="229" t="s">
        <v>3842</v>
      </c>
    </row>
    <row r="4022" s="2" customFormat="1" ht="44.25" customHeight="1">
      <c r="A4022" s="41"/>
      <c r="B4022" s="42"/>
      <c r="C4022" s="280" t="s">
        <v>3843</v>
      </c>
      <c r="D4022" s="280" t="s">
        <v>489</v>
      </c>
      <c r="E4022" s="281" t="s">
        <v>3844</v>
      </c>
      <c r="F4022" s="282" t="s">
        <v>3841</v>
      </c>
      <c r="G4022" s="283" t="s">
        <v>595</v>
      </c>
      <c r="H4022" s="284">
        <v>1</v>
      </c>
      <c r="I4022" s="285"/>
      <c r="J4022" s="286">
        <f>ROUND(I4022*H4022,2)</f>
        <v>0</v>
      </c>
      <c r="K4022" s="282" t="s">
        <v>19</v>
      </c>
      <c r="L4022" s="287"/>
      <c r="M4022" s="288" t="s">
        <v>19</v>
      </c>
      <c r="N4022" s="289" t="s">
        <v>50</v>
      </c>
      <c r="O4022" s="87"/>
      <c r="P4022" s="227">
        <f>O4022*H4022</f>
        <v>0</v>
      </c>
      <c r="Q4022" s="227">
        <v>0.035999999999999997</v>
      </c>
      <c r="R4022" s="227">
        <f>Q4022*H4022</f>
        <v>0.035999999999999997</v>
      </c>
      <c r="S4022" s="227">
        <v>0</v>
      </c>
      <c r="T4022" s="228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9" t="s">
        <v>616</v>
      </c>
      <c r="AT4022" s="229" t="s">
        <v>489</v>
      </c>
      <c r="AU4022" s="229" t="s">
        <v>91</v>
      </c>
      <c r="AY4022" s="20" t="s">
        <v>373</v>
      </c>
      <c r="BE4022" s="230">
        <f>IF(N4022="základní",J4022,0)</f>
        <v>0</v>
      </c>
      <c r="BF4022" s="230">
        <f>IF(N4022="snížená",J4022,0)</f>
        <v>0</v>
      </c>
      <c r="BG4022" s="230">
        <f>IF(N4022="zákl. přenesená",J4022,0)</f>
        <v>0</v>
      </c>
      <c r="BH4022" s="230">
        <f>IF(N4022="sníž. přenesená",J4022,0)</f>
        <v>0</v>
      </c>
      <c r="BI4022" s="230">
        <f>IF(N4022="nulová",J4022,0)</f>
        <v>0</v>
      </c>
      <c r="BJ4022" s="20" t="s">
        <v>91</v>
      </c>
      <c r="BK4022" s="230">
        <f>ROUND(I4022*H4022,2)</f>
        <v>0</v>
      </c>
      <c r="BL4022" s="20" t="s">
        <v>482</v>
      </c>
      <c r="BM4022" s="229" t="s">
        <v>3845</v>
      </c>
    </row>
    <row r="4023" s="2" customFormat="1" ht="44.25" customHeight="1">
      <c r="A4023" s="41"/>
      <c r="B4023" s="42"/>
      <c r="C4023" s="280" t="s">
        <v>3846</v>
      </c>
      <c r="D4023" s="280" t="s">
        <v>489</v>
      </c>
      <c r="E4023" s="281" t="s">
        <v>3847</v>
      </c>
      <c r="F4023" s="282" t="s">
        <v>3841</v>
      </c>
      <c r="G4023" s="283" t="s">
        <v>595</v>
      </c>
      <c r="H4023" s="284">
        <v>1</v>
      </c>
      <c r="I4023" s="285"/>
      <c r="J4023" s="286">
        <f>ROUND(I4023*H4023,2)</f>
        <v>0</v>
      </c>
      <c r="K4023" s="282" t="s">
        <v>19</v>
      </c>
      <c r="L4023" s="287"/>
      <c r="M4023" s="288" t="s">
        <v>19</v>
      </c>
      <c r="N4023" s="289" t="s">
        <v>50</v>
      </c>
      <c r="O4023" s="87"/>
      <c r="P4023" s="227">
        <f>O4023*H4023</f>
        <v>0</v>
      </c>
      <c r="Q4023" s="227">
        <v>0.035999999999999997</v>
      </c>
      <c r="R4023" s="227">
        <f>Q4023*H4023</f>
        <v>0.035999999999999997</v>
      </c>
      <c r="S4023" s="227">
        <v>0</v>
      </c>
      <c r="T4023" s="228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9" t="s">
        <v>616</v>
      </c>
      <c r="AT4023" s="229" t="s">
        <v>489</v>
      </c>
      <c r="AU4023" s="229" t="s">
        <v>91</v>
      </c>
      <c r="AY4023" s="20" t="s">
        <v>373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20" t="s">
        <v>91</v>
      </c>
      <c r="BK4023" s="230">
        <f>ROUND(I4023*H4023,2)</f>
        <v>0</v>
      </c>
      <c r="BL4023" s="20" t="s">
        <v>482</v>
      </c>
      <c r="BM4023" s="229" t="s">
        <v>3848</v>
      </c>
    </row>
    <row r="4024" s="2" customFormat="1" ht="37.8" customHeight="1">
      <c r="A4024" s="41"/>
      <c r="B4024" s="42"/>
      <c r="C4024" s="218" t="s">
        <v>3849</v>
      </c>
      <c r="D4024" s="218" t="s">
        <v>375</v>
      </c>
      <c r="E4024" s="219" t="s">
        <v>3850</v>
      </c>
      <c r="F4024" s="220" t="s">
        <v>3851</v>
      </c>
      <c r="G4024" s="221" t="s">
        <v>595</v>
      </c>
      <c r="H4024" s="222">
        <v>3</v>
      </c>
      <c r="I4024" s="223"/>
      <c r="J4024" s="224">
        <f>ROUND(I4024*H4024,2)</f>
        <v>0</v>
      </c>
      <c r="K4024" s="220" t="s">
        <v>378</v>
      </c>
      <c r="L4024" s="47"/>
      <c r="M4024" s="225" t="s">
        <v>19</v>
      </c>
      <c r="N4024" s="226" t="s">
        <v>50</v>
      </c>
      <c r="O4024" s="87"/>
      <c r="P4024" s="227">
        <f>O4024*H4024</f>
        <v>0</v>
      </c>
      <c r="Q4024" s="227">
        <v>0</v>
      </c>
      <c r="R4024" s="227">
        <f>Q4024*H4024</f>
        <v>0</v>
      </c>
      <c r="S4024" s="227">
        <v>0</v>
      </c>
      <c r="T4024" s="228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9" t="s">
        <v>482</v>
      </c>
      <c r="AT4024" s="229" t="s">
        <v>375</v>
      </c>
      <c r="AU4024" s="229" t="s">
        <v>91</v>
      </c>
      <c r="AY4024" s="20" t="s">
        <v>373</v>
      </c>
      <c r="BE4024" s="230">
        <f>IF(N4024="základní",J4024,0)</f>
        <v>0</v>
      </c>
      <c r="BF4024" s="230">
        <f>IF(N4024="snížená",J4024,0)</f>
        <v>0</v>
      </c>
      <c r="BG4024" s="230">
        <f>IF(N4024="zákl. přenesená",J4024,0)</f>
        <v>0</v>
      </c>
      <c r="BH4024" s="230">
        <f>IF(N4024="sníž. přenesená",J4024,0)</f>
        <v>0</v>
      </c>
      <c r="BI4024" s="230">
        <f>IF(N4024="nulová",J4024,0)</f>
        <v>0</v>
      </c>
      <c r="BJ4024" s="20" t="s">
        <v>91</v>
      </c>
      <c r="BK4024" s="230">
        <f>ROUND(I4024*H4024,2)</f>
        <v>0</v>
      </c>
      <c r="BL4024" s="20" t="s">
        <v>482</v>
      </c>
      <c r="BM4024" s="229" t="s">
        <v>3852</v>
      </c>
    </row>
    <row r="4025" s="2" customFormat="1">
      <c r="A4025" s="41"/>
      <c r="B4025" s="42"/>
      <c r="C4025" s="43"/>
      <c r="D4025" s="231" t="s">
        <v>381</v>
      </c>
      <c r="E4025" s="43"/>
      <c r="F4025" s="232" t="s">
        <v>3853</v>
      </c>
      <c r="G4025" s="43"/>
      <c r="H4025" s="43"/>
      <c r="I4025" s="233"/>
      <c r="J4025" s="43"/>
      <c r="K4025" s="43"/>
      <c r="L4025" s="47"/>
      <c r="M4025" s="234"/>
      <c r="N4025" s="235"/>
      <c r="O4025" s="87"/>
      <c r="P4025" s="87"/>
      <c r="Q4025" s="87"/>
      <c r="R4025" s="87"/>
      <c r="S4025" s="87"/>
      <c r="T4025" s="88"/>
      <c r="U4025" s="41"/>
      <c r="V4025" s="41"/>
      <c r="W4025" s="41"/>
      <c r="X4025" s="41"/>
      <c r="Y4025" s="41"/>
      <c r="Z4025" s="41"/>
      <c r="AA4025" s="41"/>
      <c r="AB4025" s="41"/>
      <c r="AC4025" s="41"/>
      <c r="AD4025" s="41"/>
      <c r="AE4025" s="41"/>
      <c r="AT4025" s="20" t="s">
        <v>381</v>
      </c>
      <c r="AU4025" s="20" t="s">
        <v>91</v>
      </c>
    </row>
    <row r="4026" s="13" customFormat="1">
      <c r="A4026" s="13"/>
      <c r="B4026" s="236"/>
      <c r="C4026" s="237"/>
      <c r="D4026" s="238" t="s">
        <v>383</v>
      </c>
      <c r="E4026" s="239" t="s">
        <v>19</v>
      </c>
      <c r="F4026" s="240" t="s">
        <v>384</v>
      </c>
      <c r="G4026" s="237"/>
      <c r="H4026" s="239" t="s">
        <v>19</v>
      </c>
      <c r="I4026" s="241"/>
      <c r="J4026" s="237"/>
      <c r="K4026" s="237"/>
      <c r="L4026" s="242"/>
      <c r="M4026" s="243"/>
      <c r="N4026" s="244"/>
      <c r="O4026" s="244"/>
      <c r="P4026" s="244"/>
      <c r="Q4026" s="244"/>
      <c r="R4026" s="244"/>
      <c r="S4026" s="244"/>
      <c r="T4026" s="245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6" t="s">
        <v>383</v>
      </c>
      <c r="AU4026" s="246" t="s">
        <v>91</v>
      </c>
      <c r="AV4026" s="13" t="s">
        <v>85</v>
      </c>
      <c r="AW4026" s="13" t="s">
        <v>37</v>
      </c>
      <c r="AX4026" s="13" t="s">
        <v>78</v>
      </c>
      <c r="AY4026" s="246" t="s">
        <v>373</v>
      </c>
    </row>
    <row r="4027" s="13" customFormat="1">
      <c r="A4027" s="13"/>
      <c r="B4027" s="236"/>
      <c r="C4027" s="237"/>
      <c r="D4027" s="238" t="s">
        <v>383</v>
      </c>
      <c r="E4027" s="239" t="s">
        <v>19</v>
      </c>
      <c r="F4027" s="240" t="s">
        <v>1556</v>
      </c>
      <c r="G4027" s="237"/>
      <c r="H4027" s="239" t="s">
        <v>19</v>
      </c>
      <c r="I4027" s="241"/>
      <c r="J4027" s="237"/>
      <c r="K4027" s="237"/>
      <c r="L4027" s="242"/>
      <c r="M4027" s="243"/>
      <c r="N4027" s="244"/>
      <c r="O4027" s="244"/>
      <c r="P4027" s="244"/>
      <c r="Q4027" s="244"/>
      <c r="R4027" s="244"/>
      <c r="S4027" s="244"/>
      <c r="T4027" s="24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6" t="s">
        <v>383</v>
      </c>
      <c r="AU4027" s="246" t="s">
        <v>91</v>
      </c>
      <c r="AV4027" s="13" t="s">
        <v>85</v>
      </c>
      <c r="AW4027" s="13" t="s">
        <v>37</v>
      </c>
      <c r="AX4027" s="13" t="s">
        <v>78</v>
      </c>
      <c r="AY4027" s="246" t="s">
        <v>373</v>
      </c>
    </row>
    <row r="4028" s="14" customFormat="1">
      <c r="A4028" s="14"/>
      <c r="B4028" s="247"/>
      <c r="C4028" s="248"/>
      <c r="D4028" s="238" t="s">
        <v>383</v>
      </c>
      <c r="E4028" s="249" t="s">
        <v>19</v>
      </c>
      <c r="F4028" s="250" t="s">
        <v>1707</v>
      </c>
      <c r="G4028" s="248"/>
      <c r="H4028" s="251">
        <v>1</v>
      </c>
      <c r="I4028" s="252"/>
      <c r="J4028" s="248"/>
      <c r="K4028" s="248"/>
      <c r="L4028" s="253"/>
      <c r="M4028" s="254"/>
      <c r="N4028" s="255"/>
      <c r="O4028" s="255"/>
      <c r="P4028" s="255"/>
      <c r="Q4028" s="255"/>
      <c r="R4028" s="255"/>
      <c r="S4028" s="255"/>
      <c r="T4028" s="256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7" t="s">
        <v>383</v>
      </c>
      <c r="AU4028" s="257" t="s">
        <v>91</v>
      </c>
      <c r="AV4028" s="14" t="s">
        <v>91</v>
      </c>
      <c r="AW4028" s="14" t="s">
        <v>37</v>
      </c>
      <c r="AX4028" s="14" t="s">
        <v>78</v>
      </c>
      <c r="AY4028" s="257" t="s">
        <v>373</v>
      </c>
    </row>
    <row r="4029" s="14" customFormat="1">
      <c r="A4029" s="14"/>
      <c r="B4029" s="247"/>
      <c r="C4029" s="248"/>
      <c r="D4029" s="238" t="s">
        <v>383</v>
      </c>
      <c r="E4029" s="249" t="s">
        <v>19</v>
      </c>
      <c r="F4029" s="250" t="s">
        <v>1708</v>
      </c>
      <c r="G4029" s="248"/>
      <c r="H4029" s="251">
        <v>1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383</v>
      </c>
      <c r="AU4029" s="257" t="s">
        <v>91</v>
      </c>
      <c r="AV4029" s="14" t="s">
        <v>91</v>
      </c>
      <c r="AW4029" s="14" t="s">
        <v>37</v>
      </c>
      <c r="AX4029" s="14" t="s">
        <v>78</v>
      </c>
      <c r="AY4029" s="257" t="s">
        <v>373</v>
      </c>
    </row>
    <row r="4030" s="14" customFormat="1">
      <c r="A4030" s="14"/>
      <c r="B4030" s="247"/>
      <c r="C4030" s="248"/>
      <c r="D4030" s="238" t="s">
        <v>383</v>
      </c>
      <c r="E4030" s="249" t="s">
        <v>19</v>
      </c>
      <c r="F4030" s="250" t="s">
        <v>1710</v>
      </c>
      <c r="G4030" s="248"/>
      <c r="H4030" s="251">
        <v>1</v>
      </c>
      <c r="I4030" s="252"/>
      <c r="J4030" s="248"/>
      <c r="K4030" s="248"/>
      <c r="L4030" s="253"/>
      <c r="M4030" s="254"/>
      <c r="N4030" s="255"/>
      <c r="O4030" s="255"/>
      <c r="P4030" s="255"/>
      <c r="Q4030" s="255"/>
      <c r="R4030" s="255"/>
      <c r="S4030" s="255"/>
      <c r="T4030" s="256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7" t="s">
        <v>383</v>
      </c>
      <c r="AU4030" s="257" t="s">
        <v>91</v>
      </c>
      <c r="AV4030" s="14" t="s">
        <v>91</v>
      </c>
      <c r="AW4030" s="14" t="s">
        <v>37</v>
      </c>
      <c r="AX4030" s="14" t="s">
        <v>78</v>
      </c>
      <c r="AY4030" s="257" t="s">
        <v>373</v>
      </c>
    </row>
    <row r="4031" s="15" customFormat="1">
      <c r="A4031" s="15"/>
      <c r="B4031" s="258"/>
      <c r="C4031" s="259"/>
      <c r="D4031" s="238" t="s">
        <v>383</v>
      </c>
      <c r="E4031" s="260" t="s">
        <v>19</v>
      </c>
      <c r="F4031" s="261" t="s">
        <v>386</v>
      </c>
      <c r="G4031" s="259"/>
      <c r="H4031" s="262">
        <v>3</v>
      </c>
      <c r="I4031" s="263"/>
      <c r="J4031" s="259"/>
      <c r="K4031" s="259"/>
      <c r="L4031" s="264"/>
      <c r="M4031" s="265"/>
      <c r="N4031" s="266"/>
      <c r="O4031" s="266"/>
      <c r="P4031" s="266"/>
      <c r="Q4031" s="266"/>
      <c r="R4031" s="266"/>
      <c r="S4031" s="266"/>
      <c r="T4031" s="267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T4031" s="268" t="s">
        <v>383</v>
      </c>
      <c r="AU4031" s="268" t="s">
        <v>91</v>
      </c>
      <c r="AV4031" s="15" t="s">
        <v>379</v>
      </c>
      <c r="AW4031" s="15" t="s">
        <v>37</v>
      </c>
      <c r="AX4031" s="15" t="s">
        <v>85</v>
      </c>
      <c r="AY4031" s="268" t="s">
        <v>373</v>
      </c>
    </row>
    <row r="4032" s="2" customFormat="1" ht="37.8" customHeight="1">
      <c r="A4032" s="41"/>
      <c r="B4032" s="42"/>
      <c r="C4032" s="280" t="s">
        <v>3854</v>
      </c>
      <c r="D4032" s="280" t="s">
        <v>489</v>
      </c>
      <c r="E4032" s="281" t="s">
        <v>3855</v>
      </c>
      <c r="F4032" s="282" t="s">
        <v>3856</v>
      </c>
      <c r="G4032" s="283" t="s">
        <v>595</v>
      </c>
      <c r="H4032" s="284">
        <v>1</v>
      </c>
      <c r="I4032" s="285"/>
      <c r="J4032" s="286">
        <f>ROUND(I4032*H4032,2)</f>
        <v>0</v>
      </c>
      <c r="K4032" s="282" t="s">
        <v>19</v>
      </c>
      <c r="L4032" s="287"/>
      <c r="M4032" s="288" t="s">
        <v>19</v>
      </c>
      <c r="N4032" s="289" t="s">
        <v>50</v>
      </c>
      <c r="O4032" s="87"/>
      <c r="P4032" s="227">
        <f>O4032*H4032</f>
        <v>0</v>
      </c>
      <c r="Q4032" s="227">
        <v>0.035999999999999997</v>
      </c>
      <c r="R4032" s="227">
        <f>Q4032*H4032</f>
        <v>0.035999999999999997</v>
      </c>
      <c r="S4032" s="227">
        <v>0</v>
      </c>
      <c r="T4032" s="228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9" t="s">
        <v>616</v>
      </c>
      <c r="AT4032" s="229" t="s">
        <v>489</v>
      </c>
      <c r="AU4032" s="229" t="s">
        <v>91</v>
      </c>
      <c r="AY4032" s="20" t="s">
        <v>373</v>
      </c>
      <c r="BE4032" s="230">
        <f>IF(N4032="základní",J4032,0)</f>
        <v>0</v>
      </c>
      <c r="BF4032" s="230">
        <f>IF(N4032="snížená",J4032,0)</f>
        <v>0</v>
      </c>
      <c r="BG4032" s="230">
        <f>IF(N4032="zákl. přenesená",J4032,0)</f>
        <v>0</v>
      </c>
      <c r="BH4032" s="230">
        <f>IF(N4032="sníž. přenesená",J4032,0)</f>
        <v>0</v>
      </c>
      <c r="BI4032" s="230">
        <f>IF(N4032="nulová",J4032,0)</f>
        <v>0</v>
      </c>
      <c r="BJ4032" s="20" t="s">
        <v>91</v>
      </c>
      <c r="BK4032" s="230">
        <f>ROUND(I4032*H4032,2)</f>
        <v>0</v>
      </c>
      <c r="BL4032" s="20" t="s">
        <v>482</v>
      </c>
      <c r="BM4032" s="229" t="s">
        <v>3857</v>
      </c>
    </row>
    <row r="4033" s="2" customFormat="1" ht="44.25" customHeight="1">
      <c r="A4033" s="41"/>
      <c r="B4033" s="42"/>
      <c r="C4033" s="280" t="s">
        <v>3858</v>
      </c>
      <c r="D4033" s="280" t="s">
        <v>489</v>
      </c>
      <c r="E4033" s="281" t="s">
        <v>3859</v>
      </c>
      <c r="F4033" s="282" t="s">
        <v>3860</v>
      </c>
      <c r="G4033" s="283" t="s">
        <v>595</v>
      </c>
      <c r="H4033" s="284">
        <v>1</v>
      </c>
      <c r="I4033" s="285"/>
      <c r="J4033" s="286">
        <f>ROUND(I4033*H4033,2)</f>
        <v>0</v>
      </c>
      <c r="K4033" s="282" t="s">
        <v>19</v>
      </c>
      <c r="L4033" s="287"/>
      <c r="M4033" s="288" t="s">
        <v>19</v>
      </c>
      <c r="N4033" s="289" t="s">
        <v>50</v>
      </c>
      <c r="O4033" s="87"/>
      <c r="P4033" s="227">
        <f>O4033*H4033</f>
        <v>0</v>
      </c>
      <c r="Q4033" s="227">
        <v>0.035999999999999997</v>
      </c>
      <c r="R4033" s="227">
        <f>Q4033*H4033</f>
        <v>0.035999999999999997</v>
      </c>
      <c r="S4033" s="227">
        <v>0</v>
      </c>
      <c r="T4033" s="228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29" t="s">
        <v>616</v>
      </c>
      <c r="AT4033" s="229" t="s">
        <v>489</v>
      </c>
      <c r="AU4033" s="229" t="s">
        <v>91</v>
      </c>
      <c r="AY4033" s="20" t="s">
        <v>373</v>
      </c>
      <c r="BE4033" s="230">
        <f>IF(N4033="základní",J4033,0)</f>
        <v>0</v>
      </c>
      <c r="BF4033" s="230">
        <f>IF(N4033="snížená",J4033,0)</f>
        <v>0</v>
      </c>
      <c r="BG4033" s="230">
        <f>IF(N4033="zákl. přenesená",J4033,0)</f>
        <v>0</v>
      </c>
      <c r="BH4033" s="230">
        <f>IF(N4033="sníž. přenesená",J4033,0)</f>
        <v>0</v>
      </c>
      <c r="BI4033" s="230">
        <f>IF(N4033="nulová",J4033,0)</f>
        <v>0</v>
      </c>
      <c r="BJ4033" s="20" t="s">
        <v>91</v>
      </c>
      <c r="BK4033" s="230">
        <f>ROUND(I4033*H4033,2)</f>
        <v>0</v>
      </c>
      <c r="BL4033" s="20" t="s">
        <v>482</v>
      </c>
      <c r="BM4033" s="229" t="s">
        <v>3861</v>
      </c>
    </row>
    <row r="4034" s="2" customFormat="1" ht="37.8" customHeight="1">
      <c r="A4034" s="41"/>
      <c r="B4034" s="42"/>
      <c r="C4034" s="280" t="s">
        <v>3862</v>
      </c>
      <c r="D4034" s="280" t="s">
        <v>489</v>
      </c>
      <c r="E4034" s="281" t="s">
        <v>3863</v>
      </c>
      <c r="F4034" s="282" t="s">
        <v>3856</v>
      </c>
      <c r="G4034" s="283" t="s">
        <v>595</v>
      </c>
      <c r="H4034" s="284">
        <v>1</v>
      </c>
      <c r="I4034" s="285"/>
      <c r="J4034" s="286">
        <f>ROUND(I4034*H4034,2)</f>
        <v>0</v>
      </c>
      <c r="K4034" s="282" t="s">
        <v>19</v>
      </c>
      <c r="L4034" s="287"/>
      <c r="M4034" s="288" t="s">
        <v>19</v>
      </c>
      <c r="N4034" s="289" t="s">
        <v>50</v>
      </c>
      <c r="O4034" s="87"/>
      <c r="P4034" s="227">
        <f>O4034*H4034</f>
        <v>0</v>
      </c>
      <c r="Q4034" s="227">
        <v>0.035999999999999997</v>
      </c>
      <c r="R4034" s="227">
        <f>Q4034*H4034</f>
        <v>0.035999999999999997</v>
      </c>
      <c r="S4034" s="227">
        <v>0</v>
      </c>
      <c r="T4034" s="228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9" t="s">
        <v>616</v>
      </c>
      <c r="AT4034" s="229" t="s">
        <v>489</v>
      </c>
      <c r="AU4034" s="229" t="s">
        <v>91</v>
      </c>
      <c r="AY4034" s="20" t="s">
        <v>373</v>
      </c>
      <c r="BE4034" s="230">
        <f>IF(N4034="základní",J4034,0)</f>
        <v>0</v>
      </c>
      <c r="BF4034" s="230">
        <f>IF(N4034="snížená",J4034,0)</f>
        <v>0</v>
      </c>
      <c r="BG4034" s="230">
        <f>IF(N4034="zákl. přenesená",J4034,0)</f>
        <v>0</v>
      </c>
      <c r="BH4034" s="230">
        <f>IF(N4034="sníž. přenesená",J4034,0)</f>
        <v>0</v>
      </c>
      <c r="BI4034" s="230">
        <f>IF(N4034="nulová",J4034,0)</f>
        <v>0</v>
      </c>
      <c r="BJ4034" s="20" t="s">
        <v>91</v>
      </c>
      <c r="BK4034" s="230">
        <f>ROUND(I4034*H4034,2)</f>
        <v>0</v>
      </c>
      <c r="BL4034" s="20" t="s">
        <v>482</v>
      </c>
      <c r="BM4034" s="229" t="s">
        <v>3864</v>
      </c>
    </row>
    <row r="4035" s="2" customFormat="1" ht="37.8" customHeight="1">
      <c r="A4035" s="41"/>
      <c r="B4035" s="42"/>
      <c r="C4035" s="218" t="s">
        <v>3865</v>
      </c>
      <c r="D4035" s="218" t="s">
        <v>375</v>
      </c>
      <c r="E4035" s="219" t="s">
        <v>3866</v>
      </c>
      <c r="F4035" s="220" t="s">
        <v>3867</v>
      </c>
      <c r="G4035" s="221" t="s">
        <v>595</v>
      </c>
      <c r="H4035" s="222">
        <v>4</v>
      </c>
      <c r="I4035" s="223"/>
      <c r="J4035" s="224">
        <f>ROUND(I4035*H4035,2)</f>
        <v>0</v>
      </c>
      <c r="K4035" s="220" t="s">
        <v>378</v>
      </c>
      <c r="L4035" s="47"/>
      <c r="M4035" s="225" t="s">
        <v>19</v>
      </c>
      <c r="N4035" s="226" t="s">
        <v>50</v>
      </c>
      <c r="O4035" s="87"/>
      <c r="P4035" s="227">
        <f>O4035*H4035</f>
        <v>0</v>
      </c>
      <c r="Q4035" s="227">
        <v>0</v>
      </c>
      <c r="R4035" s="227">
        <f>Q4035*H4035</f>
        <v>0</v>
      </c>
      <c r="S4035" s="227">
        <v>0</v>
      </c>
      <c r="T4035" s="228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9" t="s">
        <v>482</v>
      </c>
      <c r="AT4035" s="229" t="s">
        <v>375</v>
      </c>
      <c r="AU4035" s="229" t="s">
        <v>91</v>
      </c>
      <c r="AY4035" s="20" t="s">
        <v>373</v>
      </c>
      <c r="BE4035" s="230">
        <f>IF(N4035="základní",J4035,0)</f>
        <v>0</v>
      </c>
      <c r="BF4035" s="230">
        <f>IF(N4035="snížená",J4035,0)</f>
        <v>0</v>
      </c>
      <c r="BG4035" s="230">
        <f>IF(N4035="zákl. přenesená",J4035,0)</f>
        <v>0</v>
      </c>
      <c r="BH4035" s="230">
        <f>IF(N4035="sníž. přenesená",J4035,0)</f>
        <v>0</v>
      </c>
      <c r="BI4035" s="230">
        <f>IF(N4035="nulová",J4035,0)</f>
        <v>0</v>
      </c>
      <c r="BJ4035" s="20" t="s">
        <v>91</v>
      </c>
      <c r="BK4035" s="230">
        <f>ROUND(I4035*H4035,2)</f>
        <v>0</v>
      </c>
      <c r="BL4035" s="20" t="s">
        <v>482</v>
      </c>
      <c r="BM4035" s="229" t="s">
        <v>3868</v>
      </c>
    </row>
    <row r="4036" s="2" customFormat="1">
      <c r="A4036" s="41"/>
      <c r="B4036" s="42"/>
      <c r="C4036" s="43"/>
      <c r="D4036" s="231" t="s">
        <v>381</v>
      </c>
      <c r="E4036" s="43"/>
      <c r="F4036" s="232" t="s">
        <v>3869</v>
      </c>
      <c r="G4036" s="43"/>
      <c r="H4036" s="43"/>
      <c r="I4036" s="233"/>
      <c r="J4036" s="43"/>
      <c r="K4036" s="43"/>
      <c r="L4036" s="47"/>
      <c r="M4036" s="234"/>
      <c r="N4036" s="235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381</v>
      </c>
      <c r="AU4036" s="20" t="s">
        <v>91</v>
      </c>
    </row>
    <row r="4037" s="13" customFormat="1">
      <c r="A4037" s="13"/>
      <c r="B4037" s="236"/>
      <c r="C4037" s="237"/>
      <c r="D4037" s="238" t="s">
        <v>383</v>
      </c>
      <c r="E4037" s="239" t="s">
        <v>19</v>
      </c>
      <c r="F4037" s="240" t="s">
        <v>384</v>
      </c>
      <c r="G4037" s="237"/>
      <c r="H4037" s="239" t="s">
        <v>19</v>
      </c>
      <c r="I4037" s="241"/>
      <c r="J4037" s="237"/>
      <c r="K4037" s="237"/>
      <c r="L4037" s="242"/>
      <c r="M4037" s="243"/>
      <c r="N4037" s="244"/>
      <c r="O4037" s="244"/>
      <c r="P4037" s="244"/>
      <c r="Q4037" s="244"/>
      <c r="R4037" s="244"/>
      <c r="S4037" s="244"/>
      <c r="T4037" s="245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6" t="s">
        <v>383</v>
      </c>
      <c r="AU4037" s="246" t="s">
        <v>91</v>
      </c>
      <c r="AV4037" s="13" t="s">
        <v>85</v>
      </c>
      <c r="AW4037" s="13" t="s">
        <v>37</v>
      </c>
      <c r="AX4037" s="13" t="s">
        <v>78</v>
      </c>
      <c r="AY4037" s="246" t="s">
        <v>373</v>
      </c>
    </row>
    <row r="4038" s="13" customFormat="1">
      <c r="A4038" s="13"/>
      <c r="B4038" s="236"/>
      <c r="C4038" s="237"/>
      <c r="D4038" s="238" t="s">
        <v>383</v>
      </c>
      <c r="E4038" s="239" t="s">
        <v>19</v>
      </c>
      <c r="F4038" s="240" t="s">
        <v>1556</v>
      </c>
      <c r="G4038" s="237"/>
      <c r="H4038" s="239" t="s">
        <v>19</v>
      </c>
      <c r="I4038" s="241"/>
      <c r="J4038" s="237"/>
      <c r="K4038" s="237"/>
      <c r="L4038" s="242"/>
      <c r="M4038" s="243"/>
      <c r="N4038" s="244"/>
      <c r="O4038" s="244"/>
      <c r="P4038" s="244"/>
      <c r="Q4038" s="244"/>
      <c r="R4038" s="244"/>
      <c r="S4038" s="244"/>
      <c r="T4038" s="245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6" t="s">
        <v>383</v>
      </c>
      <c r="AU4038" s="246" t="s">
        <v>91</v>
      </c>
      <c r="AV4038" s="13" t="s">
        <v>85</v>
      </c>
      <c r="AW4038" s="13" t="s">
        <v>37</v>
      </c>
      <c r="AX4038" s="13" t="s">
        <v>78</v>
      </c>
      <c r="AY4038" s="246" t="s">
        <v>373</v>
      </c>
    </row>
    <row r="4039" s="14" customFormat="1">
      <c r="A4039" s="14"/>
      <c r="B4039" s="247"/>
      <c r="C4039" s="248"/>
      <c r="D4039" s="238" t="s">
        <v>383</v>
      </c>
      <c r="E4039" s="249" t="s">
        <v>19</v>
      </c>
      <c r="F4039" s="250" t="s">
        <v>1735</v>
      </c>
      <c r="G4039" s="248"/>
      <c r="H4039" s="251">
        <v>1</v>
      </c>
      <c r="I4039" s="252"/>
      <c r="J4039" s="248"/>
      <c r="K4039" s="248"/>
      <c r="L4039" s="253"/>
      <c r="M4039" s="254"/>
      <c r="N4039" s="255"/>
      <c r="O4039" s="255"/>
      <c r="P4039" s="255"/>
      <c r="Q4039" s="255"/>
      <c r="R4039" s="255"/>
      <c r="S4039" s="255"/>
      <c r="T4039" s="256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7" t="s">
        <v>383</v>
      </c>
      <c r="AU4039" s="257" t="s">
        <v>91</v>
      </c>
      <c r="AV4039" s="14" t="s">
        <v>91</v>
      </c>
      <c r="AW4039" s="14" t="s">
        <v>37</v>
      </c>
      <c r="AX4039" s="14" t="s">
        <v>78</v>
      </c>
      <c r="AY4039" s="257" t="s">
        <v>373</v>
      </c>
    </row>
    <row r="4040" s="14" customFormat="1">
      <c r="A4040" s="14"/>
      <c r="B4040" s="247"/>
      <c r="C4040" s="248"/>
      <c r="D4040" s="238" t="s">
        <v>383</v>
      </c>
      <c r="E4040" s="249" t="s">
        <v>19</v>
      </c>
      <c r="F4040" s="250" t="s">
        <v>1736</v>
      </c>
      <c r="G4040" s="248"/>
      <c r="H4040" s="251">
        <v>1</v>
      </c>
      <c r="I4040" s="252"/>
      <c r="J4040" s="248"/>
      <c r="K4040" s="248"/>
      <c r="L4040" s="253"/>
      <c r="M4040" s="254"/>
      <c r="N4040" s="255"/>
      <c r="O4040" s="255"/>
      <c r="P4040" s="255"/>
      <c r="Q4040" s="255"/>
      <c r="R4040" s="255"/>
      <c r="S4040" s="255"/>
      <c r="T4040" s="256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7" t="s">
        <v>383</v>
      </c>
      <c r="AU4040" s="257" t="s">
        <v>91</v>
      </c>
      <c r="AV4040" s="14" t="s">
        <v>91</v>
      </c>
      <c r="AW4040" s="14" t="s">
        <v>37</v>
      </c>
      <c r="AX4040" s="14" t="s">
        <v>78</v>
      </c>
      <c r="AY4040" s="257" t="s">
        <v>373</v>
      </c>
    </row>
    <row r="4041" s="14" customFormat="1">
      <c r="A4041" s="14"/>
      <c r="B4041" s="247"/>
      <c r="C4041" s="248"/>
      <c r="D4041" s="238" t="s">
        <v>383</v>
      </c>
      <c r="E4041" s="249" t="s">
        <v>19</v>
      </c>
      <c r="F4041" s="250" t="s">
        <v>1737</v>
      </c>
      <c r="G4041" s="248"/>
      <c r="H4041" s="251">
        <v>1</v>
      </c>
      <c r="I4041" s="252"/>
      <c r="J4041" s="248"/>
      <c r="K4041" s="248"/>
      <c r="L4041" s="253"/>
      <c r="M4041" s="254"/>
      <c r="N4041" s="255"/>
      <c r="O4041" s="255"/>
      <c r="P4041" s="255"/>
      <c r="Q4041" s="255"/>
      <c r="R4041" s="255"/>
      <c r="S4041" s="255"/>
      <c r="T4041" s="256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7" t="s">
        <v>383</v>
      </c>
      <c r="AU4041" s="257" t="s">
        <v>91</v>
      </c>
      <c r="AV4041" s="14" t="s">
        <v>91</v>
      </c>
      <c r="AW4041" s="14" t="s">
        <v>37</v>
      </c>
      <c r="AX4041" s="14" t="s">
        <v>78</v>
      </c>
      <c r="AY4041" s="257" t="s">
        <v>373</v>
      </c>
    </row>
    <row r="4042" s="14" customFormat="1">
      <c r="A4042" s="14"/>
      <c r="B4042" s="247"/>
      <c r="C4042" s="248"/>
      <c r="D4042" s="238" t="s">
        <v>383</v>
      </c>
      <c r="E4042" s="249" t="s">
        <v>19</v>
      </c>
      <c r="F4042" s="250" t="s">
        <v>1738</v>
      </c>
      <c r="G4042" s="248"/>
      <c r="H4042" s="251">
        <v>1</v>
      </c>
      <c r="I4042" s="252"/>
      <c r="J4042" s="248"/>
      <c r="K4042" s="248"/>
      <c r="L4042" s="253"/>
      <c r="M4042" s="254"/>
      <c r="N4042" s="255"/>
      <c r="O4042" s="255"/>
      <c r="P4042" s="255"/>
      <c r="Q4042" s="255"/>
      <c r="R4042" s="255"/>
      <c r="S4042" s="255"/>
      <c r="T4042" s="25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7" t="s">
        <v>383</v>
      </c>
      <c r="AU4042" s="257" t="s">
        <v>91</v>
      </c>
      <c r="AV4042" s="14" t="s">
        <v>91</v>
      </c>
      <c r="AW4042" s="14" t="s">
        <v>37</v>
      </c>
      <c r="AX4042" s="14" t="s">
        <v>78</v>
      </c>
      <c r="AY4042" s="257" t="s">
        <v>373</v>
      </c>
    </row>
    <row r="4043" s="15" customFormat="1">
      <c r="A4043" s="15"/>
      <c r="B4043" s="258"/>
      <c r="C4043" s="259"/>
      <c r="D4043" s="238" t="s">
        <v>383</v>
      </c>
      <c r="E4043" s="260" t="s">
        <v>19</v>
      </c>
      <c r="F4043" s="261" t="s">
        <v>386</v>
      </c>
      <c r="G4043" s="259"/>
      <c r="H4043" s="262">
        <v>4</v>
      </c>
      <c r="I4043" s="263"/>
      <c r="J4043" s="259"/>
      <c r="K4043" s="259"/>
      <c r="L4043" s="264"/>
      <c r="M4043" s="265"/>
      <c r="N4043" s="266"/>
      <c r="O4043" s="266"/>
      <c r="P4043" s="266"/>
      <c r="Q4043" s="266"/>
      <c r="R4043" s="266"/>
      <c r="S4043" s="266"/>
      <c r="T4043" s="267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8" t="s">
        <v>383</v>
      </c>
      <c r="AU4043" s="268" t="s">
        <v>91</v>
      </c>
      <c r="AV4043" s="15" t="s">
        <v>379</v>
      </c>
      <c r="AW4043" s="15" t="s">
        <v>37</v>
      </c>
      <c r="AX4043" s="15" t="s">
        <v>85</v>
      </c>
      <c r="AY4043" s="268" t="s">
        <v>373</v>
      </c>
    </row>
    <row r="4044" s="2" customFormat="1" ht="44.25" customHeight="1">
      <c r="A4044" s="41"/>
      <c r="B4044" s="42"/>
      <c r="C4044" s="280" t="s">
        <v>3870</v>
      </c>
      <c r="D4044" s="280" t="s">
        <v>489</v>
      </c>
      <c r="E4044" s="281" t="s">
        <v>3871</v>
      </c>
      <c r="F4044" s="282" t="s">
        <v>3841</v>
      </c>
      <c r="G4044" s="283" t="s">
        <v>595</v>
      </c>
      <c r="H4044" s="284">
        <v>1</v>
      </c>
      <c r="I4044" s="285"/>
      <c r="J4044" s="286">
        <f>ROUND(I4044*H4044,2)</f>
        <v>0</v>
      </c>
      <c r="K4044" s="282" t="s">
        <v>19</v>
      </c>
      <c r="L4044" s="287"/>
      <c r="M4044" s="288" t="s">
        <v>19</v>
      </c>
      <c r="N4044" s="289" t="s">
        <v>50</v>
      </c>
      <c r="O4044" s="87"/>
      <c r="P4044" s="227">
        <f>O4044*H4044</f>
        <v>0</v>
      </c>
      <c r="Q4044" s="227">
        <v>0.035999999999999997</v>
      </c>
      <c r="R4044" s="227">
        <f>Q4044*H4044</f>
        <v>0.035999999999999997</v>
      </c>
      <c r="S4044" s="227">
        <v>0</v>
      </c>
      <c r="T4044" s="228">
        <f>S4044*H4044</f>
        <v>0</v>
      </c>
      <c r="U4044" s="41"/>
      <c r="V4044" s="41"/>
      <c r="W4044" s="41"/>
      <c r="X4044" s="41"/>
      <c r="Y4044" s="41"/>
      <c r="Z4044" s="41"/>
      <c r="AA4044" s="41"/>
      <c r="AB4044" s="41"/>
      <c r="AC4044" s="41"/>
      <c r="AD4044" s="41"/>
      <c r="AE4044" s="41"/>
      <c r="AR4044" s="229" t="s">
        <v>616</v>
      </c>
      <c r="AT4044" s="229" t="s">
        <v>489</v>
      </c>
      <c r="AU4044" s="229" t="s">
        <v>91</v>
      </c>
      <c r="AY4044" s="20" t="s">
        <v>373</v>
      </c>
      <c r="BE4044" s="230">
        <f>IF(N4044="základní",J4044,0)</f>
        <v>0</v>
      </c>
      <c r="BF4044" s="230">
        <f>IF(N4044="snížená",J4044,0)</f>
        <v>0</v>
      </c>
      <c r="BG4044" s="230">
        <f>IF(N4044="zákl. přenesená",J4044,0)</f>
        <v>0</v>
      </c>
      <c r="BH4044" s="230">
        <f>IF(N4044="sníž. přenesená",J4044,0)</f>
        <v>0</v>
      </c>
      <c r="BI4044" s="230">
        <f>IF(N4044="nulová",J4044,0)</f>
        <v>0</v>
      </c>
      <c r="BJ4044" s="20" t="s">
        <v>91</v>
      </c>
      <c r="BK4044" s="230">
        <f>ROUND(I4044*H4044,2)</f>
        <v>0</v>
      </c>
      <c r="BL4044" s="20" t="s">
        <v>482</v>
      </c>
      <c r="BM4044" s="229" t="s">
        <v>3872</v>
      </c>
    </row>
    <row r="4045" s="2" customFormat="1" ht="44.25" customHeight="1">
      <c r="A4045" s="41"/>
      <c r="B4045" s="42"/>
      <c r="C4045" s="280" t="s">
        <v>3873</v>
      </c>
      <c r="D4045" s="280" t="s">
        <v>489</v>
      </c>
      <c r="E4045" s="281" t="s">
        <v>3874</v>
      </c>
      <c r="F4045" s="282" t="s">
        <v>3841</v>
      </c>
      <c r="G4045" s="283" t="s">
        <v>595</v>
      </c>
      <c r="H4045" s="284">
        <v>1</v>
      </c>
      <c r="I4045" s="285"/>
      <c r="J4045" s="286">
        <f>ROUND(I4045*H4045,2)</f>
        <v>0</v>
      </c>
      <c r="K4045" s="282" t="s">
        <v>19</v>
      </c>
      <c r="L4045" s="287"/>
      <c r="M4045" s="288" t="s">
        <v>19</v>
      </c>
      <c r="N4045" s="289" t="s">
        <v>50</v>
      </c>
      <c r="O4045" s="87"/>
      <c r="P4045" s="227">
        <f>O4045*H4045</f>
        <v>0</v>
      </c>
      <c r="Q4045" s="227">
        <v>0.035999999999999997</v>
      </c>
      <c r="R4045" s="227">
        <f>Q4045*H4045</f>
        <v>0.035999999999999997</v>
      </c>
      <c r="S4045" s="227">
        <v>0</v>
      </c>
      <c r="T4045" s="228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9" t="s">
        <v>616</v>
      </c>
      <c r="AT4045" s="229" t="s">
        <v>489</v>
      </c>
      <c r="AU4045" s="229" t="s">
        <v>91</v>
      </c>
      <c r="AY4045" s="20" t="s">
        <v>373</v>
      </c>
      <c r="BE4045" s="230">
        <f>IF(N4045="základní",J4045,0)</f>
        <v>0</v>
      </c>
      <c r="BF4045" s="230">
        <f>IF(N4045="snížená",J4045,0)</f>
        <v>0</v>
      </c>
      <c r="BG4045" s="230">
        <f>IF(N4045="zákl. přenesená",J4045,0)</f>
        <v>0</v>
      </c>
      <c r="BH4045" s="230">
        <f>IF(N4045="sníž. přenesená",J4045,0)</f>
        <v>0</v>
      </c>
      <c r="BI4045" s="230">
        <f>IF(N4045="nulová",J4045,0)</f>
        <v>0</v>
      </c>
      <c r="BJ4045" s="20" t="s">
        <v>91</v>
      </c>
      <c r="BK4045" s="230">
        <f>ROUND(I4045*H4045,2)</f>
        <v>0</v>
      </c>
      <c r="BL4045" s="20" t="s">
        <v>482</v>
      </c>
      <c r="BM4045" s="229" t="s">
        <v>3875</v>
      </c>
    </row>
    <row r="4046" s="2" customFormat="1" ht="44.25" customHeight="1">
      <c r="A4046" s="41"/>
      <c r="B4046" s="42"/>
      <c r="C4046" s="280" t="s">
        <v>3876</v>
      </c>
      <c r="D4046" s="280" t="s">
        <v>489</v>
      </c>
      <c r="E4046" s="281" t="s">
        <v>3877</v>
      </c>
      <c r="F4046" s="282" t="s">
        <v>3841</v>
      </c>
      <c r="G4046" s="283" t="s">
        <v>595</v>
      </c>
      <c r="H4046" s="284">
        <v>1</v>
      </c>
      <c r="I4046" s="285"/>
      <c r="J4046" s="286">
        <f>ROUND(I4046*H4046,2)</f>
        <v>0</v>
      </c>
      <c r="K4046" s="282" t="s">
        <v>19</v>
      </c>
      <c r="L4046" s="287"/>
      <c r="M4046" s="288" t="s">
        <v>19</v>
      </c>
      <c r="N4046" s="289" t="s">
        <v>50</v>
      </c>
      <c r="O4046" s="87"/>
      <c r="P4046" s="227">
        <f>O4046*H4046</f>
        <v>0</v>
      </c>
      <c r="Q4046" s="227">
        <v>0.035999999999999997</v>
      </c>
      <c r="R4046" s="227">
        <f>Q4046*H4046</f>
        <v>0.035999999999999997</v>
      </c>
      <c r="S4046" s="227">
        <v>0</v>
      </c>
      <c r="T4046" s="228">
        <f>S4046*H4046</f>
        <v>0</v>
      </c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R4046" s="229" t="s">
        <v>616</v>
      </c>
      <c r="AT4046" s="229" t="s">
        <v>489</v>
      </c>
      <c r="AU4046" s="229" t="s">
        <v>91</v>
      </c>
      <c r="AY4046" s="20" t="s">
        <v>373</v>
      </c>
      <c r="BE4046" s="230">
        <f>IF(N4046="základní",J4046,0)</f>
        <v>0</v>
      </c>
      <c r="BF4046" s="230">
        <f>IF(N4046="snížená",J4046,0)</f>
        <v>0</v>
      </c>
      <c r="BG4046" s="230">
        <f>IF(N4046="zákl. přenesená",J4046,0)</f>
        <v>0</v>
      </c>
      <c r="BH4046" s="230">
        <f>IF(N4046="sníž. přenesená",J4046,0)</f>
        <v>0</v>
      </c>
      <c r="BI4046" s="230">
        <f>IF(N4046="nulová",J4046,0)</f>
        <v>0</v>
      </c>
      <c r="BJ4046" s="20" t="s">
        <v>91</v>
      </c>
      <c r="BK4046" s="230">
        <f>ROUND(I4046*H4046,2)</f>
        <v>0</v>
      </c>
      <c r="BL4046" s="20" t="s">
        <v>482</v>
      </c>
      <c r="BM4046" s="229" t="s">
        <v>3878</v>
      </c>
    </row>
    <row r="4047" s="2" customFormat="1" ht="44.25" customHeight="1">
      <c r="A4047" s="41"/>
      <c r="B4047" s="42"/>
      <c r="C4047" s="280" t="s">
        <v>3879</v>
      </c>
      <c r="D4047" s="280" t="s">
        <v>489</v>
      </c>
      <c r="E4047" s="281" t="s">
        <v>3880</v>
      </c>
      <c r="F4047" s="282" t="s">
        <v>3841</v>
      </c>
      <c r="G4047" s="283" t="s">
        <v>595</v>
      </c>
      <c r="H4047" s="284">
        <v>1</v>
      </c>
      <c r="I4047" s="285"/>
      <c r="J4047" s="286">
        <f>ROUND(I4047*H4047,2)</f>
        <v>0</v>
      </c>
      <c r="K4047" s="282" t="s">
        <v>19</v>
      </c>
      <c r="L4047" s="287"/>
      <c r="M4047" s="288" t="s">
        <v>19</v>
      </c>
      <c r="N4047" s="289" t="s">
        <v>50</v>
      </c>
      <c r="O4047" s="87"/>
      <c r="P4047" s="227">
        <f>O4047*H4047</f>
        <v>0</v>
      </c>
      <c r="Q4047" s="227">
        <v>0.035999999999999997</v>
      </c>
      <c r="R4047" s="227">
        <f>Q4047*H4047</f>
        <v>0.035999999999999997</v>
      </c>
      <c r="S4047" s="227">
        <v>0</v>
      </c>
      <c r="T4047" s="228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29" t="s">
        <v>616</v>
      </c>
      <c r="AT4047" s="229" t="s">
        <v>489</v>
      </c>
      <c r="AU4047" s="229" t="s">
        <v>91</v>
      </c>
      <c r="AY4047" s="20" t="s">
        <v>373</v>
      </c>
      <c r="BE4047" s="230">
        <f>IF(N4047="základní",J4047,0)</f>
        <v>0</v>
      </c>
      <c r="BF4047" s="230">
        <f>IF(N4047="snížená",J4047,0)</f>
        <v>0</v>
      </c>
      <c r="BG4047" s="230">
        <f>IF(N4047="zákl. přenesená",J4047,0)</f>
        <v>0</v>
      </c>
      <c r="BH4047" s="230">
        <f>IF(N4047="sníž. přenesená",J4047,0)</f>
        <v>0</v>
      </c>
      <c r="BI4047" s="230">
        <f>IF(N4047="nulová",J4047,0)</f>
        <v>0</v>
      </c>
      <c r="BJ4047" s="20" t="s">
        <v>91</v>
      </c>
      <c r="BK4047" s="230">
        <f>ROUND(I4047*H4047,2)</f>
        <v>0</v>
      </c>
      <c r="BL4047" s="20" t="s">
        <v>482</v>
      </c>
      <c r="BM4047" s="229" t="s">
        <v>3881</v>
      </c>
    </row>
    <row r="4048" s="2" customFormat="1" ht="33" customHeight="1">
      <c r="A4048" s="41"/>
      <c r="B4048" s="42"/>
      <c r="C4048" s="218" t="s">
        <v>3882</v>
      </c>
      <c r="D4048" s="218" t="s">
        <v>375</v>
      </c>
      <c r="E4048" s="219" t="s">
        <v>3883</v>
      </c>
      <c r="F4048" s="220" t="s">
        <v>3884</v>
      </c>
      <c r="G4048" s="221" t="s">
        <v>230</v>
      </c>
      <c r="H4048" s="222">
        <v>116.965</v>
      </c>
      <c r="I4048" s="223"/>
      <c r="J4048" s="224">
        <f>ROUND(I4048*H4048,2)</f>
        <v>0</v>
      </c>
      <c r="K4048" s="220" t="s">
        <v>378</v>
      </c>
      <c r="L4048" s="47"/>
      <c r="M4048" s="225" t="s">
        <v>19</v>
      </c>
      <c r="N4048" s="226" t="s">
        <v>50</v>
      </c>
      <c r="O4048" s="87"/>
      <c r="P4048" s="227">
        <f>O4048*H4048</f>
        <v>0</v>
      </c>
      <c r="Q4048" s="227">
        <v>0</v>
      </c>
      <c r="R4048" s="227">
        <f>Q4048*H4048</f>
        <v>0</v>
      </c>
      <c r="S4048" s="227">
        <v>0</v>
      </c>
      <c r="T4048" s="228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9" t="s">
        <v>482</v>
      </c>
      <c r="AT4048" s="229" t="s">
        <v>375</v>
      </c>
      <c r="AU4048" s="229" t="s">
        <v>91</v>
      </c>
      <c r="AY4048" s="20" t="s">
        <v>373</v>
      </c>
      <c r="BE4048" s="230">
        <f>IF(N4048="základní",J4048,0)</f>
        <v>0</v>
      </c>
      <c r="BF4048" s="230">
        <f>IF(N4048="snížená",J4048,0)</f>
        <v>0</v>
      </c>
      <c r="BG4048" s="230">
        <f>IF(N4048="zákl. přenesená",J4048,0)</f>
        <v>0</v>
      </c>
      <c r="BH4048" s="230">
        <f>IF(N4048="sníž. přenesená",J4048,0)</f>
        <v>0</v>
      </c>
      <c r="BI4048" s="230">
        <f>IF(N4048="nulová",J4048,0)</f>
        <v>0</v>
      </c>
      <c r="BJ4048" s="20" t="s">
        <v>91</v>
      </c>
      <c r="BK4048" s="230">
        <f>ROUND(I4048*H4048,2)</f>
        <v>0</v>
      </c>
      <c r="BL4048" s="20" t="s">
        <v>482</v>
      </c>
      <c r="BM4048" s="229" t="s">
        <v>3885</v>
      </c>
    </row>
    <row r="4049" s="2" customFormat="1">
      <c r="A4049" s="41"/>
      <c r="B4049" s="42"/>
      <c r="C4049" s="43"/>
      <c r="D4049" s="231" t="s">
        <v>381</v>
      </c>
      <c r="E4049" s="43"/>
      <c r="F4049" s="232" t="s">
        <v>3886</v>
      </c>
      <c r="G4049" s="43"/>
      <c r="H4049" s="43"/>
      <c r="I4049" s="233"/>
      <c r="J4049" s="43"/>
      <c r="K4049" s="43"/>
      <c r="L4049" s="47"/>
      <c r="M4049" s="234"/>
      <c r="N4049" s="235"/>
      <c r="O4049" s="87"/>
      <c r="P4049" s="87"/>
      <c r="Q4049" s="87"/>
      <c r="R4049" s="87"/>
      <c r="S4049" s="87"/>
      <c r="T4049" s="88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T4049" s="20" t="s">
        <v>381</v>
      </c>
      <c r="AU4049" s="20" t="s">
        <v>91</v>
      </c>
    </row>
    <row r="4050" s="13" customFormat="1">
      <c r="A4050" s="13"/>
      <c r="B4050" s="236"/>
      <c r="C4050" s="237"/>
      <c r="D4050" s="238" t="s">
        <v>383</v>
      </c>
      <c r="E4050" s="239" t="s">
        <v>19</v>
      </c>
      <c r="F4050" s="240" t="s">
        <v>384</v>
      </c>
      <c r="G4050" s="237"/>
      <c r="H4050" s="239" t="s">
        <v>19</v>
      </c>
      <c r="I4050" s="241"/>
      <c r="J4050" s="237"/>
      <c r="K4050" s="237"/>
      <c r="L4050" s="242"/>
      <c r="M4050" s="243"/>
      <c r="N4050" s="244"/>
      <c r="O4050" s="244"/>
      <c r="P4050" s="244"/>
      <c r="Q4050" s="244"/>
      <c r="R4050" s="244"/>
      <c r="S4050" s="244"/>
      <c r="T4050" s="24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6" t="s">
        <v>383</v>
      </c>
      <c r="AU4050" s="246" t="s">
        <v>91</v>
      </c>
      <c r="AV4050" s="13" t="s">
        <v>85</v>
      </c>
      <c r="AW4050" s="13" t="s">
        <v>37</v>
      </c>
      <c r="AX4050" s="13" t="s">
        <v>78</v>
      </c>
      <c r="AY4050" s="246" t="s">
        <v>373</v>
      </c>
    </row>
    <row r="4051" s="13" customFormat="1">
      <c r="A4051" s="13"/>
      <c r="B4051" s="236"/>
      <c r="C4051" s="237"/>
      <c r="D4051" s="238" t="s">
        <v>383</v>
      </c>
      <c r="E4051" s="239" t="s">
        <v>19</v>
      </c>
      <c r="F4051" s="240" t="s">
        <v>1441</v>
      </c>
      <c r="G4051" s="237"/>
      <c r="H4051" s="239" t="s">
        <v>19</v>
      </c>
      <c r="I4051" s="241"/>
      <c r="J4051" s="237"/>
      <c r="K4051" s="237"/>
      <c r="L4051" s="242"/>
      <c r="M4051" s="243"/>
      <c r="N4051" s="244"/>
      <c r="O4051" s="244"/>
      <c r="P4051" s="244"/>
      <c r="Q4051" s="244"/>
      <c r="R4051" s="244"/>
      <c r="S4051" s="244"/>
      <c r="T4051" s="24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6" t="s">
        <v>383</v>
      </c>
      <c r="AU4051" s="246" t="s">
        <v>91</v>
      </c>
      <c r="AV4051" s="13" t="s">
        <v>85</v>
      </c>
      <c r="AW4051" s="13" t="s">
        <v>37</v>
      </c>
      <c r="AX4051" s="13" t="s">
        <v>78</v>
      </c>
      <c r="AY4051" s="246" t="s">
        <v>373</v>
      </c>
    </row>
    <row r="4052" s="14" customFormat="1">
      <c r="A4052" s="14"/>
      <c r="B4052" s="247"/>
      <c r="C4052" s="248"/>
      <c r="D4052" s="238" t="s">
        <v>383</v>
      </c>
      <c r="E4052" s="249" t="s">
        <v>19</v>
      </c>
      <c r="F4052" s="250" t="s">
        <v>1442</v>
      </c>
      <c r="G4052" s="248"/>
      <c r="H4052" s="251">
        <v>30.344999999999999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383</v>
      </c>
      <c r="AU4052" s="257" t="s">
        <v>91</v>
      </c>
      <c r="AV4052" s="14" t="s">
        <v>91</v>
      </c>
      <c r="AW4052" s="14" t="s">
        <v>37</v>
      </c>
      <c r="AX4052" s="14" t="s">
        <v>78</v>
      </c>
      <c r="AY4052" s="257" t="s">
        <v>373</v>
      </c>
    </row>
    <row r="4053" s="14" customFormat="1">
      <c r="A4053" s="14"/>
      <c r="B4053" s="247"/>
      <c r="C4053" s="248"/>
      <c r="D4053" s="238" t="s">
        <v>383</v>
      </c>
      <c r="E4053" s="249" t="s">
        <v>19</v>
      </c>
      <c r="F4053" s="250" t="s">
        <v>1443</v>
      </c>
      <c r="G4053" s="248"/>
      <c r="H4053" s="251">
        <v>1.22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383</v>
      </c>
      <c r="AU4053" s="257" t="s">
        <v>91</v>
      </c>
      <c r="AV4053" s="14" t="s">
        <v>91</v>
      </c>
      <c r="AW4053" s="14" t="s">
        <v>37</v>
      </c>
      <c r="AX4053" s="14" t="s">
        <v>78</v>
      </c>
      <c r="AY4053" s="257" t="s">
        <v>373</v>
      </c>
    </row>
    <row r="4054" s="14" customFormat="1">
      <c r="A4054" s="14"/>
      <c r="B4054" s="247"/>
      <c r="C4054" s="248"/>
      <c r="D4054" s="238" t="s">
        <v>383</v>
      </c>
      <c r="E4054" s="249" t="s">
        <v>19</v>
      </c>
      <c r="F4054" s="250" t="s">
        <v>1444</v>
      </c>
      <c r="G4054" s="248"/>
      <c r="H4054" s="251">
        <v>1.47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383</v>
      </c>
      <c r="AU4054" s="257" t="s">
        <v>91</v>
      </c>
      <c r="AV4054" s="14" t="s">
        <v>91</v>
      </c>
      <c r="AW4054" s="14" t="s">
        <v>37</v>
      </c>
      <c r="AX4054" s="14" t="s">
        <v>78</v>
      </c>
      <c r="AY4054" s="257" t="s">
        <v>373</v>
      </c>
    </row>
    <row r="4055" s="14" customFormat="1">
      <c r="A4055" s="14"/>
      <c r="B4055" s="247"/>
      <c r="C4055" s="248"/>
      <c r="D4055" s="238" t="s">
        <v>383</v>
      </c>
      <c r="E4055" s="249" t="s">
        <v>19</v>
      </c>
      <c r="F4055" s="250" t="s">
        <v>1445</v>
      </c>
      <c r="G4055" s="248"/>
      <c r="H4055" s="251">
        <v>1.97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383</v>
      </c>
      <c r="AU4055" s="257" t="s">
        <v>91</v>
      </c>
      <c r="AV4055" s="14" t="s">
        <v>91</v>
      </c>
      <c r="AW4055" s="14" t="s">
        <v>37</v>
      </c>
      <c r="AX4055" s="14" t="s">
        <v>78</v>
      </c>
      <c r="AY4055" s="257" t="s">
        <v>373</v>
      </c>
    </row>
    <row r="4056" s="14" customFormat="1">
      <c r="A4056" s="14"/>
      <c r="B4056" s="247"/>
      <c r="C4056" s="248"/>
      <c r="D4056" s="238" t="s">
        <v>383</v>
      </c>
      <c r="E4056" s="249" t="s">
        <v>19</v>
      </c>
      <c r="F4056" s="250" t="s">
        <v>1446</v>
      </c>
      <c r="G4056" s="248"/>
      <c r="H4056" s="251">
        <v>73.049999999999997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383</v>
      </c>
      <c r="AU4056" s="257" t="s">
        <v>91</v>
      </c>
      <c r="AV4056" s="14" t="s">
        <v>91</v>
      </c>
      <c r="AW4056" s="14" t="s">
        <v>37</v>
      </c>
      <c r="AX4056" s="14" t="s">
        <v>78</v>
      </c>
      <c r="AY4056" s="257" t="s">
        <v>373</v>
      </c>
    </row>
    <row r="4057" s="14" customFormat="1">
      <c r="A4057" s="14"/>
      <c r="B4057" s="247"/>
      <c r="C4057" s="248"/>
      <c r="D4057" s="238" t="s">
        <v>383</v>
      </c>
      <c r="E4057" s="249" t="s">
        <v>19</v>
      </c>
      <c r="F4057" s="250" t="s">
        <v>1447</v>
      </c>
      <c r="G4057" s="248"/>
      <c r="H4057" s="251">
        <v>8.9100000000000001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383</v>
      </c>
      <c r="AU4057" s="257" t="s">
        <v>91</v>
      </c>
      <c r="AV4057" s="14" t="s">
        <v>91</v>
      </c>
      <c r="AW4057" s="14" t="s">
        <v>37</v>
      </c>
      <c r="AX4057" s="14" t="s">
        <v>78</v>
      </c>
      <c r="AY4057" s="257" t="s">
        <v>373</v>
      </c>
    </row>
    <row r="4058" s="15" customFormat="1">
      <c r="A4058" s="15"/>
      <c r="B4058" s="258"/>
      <c r="C4058" s="259"/>
      <c r="D4058" s="238" t="s">
        <v>383</v>
      </c>
      <c r="E4058" s="260" t="s">
        <v>19</v>
      </c>
      <c r="F4058" s="261" t="s">
        <v>386</v>
      </c>
      <c r="G4058" s="259"/>
      <c r="H4058" s="262">
        <v>116.965</v>
      </c>
      <c r="I4058" s="263"/>
      <c r="J4058" s="259"/>
      <c r="K4058" s="259"/>
      <c r="L4058" s="264"/>
      <c r="M4058" s="265"/>
      <c r="N4058" s="266"/>
      <c r="O4058" s="266"/>
      <c r="P4058" s="266"/>
      <c r="Q4058" s="266"/>
      <c r="R4058" s="266"/>
      <c r="S4058" s="266"/>
      <c r="T4058" s="267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8" t="s">
        <v>383</v>
      </c>
      <c r="AU4058" s="268" t="s">
        <v>91</v>
      </c>
      <c r="AV4058" s="15" t="s">
        <v>379</v>
      </c>
      <c r="AW4058" s="15" t="s">
        <v>37</v>
      </c>
      <c r="AX4058" s="15" t="s">
        <v>85</v>
      </c>
      <c r="AY4058" s="268" t="s">
        <v>373</v>
      </c>
    </row>
    <row r="4059" s="2" customFormat="1" ht="24.15" customHeight="1">
      <c r="A4059" s="41"/>
      <c r="B4059" s="42"/>
      <c r="C4059" s="280" t="s">
        <v>3887</v>
      </c>
      <c r="D4059" s="280" t="s">
        <v>489</v>
      </c>
      <c r="E4059" s="281" t="s">
        <v>3888</v>
      </c>
      <c r="F4059" s="282" t="s">
        <v>3889</v>
      </c>
      <c r="G4059" s="283" t="s">
        <v>230</v>
      </c>
      <c r="H4059" s="284">
        <v>116.965</v>
      </c>
      <c r="I4059" s="285"/>
      <c r="J4059" s="286">
        <f>ROUND(I4059*H4059,2)</f>
        <v>0</v>
      </c>
      <c r="K4059" s="282" t="s">
        <v>19</v>
      </c>
      <c r="L4059" s="287"/>
      <c r="M4059" s="288" t="s">
        <v>19</v>
      </c>
      <c r="N4059" s="289" t="s">
        <v>50</v>
      </c>
      <c r="O4059" s="87"/>
      <c r="P4059" s="227">
        <f>O4059*H4059</f>
        <v>0</v>
      </c>
      <c r="Q4059" s="227">
        <v>0.0018</v>
      </c>
      <c r="R4059" s="227">
        <f>Q4059*H4059</f>
        <v>0.210537</v>
      </c>
      <c r="S4059" s="227">
        <v>0</v>
      </c>
      <c r="T4059" s="228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9" t="s">
        <v>616</v>
      </c>
      <c r="AT4059" s="229" t="s">
        <v>489</v>
      </c>
      <c r="AU4059" s="229" t="s">
        <v>91</v>
      </c>
      <c r="AY4059" s="20" t="s">
        <v>373</v>
      </c>
      <c r="BE4059" s="230">
        <f>IF(N4059="základní",J4059,0)</f>
        <v>0</v>
      </c>
      <c r="BF4059" s="230">
        <f>IF(N4059="snížená",J4059,0)</f>
        <v>0</v>
      </c>
      <c r="BG4059" s="230">
        <f>IF(N4059="zákl. přenesená",J4059,0)</f>
        <v>0</v>
      </c>
      <c r="BH4059" s="230">
        <f>IF(N4059="sníž. přenesená",J4059,0)</f>
        <v>0</v>
      </c>
      <c r="BI4059" s="230">
        <f>IF(N4059="nulová",J4059,0)</f>
        <v>0</v>
      </c>
      <c r="BJ4059" s="20" t="s">
        <v>91</v>
      </c>
      <c r="BK4059" s="230">
        <f>ROUND(I4059*H4059,2)</f>
        <v>0</v>
      </c>
      <c r="BL4059" s="20" t="s">
        <v>482</v>
      </c>
      <c r="BM4059" s="229" t="s">
        <v>3890</v>
      </c>
    </row>
    <row r="4060" s="13" customFormat="1">
      <c r="A4060" s="13"/>
      <c r="B4060" s="236"/>
      <c r="C4060" s="237"/>
      <c r="D4060" s="238" t="s">
        <v>383</v>
      </c>
      <c r="E4060" s="239" t="s">
        <v>19</v>
      </c>
      <c r="F4060" s="240" t="s">
        <v>384</v>
      </c>
      <c r="G4060" s="237"/>
      <c r="H4060" s="239" t="s">
        <v>19</v>
      </c>
      <c r="I4060" s="241"/>
      <c r="J4060" s="237"/>
      <c r="K4060" s="237"/>
      <c r="L4060" s="242"/>
      <c r="M4060" s="243"/>
      <c r="N4060" s="244"/>
      <c r="O4060" s="244"/>
      <c r="P4060" s="244"/>
      <c r="Q4060" s="244"/>
      <c r="R4060" s="244"/>
      <c r="S4060" s="244"/>
      <c r="T4060" s="24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6" t="s">
        <v>383</v>
      </c>
      <c r="AU4060" s="246" t="s">
        <v>91</v>
      </c>
      <c r="AV4060" s="13" t="s">
        <v>85</v>
      </c>
      <c r="AW4060" s="13" t="s">
        <v>37</v>
      </c>
      <c r="AX4060" s="13" t="s">
        <v>78</v>
      </c>
      <c r="AY4060" s="246" t="s">
        <v>373</v>
      </c>
    </row>
    <row r="4061" s="13" customFormat="1">
      <c r="A4061" s="13"/>
      <c r="B4061" s="236"/>
      <c r="C4061" s="237"/>
      <c r="D4061" s="238" t="s">
        <v>383</v>
      </c>
      <c r="E4061" s="239" t="s">
        <v>19</v>
      </c>
      <c r="F4061" s="240" t="s">
        <v>1441</v>
      </c>
      <c r="G4061" s="237"/>
      <c r="H4061" s="239" t="s">
        <v>19</v>
      </c>
      <c r="I4061" s="241"/>
      <c r="J4061" s="237"/>
      <c r="K4061" s="237"/>
      <c r="L4061" s="242"/>
      <c r="M4061" s="243"/>
      <c r="N4061" s="244"/>
      <c r="O4061" s="244"/>
      <c r="P4061" s="244"/>
      <c r="Q4061" s="244"/>
      <c r="R4061" s="244"/>
      <c r="S4061" s="244"/>
      <c r="T4061" s="245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6" t="s">
        <v>383</v>
      </c>
      <c r="AU4061" s="246" t="s">
        <v>91</v>
      </c>
      <c r="AV4061" s="13" t="s">
        <v>85</v>
      </c>
      <c r="AW4061" s="13" t="s">
        <v>37</v>
      </c>
      <c r="AX4061" s="13" t="s">
        <v>78</v>
      </c>
      <c r="AY4061" s="246" t="s">
        <v>373</v>
      </c>
    </row>
    <row r="4062" s="14" customFormat="1">
      <c r="A4062" s="14"/>
      <c r="B4062" s="247"/>
      <c r="C4062" s="248"/>
      <c r="D4062" s="238" t="s">
        <v>383</v>
      </c>
      <c r="E4062" s="249" t="s">
        <v>19</v>
      </c>
      <c r="F4062" s="250" t="s">
        <v>1442</v>
      </c>
      <c r="G4062" s="248"/>
      <c r="H4062" s="251">
        <v>30.344999999999999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383</v>
      </c>
      <c r="AU4062" s="257" t="s">
        <v>91</v>
      </c>
      <c r="AV4062" s="14" t="s">
        <v>91</v>
      </c>
      <c r="AW4062" s="14" t="s">
        <v>37</v>
      </c>
      <c r="AX4062" s="14" t="s">
        <v>78</v>
      </c>
      <c r="AY4062" s="257" t="s">
        <v>373</v>
      </c>
    </row>
    <row r="4063" s="14" customFormat="1">
      <c r="A4063" s="14"/>
      <c r="B4063" s="247"/>
      <c r="C4063" s="248"/>
      <c r="D4063" s="238" t="s">
        <v>383</v>
      </c>
      <c r="E4063" s="249" t="s">
        <v>19</v>
      </c>
      <c r="F4063" s="250" t="s">
        <v>1443</v>
      </c>
      <c r="G4063" s="248"/>
      <c r="H4063" s="251">
        <v>1.22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383</v>
      </c>
      <c r="AU4063" s="257" t="s">
        <v>91</v>
      </c>
      <c r="AV4063" s="14" t="s">
        <v>91</v>
      </c>
      <c r="AW4063" s="14" t="s">
        <v>37</v>
      </c>
      <c r="AX4063" s="14" t="s">
        <v>78</v>
      </c>
      <c r="AY4063" s="257" t="s">
        <v>373</v>
      </c>
    </row>
    <row r="4064" s="14" customFormat="1">
      <c r="A4064" s="14"/>
      <c r="B4064" s="247"/>
      <c r="C4064" s="248"/>
      <c r="D4064" s="238" t="s">
        <v>383</v>
      </c>
      <c r="E4064" s="249" t="s">
        <v>19</v>
      </c>
      <c r="F4064" s="250" t="s">
        <v>1444</v>
      </c>
      <c r="G4064" s="248"/>
      <c r="H4064" s="251">
        <v>1.47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383</v>
      </c>
      <c r="AU4064" s="257" t="s">
        <v>91</v>
      </c>
      <c r="AV4064" s="14" t="s">
        <v>91</v>
      </c>
      <c r="AW4064" s="14" t="s">
        <v>37</v>
      </c>
      <c r="AX4064" s="14" t="s">
        <v>78</v>
      </c>
      <c r="AY4064" s="257" t="s">
        <v>373</v>
      </c>
    </row>
    <row r="4065" s="14" customFormat="1">
      <c r="A4065" s="14"/>
      <c r="B4065" s="247"/>
      <c r="C4065" s="248"/>
      <c r="D4065" s="238" t="s">
        <v>383</v>
      </c>
      <c r="E4065" s="249" t="s">
        <v>19</v>
      </c>
      <c r="F4065" s="250" t="s">
        <v>1445</v>
      </c>
      <c r="G4065" s="248"/>
      <c r="H4065" s="251">
        <v>1.97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383</v>
      </c>
      <c r="AU4065" s="257" t="s">
        <v>91</v>
      </c>
      <c r="AV4065" s="14" t="s">
        <v>91</v>
      </c>
      <c r="AW4065" s="14" t="s">
        <v>37</v>
      </c>
      <c r="AX4065" s="14" t="s">
        <v>78</v>
      </c>
      <c r="AY4065" s="257" t="s">
        <v>373</v>
      </c>
    </row>
    <row r="4066" s="14" customFormat="1">
      <c r="A4066" s="14"/>
      <c r="B4066" s="247"/>
      <c r="C4066" s="248"/>
      <c r="D4066" s="238" t="s">
        <v>383</v>
      </c>
      <c r="E4066" s="249" t="s">
        <v>19</v>
      </c>
      <c r="F4066" s="250" t="s">
        <v>1446</v>
      </c>
      <c r="G4066" s="248"/>
      <c r="H4066" s="251">
        <v>73.049999999999997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383</v>
      </c>
      <c r="AU4066" s="257" t="s">
        <v>91</v>
      </c>
      <c r="AV4066" s="14" t="s">
        <v>91</v>
      </c>
      <c r="AW4066" s="14" t="s">
        <v>37</v>
      </c>
      <c r="AX4066" s="14" t="s">
        <v>78</v>
      </c>
      <c r="AY4066" s="257" t="s">
        <v>373</v>
      </c>
    </row>
    <row r="4067" s="14" customFormat="1">
      <c r="A4067" s="14"/>
      <c r="B4067" s="247"/>
      <c r="C4067" s="248"/>
      <c r="D4067" s="238" t="s">
        <v>383</v>
      </c>
      <c r="E4067" s="249" t="s">
        <v>19</v>
      </c>
      <c r="F4067" s="250" t="s">
        <v>1447</v>
      </c>
      <c r="G4067" s="248"/>
      <c r="H4067" s="251">
        <v>8.9100000000000001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383</v>
      </c>
      <c r="AU4067" s="257" t="s">
        <v>91</v>
      </c>
      <c r="AV4067" s="14" t="s">
        <v>91</v>
      </c>
      <c r="AW4067" s="14" t="s">
        <v>37</v>
      </c>
      <c r="AX4067" s="14" t="s">
        <v>78</v>
      </c>
      <c r="AY4067" s="257" t="s">
        <v>373</v>
      </c>
    </row>
    <row r="4068" s="15" customFormat="1">
      <c r="A4068" s="15"/>
      <c r="B4068" s="258"/>
      <c r="C4068" s="259"/>
      <c r="D4068" s="238" t="s">
        <v>383</v>
      </c>
      <c r="E4068" s="260" t="s">
        <v>19</v>
      </c>
      <c r="F4068" s="261" t="s">
        <v>386</v>
      </c>
      <c r="G4068" s="259"/>
      <c r="H4068" s="262">
        <v>116.965</v>
      </c>
      <c r="I4068" s="263"/>
      <c r="J4068" s="259"/>
      <c r="K4068" s="259"/>
      <c r="L4068" s="264"/>
      <c r="M4068" s="265"/>
      <c r="N4068" s="266"/>
      <c r="O4068" s="266"/>
      <c r="P4068" s="266"/>
      <c r="Q4068" s="266"/>
      <c r="R4068" s="266"/>
      <c r="S4068" s="266"/>
      <c r="T4068" s="267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T4068" s="268" t="s">
        <v>383</v>
      </c>
      <c r="AU4068" s="268" t="s">
        <v>91</v>
      </c>
      <c r="AV4068" s="15" t="s">
        <v>379</v>
      </c>
      <c r="AW4068" s="15" t="s">
        <v>37</v>
      </c>
      <c r="AX4068" s="15" t="s">
        <v>85</v>
      </c>
      <c r="AY4068" s="268" t="s">
        <v>373</v>
      </c>
    </row>
    <row r="4069" s="2" customFormat="1" ht="16.5" customHeight="1">
      <c r="A4069" s="41"/>
      <c r="B4069" s="42"/>
      <c r="C4069" s="280" t="s">
        <v>3891</v>
      </c>
      <c r="D4069" s="280" t="s">
        <v>489</v>
      </c>
      <c r="E4069" s="281" t="s">
        <v>3892</v>
      </c>
      <c r="F4069" s="282" t="s">
        <v>3893</v>
      </c>
      <c r="G4069" s="283" t="s">
        <v>3894</v>
      </c>
      <c r="H4069" s="284">
        <v>87</v>
      </c>
      <c r="I4069" s="285"/>
      <c r="J4069" s="286">
        <f>ROUND(I4069*H4069,2)</f>
        <v>0</v>
      </c>
      <c r="K4069" s="282" t="s">
        <v>378</v>
      </c>
      <c r="L4069" s="287"/>
      <c r="M4069" s="288" t="s">
        <v>19</v>
      </c>
      <c r="N4069" s="289" t="s">
        <v>50</v>
      </c>
      <c r="O4069" s="87"/>
      <c r="P4069" s="227">
        <f>O4069*H4069</f>
        <v>0</v>
      </c>
      <c r="Q4069" s="227">
        <v>0.00020000000000000001</v>
      </c>
      <c r="R4069" s="227">
        <f>Q4069*H4069</f>
        <v>0.017400000000000002</v>
      </c>
      <c r="S4069" s="227">
        <v>0</v>
      </c>
      <c r="T4069" s="228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9" t="s">
        <v>616</v>
      </c>
      <c r="AT4069" s="229" t="s">
        <v>489</v>
      </c>
      <c r="AU4069" s="229" t="s">
        <v>91</v>
      </c>
      <c r="AY4069" s="20" t="s">
        <v>373</v>
      </c>
      <c r="BE4069" s="230">
        <f>IF(N4069="základní",J4069,0)</f>
        <v>0</v>
      </c>
      <c r="BF4069" s="230">
        <f>IF(N4069="snížená",J4069,0)</f>
        <v>0</v>
      </c>
      <c r="BG4069" s="230">
        <f>IF(N4069="zákl. přenesená",J4069,0)</f>
        <v>0</v>
      </c>
      <c r="BH4069" s="230">
        <f>IF(N4069="sníž. přenesená",J4069,0)</f>
        <v>0</v>
      </c>
      <c r="BI4069" s="230">
        <f>IF(N4069="nulová",J4069,0)</f>
        <v>0</v>
      </c>
      <c r="BJ4069" s="20" t="s">
        <v>91</v>
      </c>
      <c r="BK4069" s="230">
        <f>ROUND(I4069*H4069,2)</f>
        <v>0</v>
      </c>
      <c r="BL4069" s="20" t="s">
        <v>482</v>
      </c>
      <c r="BM4069" s="229" t="s">
        <v>3895</v>
      </c>
    </row>
    <row r="4070" s="13" customFormat="1">
      <c r="A4070" s="13"/>
      <c r="B4070" s="236"/>
      <c r="C4070" s="237"/>
      <c r="D4070" s="238" t="s">
        <v>383</v>
      </c>
      <c r="E4070" s="239" t="s">
        <v>19</v>
      </c>
      <c r="F4070" s="240" t="s">
        <v>384</v>
      </c>
      <c r="G4070" s="237"/>
      <c r="H4070" s="239" t="s">
        <v>19</v>
      </c>
      <c r="I4070" s="241"/>
      <c r="J4070" s="237"/>
      <c r="K4070" s="237"/>
      <c r="L4070" s="242"/>
      <c r="M4070" s="243"/>
      <c r="N4070" s="244"/>
      <c r="O4070" s="244"/>
      <c r="P4070" s="244"/>
      <c r="Q4070" s="244"/>
      <c r="R4070" s="244"/>
      <c r="S4070" s="244"/>
      <c r="T4070" s="245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6" t="s">
        <v>383</v>
      </c>
      <c r="AU4070" s="246" t="s">
        <v>91</v>
      </c>
      <c r="AV4070" s="13" t="s">
        <v>85</v>
      </c>
      <c r="AW4070" s="13" t="s">
        <v>37</v>
      </c>
      <c r="AX4070" s="13" t="s">
        <v>78</v>
      </c>
      <c r="AY4070" s="246" t="s">
        <v>373</v>
      </c>
    </row>
    <row r="4071" s="13" customFormat="1">
      <c r="A4071" s="13"/>
      <c r="B4071" s="236"/>
      <c r="C4071" s="237"/>
      <c r="D4071" s="238" t="s">
        <v>383</v>
      </c>
      <c r="E4071" s="239" t="s">
        <v>19</v>
      </c>
      <c r="F4071" s="240" t="s">
        <v>1441</v>
      </c>
      <c r="G4071" s="237"/>
      <c r="H4071" s="239" t="s">
        <v>19</v>
      </c>
      <c r="I4071" s="241"/>
      <c r="J4071" s="237"/>
      <c r="K4071" s="237"/>
      <c r="L4071" s="242"/>
      <c r="M4071" s="243"/>
      <c r="N4071" s="244"/>
      <c r="O4071" s="244"/>
      <c r="P4071" s="244"/>
      <c r="Q4071" s="244"/>
      <c r="R4071" s="244"/>
      <c r="S4071" s="244"/>
      <c r="T4071" s="245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6" t="s">
        <v>383</v>
      </c>
      <c r="AU4071" s="246" t="s">
        <v>91</v>
      </c>
      <c r="AV4071" s="13" t="s">
        <v>85</v>
      </c>
      <c r="AW4071" s="13" t="s">
        <v>37</v>
      </c>
      <c r="AX4071" s="13" t="s">
        <v>78</v>
      </c>
      <c r="AY4071" s="246" t="s">
        <v>373</v>
      </c>
    </row>
    <row r="4072" s="14" customFormat="1">
      <c r="A4072" s="14"/>
      <c r="B4072" s="247"/>
      <c r="C4072" s="248"/>
      <c r="D4072" s="238" t="s">
        <v>383</v>
      </c>
      <c r="E4072" s="249" t="s">
        <v>19</v>
      </c>
      <c r="F4072" s="250" t="s">
        <v>3896</v>
      </c>
      <c r="G4072" s="248"/>
      <c r="H4072" s="251">
        <v>51</v>
      </c>
      <c r="I4072" s="252"/>
      <c r="J4072" s="248"/>
      <c r="K4072" s="248"/>
      <c r="L4072" s="253"/>
      <c r="M4072" s="254"/>
      <c r="N4072" s="255"/>
      <c r="O4072" s="255"/>
      <c r="P4072" s="255"/>
      <c r="Q4072" s="255"/>
      <c r="R4072" s="255"/>
      <c r="S4072" s="255"/>
      <c r="T4072" s="256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7" t="s">
        <v>383</v>
      </c>
      <c r="AU4072" s="257" t="s">
        <v>91</v>
      </c>
      <c r="AV4072" s="14" t="s">
        <v>91</v>
      </c>
      <c r="AW4072" s="14" t="s">
        <v>37</v>
      </c>
      <c r="AX4072" s="14" t="s">
        <v>78</v>
      </c>
      <c r="AY4072" s="257" t="s">
        <v>373</v>
      </c>
    </row>
    <row r="4073" s="14" customFormat="1">
      <c r="A4073" s="14"/>
      <c r="B4073" s="247"/>
      <c r="C4073" s="248"/>
      <c r="D4073" s="238" t="s">
        <v>383</v>
      </c>
      <c r="E4073" s="249" t="s">
        <v>19</v>
      </c>
      <c r="F4073" s="250" t="s">
        <v>3897</v>
      </c>
      <c r="G4073" s="248"/>
      <c r="H4073" s="251">
        <v>1</v>
      </c>
      <c r="I4073" s="252"/>
      <c r="J4073" s="248"/>
      <c r="K4073" s="248"/>
      <c r="L4073" s="253"/>
      <c r="M4073" s="254"/>
      <c r="N4073" s="255"/>
      <c r="O4073" s="255"/>
      <c r="P4073" s="255"/>
      <c r="Q4073" s="255"/>
      <c r="R4073" s="255"/>
      <c r="S4073" s="255"/>
      <c r="T4073" s="25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7" t="s">
        <v>383</v>
      </c>
      <c r="AU4073" s="257" t="s">
        <v>91</v>
      </c>
      <c r="AV4073" s="14" t="s">
        <v>91</v>
      </c>
      <c r="AW4073" s="14" t="s">
        <v>37</v>
      </c>
      <c r="AX4073" s="14" t="s">
        <v>78</v>
      </c>
      <c r="AY4073" s="257" t="s">
        <v>373</v>
      </c>
    </row>
    <row r="4074" s="14" customFormat="1">
      <c r="A4074" s="14"/>
      <c r="B4074" s="247"/>
      <c r="C4074" s="248"/>
      <c r="D4074" s="238" t="s">
        <v>383</v>
      </c>
      <c r="E4074" s="249" t="s">
        <v>19</v>
      </c>
      <c r="F4074" s="250" t="s">
        <v>3898</v>
      </c>
      <c r="G4074" s="248"/>
      <c r="H4074" s="251">
        <v>1</v>
      </c>
      <c r="I4074" s="252"/>
      <c r="J4074" s="248"/>
      <c r="K4074" s="248"/>
      <c r="L4074" s="253"/>
      <c r="M4074" s="254"/>
      <c r="N4074" s="255"/>
      <c r="O4074" s="255"/>
      <c r="P4074" s="255"/>
      <c r="Q4074" s="255"/>
      <c r="R4074" s="255"/>
      <c r="S4074" s="255"/>
      <c r="T4074" s="256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7" t="s">
        <v>383</v>
      </c>
      <c r="AU4074" s="257" t="s">
        <v>91</v>
      </c>
      <c r="AV4074" s="14" t="s">
        <v>91</v>
      </c>
      <c r="AW4074" s="14" t="s">
        <v>37</v>
      </c>
      <c r="AX4074" s="14" t="s">
        <v>78</v>
      </c>
      <c r="AY4074" s="257" t="s">
        <v>373</v>
      </c>
    </row>
    <row r="4075" s="14" customFormat="1">
      <c r="A4075" s="14"/>
      <c r="B4075" s="247"/>
      <c r="C4075" s="248"/>
      <c r="D4075" s="238" t="s">
        <v>383</v>
      </c>
      <c r="E4075" s="249" t="s">
        <v>19</v>
      </c>
      <c r="F4075" s="250" t="s">
        <v>3899</v>
      </c>
      <c r="G4075" s="248"/>
      <c r="H4075" s="251">
        <v>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383</v>
      </c>
      <c r="AU4075" s="257" t="s">
        <v>91</v>
      </c>
      <c r="AV4075" s="14" t="s">
        <v>91</v>
      </c>
      <c r="AW4075" s="14" t="s">
        <v>37</v>
      </c>
      <c r="AX4075" s="14" t="s">
        <v>78</v>
      </c>
      <c r="AY4075" s="257" t="s">
        <v>373</v>
      </c>
    </row>
    <row r="4076" s="14" customFormat="1">
      <c r="A4076" s="14"/>
      <c r="B4076" s="247"/>
      <c r="C4076" s="248"/>
      <c r="D4076" s="238" t="s">
        <v>383</v>
      </c>
      <c r="E4076" s="249" t="s">
        <v>19</v>
      </c>
      <c r="F4076" s="250" t="s">
        <v>3900</v>
      </c>
      <c r="G4076" s="248"/>
      <c r="H4076" s="251">
        <v>30</v>
      </c>
      <c r="I4076" s="252"/>
      <c r="J4076" s="248"/>
      <c r="K4076" s="248"/>
      <c r="L4076" s="253"/>
      <c r="M4076" s="254"/>
      <c r="N4076" s="255"/>
      <c r="O4076" s="255"/>
      <c r="P4076" s="255"/>
      <c r="Q4076" s="255"/>
      <c r="R4076" s="255"/>
      <c r="S4076" s="255"/>
      <c r="T4076" s="25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7" t="s">
        <v>383</v>
      </c>
      <c r="AU4076" s="257" t="s">
        <v>91</v>
      </c>
      <c r="AV4076" s="14" t="s">
        <v>91</v>
      </c>
      <c r="AW4076" s="14" t="s">
        <v>37</v>
      </c>
      <c r="AX4076" s="14" t="s">
        <v>78</v>
      </c>
      <c r="AY4076" s="257" t="s">
        <v>373</v>
      </c>
    </row>
    <row r="4077" s="14" customFormat="1">
      <c r="A4077" s="14"/>
      <c r="B4077" s="247"/>
      <c r="C4077" s="248"/>
      <c r="D4077" s="238" t="s">
        <v>383</v>
      </c>
      <c r="E4077" s="249" t="s">
        <v>19</v>
      </c>
      <c r="F4077" s="250" t="s">
        <v>3901</v>
      </c>
      <c r="G4077" s="248"/>
      <c r="H4077" s="251">
        <v>3</v>
      </c>
      <c r="I4077" s="252"/>
      <c r="J4077" s="248"/>
      <c r="K4077" s="248"/>
      <c r="L4077" s="253"/>
      <c r="M4077" s="254"/>
      <c r="N4077" s="255"/>
      <c r="O4077" s="255"/>
      <c r="P4077" s="255"/>
      <c r="Q4077" s="255"/>
      <c r="R4077" s="255"/>
      <c r="S4077" s="255"/>
      <c r="T4077" s="256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7" t="s">
        <v>383</v>
      </c>
      <c r="AU4077" s="257" t="s">
        <v>91</v>
      </c>
      <c r="AV4077" s="14" t="s">
        <v>91</v>
      </c>
      <c r="AW4077" s="14" t="s">
        <v>37</v>
      </c>
      <c r="AX4077" s="14" t="s">
        <v>78</v>
      </c>
      <c r="AY4077" s="257" t="s">
        <v>373</v>
      </c>
    </row>
    <row r="4078" s="15" customFormat="1">
      <c r="A4078" s="15"/>
      <c r="B4078" s="258"/>
      <c r="C4078" s="259"/>
      <c r="D4078" s="238" t="s">
        <v>383</v>
      </c>
      <c r="E4078" s="260" t="s">
        <v>19</v>
      </c>
      <c r="F4078" s="261" t="s">
        <v>386</v>
      </c>
      <c r="G4078" s="259"/>
      <c r="H4078" s="262">
        <v>87</v>
      </c>
      <c r="I4078" s="263"/>
      <c r="J4078" s="259"/>
      <c r="K4078" s="259"/>
      <c r="L4078" s="264"/>
      <c r="M4078" s="265"/>
      <c r="N4078" s="266"/>
      <c r="O4078" s="266"/>
      <c r="P4078" s="266"/>
      <c r="Q4078" s="266"/>
      <c r="R4078" s="266"/>
      <c r="S4078" s="266"/>
      <c r="T4078" s="267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T4078" s="268" t="s">
        <v>383</v>
      </c>
      <c r="AU4078" s="268" t="s">
        <v>91</v>
      </c>
      <c r="AV4078" s="15" t="s">
        <v>379</v>
      </c>
      <c r="AW4078" s="15" t="s">
        <v>37</v>
      </c>
      <c r="AX4078" s="15" t="s">
        <v>85</v>
      </c>
      <c r="AY4078" s="268" t="s">
        <v>373</v>
      </c>
    </row>
    <row r="4079" s="2" customFormat="1" ht="49.05" customHeight="1">
      <c r="A4079" s="41"/>
      <c r="B4079" s="42"/>
      <c r="C4079" s="218" t="s">
        <v>3902</v>
      </c>
      <c r="D4079" s="218" t="s">
        <v>375</v>
      </c>
      <c r="E4079" s="219" t="s">
        <v>3903</v>
      </c>
      <c r="F4079" s="220" t="s">
        <v>3904</v>
      </c>
      <c r="G4079" s="221" t="s">
        <v>2058</v>
      </c>
      <c r="H4079" s="290"/>
      <c r="I4079" s="223"/>
      <c r="J4079" s="224">
        <f>ROUND(I4079*H4079,2)</f>
        <v>0</v>
      </c>
      <c r="K4079" s="220" t="s">
        <v>378</v>
      </c>
      <c r="L4079" s="47"/>
      <c r="M4079" s="225" t="s">
        <v>19</v>
      </c>
      <c r="N4079" s="226" t="s">
        <v>50</v>
      </c>
      <c r="O4079" s="87"/>
      <c r="P4079" s="227">
        <f>O4079*H4079</f>
        <v>0</v>
      </c>
      <c r="Q4079" s="227">
        <v>0</v>
      </c>
      <c r="R4079" s="227">
        <f>Q4079*H4079</f>
        <v>0</v>
      </c>
      <c r="S4079" s="227">
        <v>0</v>
      </c>
      <c r="T4079" s="228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29" t="s">
        <v>482</v>
      </c>
      <c r="AT4079" s="229" t="s">
        <v>375</v>
      </c>
      <c r="AU4079" s="229" t="s">
        <v>91</v>
      </c>
      <c r="AY4079" s="20" t="s">
        <v>373</v>
      </c>
      <c r="BE4079" s="230">
        <f>IF(N4079="základní",J4079,0)</f>
        <v>0</v>
      </c>
      <c r="BF4079" s="230">
        <f>IF(N4079="snížená",J4079,0)</f>
        <v>0</v>
      </c>
      <c r="BG4079" s="230">
        <f>IF(N4079="zákl. přenesená",J4079,0)</f>
        <v>0</v>
      </c>
      <c r="BH4079" s="230">
        <f>IF(N4079="sníž. přenesená",J4079,0)</f>
        <v>0</v>
      </c>
      <c r="BI4079" s="230">
        <f>IF(N4079="nulová",J4079,0)</f>
        <v>0</v>
      </c>
      <c r="BJ4079" s="20" t="s">
        <v>91</v>
      </c>
      <c r="BK4079" s="230">
        <f>ROUND(I4079*H4079,2)</f>
        <v>0</v>
      </c>
      <c r="BL4079" s="20" t="s">
        <v>482</v>
      </c>
      <c r="BM4079" s="229" t="s">
        <v>3905</v>
      </c>
    </row>
    <row r="4080" s="2" customFormat="1">
      <c r="A4080" s="41"/>
      <c r="B4080" s="42"/>
      <c r="C4080" s="43"/>
      <c r="D4080" s="231" t="s">
        <v>381</v>
      </c>
      <c r="E4080" s="43"/>
      <c r="F4080" s="232" t="s">
        <v>3906</v>
      </c>
      <c r="G4080" s="43"/>
      <c r="H4080" s="43"/>
      <c r="I4080" s="233"/>
      <c r="J4080" s="43"/>
      <c r="K4080" s="43"/>
      <c r="L4080" s="47"/>
      <c r="M4080" s="234"/>
      <c r="N4080" s="235"/>
      <c r="O4080" s="87"/>
      <c r="P4080" s="87"/>
      <c r="Q4080" s="87"/>
      <c r="R4080" s="87"/>
      <c r="S4080" s="87"/>
      <c r="T4080" s="88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T4080" s="20" t="s">
        <v>381</v>
      </c>
      <c r="AU4080" s="20" t="s">
        <v>91</v>
      </c>
    </row>
    <row r="4081" s="12" customFormat="1" ht="22.8" customHeight="1">
      <c r="A4081" s="12"/>
      <c r="B4081" s="202"/>
      <c r="C4081" s="203"/>
      <c r="D4081" s="204" t="s">
        <v>77</v>
      </c>
      <c r="E4081" s="216" t="s">
        <v>3907</v>
      </c>
      <c r="F4081" s="216" t="s">
        <v>3908</v>
      </c>
      <c r="G4081" s="203"/>
      <c r="H4081" s="203"/>
      <c r="I4081" s="206"/>
      <c r="J4081" s="217">
        <f>BK4081</f>
        <v>0</v>
      </c>
      <c r="K4081" s="203"/>
      <c r="L4081" s="208"/>
      <c r="M4081" s="209"/>
      <c r="N4081" s="210"/>
      <c r="O4081" s="210"/>
      <c r="P4081" s="211">
        <f>SUM(P4082:P4505)</f>
        <v>0</v>
      </c>
      <c r="Q4081" s="210"/>
      <c r="R4081" s="211">
        <f>SUM(R4082:R4505)</f>
        <v>4.4933571600000004</v>
      </c>
      <c r="S4081" s="210"/>
      <c r="T4081" s="212">
        <f>SUM(T4082:T4505)</f>
        <v>0</v>
      </c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R4081" s="213" t="s">
        <v>91</v>
      </c>
      <c r="AT4081" s="214" t="s">
        <v>77</v>
      </c>
      <c r="AU4081" s="214" t="s">
        <v>85</v>
      </c>
      <c r="AY4081" s="213" t="s">
        <v>373</v>
      </c>
      <c r="BK4081" s="215">
        <f>SUM(BK4082:BK4505)</f>
        <v>0</v>
      </c>
    </row>
    <row r="4082" s="2" customFormat="1" ht="62.7" customHeight="1">
      <c r="A4082" s="41"/>
      <c r="B4082" s="42"/>
      <c r="C4082" s="218" t="s">
        <v>3909</v>
      </c>
      <c r="D4082" s="218" t="s">
        <v>375</v>
      </c>
      <c r="E4082" s="219" t="s">
        <v>3910</v>
      </c>
      <c r="F4082" s="220" t="s">
        <v>3911</v>
      </c>
      <c r="G4082" s="221" t="s">
        <v>595</v>
      </c>
      <c r="H4082" s="222">
        <v>1</v>
      </c>
      <c r="I4082" s="223"/>
      <c r="J4082" s="224">
        <f>ROUND(I4082*H4082,2)</f>
        <v>0</v>
      </c>
      <c r="K4082" s="220" t="s">
        <v>19</v>
      </c>
      <c r="L4082" s="47"/>
      <c r="M4082" s="225" t="s">
        <v>19</v>
      </c>
      <c r="N4082" s="226" t="s">
        <v>50</v>
      </c>
      <c r="O4082" s="87"/>
      <c r="P4082" s="227">
        <f>O4082*H4082</f>
        <v>0</v>
      </c>
      <c r="Q4082" s="227">
        <v>0</v>
      </c>
      <c r="R4082" s="227">
        <f>Q4082*H4082</f>
        <v>0</v>
      </c>
      <c r="S4082" s="227">
        <v>0</v>
      </c>
      <c r="T4082" s="228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9" t="s">
        <v>482</v>
      </c>
      <c r="AT4082" s="229" t="s">
        <v>375</v>
      </c>
      <c r="AU4082" s="229" t="s">
        <v>91</v>
      </c>
      <c r="AY4082" s="20" t="s">
        <v>373</v>
      </c>
      <c r="BE4082" s="230">
        <f>IF(N4082="základní",J4082,0)</f>
        <v>0</v>
      </c>
      <c r="BF4082" s="230">
        <f>IF(N4082="snížená",J4082,0)</f>
        <v>0</v>
      </c>
      <c r="BG4082" s="230">
        <f>IF(N4082="zákl. přenesená",J4082,0)</f>
        <v>0</v>
      </c>
      <c r="BH4082" s="230">
        <f>IF(N4082="sníž. přenesená",J4082,0)</f>
        <v>0</v>
      </c>
      <c r="BI4082" s="230">
        <f>IF(N4082="nulová",J4082,0)</f>
        <v>0</v>
      </c>
      <c r="BJ4082" s="20" t="s">
        <v>91</v>
      </c>
      <c r="BK4082" s="230">
        <f>ROUND(I4082*H4082,2)</f>
        <v>0</v>
      </c>
      <c r="BL4082" s="20" t="s">
        <v>482</v>
      </c>
      <c r="BM4082" s="229" t="s">
        <v>3912</v>
      </c>
    </row>
    <row r="4083" s="13" customFormat="1">
      <c r="A4083" s="13"/>
      <c r="B4083" s="236"/>
      <c r="C4083" s="237"/>
      <c r="D4083" s="238" t="s">
        <v>383</v>
      </c>
      <c r="E4083" s="239" t="s">
        <v>19</v>
      </c>
      <c r="F4083" s="240" t="s">
        <v>3913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383</v>
      </c>
      <c r="AU4083" s="246" t="s">
        <v>91</v>
      </c>
      <c r="AV4083" s="13" t="s">
        <v>85</v>
      </c>
      <c r="AW4083" s="13" t="s">
        <v>37</v>
      </c>
      <c r="AX4083" s="13" t="s">
        <v>78</v>
      </c>
      <c r="AY4083" s="246" t="s">
        <v>373</v>
      </c>
    </row>
    <row r="4084" s="13" customFormat="1">
      <c r="A4084" s="13"/>
      <c r="B4084" s="236"/>
      <c r="C4084" s="237"/>
      <c r="D4084" s="238" t="s">
        <v>383</v>
      </c>
      <c r="E4084" s="239" t="s">
        <v>19</v>
      </c>
      <c r="F4084" s="240" t="s">
        <v>3914</v>
      </c>
      <c r="G4084" s="237"/>
      <c r="H4084" s="239" t="s">
        <v>19</v>
      </c>
      <c r="I4084" s="241"/>
      <c r="J4084" s="237"/>
      <c r="K4084" s="237"/>
      <c r="L4084" s="242"/>
      <c r="M4084" s="243"/>
      <c r="N4084" s="244"/>
      <c r="O4084" s="244"/>
      <c r="P4084" s="244"/>
      <c r="Q4084" s="244"/>
      <c r="R4084" s="244"/>
      <c r="S4084" s="244"/>
      <c r="T4084" s="24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6" t="s">
        <v>383</v>
      </c>
      <c r="AU4084" s="246" t="s">
        <v>91</v>
      </c>
      <c r="AV4084" s="13" t="s">
        <v>85</v>
      </c>
      <c r="AW4084" s="13" t="s">
        <v>37</v>
      </c>
      <c r="AX4084" s="13" t="s">
        <v>78</v>
      </c>
      <c r="AY4084" s="246" t="s">
        <v>373</v>
      </c>
    </row>
    <row r="4085" s="14" customFormat="1">
      <c r="A4085" s="14"/>
      <c r="B4085" s="247"/>
      <c r="C4085" s="248"/>
      <c r="D4085" s="238" t="s">
        <v>383</v>
      </c>
      <c r="E4085" s="249" t="s">
        <v>19</v>
      </c>
      <c r="F4085" s="250" t="s">
        <v>3915</v>
      </c>
      <c r="G4085" s="248"/>
      <c r="H4085" s="251">
        <v>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383</v>
      </c>
      <c r="AU4085" s="257" t="s">
        <v>91</v>
      </c>
      <c r="AV4085" s="14" t="s">
        <v>91</v>
      </c>
      <c r="AW4085" s="14" t="s">
        <v>37</v>
      </c>
      <c r="AX4085" s="14" t="s">
        <v>78</v>
      </c>
      <c r="AY4085" s="257" t="s">
        <v>373</v>
      </c>
    </row>
    <row r="4086" s="15" customFormat="1">
      <c r="A4086" s="15"/>
      <c r="B4086" s="258"/>
      <c r="C4086" s="259"/>
      <c r="D4086" s="238" t="s">
        <v>383</v>
      </c>
      <c r="E4086" s="260" t="s">
        <v>19</v>
      </c>
      <c r="F4086" s="261" t="s">
        <v>386</v>
      </c>
      <c r="G4086" s="259"/>
      <c r="H4086" s="262">
        <v>1</v>
      </c>
      <c r="I4086" s="263"/>
      <c r="J4086" s="259"/>
      <c r="K4086" s="259"/>
      <c r="L4086" s="264"/>
      <c r="M4086" s="265"/>
      <c r="N4086" s="266"/>
      <c r="O4086" s="266"/>
      <c r="P4086" s="266"/>
      <c r="Q4086" s="266"/>
      <c r="R4086" s="266"/>
      <c r="S4086" s="266"/>
      <c r="T4086" s="267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68" t="s">
        <v>383</v>
      </c>
      <c r="AU4086" s="268" t="s">
        <v>91</v>
      </c>
      <c r="AV4086" s="15" t="s">
        <v>379</v>
      </c>
      <c r="AW4086" s="15" t="s">
        <v>37</v>
      </c>
      <c r="AX4086" s="15" t="s">
        <v>85</v>
      </c>
      <c r="AY4086" s="268" t="s">
        <v>373</v>
      </c>
    </row>
    <row r="4087" s="2" customFormat="1" ht="62.7" customHeight="1">
      <c r="A4087" s="41"/>
      <c r="B4087" s="42"/>
      <c r="C4087" s="218" t="s">
        <v>3916</v>
      </c>
      <c r="D4087" s="218" t="s">
        <v>375</v>
      </c>
      <c r="E4087" s="219" t="s">
        <v>3917</v>
      </c>
      <c r="F4087" s="220" t="s">
        <v>3918</v>
      </c>
      <c r="G4087" s="221" t="s">
        <v>595</v>
      </c>
      <c r="H4087" s="222">
        <v>1</v>
      </c>
      <c r="I4087" s="223"/>
      <c r="J4087" s="224">
        <f>ROUND(I4087*H4087,2)</f>
        <v>0</v>
      </c>
      <c r="K4087" s="220" t="s">
        <v>19</v>
      </c>
      <c r="L4087" s="47"/>
      <c r="M4087" s="225" t="s">
        <v>19</v>
      </c>
      <c r="N4087" s="226" t="s">
        <v>50</v>
      </c>
      <c r="O4087" s="87"/>
      <c r="P4087" s="227">
        <f>O4087*H4087</f>
        <v>0</v>
      </c>
      <c r="Q4087" s="227">
        <v>0</v>
      </c>
      <c r="R4087" s="227">
        <f>Q4087*H4087</f>
        <v>0</v>
      </c>
      <c r="S4087" s="227">
        <v>0</v>
      </c>
      <c r="T4087" s="228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9" t="s">
        <v>482</v>
      </c>
      <c r="AT4087" s="229" t="s">
        <v>375</v>
      </c>
      <c r="AU4087" s="229" t="s">
        <v>91</v>
      </c>
      <c r="AY4087" s="20" t="s">
        <v>373</v>
      </c>
      <c r="BE4087" s="230">
        <f>IF(N4087="základní",J4087,0)</f>
        <v>0</v>
      </c>
      <c r="BF4087" s="230">
        <f>IF(N4087="snížená",J4087,0)</f>
        <v>0</v>
      </c>
      <c r="BG4087" s="230">
        <f>IF(N4087="zákl. přenesená",J4087,0)</f>
        <v>0</v>
      </c>
      <c r="BH4087" s="230">
        <f>IF(N4087="sníž. přenesená",J4087,0)</f>
        <v>0</v>
      </c>
      <c r="BI4087" s="230">
        <f>IF(N4087="nulová",J4087,0)</f>
        <v>0</v>
      </c>
      <c r="BJ4087" s="20" t="s">
        <v>91</v>
      </c>
      <c r="BK4087" s="230">
        <f>ROUND(I4087*H4087,2)</f>
        <v>0</v>
      </c>
      <c r="BL4087" s="20" t="s">
        <v>482</v>
      </c>
      <c r="BM4087" s="229" t="s">
        <v>3919</v>
      </c>
    </row>
    <row r="4088" s="13" customFormat="1">
      <c r="A4088" s="13"/>
      <c r="B4088" s="236"/>
      <c r="C4088" s="237"/>
      <c r="D4088" s="238" t="s">
        <v>383</v>
      </c>
      <c r="E4088" s="239" t="s">
        <v>19</v>
      </c>
      <c r="F4088" s="240" t="s">
        <v>3913</v>
      </c>
      <c r="G4088" s="237"/>
      <c r="H4088" s="239" t="s">
        <v>19</v>
      </c>
      <c r="I4088" s="241"/>
      <c r="J4088" s="237"/>
      <c r="K4088" s="237"/>
      <c r="L4088" s="242"/>
      <c r="M4088" s="243"/>
      <c r="N4088" s="244"/>
      <c r="O4088" s="244"/>
      <c r="P4088" s="244"/>
      <c r="Q4088" s="244"/>
      <c r="R4088" s="244"/>
      <c r="S4088" s="244"/>
      <c r="T4088" s="24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6" t="s">
        <v>383</v>
      </c>
      <c r="AU4088" s="246" t="s">
        <v>91</v>
      </c>
      <c r="AV4088" s="13" t="s">
        <v>85</v>
      </c>
      <c r="AW4088" s="13" t="s">
        <v>37</v>
      </c>
      <c r="AX4088" s="13" t="s">
        <v>78</v>
      </c>
      <c r="AY4088" s="246" t="s">
        <v>373</v>
      </c>
    </row>
    <row r="4089" s="13" customFormat="1">
      <c r="A4089" s="13"/>
      <c r="B4089" s="236"/>
      <c r="C4089" s="237"/>
      <c r="D4089" s="238" t="s">
        <v>383</v>
      </c>
      <c r="E4089" s="239" t="s">
        <v>19</v>
      </c>
      <c r="F4089" s="240" t="s">
        <v>3914</v>
      </c>
      <c r="G4089" s="237"/>
      <c r="H4089" s="239" t="s">
        <v>19</v>
      </c>
      <c r="I4089" s="241"/>
      <c r="J4089" s="237"/>
      <c r="K4089" s="237"/>
      <c r="L4089" s="242"/>
      <c r="M4089" s="243"/>
      <c r="N4089" s="244"/>
      <c r="O4089" s="244"/>
      <c r="P4089" s="244"/>
      <c r="Q4089" s="244"/>
      <c r="R4089" s="244"/>
      <c r="S4089" s="244"/>
      <c r="T4089" s="24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6" t="s">
        <v>383</v>
      </c>
      <c r="AU4089" s="246" t="s">
        <v>91</v>
      </c>
      <c r="AV4089" s="13" t="s">
        <v>85</v>
      </c>
      <c r="AW4089" s="13" t="s">
        <v>37</v>
      </c>
      <c r="AX4089" s="13" t="s">
        <v>78</v>
      </c>
      <c r="AY4089" s="246" t="s">
        <v>373</v>
      </c>
    </row>
    <row r="4090" s="14" customFormat="1">
      <c r="A4090" s="14"/>
      <c r="B4090" s="247"/>
      <c r="C4090" s="248"/>
      <c r="D4090" s="238" t="s">
        <v>383</v>
      </c>
      <c r="E4090" s="249" t="s">
        <v>19</v>
      </c>
      <c r="F4090" s="250" t="s">
        <v>3920</v>
      </c>
      <c r="G4090" s="248"/>
      <c r="H4090" s="251">
        <v>1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383</v>
      </c>
      <c r="AU4090" s="257" t="s">
        <v>91</v>
      </c>
      <c r="AV4090" s="14" t="s">
        <v>91</v>
      </c>
      <c r="AW4090" s="14" t="s">
        <v>37</v>
      </c>
      <c r="AX4090" s="14" t="s">
        <v>78</v>
      </c>
      <c r="AY4090" s="257" t="s">
        <v>373</v>
      </c>
    </row>
    <row r="4091" s="15" customFormat="1">
      <c r="A4091" s="15"/>
      <c r="B4091" s="258"/>
      <c r="C4091" s="259"/>
      <c r="D4091" s="238" t="s">
        <v>383</v>
      </c>
      <c r="E4091" s="260" t="s">
        <v>19</v>
      </c>
      <c r="F4091" s="261" t="s">
        <v>386</v>
      </c>
      <c r="G4091" s="259"/>
      <c r="H4091" s="262">
        <v>1</v>
      </c>
      <c r="I4091" s="263"/>
      <c r="J4091" s="259"/>
      <c r="K4091" s="259"/>
      <c r="L4091" s="264"/>
      <c r="M4091" s="265"/>
      <c r="N4091" s="266"/>
      <c r="O4091" s="266"/>
      <c r="P4091" s="266"/>
      <c r="Q4091" s="266"/>
      <c r="R4091" s="266"/>
      <c r="S4091" s="266"/>
      <c r="T4091" s="267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/>
      <c r="AT4091" s="268" t="s">
        <v>383</v>
      </c>
      <c r="AU4091" s="268" t="s">
        <v>91</v>
      </c>
      <c r="AV4091" s="15" t="s">
        <v>379</v>
      </c>
      <c r="AW4091" s="15" t="s">
        <v>37</v>
      </c>
      <c r="AX4091" s="15" t="s">
        <v>85</v>
      </c>
      <c r="AY4091" s="268" t="s">
        <v>373</v>
      </c>
    </row>
    <row r="4092" s="2" customFormat="1" ht="62.7" customHeight="1">
      <c r="A4092" s="41"/>
      <c r="B4092" s="42"/>
      <c r="C4092" s="218" t="s">
        <v>3921</v>
      </c>
      <c r="D4092" s="218" t="s">
        <v>375</v>
      </c>
      <c r="E4092" s="219" t="s">
        <v>3922</v>
      </c>
      <c r="F4092" s="220" t="s">
        <v>3923</v>
      </c>
      <c r="G4092" s="221" t="s">
        <v>595</v>
      </c>
      <c r="H4092" s="222">
        <v>1</v>
      </c>
      <c r="I4092" s="223"/>
      <c r="J4092" s="224">
        <f>ROUND(I4092*H4092,2)</f>
        <v>0</v>
      </c>
      <c r="K4092" s="220" t="s">
        <v>19</v>
      </c>
      <c r="L4092" s="47"/>
      <c r="M4092" s="225" t="s">
        <v>19</v>
      </c>
      <c r="N4092" s="226" t="s">
        <v>50</v>
      </c>
      <c r="O4092" s="87"/>
      <c r="P4092" s="227">
        <f>O4092*H4092</f>
        <v>0</v>
      </c>
      <c r="Q4092" s="227">
        <v>0</v>
      </c>
      <c r="R4092" s="227">
        <f>Q4092*H4092</f>
        <v>0</v>
      </c>
      <c r="S4092" s="227">
        <v>0</v>
      </c>
      <c r="T4092" s="228">
        <f>S4092*H4092</f>
        <v>0</v>
      </c>
      <c r="U4092" s="41"/>
      <c r="V4092" s="41"/>
      <c r="W4092" s="41"/>
      <c r="X4092" s="41"/>
      <c r="Y4092" s="41"/>
      <c r="Z4092" s="41"/>
      <c r="AA4092" s="41"/>
      <c r="AB4092" s="41"/>
      <c r="AC4092" s="41"/>
      <c r="AD4092" s="41"/>
      <c r="AE4092" s="41"/>
      <c r="AR4092" s="229" t="s">
        <v>482</v>
      </c>
      <c r="AT4092" s="229" t="s">
        <v>375</v>
      </c>
      <c r="AU4092" s="229" t="s">
        <v>91</v>
      </c>
      <c r="AY4092" s="20" t="s">
        <v>373</v>
      </c>
      <c r="BE4092" s="230">
        <f>IF(N4092="základní",J4092,0)</f>
        <v>0</v>
      </c>
      <c r="BF4092" s="230">
        <f>IF(N4092="snížená",J4092,0)</f>
        <v>0</v>
      </c>
      <c r="BG4092" s="230">
        <f>IF(N4092="zákl. přenesená",J4092,0)</f>
        <v>0</v>
      </c>
      <c r="BH4092" s="230">
        <f>IF(N4092="sníž. přenesená",J4092,0)</f>
        <v>0</v>
      </c>
      <c r="BI4092" s="230">
        <f>IF(N4092="nulová",J4092,0)</f>
        <v>0</v>
      </c>
      <c r="BJ4092" s="20" t="s">
        <v>91</v>
      </c>
      <c r="BK4092" s="230">
        <f>ROUND(I4092*H4092,2)</f>
        <v>0</v>
      </c>
      <c r="BL4092" s="20" t="s">
        <v>482</v>
      </c>
      <c r="BM4092" s="229" t="s">
        <v>3924</v>
      </c>
    </row>
    <row r="4093" s="13" customFormat="1">
      <c r="A4093" s="13"/>
      <c r="B4093" s="236"/>
      <c r="C4093" s="237"/>
      <c r="D4093" s="238" t="s">
        <v>383</v>
      </c>
      <c r="E4093" s="239" t="s">
        <v>19</v>
      </c>
      <c r="F4093" s="240" t="s">
        <v>3913</v>
      </c>
      <c r="G4093" s="237"/>
      <c r="H4093" s="239" t="s">
        <v>19</v>
      </c>
      <c r="I4093" s="241"/>
      <c r="J4093" s="237"/>
      <c r="K4093" s="237"/>
      <c r="L4093" s="242"/>
      <c r="M4093" s="243"/>
      <c r="N4093" s="244"/>
      <c r="O4093" s="244"/>
      <c r="P4093" s="244"/>
      <c r="Q4093" s="244"/>
      <c r="R4093" s="244"/>
      <c r="S4093" s="244"/>
      <c r="T4093" s="245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6" t="s">
        <v>383</v>
      </c>
      <c r="AU4093" s="246" t="s">
        <v>91</v>
      </c>
      <c r="AV4093" s="13" t="s">
        <v>85</v>
      </c>
      <c r="AW4093" s="13" t="s">
        <v>37</v>
      </c>
      <c r="AX4093" s="13" t="s">
        <v>78</v>
      </c>
      <c r="AY4093" s="246" t="s">
        <v>373</v>
      </c>
    </row>
    <row r="4094" s="13" customFormat="1">
      <c r="A4094" s="13"/>
      <c r="B4094" s="236"/>
      <c r="C4094" s="237"/>
      <c r="D4094" s="238" t="s">
        <v>383</v>
      </c>
      <c r="E4094" s="239" t="s">
        <v>19</v>
      </c>
      <c r="F4094" s="240" t="s">
        <v>1441</v>
      </c>
      <c r="G4094" s="237"/>
      <c r="H4094" s="239" t="s">
        <v>19</v>
      </c>
      <c r="I4094" s="241"/>
      <c r="J4094" s="237"/>
      <c r="K4094" s="237"/>
      <c r="L4094" s="242"/>
      <c r="M4094" s="243"/>
      <c r="N4094" s="244"/>
      <c r="O4094" s="244"/>
      <c r="P4094" s="244"/>
      <c r="Q4094" s="244"/>
      <c r="R4094" s="244"/>
      <c r="S4094" s="244"/>
      <c r="T4094" s="24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6" t="s">
        <v>383</v>
      </c>
      <c r="AU4094" s="246" t="s">
        <v>91</v>
      </c>
      <c r="AV4094" s="13" t="s">
        <v>85</v>
      </c>
      <c r="AW4094" s="13" t="s">
        <v>37</v>
      </c>
      <c r="AX4094" s="13" t="s">
        <v>78</v>
      </c>
      <c r="AY4094" s="246" t="s">
        <v>373</v>
      </c>
    </row>
    <row r="4095" s="14" customFormat="1">
      <c r="A4095" s="14"/>
      <c r="B4095" s="247"/>
      <c r="C4095" s="248"/>
      <c r="D4095" s="238" t="s">
        <v>383</v>
      </c>
      <c r="E4095" s="249" t="s">
        <v>19</v>
      </c>
      <c r="F4095" s="250" t="s">
        <v>3925</v>
      </c>
      <c r="G4095" s="248"/>
      <c r="H4095" s="251">
        <v>1</v>
      </c>
      <c r="I4095" s="252"/>
      <c r="J4095" s="248"/>
      <c r="K4095" s="248"/>
      <c r="L4095" s="253"/>
      <c r="M4095" s="254"/>
      <c r="N4095" s="255"/>
      <c r="O4095" s="255"/>
      <c r="P4095" s="255"/>
      <c r="Q4095" s="255"/>
      <c r="R4095" s="255"/>
      <c r="S4095" s="255"/>
      <c r="T4095" s="256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7" t="s">
        <v>383</v>
      </c>
      <c r="AU4095" s="257" t="s">
        <v>91</v>
      </c>
      <c r="AV4095" s="14" t="s">
        <v>91</v>
      </c>
      <c r="AW4095" s="14" t="s">
        <v>37</v>
      </c>
      <c r="AX4095" s="14" t="s">
        <v>78</v>
      </c>
      <c r="AY4095" s="257" t="s">
        <v>373</v>
      </c>
    </row>
    <row r="4096" s="15" customFormat="1">
      <c r="A4096" s="15"/>
      <c r="B4096" s="258"/>
      <c r="C4096" s="259"/>
      <c r="D4096" s="238" t="s">
        <v>383</v>
      </c>
      <c r="E4096" s="260" t="s">
        <v>19</v>
      </c>
      <c r="F4096" s="261" t="s">
        <v>386</v>
      </c>
      <c r="G4096" s="259"/>
      <c r="H4096" s="262">
        <v>1</v>
      </c>
      <c r="I4096" s="263"/>
      <c r="J4096" s="259"/>
      <c r="K4096" s="259"/>
      <c r="L4096" s="264"/>
      <c r="M4096" s="265"/>
      <c r="N4096" s="266"/>
      <c r="O4096" s="266"/>
      <c r="P4096" s="266"/>
      <c r="Q4096" s="266"/>
      <c r="R4096" s="266"/>
      <c r="S4096" s="266"/>
      <c r="T4096" s="267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T4096" s="268" t="s">
        <v>383</v>
      </c>
      <c r="AU4096" s="268" t="s">
        <v>91</v>
      </c>
      <c r="AV4096" s="15" t="s">
        <v>379</v>
      </c>
      <c r="AW4096" s="15" t="s">
        <v>37</v>
      </c>
      <c r="AX4096" s="15" t="s">
        <v>85</v>
      </c>
      <c r="AY4096" s="268" t="s">
        <v>373</v>
      </c>
    </row>
    <row r="4097" s="2" customFormat="1" ht="49.05" customHeight="1">
      <c r="A4097" s="41"/>
      <c r="B4097" s="42"/>
      <c r="C4097" s="218" t="s">
        <v>3926</v>
      </c>
      <c r="D4097" s="218" t="s">
        <v>375</v>
      </c>
      <c r="E4097" s="219" t="s">
        <v>3927</v>
      </c>
      <c r="F4097" s="220" t="s">
        <v>3928</v>
      </c>
      <c r="G4097" s="221" t="s">
        <v>595</v>
      </c>
      <c r="H4097" s="222">
        <v>1</v>
      </c>
      <c r="I4097" s="223"/>
      <c r="J4097" s="224">
        <f>ROUND(I4097*H4097,2)</f>
        <v>0</v>
      </c>
      <c r="K4097" s="220" t="s">
        <v>19</v>
      </c>
      <c r="L4097" s="47"/>
      <c r="M4097" s="225" t="s">
        <v>19</v>
      </c>
      <c r="N4097" s="226" t="s">
        <v>50</v>
      </c>
      <c r="O4097" s="87"/>
      <c r="P4097" s="227">
        <f>O4097*H4097</f>
        <v>0</v>
      </c>
      <c r="Q4097" s="227">
        <v>0</v>
      </c>
      <c r="R4097" s="227">
        <f>Q4097*H4097</f>
        <v>0</v>
      </c>
      <c r="S4097" s="227">
        <v>0</v>
      </c>
      <c r="T4097" s="228">
        <f>S4097*H4097</f>
        <v>0</v>
      </c>
      <c r="U4097" s="41"/>
      <c r="V4097" s="41"/>
      <c r="W4097" s="41"/>
      <c r="X4097" s="41"/>
      <c r="Y4097" s="41"/>
      <c r="Z4097" s="41"/>
      <c r="AA4097" s="41"/>
      <c r="AB4097" s="41"/>
      <c r="AC4097" s="41"/>
      <c r="AD4097" s="41"/>
      <c r="AE4097" s="41"/>
      <c r="AR4097" s="229" t="s">
        <v>482</v>
      </c>
      <c r="AT4097" s="229" t="s">
        <v>375</v>
      </c>
      <c r="AU4097" s="229" t="s">
        <v>91</v>
      </c>
      <c r="AY4097" s="20" t="s">
        <v>373</v>
      </c>
      <c r="BE4097" s="230">
        <f>IF(N4097="základní",J4097,0)</f>
        <v>0</v>
      </c>
      <c r="BF4097" s="230">
        <f>IF(N4097="snížená",J4097,0)</f>
        <v>0</v>
      </c>
      <c r="BG4097" s="230">
        <f>IF(N4097="zákl. přenesená",J4097,0)</f>
        <v>0</v>
      </c>
      <c r="BH4097" s="230">
        <f>IF(N4097="sníž. přenesená",J4097,0)</f>
        <v>0</v>
      </c>
      <c r="BI4097" s="230">
        <f>IF(N4097="nulová",J4097,0)</f>
        <v>0</v>
      </c>
      <c r="BJ4097" s="20" t="s">
        <v>91</v>
      </c>
      <c r="BK4097" s="230">
        <f>ROUND(I4097*H4097,2)</f>
        <v>0</v>
      </c>
      <c r="BL4097" s="20" t="s">
        <v>482</v>
      </c>
      <c r="BM4097" s="229" t="s">
        <v>3929</v>
      </c>
    </row>
    <row r="4098" s="13" customFormat="1">
      <c r="A4098" s="13"/>
      <c r="B4098" s="236"/>
      <c r="C4098" s="237"/>
      <c r="D4098" s="238" t="s">
        <v>383</v>
      </c>
      <c r="E4098" s="239" t="s">
        <v>19</v>
      </c>
      <c r="F4098" s="240" t="s">
        <v>3913</v>
      </c>
      <c r="G4098" s="237"/>
      <c r="H4098" s="239" t="s">
        <v>19</v>
      </c>
      <c r="I4098" s="241"/>
      <c r="J4098" s="237"/>
      <c r="K4098" s="237"/>
      <c r="L4098" s="242"/>
      <c r="M4098" s="243"/>
      <c r="N4098" s="244"/>
      <c r="O4098" s="244"/>
      <c r="P4098" s="244"/>
      <c r="Q4098" s="244"/>
      <c r="R4098" s="244"/>
      <c r="S4098" s="244"/>
      <c r="T4098" s="24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6" t="s">
        <v>383</v>
      </c>
      <c r="AU4098" s="246" t="s">
        <v>91</v>
      </c>
      <c r="AV4098" s="13" t="s">
        <v>85</v>
      </c>
      <c r="AW4098" s="13" t="s">
        <v>37</v>
      </c>
      <c r="AX4098" s="13" t="s">
        <v>78</v>
      </c>
      <c r="AY4098" s="246" t="s">
        <v>373</v>
      </c>
    </row>
    <row r="4099" s="13" customFormat="1">
      <c r="A4099" s="13"/>
      <c r="B4099" s="236"/>
      <c r="C4099" s="237"/>
      <c r="D4099" s="238" t="s">
        <v>383</v>
      </c>
      <c r="E4099" s="239" t="s">
        <v>19</v>
      </c>
      <c r="F4099" s="240" t="s">
        <v>1441</v>
      </c>
      <c r="G4099" s="237"/>
      <c r="H4099" s="239" t="s">
        <v>19</v>
      </c>
      <c r="I4099" s="241"/>
      <c r="J4099" s="237"/>
      <c r="K4099" s="237"/>
      <c r="L4099" s="242"/>
      <c r="M4099" s="243"/>
      <c r="N4099" s="244"/>
      <c r="O4099" s="244"/>
      <c r="P4099" s="244"/>
      <c r="Q4099" s="244"/>
      <c r="R4099" s="244"/>
      <c r="S4099" s="244"/>
      <c r="T4099" s="245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6" t="s">
        <v>383</v>
      </c>
      <c r="AU4099" s="246" t="s">
        <v>91</v>
      </c>
      <c r="AV4099" s="13" t="s">
        <v>85</v>
      </c>
      <c r="AW4099" s="13" t="s">
        <v>37</v>
      </c>
      <c r="AX4099" s="13" t="s">
        <v>78</v>
      </c>
      <c r="AY4099" s="246" t="s">
        <v>373</v>
      </c>
    </row>
    <row r="4100" s="14" customFormat="1">
      <c r="A4100" s="14"/>
      <c r="B4100" s="247"/>
      <c r="C4100" s="248"/>
      <c r="D4100" s="238" t="s">
        <v>383</v>
      </c>
      <c r="E4100" s="249" t="s">
        <v>19</v>
      </c>
      <c r="F4100" s="250" t="s">
        <v>3930</v>
      </c>
      <c r="G4100" s="248"/>
      <c r="H4100" s="251">
        <v>1</v>
      </c>
      <c r="I4100" s="252"/>
      <c r="J4100" s="248"/>
      <c r="K4100" s="248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7" t="s">
        <v>383</v>
      </c>
      <c r="AU4100" s="257" t="s">
        <v>91</v>
      </c>
      <c r="AV4100" s="14" t="s">
        <v>91</v>
      </c>
      <c r="AW4100" s="14" t="s">
        <v>37</v>
      </c>
      <c r="AX4100" s="14" t="s">
        <v>78</v>
      </c>
      <c r="AY4100" s="257" t="s">
        <v>373</v>
      </c>
    </row>
    <row r="4101" s="15" customFormat="1">
      <c r="A4101" s="15"/>
      <c r="B4101" s="258"/>
      <c r="C4101" s="259"/>
      <c r="D4101" s="238" t="s">
        <v>383</v>
      </c>
      <c r="E4101" s="260" t="s">
        <v>19</v>
      </c>
      <c r="F4101" s="261" t="s">
        <v>386</v>
      </c>
      <c r="G4101" s="259"/>
      <c r="H4101" s="262">
        <v>1</v>
      </c>
      <c r="I4101" s="263"/>
      <c r="J4101" s="259"/>
      <c r="K4101" s="259"/>
      <c r="L4101" s="264"/>
      <c r="M4101" s="265"/>
      <c r="N4101" s="266"/>
      <c r="O4101" s="266"/>
      <c r="P4101" s="266"/>
      <c r="Q4101" s="266"/>
      <c r="R4101" s="266"/>
      <c r="S4101" s="266"/>
      <c r="T4101" s="267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8" t="s">
        <v>383</v>
      </c>
      <c r="AU4101" s="268" t="s">
        <v>91</v>
      </c>
      <c r="AV4101" s="15" t="s">
        <v>379</v>
      </c>
      <c r="AW4101" s="15" t="s">
        <v>37</v>
      </c>
      <c r="AX4101" s="15" t="s">
        <v>85</v>
      </c>
      <c r="AY4101" s="268" t="s">
        <v>373</v>
      </c>
    </row>
    <row r="4102" s="2" customFormat="1" ht="24.15" customHeight="1">
      <c r="A4102" s="41"/>
      <c r="B4102" s="42"/>
      <c r="C4102" s="218" t="s">
        <v>3931</v>
      </c>
      <c r="D4102" s="218" t="s">
        <v>375</v>
      </c>
      <c r="E4102" s="219" t="s">
        <v>3932</v>
      </c>
      <c r="F4102" s="220" t="s">
        <v>3933</v>
      </c>
      <c r="G4102" s="221" t="s">
        <v>230</v>
      </c>
      <c r="H4102" s="222">
        <v>191.5</v>
      </c>
      <c r="I4102" s="223"/>
      <c r="J4102" s="224">
        <f>ROUND(I4102*H4102,2)</f>
        <v>0</v>
      </c>
      <c r="K4102" s="220" t="s">
        <v>3934</v>
      </c>
      <c r="L4102" s="47"/>
      <c r="M4102" s="225" t="s">
        <v>19</v>
      </c>
      <c r="N4102" s="226" t="s">
        <v>50</v>
      </c>
      <c r="O4102" s="87"/>
      <c r="P4102" s="227">
        <f>O4102*H4102</f>
        <v>0</v>
      </c>
      <c r="Q4102" s="227">
        <v>6.0000000000000002E-05</v>
      </c>
      <c r="R4102" s="227">
        <f>Q4102*H4102</f>
        <v>0.01149</v>
      </c>
      <c r="S4102" s="227">
        <v>0</v>
      </c>
      <c r="T4102" s="228">
        <f>S4102*H4102</f>
        <v>0</v>
      </c>
      <c r="U4102" s="41"/>
      <c r="V4102" s="41"/>
      <c r="W4102" s="41"/>
      <c r="X4102" s="41"/>
      <c r="Y4102" s="41"/>
      <c r="Z4102" s="41"/>
      <c r="AA4102" s="41"/>
      <c r="AB4102" s="41"/>
      <c r="AC4102" s="41"/>
      <c r="AD4102" s="41"/>
      <c r="AE4102" s="41"/>
      <c r="AR4102" s="229" t="s">
        <v>482</v>
      </c>
      <c r="AT4102" s="229" t="s">
        <v>375</v>
      </c>
      <c r="AU4102" s="229" t="s">
        <v>91</v>
      </c>
      <c r="AY4102" s="20" t="s">
        <v>373</v>
      </c>
      <c r="BE4102" s="230">
        <f>IF(N4102="základní",J4102,0)</f>
        <v>0</v>
      </c>
      <c r="BF4102" s="230">
        <f>IF(N4102="snížená",J4102,0)</f>
        <v>0</v>
      </c>
      <c r="BG4102" s="230">
        <f>IF(N4102="zákl. přenesená",J4102,0)</f>
        <v>0</v>
      </c>
      <c r="BH4102" s="230">
        <f>IF(N4102="sníž. přenesená",J4102,0)</f>
        <v>0</v>
      </c>
      <c r="BI4102" s="230">
        <f>IF(N4102="nulová",J4102,0)</f>
        <v>0</v>
      </c>
      <c r="BJ4102" s="20" t="s">
        <v>91</v>
      </c>
      <c r="BK4102" s="230">
        <f>ROUND(I4102*H4102,2)</f>
        <v>0</v>
      </c>
      <c r="BL4102" s="20" t="s">
        <v>482</v>
      </c>
      <c r="BM4102" s="229" t="s">
        <v>3935</v>
      </c>
    </row>
    <row r="4103" s="2" customFormat="1">
      <c r="A4103" s="41"/>
      <c r="B4103" s="42"/>
      <c r="C4103" s="43"/>
      <c r="D4103" s="231" t="s">
        <v>381</v>
      </c>
      <c r="E4103" s="43"/>
      <c r="F4103" s="232" t="s">
        <v>3936</v>
      </c>
      <c r="G4103" s="43"/>
      <c r="H4103" s="43"/>
      <c r="I4103" s="233"/>
      <c r="J4103" s="43"/>
      <c r="K4103" s="43"/>
      <c r="L4103" s="47"/>
      <c r="M4103" s="234"/>
      <c r="N4103" s="235"/>
      <c r="O4103" s="87"/>
      <c r="P4103" s="87"/>
      <c r="Q4103" s="87"/>
      <c r="R4103" s="87"/>
      <c r="S4103" s="87"/>
      <c r="T4103" s="88"/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T4103" s="20" t="s">
        <v>381</v>
      </c>
      <c r="AU4103" s="20" t="s">
        <v>91</v>
      </c>
    </row>
    <row r="4104" s="13" customFormat="1">
      <c r="A4104" s="13"/>
      <c r="B4104" s="236"/>
      <c r="C4104" s="237"/>
      <c r="D4104" s="238" t="s">
        <v>383</v>
      </c>
      <c r="E4104" s="239" t="s">
        <v>19</v>
      </c>
      <c r="F4104" s="240" t="s">
        <v>1348</v>
      </c>
      <c r="G4104" s="237"/>
      <c r="H4104" s="239" t="s">
        <v>19</v>
      </c>
      <c r="I4104" s="241"/>
      <c r="J4104" s="237"/>
      <c r="K4104" s="237"/>
      <c r="L4104" s="242"/>
      <c r="M4104" s="243"/>
      <c r="N4104" s="244"/>
      <c r="O4104" s="244"/>
      <c r="P4104" s="244"/>
      <c r="Q4104" s="244"/>
      <c r="R4104" s="244"/>
      <c r="S4104" s="244"/>
      <c r="T4104" s="245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6" t="s">
        <v>383</v>
      </c>
      <c r="AU4104" s="246" t="s">
        <v>91</v>
      </c>
      <c r="AV4104" s="13" t="s">
        <v>85</v>
      </c>
      <c r="AW4104" s="13" t="s">
        <v>37</v>
      </c>
      <c r="AX4104" s="13" t="s">
        <v>78</v>
      </c>
      <c r="AY4104" s="246" t="s">
        <v>373</v>
      </c>
    </row>
    <row r="4105" s="13" customFormat="1">
      <c r="A4105" s="13"/>
      <c r="B4105" s="236"/>
      <c r="C4105" s="237"/>
      <c r="D4105" s="238" t="s">
        <v>383</v>
      </c>
      <c r="E4105" s="239" t="s">
        <v>19</v>
      </c>
      <c r="F4105" s="240" t="s">
        <v>3914</v>
      </c>
      <c r="G4105" s="237"/>
      <c r="H4105" s="239" t="s">
        <v>19</v>
      </c>
      <c r="I4105" s="241"/>
      <c r="J4105" s="237"/>
      <c r="K4105" s="237"/>
      <c r="L4105" s="242"/>
      <c r="M4105" s="243"/>
      <c r="N4105" s="244"/>
      <c r="O4105" s="244"/>
      <c r="P4105" s="244"/>
      <c r="Q4105" s="244"/>
      <c r="R4105" s="244"/>
      <c r="S4105" s="244"/>
      <c r="T4105" s="24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6" t="s">
        <v>383</v>
      </c>
      <c r="AU4105" s="246" t="s">
        <v>91</v>
      </c>
      <c r="AV4105" s="13" t="s">
        <v>85</v>
      </c>
      <c r="AW4105" s="13" t="s">
        <v>37</v>
      </c>
      <c r="AX4105" s="13" t="s">
        <v>78</v>
      </c>
      <c r="AY4105" s="246" t="s">
        <v>373</v>
      </c>
    </row>
    <row r="4106" s="14" customFormat="1">
      <c r="A4106" s="14"/>
      <c r="B4106" s="247"/>
      <c r="C4106" s="248"/>
      <c r="D4106" s="238" t="s">
        <v>383</v>
      </c>
      <c r="E4106" s="249" t="s">
        <v>19</v>
      </c>
      <c r="F4106" s="250" t="s">
        <v>3937</v>
      </c>
      <c r="G4106" s="248"/>
      <c r="H4106" s="251">
        <v>174</v>
      </c>
      <c r="I4106" s="252"/>
      <c r="J4106" s="248"/>
      <c r="K4106" s="248"/>
      <c r="L4106" s="253"/>
      <c r="M4106" s="254"/>
      <c r="N4106" s="255"/>
      <c r="O4106" s="255"/>
      <c r="P4106" s="255"/>
      <c r="Q4106" s="255"/>
      <c r="R4106" s="255"/>
      <c r="S4106" s="255"/>
      <c r="T4106" s="256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7" t="s">
        <v>383</v>
      </c>
      <c r="AU4106" s="257" t="s">
        <v>91</v>
      </c>
      <c r="AV4106" s="14" t="s">
        <v>91</v>
      </c>
      <c r="AW4106" s="14" t="s">
        <v>37</v>
      </c>
      <c r="AX4106" s="14" t="s">
        <v>78</v>
      </c>
      <c r="AY4106" s="257" t="s">
        <v>373</v>
      </c>
    </row>
    <row r="4107" s="14" customFormat="1">
      <c r="A4107" s="14"/>
      <c r="B4107" s="247"/>
      <c r="C4107" s="248"/>
      <c r="D4107" s="238" t="s">
        <v>383</v>
      </c>
      <c r="E4107" s="249" t="s">
        <v>19</v>
      </c>
      <c r="F4107" s="250" t="s">
        <v>3938</v>
      </c>
      <c r="G4107" s="248"/>
      <c r="H4107" s="251">
        <v>17.5</v>
      </c>
      <c r="I4107" s="252"/>
      <c r="J4107" s="248"/>
      <c r="K4107" s="248"/>
      <c r="L4107" s="253"/>
      <c r="M4107" s="254"/>
      <c r="N4107" s="255"/>
      <c r="O4107" s="255"/>
      <c r="P4107" s="255"/>
      <c r="Q4107" s="255"/>
      <c r="R4107" s="255"/>
      <c r="S4107" s="255"/>
      <c r="T4107" s="256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7" t="s">
        <v>383</v>
      </c>
      <c r="AU4107" s="257" t="s">
        <v>91</v>
      </c>
      <c r="AV4107" s="14" t="s">
        <v>91</v>
      </c>
      <c r="AW4107" s="14" t="s">
        <v>37</v>
      </c>
      <c r="AX4107" s="14" t="s">
        <v>78</v>
      </c>
      <c r="AY4107" s="257" t="s">
        <v>373</v>
      </c>
    </row>
    <row r="4108" s="15" customFormat="1">
      <c r="A4108" s="15"/>
      <c r="B4108" s="258"/>
      <c r="C4108" s="259"/>
      <c r="D4108" s="238" t="s">
        <v>383</v>
      </c>
      <c r="E4108" s="260" t="s">
        <v>19</v>
      </c>
      <c r="F4108" s="261" t="s">
        <v>386</v>
      </c>
      <c r="G4108" s="259"/>
      <c r="H4108" s="262">
        <v>191.5</v>
      </c>
      <c r="I4108" s="263"/>
      <c r="J4108" s="259"/>
      <c r="K4108" s="259"/>
      <c r="L4108" s="264"/>
      <c r="M4108" s="265"/>
      <c r="N4108" s="266"/>
      <c r="O4108" s="266"/>
      <c r="P4108" s="266"/>
      <c r="Q4108" s="266"/>
      <c r="R4108" s="266"/>
      <c r="S4108" s="266"/>
      <c r="T4108" s="267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8" t="s">
        <v>383</v>
      </c>
      <c r="AU4108" s="268" t="s">
        <v>91</v>
      </c>
      <c r="AV4108" s="15" t="s">
        <v>379</v>
      </c>
      <c r="AW4108" s="15" t="s">
        <v>37</v>
      </c>
      <c r="AX4108" s="15" t="s">
        <v>85</v>
      </c>
      <c r="AY4108" s="268" t="s">
        <v>373</v>
      </c>
    </row>
    <row r="4109" s="2" customFormat="1" ht="66.75" customHeight="1">
      <c r="A4109" s="41"/>
      <c r="B4109" s="42"/>
      <c r="C4109" s="280" t="s">
        <v>3939</v>
      </c>
      <c r="D4109" s="280" t="s">
        <v>489</v>
      </c>
      <c r="E4109" s="281" t="s">
        <v>3940</v>
      </c>
      <c r="F4109" s="282" t="s">
        <v>3941</v>
      </c>
      <c r="G4109" s="283" t="s">
        <v>2019</v>
      </c>
      <c r="H4109" s="284">
        <v>3349.5</v>
      </c>
      <c r="I4109" s="285"/>
      <c r="J4109" s="286">
        <f>ROUND(I4109*H4109,2)</f>
        <v>0</v>
      </c>
      <c r="K4109" s="282" t="s">
        <v>19</v>
      </c>
      <c r="L4109" s="287"/>
      <c r="M4109" s="288" t="s">
        <v>19</v>
      </c>
      <c r="N4109" s="289" t="s">
        <v>50</v>
      </c>
      <c r="O4109" s="87"/>
      <c r="P4109" s="227">
        <f>O4109*H4109</f>
        <v>0</v>
      </c>
      <c r="Q4109" s="227">
        <v>0</v>
      </c>
      <c r="R4109" s="227">
        <f>Q4109*H4109</f>
        <v>0</v>
      </c>
      <c r="S4109" s="227">
        <v>0</v>
      </c>
      <c r="T4109" s="228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9" t="s">
        <v>616</v>
      </c>
      <c r="AT4109" s="229" t="s">
        <v>489</v>
      </c>
      <c r="AU4109" s="229" t="s">
        <v>91</v>
      </c>
      <c r="AY4109" s="20" t="s">
        <v>373</v>
      </c>
      <c r="BE4109" s="230">
        <f>IF(N4109="základní",J4109,0)</f>
        <v>0</v>
      </c>
      <c r="BF4109" s="230">
        <f>IF(N4109="snížená",J4109,0)</f>
        <v>0</v>
      </c>
      <c r="BG4109" s="230">
        <f>IF(N4109="zákl. přenesená",J4109,0)</f>
        <v>0</v>
      </c>
      <c r="BH4109" s="230">
        <f>IF(N4109="sníž. přenesená",J4109,0)</f>
        <v>0</v>
      </c>
      <c r="BI4109" s="230">
        <f>IF(N4109="nulová",J4109,0)</f>
        <v>0</v>
      </c>
      <c r="BJ4109" s="20" t="s">
        <v>91</v>
      </c>
      <c r="BK4109" s="230">
        <f>ROUND(I4109*H4109,2)</f>
        <v>0</v>
      </c>
      <c r="BL4109" s="20" t="s">
        <v>482</v>
      </c>
      <c r="BM4109" s="229" t="s">
        <v>3942</v>
      </c>
    </row>
    <row r="4110" s="13" customFormat="1">
      <c r="A4110" s="13"/>
      <c r="B4110" s="236"/>
      <c r="C4110" s="237"/>
      <c r="D4110" s="238" t="s">
        <v>383</v>
      </c>
      <c r="E4110" s="239" t="s">
        <v>19</v>
      </c>
      <c r="F4110" s="240" t="s">
        <v>1348</v>
      </c>
      <c r="G4110" s="237"/>
      <c r="H4110" s="239" t="s">
        <v>19</v>
      </c>
      <c r="I4110" s="241"/>
      <c r="J4110" s="237"/>
      <c r="K4110" s="237"/>
      <c r="L4110" s="242"/>
      <c r="M4110" s="243"/>
      <c r="N4110" s="244"/>
      <c r="O4110" s="244"/>
      <c r="P4110" s="244"/>
      <c r="Q4110" s="244"/>
      <c r="R4110" s="244"/>
      <c r="S4110" s="244"/>
      <c r="T4110" s="24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6" t="s">
        <v>383</v>
      </c>
      <c r="AU4110" s="246" t="s">
        <v>91</v>
      </c>
      <c r="AV4110" s="13" t="s">
        <v>85</v>
      </c>
      <c r="AW4110" s="13" t="s">
        <v>37</v>
      </c>
      <c r="AX4110" s="13" t="s">
        <v>78</v>
      </c>
      <c r="AY4110" s="246" t="s">
        <v>373</v>
      </c>
    </row>
    <row r="4111" s="13" customFormat="1">
      <c r="A4111" s="13"/>
      <c r="B4111" s="236"/>
      <c r="C4111" s="237"/>
      <c r="D4111" s="238" t="s">
        <v>383</v>
      </c>
      <c r="E4111" s="239" t="s">
        <v>19</v>
      </c>
      <c r="F4111" s="240" t="s">
        <v>3914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383</v>
      </c>
      <c r="AU4111" s="246" t="s">
        <v>91</v>
      </c>
      <c r="AV4111" s="13" t="s">
        <v>85</v>
      </c>
      <c r="AW4111" s="13" t="s">
        <v>37</v>
      </c>
      <c r="AX4111" s="13" t="s">
        <v>78</v>
      </c>
      <c r="AY4111" s="246" t="s">
        <v>373</v>
      </c>
    </row>
    <row r="4112" s="14" customFormat="1">
      <c r="A4112" s="14"/>
      <c r="B4112" s="247"/>
      <c r="C4112" s="248"/>
      <c r="D4112" s="238" t="s">
        <v>383</v>
      </c>
      <c r="E4112" s="249" t="s">
        <v>19</v>
      </c>
      <c r="F4112" s="250" t="s">
        <v>3943</v>
      </c>
      <c r="G4112" s="248"/>
      <c r="H4112" s="251">
        <v>3349.5</v>
      </c>
      <c r="I4112" s="252"/>
      <c r="J4112" s="248"/>
      <c r="K4112" s="248"/>
      <c r="L4112" s="253"/>
      <c r="M4112" s="254"/>
      <c r="N4112" s="255"/>
      <c r="O4112" s="255"/>
      <c r="P4112" s="255"/>
      <c r="Q4112" s="255"/>
      <c r="R4112" s="255"/>
      <c r="S4112" s="255"/>
      <c r="T4112" s="256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7" t="s">
        <v>383</v>
      </c>
      <c r="AU4112" s="257" t="s">
        <v>91</v>
      </c>
      <c r="AV4112" s="14" t="s">
        <v>91</v>
      </c>
      <c r="AW4112" s="14" t="s">
        <v>37</v>
      </c>
      <c r="AX4112" s="14" t="s">
        <v>78</v>
      </c>
      <c r="AY4112" s="257" t="s">
        <v>373</v>
      </c>
    </row>
    <row r="4113" s="15" customFormat="1">
      <c r="A4113" s="15"/>
      <c r="B4113" s="258"/>
      <c r="C4113" s="259"/>
      <c r="D4113" s="238" t="s">
        <v>383</v>
      </c>
      <c r="E4113" s="260" t="s">
        <v>19</v>
      </c>
      <c r="F4113" s="261" t="s">
        <v>386</v>
      </c>
      <c r="G4113" s="259"/>
      <c r="H4113" s="262">
        <v>3349.5</v>
      </c>
      <c r="I4113" s="263"/>
      <c r="J4113" s="259"/>
      <c r="K4113" s="259"/>
      <c r="L4113" s="264"/>
      <c r="M4113" s="265"/>
      <c r="N4113" s="266"/>
      <c r="O4113" s="266"/>
      <c r="P4113" s="266"/>
      <c r="Q4113" s="266"/>
      <c r="R4113" s="266"/>
      <c r="S4113" s="266"/>
      <c r="T4113" s="267"/>
      <c r="U4113" s="15"/>
      <c r="V4113" s="15"/>
      <c r="W4113" s="15"/>
      <c r="X4113" s="15"/>
      <c r="Y4113" s="15"/>
      <c r="Z4113" s="15"/>
      <c r="AA4113" s="15"/>
      <c r="AB4113" s="15"/>
      <c r="AC4113" s="15"/>
      <c r="AD4113" s="15"/>
      <c r="AE4113" s="15"/>
      <c r="AT4113" s="268" t="s">
        <v>383</v>
      </c>
      <c r="AU4113" s="268" t="s">
        <v>91</v>
      </c>
      <c r="AV4113" s="15" t="s">
        <v>379</v>
      </c>
      <c r="AW4113" s="15" t="s">
        <v>37</v>
      </c>
      <c r="AX4113" s="15" t="s">
        <v>85</v>
      </c>
      <c r="AY4113" s="268" t="s">
        <v>373</v>
      </c>
    </row>
    <row r="4114" s="2" customFormat="1" ht="66.75" customHeight="1">
      <c r="A4114" s="41"/>
      <c r="B4114" s="42"/>
      <c r="C4114" s="280" t="s">
        <v>3944</v>
      </c>
      <c r="D4114" s="280" t="s">
        <v>489</v>
      </c>
      <c r="E4114" s="281" t="s">
        <v>3945</v>
      </c>
      <c r="F4114" s="282" t="s">
        <v>3946</v>
      </c>
      <c r="G4114" s="283" t="s">
        <v>2019</v>
      </c>
      <c r="H4114" s="284">
        <v>327.25</v>
      </c>
      <c r="I4114" s="285"/>
      <c r="J4114" s="286">
        <f>ROUND(I4114*H4114,2)</f>
        <v>0</v>
      </c>
      <c r="K4114" s="282" t="s">
        <v>19</v>
      </c>
      <c r="L4114" s="287"/>
      <c r="M4114" s="288" t="s">
        <v>19</v>
      </c>
      <c r="N4114" s="289" t="s">
        <v>50</v>
      </c>
      <c r="O4114" s="87"/>
      <c r="P4114" s="227">
        <f>O4114*H4114</f>
        <v>0</v>
      </c>
      <c r="Q4114" s="227">
        <v>0</v>
      </c>
      <c r="R4114" s="227">
        <f>Q4114*H4114</f>
        <v>0</v>
      </c>
      <c r="S4114" s="227">
        <v>0</v>
      </c>
      <c r="T4114" s="228">
        <f>S4114*H4114</f>
        <v>0</v>
      </c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R4114" s="229" t="s">
        <v>616</v>
      </c>
      <c r="AT4114" s="229" t="s">
        <v>489</v>
      </c>
      <c r="AU4114" s="229" t="s">
        <v>91</v>
      </c>
      <c r="AY4114" s="20" t="s">
        <v>373</v>
      </c>
      <c r="BE4114" s="230">
        <f>IF(N4114="základní",J4114,0)</f>
        <v>0</v>
      </c>
      <c r="BF4114" s="230">
        <f>IF(N4114="snížená",J4114,0)</f>
        <v>0</v>
      </c>
      <c r="BG4114" s="230">
        <f>IF(N4114="zákl. přenesená",J4114,0)</f>
        <v>0</v>
      </c>
      <c r="BH4114" s="230">
        <f>IF(N4114="sníž. přenesená",J4114,0)</f>
        <v>0</v>
      </c>
      <c r="BI4114" s="230">
        <f>IF(N4114="nulová",J4114,0)</f>
        <v>0</v>
      </c>
      <c r="BJ4114" s="20" t="s">
        <v>91</v>
      </c>
      <c r="BK4114" s="230">
        <f>ROUND(I4114*H4114,2)</f>
        <v>0</v>
      </c>
      <c r="BL4114" s="20" t="s">
        <v>482</v>
      </c>
      <c r="BM4114" s="229" t="s">
        <v>3947</v>
      </c>
    </row>
    <row r="4115" s="13" customFormat="1">
      <c r="A4115" s="13"/>
      <c r="B4115" s="236"/>
      <c r="C4115" s="237"/>
      <c r="D4115" s="238" t="s">
        <v>383</v>
      </c>
      <c r="E4115" s="239" t="s">
        <v>19</v>
      </c>
      <c r="F4115" s="240" t="s">
        <v>1348</v>
      </c>
      <c r="G4115" s="237"/>
      <c r="H4115" s="239" t="s">
        <v>19</v>
      </c>
      <c r="I4115" s="241"/>
      <c r="J4115" s="237"/>
      <c r="K4115" s="237"/>
      <c r="L4115" s="242"/>
      <c r="M4115" s="243"/>
      <c r="N4115" s="244"/>
      <c r="O4115" s="244"/>
      <c r="P4115" s="244"/>
      <c r="Q4115" s="244"/>
      <c r="R4115" s="244"/>
      <c r="S4115" s="244"/>
      <c r="T4115" s="245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6" t="s">
        <v>383</v>
      </c>
      <c r="AU4115" s="246" t="s">
        <v>91</v>
      </c>
      <c r="AV4115" s="13" t="s">
        <v>85</v>
      </c>
      <c r="AW4115" s="13" t="s">
        <v>37</v>
      </c>
      <c r="AX4115" s="13" t="s">
        <v>78</v>
      </c>
      <c r="AY4115" s="246" t="s">
        <v>373</v>
      </c>
    </row>
    <row r="4116" s="13" customFormat="1">
      <c r="A4116" s="13"/>
      <c r="B4116" s="236"/>
      <c r="C4116" s="237"/>
      <c r="D4116" s="238" t="s">
        <v>383</v>
      </c>
      <c r="E4116" s="239" t="s">
        <v>19</v>
      </c>
      <c r="F4116" s="240" t="s">
        <v>3914</v>
      </c>
      <c r="G4116" s="237"/>
      <c r="H4116" s="239" t="s">
        <v>19</v>
      </c>
      <c r="I4116" s="241"/>
      <c r="J4116" s="237"/>
      <c r="K4116" s="237"/>
      <c r="L4116" s="242"/>
      <c r="M4116" s="243"/>
      <c r="N4116" s="244"/>
      <c r="O4116" s="244"/>
      <c r="P4116" s="244"/>
      <c r="Q4116" s="244"/>
      <c r="R4116" s="244"/>
      <c r="S4116" s="244"/>
      <c r="T4116" s="24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6" t="s">
        <v>383</v>
      </c>
      <c r="AU4116" s="246" t="s">
        <v>91</v>
      </c>
      <c r="AV4116" s="13" t="s">
        <v>85</v>
      </c>
      <c r="AW4116" s="13" t="s">
        <v>37</v>
      </c>
      <c r="AX4116" s="13" t="s">
        <v>78</v>
      </c>
      <c r="AY4116" s="246" t="s">
        <v>373</v>
      </c>
    </row>
    <row r="4117" s="14" customFormat="1">
      <c r="A4117" s="14"/>
      <c r="B4117" s="247"/>
      <c r="C4117" s="248"/>
      <c r="D4117" s="238" t="s">
        <v>383</v>
      </c>
      <c r="E4117" s="249" t="s">
        <v>19</v>
      </c>
      <c r="F4117" s="250" t="s">
        <v>3948</v>
      </c>
      <c r="G4117" s="248"/>
      <c r="H4117" s="251">
        <v>327.25</v>
      </c>
      <c r="I4117" s="252"/>
      <c r="J4117" s="248"/>
      <c r="K4117" s="248"/>
      <c r="L4117" s="253"/>
      <c r="M4117" s="254"/>
      <c r="N4117" s="255"/>
      <c r="O4117" s="255"/>
      <c r="P4117" s="255"/>
      <c r="Q4117" s="255"/>
      <c r="R4117" s="255"/>
      <c r="S4117" s="255"/>
      <c r="T4117" s="256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7" t="s">
        <v>383</v>
      </c>
      <c r="AU4117" s="257" t="s">
        <v>91</v>
      </c>
      <c r="AV4117" s="14" t="s">
        <v>91</v>
      </c>
      <c r="AW4117" s="14" t="s">
        <v>37</v>
      </c>
      <c r="AX4117" s="14" t="s">
        <v>78</v>
      </c>
      <c r="AY4117" s="257" t="s">
        <v>373</v>
      </c>
    </row>
    <row r="4118" s="15" customFormat="1">
      <c r="A4118" s="15"/>
      <c r="B4118" s="258"/>
      <c r="C4118" s="259"/>
      <c r="D4118" s="238" t="s">
        <v>383</v>
      </c>
      <c r="E4118" s="260" t="s">
        <v>19</v>
      </c>
      <c r="F4118" s="261" t="s">
        <v>386</v>
      </c>
      <c r="G4118" s="259"/>
      <c r="H4118" s="262">
        <v>327.25</v>
      </c>
      <c r="I4118" s="263"/>
      <c r="J4118" s="259"/>
      <c r="K4118" s="259"/>
      <c r="L4118" s="264"/>
      <c r="M4118" s="265"/>
      <c r="N4118" s="266"/>
      <c r="O4118" s="266"/>
      <c r="P4118" s="266"/>
      <c r="Q4118" s="266"/>
      <c r="R4118" s="266"/>
      <c r="S4118" s="266"/>
      <c r="T4118" s="267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68" t="s">
        <v>383</v>
      </c>
      <c r="AU4118" s="268" t="s">
        <v>91</v>
      </c>
      <c r="AV4118" s="15" t="s">
        <v>379</v>
      </c>
      <c r="AW4118" s="15" t="s">
        <v>37</v>
      </c>
      <c r="AX4118" s="15" t="s">
        <v>85</v>
      </c>
      <c r="AY4118" s="268" t="s">
        <v>373</v>
      </c>
    </row>
    <row r="4119" s="2" customFormat="1" ht="24.15" customHeight="1">
      <c r="A4119" s="41"/>
      <c r="B4119" s="42"/>
      <c r="C4119" s="218" t="s">
        <v>3949</v>
      </c>
      <c r="D4119" s="218" t="s">
        <v>375</v>
      </c>
      <c r="E4119" s="219" t="s">
        <v>3950</v>
      </c>
      <c r="F4119" s="220" t="s">
        <v>3951</v>
      </c>
      <c r="G4119" s="221" t="s">
        <v>230</v>
      </c>
      <c r="H4119" s="222">
        <v>46.600000000000001</v>
      </c>
      <c r="I4119" s="223"/>
      <c r="J4119" s="224">
        <f>ROUND(I4119*H4119,2)</f>
        <v>0</v>
      </c>
      <c r="K4119" s="220" t="s">
        <v>3934</v>
      </c>
      <c r="L4119" s="47"/>
      <c r="M4119" s="225" t="s">
        <v>19</v>
      </c>
      <c r="N4119" s="226" t="s">
        <v>50</v>
      </c>
      <c r="O4119" s="87"/>
      <c r="P4119" s="227">
        <f>O4119*H4119</f>
        <v>0</v>
      </c>
      <c r="Q4119" s="227">
        <v>0</v>
      </c>
      <c r="R4119" s="227">
        <f>Q4119*H4119</f>
        <v>0</v>
      </c>
      <c r="S4119" s="227">
        <v>0</v>
      </c>
      <c r="T4119" s="228">
        <f>S4119*H4119</f>
        <v>0</v>
      </c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R4119" s="229" t="s">
        <v>482</v>
      </c>
      <c r="AT4119" s="229" t="s">
        <v>375</v>
      </c>
      <c r="AU4119" s="229" t="s">
        <v>91</v>
      </c>
      <c r="AY4119" s="20" t="s">
        <v>373</v>
      </c>
      <c r="BE4119" s="230">
        <f>IF(N4119="základní",J4119,0)</f>
        <v>0</v>
      </c>
      <c r="BF4119" s="230">
        <f>IF(N4119="snížená",J4119,0)</f>
        <v>0</v>
      </c>
      <c r="BG4119" s="230">
        <f>IF(N4119="zákl. přenesená",J4119,0)</f>
        <v>0</v>
      </c>
      <c r="BH4119" s="230">
        <f>IF(N4119="sníž. přenesená",J4119,0)</f>
        <v>0</v>
      </c>
      <c r="BI4119" s="230">
        <f>IF(N4119="nulová",J4119,0)</f>
        <v>0</v>
      </c>
      <c r="BJ4119" s="20" t="s">
        <v>91</v>
      </c>
      <c r="BK4119" s="230">
        <f>ROUND(I4119*H4119,2)</f>
        <v>0</v>
      </c>
      <c r="BL4119" s="20" t="s">
        <v>482</v>
      </c>
      <c r="BM4119" s="229" t="s">
        <v>3952</v>
      </c>
    </row>
    <row r="4120" s="2" customFormat="1">
      <c r="A4120" s="41"/>
      <c r="B4120" s="42"/>
      <c r="C4120" s="43"/>
      <c r="D4120" s="231" t="s">
        <v>381</v>
      </c>
      <c r="E4120" s="43"/>
      <c r="F4120" s="232" t="s">
        <v>3953</v>
      </c>
      <c r="G4120" s="43"/>
      <c r="H4120" s="43"/>
      <c r="I4120" s="233"/>
      <c r="J4120" s="43"/>
      <c r="K4120" s="43"/>
      <c r="L4120" s="47"/>
      <c r="M4120" s="234"/>
      <c r="N4120" s="235"/>
      <c r="O4120" s="87"/>
      <c r="P4120" s="87"/>
      <c r="Q4120" s="87"/>
      <c r="R4120" s="87"/>
      <c r="S4120" s="87"/>
      <c r="T4120" s="88"/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T4120" s="20" t="s">
        <v>381</v>
      </c>
      <c r="AU4120" s="20" t="s">
        <v>91</v>
      </c>
    </row>
    <row r="4121" s="13" customFormat="1">
      <c r="A4121" s="13"/>
      <c r="B4121" s="236"/>
      <c r="C4121" s="237"/>
      <c r="D4121" s="238" t="s">
        <v>383</v>
      </c>
      <c r="E4121" s="239" t="s">
        <v>19</v>
      </c>
      <c r="F4121" s="240" t="s">
        <v>1348</v>
      </c>
      <c r="G4121" s="237"/>
      <c r="H4121" s="239" t="s">
        <v>19</v>
      </c>
      <c r="I4121" s="241"/>
      <c r="J4121" s="237"/>
      <c r="K4121" s="237"/>
      <c r="L4121" s="242"/>
      <c r="M4121" s="243"/>
      <c r="N4121" s="244"/>
      <c r="O4121" s="244"/>
      <c r="P4121" s="244"/>
      <c r="Q4121" s="244"/>
      <c r="R4121" s="244"/>
      <c r="S4121" s="244"/>
      <c r="T4121" s="245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6" t="s">
        <v>383</v>
      </c>
      <c r="AU4121" s="246" t="s">
        <v>91</v>
      </c>
      <c r="AV4121" s="13" t="s">
        <v>85</v>
      </c>
      <c r="AW4121" s="13" t="s">
        <v>37</v>
      </c>
      <c r="AX4121" s="13" t="s">
        <v>78</v>
      </c>
      <c r="AY4121" s="246" t="s">
        <v>373</v>
      </c>
    </row>
    <row r="4122" s="13" customFormat="1">
      <c r="A4122" s="13"/>
      <c r="B4122" s="236"/>
      <c r="C4122" s="237"/>
      <c r="D4122" s="238" t="s">
        <v>383</v>
      </c>
      <c r="E4122" s="239" t="s">
        <v>19</v>
      </c>
      <c r="F4122" s="240" t="s">
        <v>3914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383</v>
      </c>
      <c r="AU4122" s="246" t="s">
        <v>91</v>
      </c>
      <c r="AV4122" s="13" t="s">
        <v>85</v>
      </c>
      <c r="AW4122" s="13" t="s">
        <v>37</v>
      </c>
      <c r="AX4122" s="13" t="s">
        <v>78</v>
      </c>
      <c r="AY4122" s="246" t="s">
        <v>373</v>
      </c>
    </row>
    <row r="4123" s="14" customFormat="1">
      <c r="A4123" s="14"/>
      <c r="B4123" s="247"/>
      <c r="C4123" s="248"/>
      <c r="D4123" s="238" t="s">
        <v>383</v>
      </c>
      <c r="E4123" s="249" t="s">
        <v>19</v>
      </c>
      <c r="F4123" s="250" t="s">
        <v>3954</v>
      </c>
      <c r="G4123" s="248"/>
      <c r="H4123" s="251">
        <v>46.600000000000001</v>
      </c>
      <c r="I4123" s="252"/>
      <c r="J4123" s="248"/>
      <c r="K4123" s="248"/>
      <c r="L4123" s="253"/>
      <c r="M4123" s="254"/>
      <c r="N4123" s="255"/>
      <c r="O4123" s="255"/>
      <c r="P4123" s="255"/>
      <c r="Q4123" s="255"/>
      <c r="R4123" s="255"/>
      <c r="S4123" s="255"/>
      <c r="T4123" s="256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7" t="s">
        <v>383</v>
      </c>
      <c r="AU4123" s="257" t="s">
        <v>91</v>
      </c>
      <c r="AV4123" s="14" t="s">
        <v>91</v>
      </c>
      <c r="AW4123" s="14" t="s">
        <v>37</v>
      </c>
      <c r="AX4123" s="14" t="s">
        <v>78</v>
      </c>
      <c r="AY4123" s="257" t="s">
        <v>373</v>
      </c>
    </row>
    <row r="4124" s="15" customFormat="1">
      <c r="A4124" s="15"/>
      <c r="B4124" s="258"/>
      <c r="C4124" s="259"/>
      <c r="D4124" s="238" t="s">
        <v>383</v>
      </c>
      <c r="E4124" s="260" t="s">
        <v>19</v>
      </c>
      <c r="F4124" s="261" t="s">
        <v>386</v>
      </c>
      <c r="G4124" s="259"/>
      <c r="H4124" s="262">
        <v>46.600000000000001</v>
      </c>
      <c r="I4124" s="263"/>
      <c r="J4124" s="259"/>
      <c r="K4124" s="259"/>
      <c r="L4124" s="264"/>
      <c r="M4124" s="265"/>
      <c r="N4124" s="266"/>
      <c r="O4124" s="266"/>
      <c r="P4124" s="266"/>
      <c r="Q4124" s="266"/>
      <c r="R4124" s="266"/>
      <c r="S4124" s="266"/>
      <c r="T4124" s="267"/>
      <c r="U4124" s="15"/>
      <c r="V4124" s="15"/>
      <c r="W4124" s="15"/>
      <c r="X4124" s="15"/>
      <c r="Y4124" s="15"/>
      <c r="Z4124" s="15"/>
      <c r="AA4124" s="15"/>
      <c r="AB4124" s="15"/>
      <c r="AC4124" s="15"/>
      <c r="AD4124" s="15"/>
      <c r="AE4124" s="15"/>
      <c r="AT4124" s="268" t="s">
        <v>383</v>
      </c>
      <c r="AU4124" s="268" t="s">
        <v>91</v>
      </c>
      <c r="AV4124" s="15" t="s">
        <v>379</v>
      </c>
      <c r="AW4124" s="15" t="s">
        <v>37</v>
      </c>
      <c r="AX4124" s="15" t="s">
        <v>85</v>
      </c>
      <c r="AY4124" s="268" t="s">
        <v>373</v>
      </c>
    </row>
    <row r="4125" s="2" customFormat="1" ht="62.7" customHeight="1">
      <c r="A4125" s="41"/>
      <c r="B4125" s="42"/>
      <c r="C4125" s="280" t="s">
        <v>3955</v>
      </c>
      <c r="D4125" s="280" t="s">
        <v>489</v>
      </c>
      <c r="E4125" s="281" t="s">
        <v>3956</v>
      </c>
      <c r="F4125" s="282" t="s">
        <v>3957</v>
      </c>
      <c r="G4125" s="283" t="s">
        <v>2019</v>
      </c>
      <c r="H4125" s="284">
        <v>871.41999999999996</v>
      </c>
      <c r="I4125" s="285"/>
      <c r="J4125" s="286">
        <f>ROUND(I4125*H4125,2)</f>
        <v>0</v>
      </c>
      <c r="K4125" s="282" t="s">
        <v>19</v>
      </c>
      <c r="L4125" s="287"/>
      <c r="M4125" s="288" t="s">
        <v>19</v>
      </c>
      <c r="N4125" s="289" t="s">
        <v>50</v>
      </c>
      <c r="O4125" s="87"/>
      <c r="P4125" s="227">
        <f>O4125*H4125</f>
        <v>0</v>
      </c>
      <c r="Q4125" s="227">
        <v>0</v>
      </c>
      <c r="R4125" s="227">
        <f>Q4125*H4125</f>
        <v>0</v>
      </c>
      <c r="S4125" s="227">
        <v>0</v>
      </c>
      <c r="T4125" s="228">
        <f>S4125*H4125</f>
        <v>0</v>
      </c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R4125" s="229" t="s">
        <v>616</v>
      </c>
      <c r="AT4125" s="229" t="s">
        <v>489</v>
      </c>
      <c r="AU4125" s="229" t="s">
        <v>91</v>
      </c>
      <c r="AY4125" s="20" t="s">
        <v>373</v>
      </c>
      <c r="BE4125" s="230">
        <f>IF(N4125="základní",J4125,0)</f>
        <v>0</v>
      </c>
      <c r="BF4125" s="230">
        <f>IF(N4125="snížená",J4125,0)</f>
        <v>0</v>
      </c>
      <c r="BG4125" s="230">
        <f>IF(N4125="zákl. přenesená",J4125,0)</f>
        <v>0</v>
      </c>
      <c r="BH4125" s="230">
        <f>IF(N4125="sníž. přenesená",J4125,0)</f>
        <v>0</v>
      </c>
      <c r="BI4125" s="230">
        <f>IF(N4125="nulová",J4125,0)</f>
        <v>0</v>
      </c>
      <c r="BJ4125" s="20" t="s">
        <v>91</v>
      </c>
      <c r="BK4125" s="230">
        <f>ROUND(I4125*H4125,2)</f>
        <v>0</v>
      </c>
      <c r="BL4125" s="20" t="s">
        <v>482</v>
      </c>
      <c r="BM4125" s="229" t="s">
        <v>3958</v>
      </c>
    </row>
    <row r="4126" s="13" customFormat="1">
      <c r="A4126" s="13"/>
      <c r="B4126" s="236"/>
      <c r="C4126" s="237"/>
      <c r="D4126" s="238" t="s">
        <v>383</v>
      </c>
      <c r="E4126" s="239" t="s">
        <v>19</v>
      </c>
      <c r="F4126" s="240" t="s">
        <v>1348</v>
      </c>
      <c r="G4126" s="237"/>
      <c r="H4126" s="239" t="s">
        <v>19</v>
      </c>
      <c r="I4126" s="241"/>
      <c r="J4126" s="237"/>
      <c r="K4126" s="237"/>
      <c r="L4126" s="242"/>
      <c r="M4126" s="243"/>
      <c r="N4126" s="244"/>
      <c r="O4126" s="244"/>
      <c r="P4126" s="244"/>
      <c r="Q4126" s="244"/>
      <c r="R4126" s="244"/>
      <c r="S4126" s="244"/>
      <c r="T4126" s="245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6" t="s">
        <v>383</v>
      </c>
      <c r="AU4126" s="246" t="s">
        <v>91</v>
      </c>
      <c r="AV4126" s="13" t="s">
        <v>85</v>
      </c>
      <c r="AW4126" s="13" t="s">
        <v>37</v>
      </c>
      <c r="AX4126" s="13" t="s">
        <v>78</v>
      </c>
      <c r="AY4126" s="246" t="s">
        <v>373</v>
      </c>
    </row>
    <row r="4127" s="13" customFormat="1">
      <c r="A4127" s="13"/>
      <c r="B4127" s="236"/>
      <c r="C4127" s="237"/>
      <c r="D4127" s="238" t="s">
        <v>383</v>
      </c>
      <c r="E4127" s="239" t="s">
        <v>19</v>
      </c>
      <c r="F4127" s="240" t="s">
        <v>3914</v>
      </c>
      <c r="G4127" s="237"/>
      <c r="H4127" s="239" t="s">
        <v>19</v>
      </c>
      <c r="I4127" s="241"/>
      <c r="J4127" s="237"/>
      <c r="K4127" s="237"/>
      <c r="L4127" s="242"/>
      <c r="M4127" s="243"/>
      <c r="N4127" s="244"/>
      <c r="O4127" s="244"/>
      <c r="P4127" s="244"/>
      <c r="Q4127" s="244"/>
      <c r="R4127" s="244"/>
      <c r="S4127" s="244"/>
      <c r="T4127" s="24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6" t="s">
        <v>383</v>
      </c>
      <c r="AU4127" s="246" t="s">
        <v>91</v>
      </c>
      <c r="AV4127" s="13" t="s">
        <v>85</v>
      </c>
      <c r="AW4127" s="13" t="s">
        <v>37</v>
      </c>
      <c r="AX4127" s="13" t="s">
        <v>78</v>
      </c>
      <c r="AY4127" s="246" t="s">
        <v>373</v>
      </c>
    </row>
    <row r="4128" s="14" customFormat="1">
      <c r="A4128" s="14"/>
      <c r="B4128" s="247"/>
      <c r="C4128" s="248"/>
      <c r="D4128" s="238" t="s">
        <v>383</v>
      </c>
      <c r="E4128" s="249" t="s">
        <v>19</v>
      </c>
      <c r="F4128" s="250" t="s">
        <v>3959</v>
      </c>
      <c r="G4128" s="248"/>
      <c r="H4128" s="251">
        <v>871.41999999999996</v>
      </c>
      <c r="I4128" s="252"/>
      <c r="J4128" s="248"/>
      <c r="K4128" s="248"/>
      <c r="L4128" s="253"/>
      <c r="M4128" s="254"/>
      <c r="N4128" s="255"/>
      <c r="O4128" s="255"/>
      <c r="P4128" s="255"/>
      <c r="Q4128" s="255"/>
      <c r="R4128" s="255"/>
      <c r="S4128" s="255"/>
      <c r="T4128" s="256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7" t="s">
        <v>383</v>
      </c>
      <c r="AU4128" s="257" t="s">
        <v>91</v>
      </c>
      <c r="AV4128" s="14" t="s">
        <v>91</v>
      </c>
      <c r="AW4128" s="14" t="s">
        <v>37</v>
      </c>
      <c r="AX4128" s="14" t="s">
        <v>78</v>
      </c>
      <c r="AY4128" s="257" t="s">
        <v>373</v>
      </c>
    </row>
    <row r="4129" s="15" customFormat="1">
      <c r="A4129" s="15"/>
      <c r="B4129" s="258"/>
      <c r="C4129" s="259"/>
      <c r="D4129" s="238" t="s">
        <v>383</v>
      </c>
      <c r="E4129" s="260" t="s">
        <v>19</v>
      </c>
      <c r="F4129" s="261" t="s">
        <v>386</v>
      </c>
      <c r="G4129" s="259"/>
      <c r="H4129" s="262">
        <v>871.41999999999996</v>
      </c>
      <c r="I4129" s="263"/>
      <c r="J4129" s="259"/>
      <c r="K4129" s="259"/>
      <c r="L4129" s="264"/>
      <c r="M4129" s="265"/>
      <c r="N4129" s="266"/>
      <c r="O4129" s="266"/>
      <c r="P4129" s="266"/>
      <c r="Q4129" s="266"/>
      <c r="R4129" s="266"/>
      <c r="S4129" s="266"/>
      <c r="T4129" s="267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8" t="s">
        <v>383</v>
      </c>
      <c r="AU4129" s="268" t="s">
        <v>91</v>
      </c>
      <c r="AV4129" s="15" t="s">
        <v>379</v>
      </c>
      <c r="AW4129" s="15" t="s">
        <v>37</v>
      </c>
      <c r="AX4129" s="15" t="s">
        <v>85</v>
      </c>
      <c r="AY4129" s="268" t="s">
        <v>373</v>
      </c>
    </row>
    <row r="4130" s="2" customFormat="1" ht="16.5" customHeight="1">
      <c r="A4130" s="41"/>
      <c r="B4130" s="42"/>
      <c r="C4130" s="218" t="s">
        <v>3960</v>
      </c>
      <c r="D4130" s="218" t="s">
        <v>375</v>
      </c>
      <c r="E4130" s="219" t="s">
        <v>3961</v>
      </c>
      <c r="F4130" s="220" t="s">
        <v>3962</v>
      </c>
      <c r="G4130" s="221" t="s">
        <v>595</v>
      </c>
      <c r="H4130" s="222">
        <v>2</v>
      </c>
      <c r="I4130" s="223"/>
      <c r="J4130" s="224">
        <f>ROUND(I4130*H4130,2)</f>
        <v>0</v>
      </c>
      <c r="K4130" s="220" t="s">
        <v>378</v>
      </c>
      <c r="L4130" s="47"/>
      <c r="M4130" s="225" t="s">
        <v>19</v>
      </c>
      <c r="N4130" s="226" t="s">
        <v>50</v>
      </c>
      <c r="O4130" s="87"/>
      <c r="P4130" s="227">
        <f>O4130*H4130</f>
        <v>0</v>
      </c>
      <c r="Q4130" s="227">
        <v>0</v>
      </c>
      <c r="R4130" s="227">
        <f>Q4130*H4130</f>
        <v>0</v>
      </c>
      <c r="S4130" s="227">
        <v>0</v>
      </c>
      <c r="T4130" s="228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29" t="s">
        <v>482</v>
      </c>
      <c r="AT4130" s="229" t="s">
        <v>375</v>
      </c>
      <c r="AU4130" s="229" t="s">
        <v>91</v>
      </c>
      <c r="AY4130" s="20" t="s">
        <v>373</v>
      </c>
      <c r="BE4130" s="230">
        <f>IF(N4130="základní",J4130,0)</f>
        <v>0</v>
      </c>
      <c r="BF4130" s="230">
        <f>IF(N4130="snížená",J4130,0)</f>
        <v>0</v>
      </c>
      <c r="BG4130" s="230">
        <f>IF(N4130="zákl. přenesená",J4130,0)</f>
        <v>0</v>
      </c>
      <c r="BH4130" s="230">
        <f>IF(N4130="sníž. přenesená",J4130,0)</f>
        <v>0</v>
      </c>
      <c r="BI4130" s="230">
        <f>IF(N4130="nulová",J4130,0)</f>
        <v>0</v>
      </c>
      <c r="BJ4130" s="20" t="s">
        <v>91</v>
      </c>
      <c r="BK4130" s="230">
        <f>ROUND(I4130*H4130,2)</f>
        <v>0</v>
      </c>
      <c r="BL4130" s="20" t="s">
        <v>482</v>
      </c>
      <c r="BM4130" s="229" t="s">
        <v>3963</v>
      </c>
    </row>
    <row r="4131" s="2" customFormat="1">
      <c r="A4131" s="41"/>
      <c r="B4131" s="42"/>
      <c r="C4131" s="43"/>
      <c r="D4131" s="231" t="s">
        <v>381</v>
      </c>
      <c r="E4131" s="43"/>
      <c r="F4131" s="232" t="s">
        <v>3964</v>
      </c>
      <c r="G4131" s="43"/>
      <c r="H4131" s="43"/>
      <c r="I4131" s="233"/>
      <c r="J4131" s="43"/>
      <c r="K4131" s="43"/>
      <c r="L4131" s="47"/>
      <c r="M4131" s="234"/>
      <c r="N4131" s="235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381</v>
      </c>
      <c r="AU4131" s="20" t="s">
        <v>91</v>
      </c>
    </row>
    <row r="4132" s="13" customFormat="1">
      <c r="A4132" s="13"/>
      <c r="B4132" s="236"/>
      <c r="C4132" s="237"/>
      <c r="D4132" s="238" t="s">
        <v>383</v>
      </c>
      <c r="E4132" s="239" t="s">
        <v>19</v>
      </c>
      <c r="F4132" s="240" t="s">
        <v>384</v>
      </c>
      <c r="G4132" s="237"/>
      <c r="H4132" s="239" t="s">
        <v>19</v>
      </c>
      <c r="I4132" s="241"/>
      <c r="J4132" s="237"/>
      <c r="K4132" s="237"/>
      <c r="L4132" s="242"/>
      <c r="M4132" s="243"/>
      <c r="N4132" s="244"/>
      <c r="O4132" s="244"/>
      <c r="P4132" s="244"/>
      <c r="Q4132" s="244"/>
      <c r="R4132" s="244"/>
      <c r="S4132" s="244"/>
      <c r="T4132" s="24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6" t="s">
        <v>383</v>
      </c>
      <c r="AU4132" s="246" t="s">
        <v>91</v>
      </c>
      <c r="AV4132" s="13" t="s">
        <v>85</v>
      </c>
      <c r="AW4132" s="13" t="s">
        <v>37</v>
      </c>
      <c r="AX4132" s="13" t="s">
        <v>78</v>
      </c>
      <c r="AY4132" s="246" t="s">
        <v>373</v>
      </c>
    </row>
    <row r="4133" s="13" customFormat="1">
      <c r="A4133" s="13"/>
      <c r="B4133" s="236"/>
      <c r="C4133" s="237"/>
      <c r="D4133" s="238" t="s">
        <v>383</v>
      </c>
      <c r="E4133" s="239" t="s">
        <v>19</v>
      </c>
      <c r="F4133" s="240" t="s">
        <v>1441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383</v>
      </c>
      <c r="AU4133" s="246" t="s">
        <v>91</v>
      </c>
      <c r="AV4133" s="13" t="s">
        <v>85</v>
      </c>
      <c r="AW4133" s="13" t="s">
        <v>37</v>
      </c>
      <c r="AX4133" s="13" t="s">
        <v>78</v>
      </c>
      <c r="AY4133" s="246" t="s">
        <v>373</v>
      </c>
    </row>
    <row r="4134" s="14" customFormat="1">
      <c r="A4134" s="14"/>
      <c r="B4134" s="247"/>
      <c r="C4134" s="248"/>
      <c r="D4134" s="238" t="s">
        <v>383</v>
      </c>
      <c r="E4134" s="249" t="s">
        <v>19</v>
      </c>
      <c r="F4134" s="250" t="s">
        <v>3965</v>
      </c>
      <c r="G4134" s="248"/>
      <c r="H4134" s="251">
        <v>2</v>
      </c>
      <c r="I4134" s="252"/>
      <c r="J4134" s="248"/>
      <c r="K4134" s="248"/>
      <c r="L4134" s="253"/>
      <c r="M4134" s="254"/>
      <c r="N4134" s="255"/>
      <c r="O4134" s="255"/>
      <c r="P4134" s="255"/>
      <c r="Q4134" s="255"/>
      <c r="R4134" s="255"/>
      <c r="S4134" s="255"/>
      <c r="T4134" s="256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7" t="s">
        <v>383</v>
      </c>
      <c r="AU4134" s="257" t="s">
        <v>91</v>
      </c>
      <c r="AV4134" s="14" t="s">
        <v>91</v>
      </c>
      <c r="AW4134" s="14" t="s">
        <v>37</v>
      </c>
      <c r="AX4134" s="14" t="s">
        <v>78</v>
      </c>
      <c r="AY4134" s="257" t="s">
        <v>373</v>
      </c>
    </row>
    <row r="4135" s="15" customFormat="1">
      <c r="A4135" s="15"/>
      <c r="B4135" s="258"/>
      <c r="C4135" s="259"/>
      <c r="D4135" s="238" t="s">
        <v>383</v>
      </c>
      <c r="E4135" s="260" t="s">
        <v>19</v>
      </c>
      <c r="F4135" s="261" t="s">
        <v>386</v>
      </c>
      <c r="G4135" s="259"/>
      <c r="H4135" s="262">
        <v>2</v>
      </c>
      <c r="I4135" s="263"/>
      <c r="J4135" s="259"/>
      <c r="K4135" s="259"/>
      <c r="L4135" s="264"/>
      <c r="M4135" s="265"/>
      <c r="N4135" s="266"/>
      <c r="O4135" s="266"/>
      <c r="P4135" s="266"/>
      <c r="Q4135" s="266"/>
      <c r="R4135" s="266"/>
      <c r="S4135" s="266"/>
      <c r="T4135" s="267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8" t="s">
        <v>383</v>
      </c>
      <c r="AU4135" s="268" t="s">
        <v>91</v>
      </c>
      <c r="AV4135" s="15" t="s">
        <v>379</v>
      </c>
      <c r="AW4135" s="15" t="s">
        <v>37</v>
      </c>
      <c r="AX4135" s="15" t="s">
        <v>85</v>
      </c>
      <c r="AY4135" s="268" t="s">
        <v>373</v>
      </c>
    </row>
    <row r="4136" s="2" customFormat="1" ht="44.25" customHeight="1">
      <c r="A4136" s="41"/>
      <c r="B4136" s="42"/>
      <c r="C4136" s="280" t="s">
        <v>3966</v>
      </c>
      <c r="D4136" s="280" t="s">
        <v>489</v>
      </c>
      <c r="E4136" s="281" t="s">
        <v>3967</v>
      </c>
      <c r="F4136" s="282" t="s">
        <v>3968</v>
      </c>
      <c r="G4136" s="283" t="s">
        <v>595</v>
      </c>
      <c r="H4136" s="284">
        <v>2</v>
      </c>
      <c r="I4136" s="285"/>
      <c r="J4136" s="286">
        <f>ROUND(I4136*H4136,2)</f>
        <v>0</v>
      </c>
      <c r="K4136" s="282" t="s">
        <v>19</v>
      </c>
      <c r="L4136" s="287"/>
      <c r="M4136" s="288" t="s">
        <v>19</v>
      </c>
      <c r="N4136" s="289" t="s">
        <v>50</v>
      </c>
      <c r="O4136" s="87"/>
      <c r="P4136" s="227">
        <f>O4136*H4136</f>
        <v>0</v>
      </c>
      <c r="Q4136" s="227">
        <v>0.039399999999999998</v>
      </c>
      <c r="R4136" s="227">
        <f>Q4136*H4136</f>
        <v>0.078799999999999995</v>
      </c>
      <c r="S4136" s="227">
        <v>0</v>
      </c>
      <c r="T4136" s="228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9" t="s">
        <v>616</v>
      </c>
      <c r="AT4136" s="229" t="s">
        <v>489</v>
      </c>
      <c r="AU4136" s="229" t="s">
        <v>91</v>
      </c>
      <c r="AY4136" s="20" t="s">
        <v>373</v>
      </c>
      <c r="BE4136" s="230">
        <f>IF(N4136="základní",J4136,0)</f>
        <v>0</v>
      </c>
      <c r="BF4136" s="230">
        <f>IF(N4136="snížená",J4136,0)</f>
        <v>0</v>
      </c>
      <c r="BG4136" s="230">
        <f>IF(N4136="zákl. přenesená",J4136,0)</f>
        <v>0</v>
      </c>
      <c r="BH4136" s="230">
        <f>IF(N4136="sníž. přenesená",J4136,0)</f>
        <v>0</v>
      </c>
      <c r="BI4136" s="230">
        <f>IF(N4136="nulová",J4136,0)</f>
        <v>0</v>
      </c>
      <c r="BJ4136" s="20" t="s">
        <v>91</v>
      </c>
      <c r="BK4136" s="230">
        <f>ROUND(I4136*H4136,2)</f>
        <v>0</v>
      </c>
      <c r="BL4136" s="20" t="s">
        <v>482</v>
      </c>
      <c r="BM4136" s="229" t="s">
        <v>3969</v>
      </c>
    </row>
    <row r="4137" s="13" customFormat="1">
      <c r="A4137" s="13"/>
      <c r="B4137" s="236"/>
      <c r="C4137" s="237"/>
      <c r="D4137" s="238" t="s">
        <v>383</v>
      </c>
      <c r="E4137" s="239" t="s">
        <v>19</v>
      </c>
      <c r="F4137" s="240" t="s">
        <v>384</v>
      </c>
      <c r="G4137" s="237"/>
      <c r="H4137" s="239" t="s">
        <v>19</v>
      </c>
      <c r="I4137" s="241"/>
      <c r="J4137" s="237"/>
      <c r="K4137" s="237"/>
      <c r="L4137" s="242"/>
      <c r="M4137" s="243"/>
      <c r="N4137" s="244"/>
      <c r="O4137" s="244"/>
      <c r="P4137" s="244"/>
      <c r="Q4137" s="244"/>
      <c r="R4137" s="244"/>
      <c r="S4137" s="244"/>
      <c r="T4137" s="245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6" t="s">
        <v>383</v>
      </c>
      <c r="AU4137" s="246" t="s">
        <v>91</v>
      </c>
      <c r="AV4137" s="13" t="s">
        <v>85</v>
      </c>
      <c r="AW4137" s="13" t="s">
        <v>37</v>
      </c>
      <c r="AX4137" s="13" t="s">
        <v>78</v>
      </c>
      <c r="AY4137" s="246" t="s">
        <v>373</v>
      </c>
    </row>
    <row r="4138" s="13" customFormat="1">
      <c r="A4138" s="13"/>
      <c r="B4138" s="236"/>
      <c r="C4138" s="237"/>
      <c r="D4138" s="238" t="s">
        <v>383</v>
      </c>
      <c r="E4138" s="239" t="s">
        <v>19</v>
      </c>
      <c r="F4138" s="240" t="s">
        <v>1441</v>
      </c>
      <c r="G4138" s="237"/>
      <c r="H4138" s="239" t="s">
        <v>19</v>
      </c>
      <c r="I4138" s="241"/>
      <c r="J4138" s="237"/>
      <c r="K4138" s="237"/>
      <c r="L4138" s="242"/>
      <c r="M4138" s="243"/>
      <c r="N4138" s="244"/>
      <c r="O4138" s="244"/>
      <c r="P4138" s="244"/>
      <c r="Q4138" s="244"/>
      <c r="R4138" s="244"/>
      <c r="S4138" s="244"/>
      <c r="T4138" s="245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6" t="s">
        <v>383</v>
      </c>
      <c r="AU4138" s="246" t="s">
        <v>91</v>
      </c>
      <c r="AV4138" s="13" t="s">
        <v>85</v>
      </c>
      <c r="AW4138" s="13" t="s">
        <v>37</v>
      </c>
      <c r="AX4138" s="13" t="s">
        <v>78</v>
      </c>
      <c r="AY4138" s="246" t="s">
        <v>373</v>
      </c>
    </row>
    <row r="4139" s="14" customFormat="1">
      <c r="A4139" s="14"/>
      <c r="B4139" s="247"/>
      <c r="C4139" s="248"/>
      <c r="D4139" s="238" t="s">
        <v>383</v>
      </c>
      <c r="E4139" s="249" t="s">
        <v>19</v>
      </c>
      <c r="F4139" s="250" t="s">
        <v>3965</v>
      </c>
      <c r="G4139" s="248"/>
      <c r="H4139" s="251">
        <v>2</v>
      </c>
      <c r="I4139" s="252"/>
      <c r="J4139" s="248"/>
      <c r="K4139" s="248"/>
      <c r="L4139" s="253"/>
      <c r="M4139" s="254"/>
      <c r="N4139" s="255"/>
      <c r="O4139" s="255"/>
      <c r="P4139" s="255"/>
      <c r="Q4139" s="255"/>
      <c r="R4139" s="255"/>
      <c r="S4139" s="255"/>
      <c r="T4139" s="256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7" t="s">
        <v>383</v>
      </c>
      <c r="AU4139" s="257" t="s">
        <v>91</v>
      </c>
      <c r="AV4139" s="14" t="s">
        <v>91</v>
      </c>
      <c r="AW4139" s="14" t="s">
        <v>37</v>
      </c>
      <c r="AX4139" s="14" t="s">
        <v>78</v>
      </c>
      <c r="AY4139" s="257" t="s">
        <v>373</v>
      </c>
    </row>
    <row r="4140" s="15" customFormat="1">
      <c r="A4140" s="15"/>
      <c r="B4140" s="258"/>
      <c r="C4140" s="259"/>
      <c r="D4140" s="238" t="s">
        <v>383</v>
      </c>
      <c r="E4140" s="260" t="s">
        <v>19</v>
      </c>
      <c r="F4140" s="261" t="s">
        <v>386</v>
      </c>
      <c r="G4140" s="259"/>
      <c r="H4140" s="262">
        <v>2</v>
      </c>
      <c r="I4140" s="263"/>
      <c r="J4140" s="259"/>
      <c r="K4140" s="259"/>
      <c r="L4140" s="264"/>
      <c r="M4140" s="265"/>
      <c r="N4140" s="266"/>
      <c r="O4140" s="266"/>
      <c r="P4140" s="266"/>
      <c r="Q4140" s="266"/>
      <c r="R4140" s="266"/>
      <c r="S4140" s="266"/>
      <c r="T4140" s="267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T4140" s="268" t="s">
        <v>383</v>
      </c>
      <c r="AU4140" s="268" t="s">
        <v>91</v>
      </c>
      <c r="AV4140" s="15" t="s">
        <v>379</v>
      </c>
      <c r="AW4140" s="15" t="s">
        <v>37</v>
      </c>
      <c r="AX4140" s="15" t="s">
        <v>85</v>
      </c>
      <c r="AY4140" s="268" t="s">
        <v>373</v>
      </c>
    </row>
    <row r="4141" s="2" customFormat="1" ht="33" customHeight="1">
      <c r="A4141" s="41"/>
      <c r="B4141" s="42"/>
      <c r="C4141" s="218" t="s">
        <v>3970</v>
      </c>
      <c r="D4141" s="218" t="s">
        <v>375</v>
      </c>
      <c r="E4141" s="219" t="s">
        <v>3971</v>
      </c>
      <c r="F4141" s="220" t="s">
        <v>3972</v>
      </c>
      <c r="G4141" s="221" t="s">
        <v>230</v>
      </c>
      <c r="H4141" s="222">
        <v>30</v>
      </c>
      <c r="I4141" s="223"/>
      <c r="J4141" s="224">
        <f>ROUND(I4141*H4141,2)</f>
        <v>0</v>
      </c>
      <c r="K4141" s="220" t="s">
        <v>378</v>
      </c>
      <c r="L4141" s="47"/>
      <c r="M4141" s="225" t="s">
        <v>19</v>
      </c>
      <c r="N4141" s="226" t="s">
        <v>50</v>
      </c>
      <c r="O4141" s="87"/>
      <c r="P4141" s="227">
        <f>O4141*H4141</f>
        <v>0</v>
      </c>
      <c r="Q4141" s="227">
        <v>0</v>
      </c>
      <c r="R4141" s="227">
        <f>Q4141*H4141</f>
        <v>0</v>
      </c>
      <c r="S4141" s="227">
        <v>0</v>
      </c>
      <c r="T4141" s="228">
        <f>S4141*H4141</f>
        <v>0</v>
      </c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R4141" s="229" t="s">
        <v>482</v>
      </c>
      <c r="AT4141" s="229" t="s">
        <v>375</v>
      </c>
      <c r="AU4141" s="229" t="s">
        <v>91</v>
      </c>
      <c r="AY4141" s="20" t="s">
        <v>373</v>
      </c>
      <c r="BE4141" s="230">
        <f>IF(N4141="základní",J4141,0)</f>
        <v>0</v>
      </c>
      <c r="BF4141" s="230">
        <f>IF(N4141="snížená",J4141,0)</f>
        <v>0</v>
      </c>
      <c r="BG4141" s="230">
        <f>IF(N4141="zákl. přenesená",J4141,0)</f>
        <v>0</v>
      </c>
      <c r="BH4141" s="230">
        <f>IF(N4141="sníž. přenesená",J4141,0)</f>
        <v>0</v>
      </c>
      <c r="BI4141" s="230">
        <f>IF(N4141="nulová",J4141,0)</f>
        <v>0</v>
      </c>
      <c r="BJ4141" s="20" t="s">
        <v>91</v>
      </c>
      <c r="BK4141" s="230">
        <f>ROUND(I4141*H4141,2)</f>
        <v>0</v>
      </c>
      <c r="BL4141" s="20" t="s">
        <v>482</v>
      </c>
      <c r="BM4141" s="229" t="s">
        <v>3973</v>
      </c>
    </row>
    <row r="4142" s="2" customFormat="1">
      <c r="A4142" s="41"/>
      <c r="B4142" s="42"/>
      <c r="C4142" s="43"/>
      <c r="D4142" s="231" t="s">
        <v>381</v>
      </c>
      <c r="E4142" s="43"/>
      <c r="F4142" s="232" t="s">
        <v>3974</v>
      </c>
      <c r="G4142" s="43"/>
      <c r="H4142" s="43"/>
      <c r="I4142" s="233"/>
      <c r="J4142" s="43"/>
      <c r="K4142" s="43"/>
      <c r="L4142" s="47"/>
      <c r="M4142" s="234"/>
      <c r="N4142" s="235"/>
      <c r="O4142" s="87"/>
      <c r="P4142" s="87"/>
      <c r="Q4142" s="87"/>
      <c r="R4142" s="87"/>
      <c r="S4142" s="87"/>
      <c r="T4142" s="88"/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T4142" s="20" t="s">
        <v>381</v>
      </c>
      <c r="AU4142" s="20" t="s">
        <v>91</v>
      </c>
    </row>
    <row r="4143" s="13" customFormat="1">
      <c r="A4143" s="13"/>
      <c r="B4143" s="236"/>
      <c r="C4143" s="237"/>
      <c r="D4143" s="238" t="s">
        <v>383</v>
      </c>
      <c r="E4143" s="239" t="s">
        <v>19</v>
      </c>
      <c r="F4143" s="240" t="s">
        <v>1348</v>
      </c>
      <c r="G4143" s="237"/>
      <c r="H4143" s="239" t="s">
        <v>19</v>
      </c>
      <c r="I4143" s="241"/>
      <c r="J4143" s="237"/>
      <c r="K4143" s="237"/>
      <c r="L4143" s="242"/>
      <c r="M4143" s="243"/>
      <c r="N4143" s="244"/>
      <c r="O4143" s="244"/>
      <c r="P4143" s="244"/>
      <c r="Q4143" s="244"/>
      <c r="R4143" s="244"/>
      <c r="S4143" s="244"/>
      <c r="T4143" s="245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6" t="s">
        <v>383</v>
      </c>
      <c r="AU4143" s="246" t="s">
        <v>91</v>
      </c>
      <c r="AV4143" s="13" t="s">
        <v>85</v>
      </c>
      <c r="AW4143" s="13" t="s">
        <v>37</v>
      </c>
      <c r="AX4143" s="13" t="s">
        <v>78</v>
      </c>
      <c r="AY4143" s="246" t="s">
        <v>373</v>
      </c>
    </row>
    <row r="4144" s="13" customFormat="1">
      <c r="A4144" s="13"/>
      <c r="B4144" s="236"/>
      <c r="C4144" s="237"/>
      <c r="D4144" s="238" t="s">
        <v>383</v>
      </c>
      <c r="E4144" s="239" t="s">
        <v>19</v>
      </c>
      <c r="F4144" s="240" t="s">
        <v>1441</v>
      </c>
      <c r="G4144" s="237"/>
      <c r="H4144" s="239" t="s">
        <v>19</v>
      </c>
      <c r="I4144" s="241"/>
      <c r="J4144" s="237"/>
      <c r="K4144" s="237"/>
      <c r="L4144" s="242"/>
      <c r="M4144" s="243"/>
      <c r="N4144" s="244"/>
      <c r="O4144" s="244"/>
      <c r="P4144" s="244"/>
      <c r="Q4144" s="244"/>
      <c r="R4144" s="244"/>
      <c r="S4144" s="244"/>
      <c r="T4144" s="245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6" t="s">
        <v>383</v>
      </c>
      <c r="AU4144" s="246" t="s">
        <v>91</v>
      </c>
      <c r="AV4144" s="13" t="s">
        <v>85</v>
      </c>
      <c r="AW4144" s="13" t="s">
        <v>37</v>
      </c>
      <c r="AX4144" s="13" t="s">
        <v>78</v>
      </c>
      <c r="AY4144" s="246" t="s">
        <v>373</v>
      </c>
    </row>
    <row r="4145" s="14" customFormat="1">
      <c r="A4145" s="14"/>
      <c r="B4145" s="247"/>
      <c r="C4145" s="248"/>
      <c r="D4145" s="238" t="s">
        <v>383</v>
      </c>
      <c r="E4145" s="249" t="s">
        <v>19</v>
      </c>
      <c r="F4145" s="250" t="s">
        <v>3975</v>
      </c>
      <c r="G4145" s="248"/>
      <c r="H4145" s="251">
        <v>9</v>
      </c>
      <c r="I4145" s="252"/>
      <c r="J4145" s="248"/>
      <c r="K4145" s="248"/>
      <c r="L4145" s="253"/>
      <c r="M4145" s="254"/>
      <c r="N4145" s="255"/>
      <c r="O4145" s="255"/>
      <c r="P4145" s="255"/>
      <c r="Q4145" s="255"/>
      <c r="R4145" s="255"/>
      <c r="S4145" s="255"/>
      <c r="T4145" s="256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7" t="s">
        <v>383</v>
      </c>
      <c r="AU4145" s="257" t="s">
        <v>91</v>
      </c>
      <c r="AV4145" s="14" t="s">
        <v>91</v>
      </c>
      <c r="AW4145" s="14" t="s">
        <v>37</v>
      </c>
      <c r="AX4145" s="14" t="s">
        <v>78</v>
      </c>
      <c r="AY4145" s="257" t="s">
        <v>373</v>
      </c>
    </row>
    <row r="4146" s="14" customFormat="1">
      <c r="A4146" s="14"/>
      <c r="B4146" s="247"/>
      <c r="C4146" s="248"/>
      <c r="D4146" s="238" t="s">
        <v>383</v>
      </c>
      <c r="E4146" s="249" t="s">
        <v>19</v>
      </c>
      <c r="F4146" s="250" t="s">
        <v>3976</v>
      </c>
      <c r="G4146" s="248"/>
      <c r="H4146" s="251">
        <v>21</v>
      </c>
      <c r="I4146" s="252"/>
      <c r="J4146" s="248"/>
      <c r="K4146" s="248"/>
      <c r="L4146" s="253"/>
      <c r="M4146" s="254"/>
      <c r="N4146" s="255"/>
      <c r="O4146" s="255"/>
      <c r="P4146" s="255"/>
      <c r="Q4146" s="255"/>
      <c r="R4146" s="255"/>
      <c r="S4146" s="255"/>
      <c r="T4146" s="256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7" t="s">
        <v>383</v>
      </c>
      <c r="AU4146" s="257" t="s">
        <v>91</v>
      </c>
      <c r="AV4146" s="14" t="s">
        <v>91</v>
      </c>
      <c r="AW4146" s="14" t="s">
        <v>37</v>
      </c>
      <c r="AX4146" s="14" t="s">
        <v>78</v>
      </c>
      <c r="AY4146" s="257" t="s">
        <v>373</v>
      </c>
    </row>
    <row r="4147" s="15" customFormat="1">
      <c r="A4147" s="15"/>
      <c r="B4147" s="258"/>
      <c r="C4147" s="259"/>
      <c r="D4147" s="238" t="s">
        <v>383</v>
      </c>
      <c r="E4147" s="260" t="s">
        <v>19</v>
      </c>
      <c r="F4147" s="261" t="s">
        <v>386</v>
      </c>
      <c r="G4147" s="259"/>
      <c r="H4147" s="262">
        <v>30</v>
      </c>
      <c r="I4147" s="263"/>
      <c r="J4147" s="259"/>
      <c r="K4147" s="259"/>
      <c r="L4147" s="264"/>
      <c r="M4147" s="265"/>
      <c r="N4147" s="266"/>
      <c r="O4147" s="266"/>
      <c r="P4147" s="266"/>
      <c r="Q4147" s="266"/>
      <c r="R4147" s="266"/>
      <c r="S4147" s="266"/>
      <c r="T4147" s="267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T4147" s="268" t="s">
        <v>383</v>
      </c>
      <c r="AU4147" s="268" t="s">
        <v>91</v>
      </c>
      <c r="AV4147" s="15" t="s">
        <v>379</v>
      </c>
      <c r="AW4147" s="15" t="s">
        <v>37</v>
      </c>
      <c r="AX4147" s="15" t="s">
        <v>85</v>
      </c>
      <c r="AY4147" s="268" t="s">
        <v>373</v>
      </c>
    </row>
    <row r="4148" s="2" customFormat="1" ht="21.75" customHeight="1">
      <c r="A4148" s="41"/>
      <c r="B4148" s="42"/>
      <c r="C4148" s="280" t="s">
        <v>3977</v>
      </c>
      <c r="D4148" s="280" t="s">
        <v>489</v>
      </c>
      <c r="E4148" s="281" t="s">
        <v>3978</v>
      </c>
      <c r="F4148" s="282" t="s">
        <v>3979</v>
      </c>
      <c r="G4148" s="283" t="s">
        <v>230</v>
      </c>
      <c r="H4148" s="284">
        <v>33</v>
      </c>
      <c r="I4148" s="285"/>
      <c r="J4148" s="286">
        <f>ROUND(I4148*H4148,2)</f>
        <v>0</v>
      </c>
      <c r="K4148" s="282" t="s">
        <v>378</v>
      </c>
      <c r="L4148" s="287"/>
      <c r="M4148" s="288" t="s">
        <v>19</v>
      </c>
      <c r="N4148" s="289" t="s">
        <v>50</v>
      </c>
      <c r="O4148" s="87"/>
      <c r="P4148" s="227">
        <f>O4148*H4148</f>
        <v>0</v>
      </c>
      <c r="Q4148" s="227">
        <v>0.00020000000000000001</v>
      </c>
      <c r="R4148" s="227">
        <f>Q4148*H4148</f>
        <v>0.0066</v>
      </c>
      <c r="S4148" s="227">
        <v>0</v>
      </c>
      <c r="T4148" s="228">
        <f>S4148*H4148</f>
        <v>0</v>
      </c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R4148" s="229" t="s">
        <v>616</v>
      </c>
      <c r="AT4148" s="229" t="s">
        <v>489</v>
      </c>
      <c r="AU4148" s="229" t="s">
        <v>91</v>
      </c>
      <c r="AY4148" s="20" t="s">
        <v>373</v>
      </c>
      <c r="BE4148" s="230">
        <f>IF(N4148="základní",J4148,0)</f>
        <v>0</v>
      </c>
      <c r="BF4148" s="230">
        <f>IF(N4148="snížená",J4148,0)</f>
        <v>0</v>
      </c>
      <c r="BG4148" s="230">
        <f>IF(N4148="zákl. přenesená",J4148,0)</f>
        <v>0</v>
      </c>
      <c r="BH4148" s="230">
        <f>IF(N4148="sníž. přenesená",J4148,0)</f>
        <v>0</v>
      </c>
      <c r="BI4148" s="230">
        <f>IF(N4148="nulová",J4148,0)</f>
        <v>0</v>
      </c>
      <c r="BJ4148" s="20" t="s">
        <v>91</v>
      </c>
      <c r="BK4148" s="230">
        <f>ROUND(I4148*H4148,2)</f>
        <v>0</v>
      </c>
      <c r="BL4148" s="20" t="s">
        <v>482</v>
      </c>
      <c r="BM4148" s="229" t="s">
        <v>3980</v>
      </c>
    </row>
    <row r="4149" s="13" customFormat="1">
      <c r="A4149" s="13"/>
      <c r="B4149" s="236"/>
      <c r="C4149" s="237"/>
      <c r="D4149" s="238" t="s">
        <v>383</v>
      </c>
      <c r="E4149" s="239" t="s">
        <v>19</v>
      </c>
      <c r="F4149" s="240" t="s">
        <v>1348</v>
      </c>
      <c r="G4149" s="237"/>
      <c r="H4149" s="239" t="s">
        <v>19</v>
      </c>
      <c r="I4149" s="241"/>
      <c r="J4149" s="237"/>
      <c r="K4149" s="237"/>
      <c r="L4149" s="242"/>
      <c r="M4149" s="243"/>
      <c r="N4149" s="244"/>
      <c r="O4149" s="244"/>
      <c r="P4149" s="244"/>
      <c r="Q4149" s="244"/>
      <c r="R4149" s="244"/>
      <c r="S4149" s="244"/>
      <c r="T4149" s="245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6" t="s">
        <v>383</v>
      </c>
      <c r="AU4149" s="246" t="s">
        <v>91</v>
      </c>
      <c r="AV4149" s="13" t="s">
        <v>85</v>
      </c>
      <c r="AW4149" s="13" t="s">
        <v>37</v>
      </c>
      <c r="AX4149" s="13" t="s">
        <v>78</v>
      </c>
      <c r="AY4149" s="246" t="s">
        <v>373</v>
      </c>
    </row>
    <row r="4150" s="13" customFormat="1">
      <c r="A4150" s="13"/>
      <c r="B4150" s="236"/>
      <c r="C4150" s="237"/>
      <c r="D4150" s="238" t="s">
        <v>383</v>
      </c>
      <c r="E4150" s="239" t="s">
        <v>19</v>
      </c>
      <c r="F4150" s="240" t="s">
        <v>1441</v>
      </c>
      <c r="G4150" s="237"/>
      <c r="H4150" s="239" t="s">
        <v>19</v>
      </c>
      <c r="I4150" s="241"/>
      <c r="J4150" s="237"/>
      <c r="K4150" s="237"/>
      <c r="L4150" s="242"/>
      <c r="M4150" s="243"/>
      <c r="N4150" s="244"/>
      <c r="O4150" s="244"/>
      <c r="P4150" s="244"/>
      <c r="Q4150" s="244"/>
      <c r="R4150" s="244"/>
      <c r="S4150" s="244"/>
      <c r="T4150" s="245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6" t="s">
        <v>383</v>
      </c>
      <c r="AU4150" s="246" t="s">
        <v>91</v>
      </c>
      <c r="AV4150" s="13" t="s">
        <v>85</v>
      </c>
      <c r="AW4150" s="13" t="s">
        <v>37</v>
      </c>
      <c r="AX4150" s="13" t="s">
        <v>78</v>
      </c>
      <c r="AY4150" s="246" t="s">
        <v>373</v>
      </c>
    </row>
    <row r="4151" s="14" customFormat="1">
      <c r="A4151" s="14"/>
      <c r="B4151" s="247"/>
      <c r="C4151" s="248"/>
      <c r="D4151" s="238" t="s">
        <v>383</v>
      </c>
      <c r="E4151" s="249" t="s">
        <v>19</v>
      </c>
      <c r="F4151" s="250" t="s">
        <v>3975</v>
      </c>
      <c r="G4151" s="248"/>
      <c r="H4151" s="251">
        <v>9</v>
      </c>
      <c r="I4151" s="252"/>
      <c r="J4151" s="248"/>
      <c r="K4151" s="248"/>
      <c r="L4151" s="253"/>
      <c r="M4151" s="254"/>
      <c r="N4151" s="255"/>
      <c r="O4151" s="255"/>
      <c r="P4151" s="255"/>
      <c r="Q4151" s="255"/>
      <c r="R4151" s="255"/>
      <c r="S4151" s="255"/>
      <c r="T4151" s="256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7" t="s">
        <v>383</v>
      </c>
      <c r="AU4151" s="257" t="s">
        <v>91</v>
      </c>
      <c r="AV4151" s="14" t="s">
        <v>91</v>
      </c>
      <c r="AW4151" s="14" t="s">
        <v>37</v>
      </c>
      <c r="AX4151" s="14" t="s">
        <v>78</v>
      </c>
      <c r="AY4151" s="257" t="s">
        <v>373</v>
      </c>
    </row>
    <row r="4152" s="14" customFormat="1">
      <c r="A4152" s="14"/>
      <c r="B4152" s="247"/>
      <c r="C4152" s="248"/>
      <c r="D4152" s="238" t="s">
        <v>383</v>
      </c>
      <c r="E4152" s="249" t="s">
        <v>19</v>
      </c>
      <c r="F4152" s="250" t="s">
        <v>3976</v>
      </c>
      <c r="G4152" s="248"/>
      <c r="H4152" s="251">
        <v>21</v>
      </c>
      <c r="I4152" s="252"/>
      <c r="J4152" s="248"/>
      <c r="K4152" s="248"/>
      <c r="L4152" s="253"/>
      <c r="M4152" s="254"/>
      <c r="N4152" s="255"/>
      <c r="O4152" s="255"/>
      <c r="P4152" s="255"/>
      <c r="Q4152" s="255"/>
      <c r="R4152" s="255"/>
      <c r="S4152" s="255"/>
      <c r="T4152" s="256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7" t="s">
        <v>383</v>
      </c>
      <c r="AU4152" s="257" t="s">
        <v>91</v>
      </c>
      <c r="AV4152" s="14" t="s">
        <v>91</v>
      </c>
      <c r="AW4152" s="14" t="s">
        <v>37</v>
      </c>
      <c r="AX4152" s="14" t="s">
        <v>78</v>
      </c>
      <c r="AY4152" s="257" t="s">
        <v>373</v>
      </c>
    </row>
    <row r="4153" s="15" customFormat="1">
      <c r="A4153" s="15"/>
      <c r="B4153" s="258"/>
      <c r="C4153" s="259"/>
      <c r="D4153" s="238" t="s">
        <v>383</v>
      </c>
      <c r="E4153" s="260" t="s">
        <v>19</v>
      </c>
      <c r="F4153" s="261" t="s">
        <v>386</v>
      </c>
      <c r="G4153" s="259"/>
      <c r="H4153" s="262">
        <v>30</v>
      </c>
      <c r="I4153" s="263"/>
      <c r="J4153" s="259"/>
      <c r="K4153" s="259"/>
      <c r="L4153" s="264"/>
      <c r="M4153" s="265"/>
      <c r="N4153" s="266"/>
      <c r="O4153" s="266"/>
      <c r="P4153" s="266"/>
      <c r="Q4153" s="266"/>
      <c r="R4153" s="266"/>
      <c r="S4153" s="266"/>
      <c r="T4153" s="267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68" t="s">
        <v>383</v>
      </c>
      <c r="AU4153" s="268" t="s">
        <v>91</v>
      </c>
      <c r="AV4153" s="15" t="s">
        <v>379</v>
      </c>
      <c r="AW4153" s="15" t="s">
        <v>37</v>
      </c>
      <c r="AX4153" s="15" t="s">
        <v>85</v>
      </c>
      <c r="AY4153" s="268" t="s">
        <v>373</v>
      </c>
    </row>
    <row r="4154" s="14" customFormat="1">
      <c r="A4154" s="14"/>
      <c r="B4154" s="247"/>
      <c r="C4154" s="248"/>
      <c r="D4154" s="238" t="s">
        <v>383</v>
      </c>
      <c r="E4154" s="248"/>
      <c r="F4154" s="250" t="s">
        <v>3981</v>
      </c>
      <c r="G4154" s="248"/>
      <c r="H4154" s="251">
        <v>33</v>
      </c>
      <c r="I4154" s="252"/>
      <c r="J4154" s="248"/>
      <c r="K4154" s="248"/>
      <c r="L4154" s="253"/>
      <c r="M4154" s="254"/>
      <c r="N4154" s="255"/>
      <c r="O4154" s="255"/>
      <c r="P4154" s="255"/>
      <c r="Q4154" s="255"/>
      <c r="R4154" s="255"/>
      <c r="S4154" s="255"/>
      <c r="T4154" s="256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7" t="s">
        <v>383</v>
      </c>
      <c r="AU4154" s="257" t="s">
        <v>91</v>
      </c>
      <c r="AV4154" s="14" t="s">
        <v>91</v>
      </c>
      <c r="AW4154" s="14" t="s">
        <v>4</v>
      </c>
      <c r="AX4154" s="14" t="s">
        <v>85</v>
      </c>
      <c r="AY4154" s="257" t="s">
        <v>373</v>
      </c>
    </row>
    <row r="4155" s="2" customFormat="1" ht="24.15" customHeight="1">
      <c r="A4155" s="41"/>
      <c r="B4155" s="42"/>
      <c r="C4155" s="218" t="s">
        <v>3982</v>
      </c>
      <c r="D4155" s="218" t="s">
        <v>375</v>
      </c>
      <c r="E4155" s="219" t="s">
        <v>3983</v>
      </c>
      <c r="F4155" s="220" t="s">
        <v>3984</v>
      </c>
      <c r="G4155" s="221" t="s">
        <v>595</v>
      </c>
      <c r="H4155" s="222">
        <v>3</v>
      </c>
      <c r="I4155" s="223"/>
      <c r="J4155" s="224">
        <f>ROUND(I4155*H4155,2)</f>
        <v>0</v>
      </c>
      <c r="K4155" s="220" t="s">
        <v>378</v>
      </c>
      <c r="L4155" s="47"/>
      <c r="M4155" s="225" t="s">
        <v>19</v>
      </c>
      <c r="N4155" s="226" t="s">
        <v>50</v>
      </c>
      <c r="O4155" s="87"/>
      <c r="P4155" s="227">
        <f>O4155*H4155</f>
        <v>0</v>
      </c>
      <c r="Q4155" s="227">
        <v>0</v>
      </c>
      <c r="R4155" s="227">
        <f>Q4155*H4155</f>
        <v>0</v>
      </c>
      <c r="S4155" s="227">
        <v>0</v>
      </c>
      <c r="T4155" s="228">
        <f>S4155*H4155</f>
        <v>0</v>
      </c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R4155" s="229" t="s">
        <v>482</v>
      </c>
      <c r="AT4155" s="229" t="s">
        <v>375</v>
      </c>
      <c r="AU4155" s="229" t="s">
        <v>91</v>
      </c>
      <c r="AY4155" s="20" t="s">
        <v>373</v>
      </c>
      <c r="BE4155" s="230">
        <f>IF(N4155="základní",J4155,0)</f>
        <v>0</v>
      </c>
      <c r="BF4155" s="230">
        <f>IF(N4155="snížená",J4155,0)</f>
        <v>0</v>
      </c>
      <c r="BG4155" s="230">
        <f>IF(N4155="zákl. přenesená",J4155,0)</f>
        <v>0</v>
      </c>
      <c r="BH4155" s="230">
        <f>IF(N4155="sníž. přenesená",J4155,0)</f>
        <v>0</v>
      </c>
      <c r="BI4155" s="230">
        <f>IF(N4155="nulová",J4155,0)</f>
        <v>0</v>
      </c>
      <c r="BJ4155" s="20" t="s">
        <v>91</v>
      </c>
      <c r="BK4155" s="230">
        <f>ROUND(I4155*H4155,2)</f>
        <v>0</v>
      </c>
      <c r="BL4155" s="20" t="s">
        <v>482</v>
      </c>
      <c r="BM4155" s="229" t="s">
        <v>3985</v>
      </c>
    </row>
    <row r="4156" s="2" customFormat="1">
      <c r="A4156" s="41"/>
      <c r="B4156" s="42"/>
      <c r="C4156" s="43"/>
      <c r="D4156" s="231" t="s">
        <v>381</v>
      </c>
      <c r="E4156" s="43"/>
      <c r="F4156" s="232" t="s">
        <v>3986</v>
      </c>
      <c r="G4156" s="43"/>
      <c r="H4156" s="43"/>
      <c r="I4156" s="233"/>
      <c r="J4156" s="43"/>
      <c r="K4156" s="43"/>
      <c r="L4156" s="47"/>
      <c r="M4156" s="234"/>
      <c r="N4156" s="235"/>
      <c r="O4156" s="87"/>
      <c r="P4156" s="87"/>
      <c r="Q4156" s="87"/>
      <c r="R4156" s="87"/>
      <c r="S4156" s="87"/>
      <c r="T4156" s="88"/>
      <c r="U4156" s="41"/>
      <c r="V4156" s="41"/>
      <c r="W4156" s="41"/>
      <c r="X4156" s="41"/>
      <c r="Y4156" s="41"/>
      <c r="Z4156" s="41"/>
      <c r="AA4156" s="41"/>
      <c r="AB4156" s="41"/>
      <c r="AC4156" s="41"/>
      <c r="AD4156" s="41"/>
      <c r="AE4156" s="41"/>
      <c r="AT4156" s="20" t="s">
        <v>381</v>
      </c>
      <c r="AU4156" s="20" t="s">
        <v>91</v>
      </c>
    </row>
    <row r="4157" s="13" customFormat="1">
      <c r="A4157" s="13"/>
      <c r="B4157" s="236"/>
      <c r="C4157" s="237"/>
      <c r="D4157" s="238" t="s">
        <v>383</v>
      </c>
      <c r="E4157" s="239" t="s">
        <v>19</v>
      </c>
      <c r="F4157" s="240" t="s">
        <v>1348</v>
      </c>
      <c r="G4157" s="237"/>
      <c r="H4157" s="239" t="s">
        <v>19</v>
      </c>
      <c r="I4157" s="241"/>
      <c r="J4157" s="237"/>
      <c r="K4157" s="237"/>
      <c r="L4157" s="242"/>
      <c r="M4157" s="243"/>
      <c r="N4157" s="244"/>
      <c r="O4157" s="244"/>
      <c r="P4157" s="244"/>
      <c r="Q4157" s="244"/>
      <c r="R4157" s="244"/>
      <c r="S4157" s="244"/>
      <c r="T4157" s="24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6" t="s">
        <v>383</v>
      </c>
      <c r="AU4157" s="246" t="s">
        <v>91</v>
      </c>
      <c r="AV4157" s="13" t="s">
        <v>85</v>
      </c>
      <c r="AW4157" s="13" t="s">
        <v>37</v>
      </c>
      <c r="AX4157" s="13" t="s">
        <v>78</v>
      </c>
      <c r="AY4157" s="246" t="s">
        <v>373</v>
      </c>
    </row>
    <row r="4158" s="13" customFormat="1">
      <c r="A4158" s="13"/>
      <c r="B4158" s="236"/>
      <c r="C4158" s="237"/>
      <c r="D4158" s="238" t="s">
        <v>383</v>
      </c>
      <c r="E4158" s="239" t="s">
        <v>19</v>
      </c>
      <c r="F4158" s="240" t="s">
        <v>1441</v>
      </c>
      <c r="G4158" s="237"/>
      <c r="H4158" s="239" t="s">
        <v>19</v>
      </c>
      <c r="I4158" s="241"/>
      <c r="J4158" s="237"/>
      <c r="K4158" s="237"/>
      <c r="L4158" s="242"/>
      <c r="M4158" s="243"/>
      <c r="N4158" s="244"/>
      <c r="O4158" s="244"/>
      <c r="P4158" s="244"/>
      <c r="Q4158" s="244"/>
      <c r="R4158" s="244"/>
      <c r="S4158" s="244"/>
      <c r="T4158" s="24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6" t="s">
        <v>383</v>
      </c>
      <c r="AU4158" s="246" t="s">
        <v>91</v>
      </c>
      <c r="AV4158" s="13" t="s">
        <v>85</v>
      </c>
      <c r="AW4158" s="13" t="s">
        <v>37</v>
      </c>
      <c r="AX4158" s="13" t="s">
        <v>78</v>
      </c>
      <c r="AY4158" s="246" t="s">
        <v>373</v>
      </c>
    </row>
    <row r="4159" s="14" customFormat="1">
      <c r="A4159" s="14"/>
      <c r="B4159" s="247"/>
      <c r="C4159" s="248"/>
      <c r="D4159" s="238" t="s">
        <v>383</v>
      </c>
      <c r="E4159" s="249" t="s">
        <v>19</v>
      </c>
      <c r="F4159" s="250" t="s">
        <v>3987</v>
      </c>
      <c r="G4159" s="248"/>
      <c r="H4159" s="251">
        <v>3</v>
      </c>
      <c r="I4159" s="252"/>
      <c r="J4159" s="248"/>
      <c r="K4159" s="248"/>
      <c r="L4159" s="253"/>
      <c r="M4159" s="254"/>
      <c r="N4159" s="255"/>
      <c r="O4159" s="255"/>
      <c r="P4159" s="255"/>
      <c r="Q4159" s="255"/>
      <c r="R4159" s="255"/>
      <c r="S4159" s="255"/>
      <c r="T4159" s="256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7" t="s">
        <v>383</v>
      </c>
      <c r="AU4159" s="257" t="s">
        <v>91</v>
      </c>
      <c r="AV4159" s="14" t="s">
        <v>91</v>
      </c>
      <c r="AW4159" s="14" t="s">
        <v>37</v>
      </c>
      <c r="AX4159" s="14" t="s">
        <v>78</v>
      </c>
      <c r="AY4159" s="257" t="s">
        <v>373</v>
      </c>
    </row>
    <row r="4160" s="15" customFormat="1">
      <c r="A4160" s="15"/>
      <c r="B4160" s="258"/>
      <c r="C4160" s="259"/>
      <c r="D4160" s="238" t="s">
        <v>383</v>
      </c>
      <c r="E4160" s="260" t="s">
        <v>19</v>
      </c>
      <c r="F4160" s="261" t="s">
        <v>386</v>
      </c>
      <c r="G4160" s="259"/>
      <c r="H4160" s="262">
        <v>3</v>
      </c>
      <c r="I4160" s="263"/>
      <c r="J4160" s="259"/>
      <c r="K4160" s="259"/>
      <c r="L4160" s="264"/>
      <c r="M4160" s="265"/>
      <c r="N4160" s="266"/>
      <c r="O4160" s="266"/>
      <c r="P4160" s="266"/>
      <c r="Q4160" s="266"/>
      <c r="R4160" s="266"/>
      <c r="S4160" s="266"/>
      <c r="T4160" s="267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T4160" s="268" t="s">
        <v>383</v>
      </c>
      <c r="AU4160" s="268" t="s">
        <v>91</v>
      </c>
      <c r="AV4160" s="15" t="s">
        <v>379</v>
      </c>
      <c r="AW4160" s="15" t="s">
        <v>37</v>
      </c>
      <c r="AX4160" s="15" t="s">
        <v>85</v>
      </c>
      <c r="AY4160" s="268" t="s">
        <v>373</v>
      </c>
    </row>
    <row r="4161" s="2" customFormat="1" ht="24.15" customHeight="1">
      <c r="A4161" s="41"/>
      <c r="B4161" s="42"/>
      <c r="C4161" s="280" t="s">
        <v>3988</v>
      </c>
      <c r="D4161" s="280" t="s">
        <v>489</v>
      </c>
      <c r="E4161" s="281" t="s">
        <v>3989</v>
      </c>
      <c r="F4161" s="282" t="s">
        <v>3990</v>
      </c>
      <c r="G4161" s="283" t="s">
        <v>153</v>
      </c>
      <c r="H4161" s="284">
        <v>1.6499999999999999</v>
      </c>
      <c r="I4161" s="285"/>
      <c r="J4161" s="286">
        <f>ROUND(I4161*H4161,2)</f>
        <v>0</v>
      </c>
      <c r="K4161" s="282" t="s">
        <v>378</v>
      </c>
      <c r="L4161" s="287"/>
      <c r="M4161" s="288" t="s">
        <v>19</v>
      </c>
      <c r="N4161" s="289" t="s">
        <v>50</v>
      </c>
      <c r="O4161" s="87"/>
      <c r="P4161" s="227">
        <f>O4161*H4161</f>
        <v>0</v>
      </c>
      <c r="Q4161" s="227">
        <v>0.01</v>
      </c>
      <c r="R4161" s="227">
        <f>Q4161*H4161</f>
        <v>0.016500000000000001</v>
      </c>
      <c r="S4161" s="227">
        <v>0</v>
      </c>
      <c r="T4161" s="228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9" t="s">
        <v>616</v>
      </c>
      <c r="AT4161" s="229" t="s">
        <v>489</v>
      </c>
      <c r="AU4161" s="229" t="s">
        <v>91</v>
      </c>
      <c r="AY4161" s="20" t="s">
        <v>373</v>
      </c>
      <c r="BE4161" s="230">
        <f>IF(N4161="základní",J4161,0)</f>
        <v>0</v>
      </c>
      <c r="BF4161" s="230">
        <f>IF(N4161="snížená",J4161,0)</f>
        <v>0</v>
      </c>
      <c r="BG4161" s="230">
        <f>IF(N4161="zákl. přenesená",J4161,0)</f>
        <v>0</v>
      </c>
      <c r="BH4161" s="230">
        <f>IF(N4161="sníž. přenesená",J4161,0)</f>
        <v>0</v>
      </c>
      <c r="BI4161" s="230">
        <f>IF(N4161="nulová",J4161,0)</f>
        <v>0</v>
      </c>
      <c r="BJ4161" s="20" t="s">
        <v>91</v>
      </c>
      <c r="BK4161" s="230">
        <f>ROUND(I4161*H4161,2)</f>
        <v>0</v>
      </c>
      <c r="BL4161" s="20" t="s">
        <v>482</v>
      </c>
      <c r="BM4161" s="229" t="s">
        <v>3991</v>
      </c>
    </row>
    <row r="4162" s="13" customFormat="1">
      <c r="A4162" s="13"/>
      <c r="B4162" s="236"/>
      <c r="C4162" s="237"/>
      <c r="D4162" s="238" t="s">
        <v>383</v>
      </c>
      <c r="E4162" s="239" t="s">
        <v>19</v>
      </c>
      <c r="F4162" s="240" t="s">
        <v>1348</v>
      </c>
      <c r="G4162" s="237"/>
      <c r="H4162" s="239" t="s">
        <v>19</v>
      </c>
      <c r="I4162" s="241"/>
      <c r="J4162" s="237"/>
      <c r="K4162" s="237"/>
      <c r="L4162" s="242"/>
      <c r="M4162" s="243"/>
      <c r="N4162" s="244"/>
      <c r="O4162" s="244"/>
      <c r="P4162" s="244"/>
      <c r="Q4162" s="244"/>
      <c r="R4162" s="244"/>
      <c r="S4162" s="244"/>
      <c r="T4162" s="245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6" t="s">
        <v>383</v>
      </c>
      <c r="AU4162" s="246" t="s">
        <v>91</v>
      </c>
      <c r="AV4162" s="13" t="s">
        <v>85</v>
      </c>
      <c r="AW4162" s="13" t="s">
        <v>37</v>
      </c>
      <c r="AX4162" s="13" t="s">
        <v>78</v>
      </c>
      <c r="AY4162" s="246" t="s">
        <v>373</v>
      </c>
    </row>
    <row r="4163" s="13" customFormat="1">
      <c r="A4163" s="13"/>
      <c r="B4163" s="236"/>
      <c r="C4163" s="237"/>
      <c r="D4163" s="238" t="s">
        <v>383</v>
      </c>
      <c r="E4163" s="239" t="s">
        <v>19</v>
      </c>
      <c r="F4163" s="240" t="s">
        <v>1441</v>
      </c>
      <c r="G4163" s="237"/>
      <c r="H4163" s="239" t="s">
        <v>19</v>
      </c>
      <c r="I4163" s="241"/>
      <c r="J4163" s="237"/>
      <c r="K4163" s="237"/>
      <c r="L4163" s="242"/>
      <c r="M4163" s="243"/>
      <c r="N4163" s="244"/>
      <c r="O4163" s="244"/>
      <c r="P4163" s="244"/>
      <c r="Q4163" s="244"/>
      <c r="R4163" s="244"/>
      <c r="S4163" s="244"/>
      <c r="T4163" s="245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6" t="s">
        <v>383</v>
      </c>
      <c r="AU4163" s="246" t="s">
        <v>91</v>
      </c>
      <c r="AV4163" s="13" t="s">
        <v>85</v>
      </c>
      <c r="AW4163" s="13" t="s">
        <v>37</v>
      </c>
      <c r="AX4163" s="13" t="s">
        <v>78</v>
      </c>
      <c r="AY4163" s="246" t="s">
        <v>373</v>
      </c>
    </row>
    <row r="4164" s="14" customFormat="1">
      <c r="A4164" s="14"/>
      <c r="B4164" s="247"/>
      <c r="C4164" s="248"/>
      <c r="D4164" s="238" t="s">
        <v>383</v>
      </c>
      <c r="E4164" s="249" t="s">
        <v>19</v>
      </c>
      <c r="F4164" s="250" t="s">
        <v>3992</v>
      </c>
      <c r="G4164" s="248"/>
      <c r="H4164" s="251">
        <v>1.5</v>
      </c>
      <c r="I4164" s="252"/>
      <c r="J4164" s="248"/>
      <c r="K4164" s="248"/>
      <c r="L4164" s="253"/>
      <c r="M4164" s="254"/>
      <c r="N4164" s="255"/>
      <c r="O4164" s="255"/>
      <c r="P4164" s="255"/>
      <c r="Q4164" s="255"/>
      <c r="R4164" s="255"/>
      <c r="S4164" s="255"/>
      <c r="T4164" s="256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7" t="s">
        <v>383</v>
      </c>
      <c r="AU4164" s="257" t="s">
        <v>91</v>
      </c>
      <c r="AV4164" s="14" t="s">
        <v>91</v>
      </c>
      <c r="AW4164" s="14" t="s">
        <v>37</v>
      </c>
      <c r="AX4164" s="14" t="s">
        <v>78</v>
      </c>
      <c r="AY4164" s="257" t="s">
        <v>373</v>
      </c>
    </row>
    <row r="4165" s="15" customFormat="1">
      <c r="A4165" s="15"/>
      <c r="B4165" s="258"/>
      <c r="C4165" s="259"/>
      <c r="D4165" s="238" t="s">
        <v>383</v>
      </c>
      <c r="E4165" s="260" t="s">
        <v>19</v>
      </c>
      <c r="F4165" s="261" t="s">
        <v>386</v>
      </c>
      <c r="G4165" s="259"/>
      <c r="H4165" s="262">
        <v>1.5</v>
      </c>
      <c r="I4165" s="263"/>
      <c r="J4165" s="259"/>
      <c r="K4165" s="259"/>
      <c r="L4165" s="264"/>
      <c r="M4165" s="265"/>
      <c r="N4165" s="266"/>
      <c r="O4165" s="266"/>
      <c r="P4165" s="266"/>
      <c r="Q4165" s="266"/>
      <c r="R4165" s="266"/>
      <c r="S4165" s="266"/>
      <c r="T4165" s="267"/>
      <c r="U4165" s="15"/>
      <c r="V4165" s="15"/>
      <c r="W4165" s="15"/>
      <c r="X4165" s="15"/>
      <c r="Y4165" s="15"/>
      <c r="Z4165" s="15"/>
      <c r="AA4165" s="15"/>
      <c r="AB4165" s="15"/>
      <c r="AC4165" s="15"/>
      <c r="AD4165" s="15"/>
      <c r="AE4165" s="15"/>
      <c r="AT4165" s="268" t="s">
        <v>383</v>
      </c>
      <c r="AU4165" s="268" t="s">
        <v>91</v>
      </c>
      <c r="AV4165" s="15" t="s">
        <v>379</v>
      </c>
      <c r="AW4165" s="15" t="s">
        <v>37</v>
      </c>
      <c r="AX4165" s="15" t="s">
        <v>85</v>
      </c>
      <c r="AY4165" s="268" t="s">
        <v>373</v>
      </c>
    </row>
    <row r="4166" s="14" customFormat="1">
      <c r="A4166" s="14"/>
      <c r="B4166" s="247"/>
      <c r="C4166" s="248"/>
      <c r="D4166" s="238" t="s">
        <v>383</v>
      </c>
      <c r="E4166" s="248"/>
      <c r="F4166" s="250" t="s">
        <v>3993</v>
      </c>
      <c r="G4166" s="248"/>
      <c r="H4166" s="251">
        <v>1.6499999999999999</v>
      </c>
      <c r="I4166" s="252"/>
      <c r="J4166" s="248"/>
      <c r="K4166" s="248"/>
      <c r="L4166" s="253"/>
      <c r="M4166" s="254"/>
      <c r="N4166" s="255"/>
      <c r="O4166" s="255"/>
      <c r="P4166" s="255"/>
      <c r="Q4166" s="255"/>
      <c r="R4166" s="255"/>
      <c r="S4166" s="255"/>
      <c r="T4166" s="256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7" t="s">
        <v>383</v>
      </c>
      <c r="AU4166" s="257" t="s">
        <v>91</v>
      </c>
      <c r="AV4166" s="14" t="s">
        <v>91</v>
      </c>
      <c r="AW4166" s="14" t="s">
        <v>4</v>
      </c>
      <c r="AX4166" s="14" t="s">
        <v>85</v>
      </c>
      <c r="AY4166" s="257" t="s">
        <v>373</v>
      </c>
    </row>
    <row r="4167" s="2" customFormat="1" ht="24.15" customHeight="1">
      <c r="A4167" s="41"/>
      <c r="B4167" s="42"/>
      <c r="C4167" s="218" t="s">
        <v>3994</v>
      </c>
      <c r="D4167" s="218" t="s">
        <v>375</v>
      </c>
      <c r="E4167" s="219" t="s">
        <v>3995</v>
      </c>
      <c r="F4167" s="220" t="s">
        <v>3996</v>
      </c>
      <c r="G4167" s="221" t="s">
        <v>153</v>
      </c>
      <c r="H4167" s="222">
        <v>9</v>
      </c>
      <c r="I4167" s="223"/>
      <c r="J4167" s="224">
        <f>ROUND(I4167*H4167,2)</f>
        <v>0</v>
      </c>
      <c r="K4167" s="220" t="s">
        <v>378</v>
      </c>
      <c r="L4167" s="47"/>
      <c r="M4167" s="225" t="s">
        <v>19</v>
      </c>
      <c r="N4167" s="226" t="s">
        <v>50</v>
      </c>
      <c r="O4167" s="87"/>
      <c r="P4167" s="227">
        <f>O4167*H4167</f>
        <v>0</v>
      </c>
      <c r="Q4167" s="227">
        <v>0</v>
      </c>
      <c r="R4167" s="227">
        <f>Q4167*H4167</f>
        <v>0</v>
      </c>
      <c r="S4167" s="227">
        <v>0</v>
      </c>
      <c r="T4167" s="228">
        <f>S4167*H4167</f>
        <v>0</v>
      </c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R4167" s="229" t="s">
        <v>482</v>
      </c>
      <c r="AT4167" s="229" t="s">
        <v>375</v>
      </c>
      <c r="AU4167" s="229" t="s">
        <v>91</v>
      </c>
      <c r="AY4167" s="20" t="s">
        <v>373</v>
      </c>
      <c r="BE4167" s="230">
        <f>IF(N4167="základní",J4167,0)</f>
        <v>0</v>
      </c>
      <c r="BF4167" s="230">
        <f>IF(N4167="snížená",J4167,0)</f>
        <v>0</v>
      </c>
      <c r="BG4167" s="230">
        <f>IF(N4167="zákl. přenesená",J4167,0)</f>
        <v>0</v>
      </c>
      <c r="BH4167" s="230">
        <f>IF(N4167="sníž. přenesená",J4167,0)</f>
        <v>0</v>
      </c>
      <c r="BI4167" s="230">
        <f>IF(N4167="nulová",J4167,0)</f>
        <v>0</v>
      </c>
      <c r="BJ4167" s="20" t="s">
        <v>91</v>
      </c>
      <c r="BK4167" s="230">
        <f>ROUND(I4167*H4167,2)</f>
        <v>0</v>
      </c>
      <c r="BL4167" s="20" t="s">
        <v>482</v>
      </c>
      <c r="BM4167" s="229" t="s">
        <v>3997</v>
      </c>
    </row>
    <row r="4168" s="2" customFormat="1">
      <c r="A4168" s="41"/>
      <c r="B4168" s="42"/>
      <c r="C4168" s="43"/>
      <c r="D4168" s="231" t="s">
        <v>381</v>
      </c>
      <c r="E4168" s="43"/>
      <c r="F4168" s="232" t="s">
        <v>3998</v>
      </c>
      <c r="G4168" s="43"/>
      <c r="H4168" s="43"/>
      <c r="I4168" s="233"/>
      <c r="J4168" s="43"/>
      <c r="K4168" s="43"/>
      <c r="L4168" s="47"/>
      <c r="M4168" s="234"/>
      <c r="N4168" s="235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381</v>
      </c>
      <c r="AU4168" s="20" t="s">
        <v>91</v>
      </c>
    </row>
    <row r="4169" s="13" customFormat="1">
      <c r="A4169" s="13"/>
      <c r="B4169" s="236"/>
      <c r="C4169" s="237"/>
      <c r="D4169" s="238" t="s">
        <v>383</v>
      </c>
      <c r="E4169" s="239" t="s">
        <v>19</v>
      </c>
      <c r="F4169" s="240" t="s">
        <v>1348</v>
      </c>
      <c r="G4169" s="237"/>
      <c r="H4169" s="239" t="s">
        <v>19</v>
      </c>
      <c r="I4169" s="241"/>
      <c r="J4169" s="237"/>
      <c r="K4169" s="237"/>
      <c r="L4169" s="242"/>
      <c r="M4169" s="243"/>
      <c r="N4169" s="244"/>
      <c r="O4169" s="244"/>
      <c r="P4169" s="244"/>
      <c r="Q4169" s="244"/>
      <c r="R4169" s="244"/>
      <c r="S4169" s="244"/>
      <c r="T4169" s="245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6" t="s">
        <v>383</v>
      </c>
      <c r="AU4169" s="246" t="s">
        <v>91</v>
      </c>
      <c r="AV4169" s="13" t="s">
        <v>85</v>
      </c>
      <c r="AW4169" s="13" t="s">
        <v>37</v>
      </c>
      <c r="AX4169" s="13" t="s">
        <v>78</v>
      </c>
      <c r="AY4169" s="246" t="s">
        <v>373</v>
      </c>
    </row>
    <row r="4170" s="13" customFormat="1">
      <c r="A4170" s="13"/>
      <c r="B4170" s="236"/>
      <c r="C4170" s="237"/>
      <c r="D4170" s="238" t="s">
        <v>383</v>
      </c>
      <c r="E4170" s="239" t="s">
        <v>19</v>
      </c>
      <c r="F4170" s="240" t="s">
        <v>1441</v>
      </c>
      <c r="G4170" s="237"/>
      <c r="H4170" s="239" t="s">
        <v>19</v>
      </c>
      <c r="I4170" s="241"/>
      <c r="J4170" s="237"/>
      <c r="K4170" s="237"/>
      <c r="L4170" s="242"/>
      <c r="M4170" s="243"/>
      <c r="N4170" s="244"/>
      <c r="O4170" s="244"/>
      <c r="P4170" s="244"/>
      <c r="Q4170" s="244"/>
      <c r="R4170" s="244"/>
      <c r="S4170" s="244"/>
      <c r="T4170" s="245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6" t="s">
        <v>383</v>
      </c>
      <c r="AU4170" s="246" t="s">
        <v>91</v>
      </c>
      <c r="AV4170" s="13" t="s">
        <v>85</v>
      </c>
      <c r="AW4170" s="13" t="s">
        <v>37</v>
      </c>
      <c r="AX4170" s="13" t="s">
        <v>78</v>
      </c>
      <c r="AY4170" s="246" t="s">
        <v>373</v>
      </c>
    </row>
    <row r="4171" s="14" customFormat="1">
      <c r="A4171" s="14"/>
      <c r="B4171" s="247"/>
      <c r="C4171" s="248"/>
      <c r="D4171" s="238" t="s">
        <v>383</v>
      </c>
      <c r="E4171" s="249" t="s">
        <v>19</v>
      </c>
      <c r="F4171" s="250" t="s">
        <v>3999</v>
      </c>
      <c r="G4171" s="248"/>
      <c r="H4171" s="251">
        <v>9</v>
      </c>
      <c r="I4171" s="252"/>
      <c r="J4171" s="248"/>
      <c r="K4171" s="248"/>
      <c r="L4171" s="253"/>
      <c r="M4171" s="254"/>
      <c r="N4171" s="255"/>
      <c r="O4171" s="255"/>
      <c r="P4171" s="255"/>
      <c r="Q4171" s="255"/>
      <c r="R4171" s="255"/>
      <c r="S4171" s="255"/>
      <c r="T4171" s="256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7" t="s">
        <v>383</v>
      </c>
      <c r="AU4171" s="257" t="s">
        <v>91</v>
      </c>
      <c r="AV4171" s="14" t="s">
        <v>91</v>
      </c>
      <c r="AW4171" s="14" t="s">
        <v>37</v>
      </c>
      <c r="AX4171" s="14" t="s">
        <v>78</v>
      </c>
      <c r="AY4171" s="257" t="s">
        <v>373</v>
      </c>
    </row>
    <row r="4172" s="15" customFormat="1">
      <c r="A4172" s="15"/>
      <c r="B4172" s="258"/>
      <c r="C4172" s="259"/>
      <c r="D4172" s="238" t="s">
        <v>383</v>
      </c>
      <c r="E4172" s="260" t="s">
        <v>19</v>
      </c>
      <c r="F4172" s="261" t="s">
        <v>386</v>
      </c>
      <c r="G4172" s="259"/>
      <c r="H4172" s="262">
        <v>9</v>
      </c>
      <c r="I4172" s="263"/>
      <c r="J4172" s="259"/>
      <c r="K4172" s="259"/>
      <c r="L4172" s="264"/>
      <c r="M4172" s="265"/>
      <c r="N4172" s="266"/>
      <c r="O4172" s="266"/>
      <c r="P4172" s="266"/>
      <c r="Q4172" s="266"/>
      <c r="R4172" s="266"/>
      <c r="S4172" s="266"/>
      <c r="T4172" s="267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8" t="s">
        <v>383</v>
      </c>
      <c r="AU4172" s="268" t="s">
        <v>91</v>
      </c>
      <c r="AV4172" s="15" t="s">
        <v>379</v>
      </c>
      <c r="AW4172" s="15" t="s">
        <v>37</v>
      </c>
      <c r="AX4172" s="15" t="s">
        <v>85</v>
      </c>
      <c r="AY4172" s="268" t="s">
        <v>373</v>
      </c>
    </row>
    <row r="4173" s="2" customFormat="1" ht="16.5" customHeight="1">
      <c r="A4173" s="41"/>
      <c r="B4173" s="42"/>
      <c r="C4173" s="280" t="s">
        <v>4000</v>
      </c>
      <c r="D4173" s="280" t="s">
        <v>489</v>
      </c>
      <c r="E4173" s="281" t="s">
        <v>4001</v>
      </c>
      <c r="F4173" s="282" t="s">
        <v>4002</v>
      </c>
      <c r="G4173" s="283" t="s">
        <v>153</v>
      </c>
      <c r="H4173" s="284">
        <v>9.9000000000000004</v>
      </c>
      <c r="I4173" s="285"/>
      <c r="J4173" s="286">
        <f>ROUND(I4173*H4173,2)</f>
        <v>0</v>
      </c>
      <c r="K4173" s="282" t="s">
        <v>19</v>
      </c>
      <c r="L4173" s="287"/>
      <c r="M4173" s="288" t="s">
        <v>19</v>
      </c>
      <c r="N4173" s="289" t="s">
        <v>50</v>
      </c>
      <c r="O4173" s="87"/>
      <c r="P4173" s="227">
        <f>O4173*H4173</f>
        <v>0</v>
      </c>
      <c r="Q4173" s="227">
        <v>0.02</v>
      </c>
      <c r="R4173" s="227">
        <f>Q4173*H4173</f>
        <v>0.19800000000000001</v>
      </c>
      <c r="S4173" s="227">
        <v>0</v>
      </c>
      <c r="T4173" s="228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9" t="s">
        <v>616</v>
      </c>
      <c r="AT4173" s="229" t="s">
        <v>489</v>
      </c>
      <c r="AU4173" s="229" t="s">
        <v>91</v>
      </c>
      <c r="AY4173" s="20" t="s">
        <v>373</v>
      </c>
      <c r="BE4173" s="230">
        <f>IF(N4173="základní",J4173,0)</f>
        <v>0</v>
      </c>
      <c r="BF4173" s="230">
        <f>IF(N4173="snížená",J4173,0)</f>
        <v>0</v>
      </c>
      <c r="BG4173" s="230">
        <f>IF(N4173="zákl. přenesená",J4173,0)</f>
        <v>0</v>
      </c>
      <c r="BH4173" s="230">
        <f>IF(N4173="sníž. přenesená",J4173,0)</f>
        <v>0</v>
      </c>
      <c r="BI4173" s="230">
        <f>IF(N4173="nulová",J4173,0)</f>
        <v>0</v>
      </c>
      <c r="BJ4173" s="20" t="s">
        <v>91</v>
      </c>
      <c r="BK4173" s="230">
        <f>ROUND(I4173*H4173,2)</f>
        <v>0</v>
      </c>
      <c r="BL4173" s="20" t="s">
        <v>482</v>
      </c>
      <c r="BM4173" s="229" t="s">
        <v>4003</v>
      </c>
    </row>
    <row r="4174" s="13" customFormat="1">
      <c r="A4174" s="13"/>
      <c r="B4174" s="236"/>
      <c r="C4174" s="237"/>
      <c r="D4174" s="238" t="s">
        <v>383</v>
      </c>
      <c r="E4174" s="239" t="s">
        <v>19</v>
      </c>
      <c r="F4174" s="240" t="s">
        <v>1348</v>
      </c>
      <c r="G4174" s="237"/>
      <c r="H4174" s="239" t="s">
        <v>19</v>
      </c>
      <c r="I4174" s="241"/>
      <c r="J4174" s="237"/>
      <c r="K4174" s="237"/>
      <c r="L4174" s="242"/>
      <c r="M4174" s="243"/>
      <c r="N4174" s="244"/>
      <c r="O4174" s="244"/>
      <c r="P4174" s="244"/>
      <c r="Q4174" s="244"/>
      <c r="R4174" s="244"/>
      <c r="S4174" s="244"/>
      <c r="T4174" s="245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6" t="s">
        <v>383</v>
      </c>
      <c r="AU4174" s="246" t="s">
        <v>91</v>
      </c>
      <c r="AV4174" s="13" t="s">
        <v>85</v>
      </c>
      <c r="AW4174" s="13" t="s">
        <v>37</v>
      </c>
      <c r="AX4174" s="13" t="s">
        <v>78</v>
      </c>
      <c r="AY4174" s="246" t="s">
        <v>373</v>
      </c>
    </row>
    <row r="4175" s="13" customFormat="1">
      <c r="A4175" s="13"/>
      <c r="B4175" s="236"/>
      <c r="C4175" s="237"/>
      <c r="D4175" s="238" t="s">
        <v>383</v>
      </c>
      <c r="E4175" s="239" t="s">
        <v>19</v>
      </c>
      <c r="F4175" s="240" t="s">
        <v>1441</v>
      </c>
      <c r="G4175" s="237"/>
      <c r="H4175" s="239" t="s">
        <v>19</v>
      </c>
      <c r="I4175" s="241"/>
      <c r="J4175" s="237"/>
      <c r="K4175" s="237"/>
      <c r="L4175" s="242"/>
      <c r="M4175" s="243"/>
      <c r="N4175" s="244"/>
      <c r="O4175" s="244"/>
      <c r="P4175" s="244"/>
      <c r="Q4175" s="244"/>
      <c r="R4175" s="244"/>
      <c r="S4175" s="244"/>
      <c r="T4175" s="24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6" t="s">
        <v>383</v>
      </c>
      <c r="AU4175" s="246" t="s">
        <v>91</v>
      </c>
      <c r="AV4175" s="13" t="s">
        <v>85</v>
      </c>
      <c r="AW4175" s="13" t="s">
        <v>37</v>
      </c>
      <c r="AX4175" s="13" t="s">
        <v>78</v>
      </c>
      <c r="AY4175" s="246" t="s">
        <v>373</v>
      </c>
    </row>
    <row r="4176" s="14" customFormat="1">
      <c r="A4176" s="14"/>
      <c r="B4176" s="247"/>
      <c r="C4176" s="248"/>
      <c r="D4176" s="238" t="s">
        <v>383</v>
      </c>
      <c r="E4176" s="249" t="s">
        <v>19</v>
      </c>
      <c r="F4176" s="250" t="s">
        <v>3999</v>
      </c>
      <c r="G4176" s="248"/>
      <c r="H4176" s="251">
        <v>9</v>
      </c>
      <c r="I4176" s="252"/>
      <c r="J4176" s="248"/>
      <c r="K4176" s="248"/>
      <c r="L4176" s="253"/>
      <c r="M4176" s="254"/>
      <c r="N4176" s="255"/>
      <c r="O4176" s="255"/>
      <c r="P4176" s="255"/>
      <c r="Q4176" s="255"/>
      <c r="R4176" s="255"/>
      <c r="S4176" s="255"/>
      <c r="T4176" s="256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7" t="s">
        <v>383</v>
      </c>
      <c r="AU4176" s="257" t="s">
        <v>91</v>
      </c>
      <c r="AV4176" s="14" t="s">
        <v>91</v>
      </c>
      <c r="AW4176" s="14" t="s">
        <v>37</v>
      </c>
      <c r="AX4176" s="14" t="s">
        <v>78</v>
      </c>
      <c r="AY4176" s="257" t="s">
        <v>373</v>
      </c>
    </row>
    <row r="4177" s="15" customFormat="1">
      <c r="A4177" s="15"/>
      <c r="B4177" s="258"/>
      <c r="C4177" s="259"/>
      <c r="D4177" s="238" t="s">
        <v>383</v>
      </c>
      <c r="E4177" s="260" t="s">
        <v>19</v>
      </c>
      <c r="F4177" s="261" t="s">
        <v>386</v>
      </c>
      <c r="G4177" s="259"/>
      <c r="H4177" s="262">
        <v>9</v>
      </c>
      <c r="I4177" s="263"/>
      <c r="J4177" s="259"/>
      <c r="K4177" s="259"/>
      <c r="L4177" s="264"/>
      <c r="M4177" s="265"/>
      <c r="N4177" s="266"/>
      <c r="O4177" s="266"/>
      <c r="P4177" s="266"/>
      <c r="Q4177" s="266"/>
      <c r="R4177" s="266"/>
      <c r="S4177" s="266"/>
      <c r="T4177" s="267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T4177" s="268" t="s">
        <v>383</v>
      </c>
      <c r="AU4177" s="268" t="s">
        <v>91</v>
      </c>
      <c r="AV4177" s="15" t="s">
        <v>379</v>
      </c>
      <c r="AW4177" s="15" t="s">
        <v>37</v>
      </c>
      <c r="AX4177" s="15" t="s">
        <v>85</v>
      </c>
      <c r="AY4177" s="268" t="s">
        <v>373</v>
      </c>
    </row>
    <row r="4178" s="14" customFormat="1">
      <c r="A4178" s="14"/>
      <c r="B4178" s="247"/>
      <c r="C4178" s="248"/>
      <c r="D4178" s="238" t="s">
        <v>383</v>
      </c>
      <c r="E4178" s="248"/>
      <c r="F4178" s="250" t="s">
        <v>4004</v>
      </c>
      <c r="G4178" s="248"/>
      <c r="H4178" s="251">
        <v>9.9000000000000004</v>
      </c>
      <c r="I4178" s="252"/>
      <c r="J4178" s="248"/>
      <c r="K4178" s="248"/>
      <c r="L4178" s="253"/>
      <c r="M4178" s="254"/>
      <c r="N4178" s="255"/>
      <c r="O4178" s="255"/>
      <c r="P4178" s="255"/>
      <c r="Q4178" s="255"/>
      <c r="R4178" s="255"/>
      <c r="S4178" s="255"/>
      <c r="T4178" s="256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7" t="s">
        <v>383</v>
      </c>
      <c r="AU4178" s="257" t="s">
        <v>91</v>
      </c>
      <c r="AV4178" s="14" t="s">
        <v>91</v>
      </c>
      <c r="AW4178" s="14" t="s">
        <v>4</v>
      </c>
      <c r="AX4178" s="14" t="s">
        <v>85</v>
      </c>
      <c r="AY4178" s="257" t="s">
        <v>373</v>
      </c>
    </row>
    <row r="4179" s="2" customFormat="1" ht="24.15" customHeight="1">
      <c r="A4179" s="41"/>
      <c r="B4179" s="42"/>
      <c r="C4179" s="218" t="s">
        <v>4005</v>
      </c>
      <c r="D4179" s="218" t="s">
        <v>375</v>
      </c>
      <c r="E4179" s="219" t="s">
        <v>4006</v>
      </c>
      <c r="F4179" s="220" t="s">
        <v>4007</v>
      </c>
      <c r="G4179" s="221" t="s">
        <v>595</v>
      </c>
      <c r="H4179" s="222">
        <v>3</v>
      </c>
      <c r="I4179" s="223"/>
      <c r="J4179" s="224">
        <f>ROUND(I4179*H4179,2)</f>
        <v>0</v>
      </c>
      <c r="K4179" s="220" t="s">
        <v>378</v>
      </c>
      <c r="L4179" s="47"/>
      <c r="M4179" s="225" t="s">
        <v>19</v>
      </c>
      <c r="N4179" s="226" t="s">
        <v>50</v>
      </c>
      <c r="O4179" s="87"/>
      <c r="P4179" s="227">
        <f>O4179*H4179</f>
        <v>0</v>
      </c>
      <c r="Q4179" s="227">
        <v>0</v>
      </c>
      <c r="R4179" s="227">
        <f>Q4179*H4179</f>
        <v>0</v>
      </c>
      <c r="S4179" s="227">
        <v>0</v>
      </c>
      <c r="T4179" s="228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9" t="s">
        <v>482</v>
      </c>
      <c r="AT4179" s="229" t="s">
        <v>375</v>
      </c>
      <c r="AU4179" s="229" t="s">
        <v>91</v>
      </c>
      <c r="AY4179" s="20" t="s">
        <v>373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20" t="s">
        <v>91</v>
      </c>
      <c r="BK4179" s="230">
        <f>ROUND(I4179*H4179,2)</f>
        <v>0</v>
      </c>
      <c r="BL4179" s="20" t="s">
        <v>482</v>
      </c>
      <c r="BM4179" s="229" t="s">
        <v>4008</v>
      </c>
    </row>
    <row r="4180" s="2" customFormat="1">
      <c r="A4180" s="41"/>
      <c r="B4180" s="42"/>
      <c r="C4180" s="43"/>
      <c r="D4180" s="231" t="s">
        <v>381</v>
      </c>
      <c r="E4180" s="43"/>
      <c r="F4180" s="232" t="s">
        <v>4009</v>
      </c>
      <c r="G4180" s="43"/>
      <c r="H4180" s="43"/>
      <c r="I4180" s="233"/>
      <c r="J4180" s="43"/>
      <c r="K4180" s="43"/>
      <c r="L4180" s="47"/>
      <c r="M4180" s="234"/>
      <c r="N4180" s="235"/>
      <c r="O4180" s="87"/>
      <c r="P4180" s="87"/>
      <c r="Q4180" s="87"/>
      <c r="R4180" s="87"/>
      <c r="S4180" s="87"/>
      <c r="T4180" s="88"/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T4180" s="20" t="s">
        <v>381</v>
      </c>
      <c r="AU4180" s="20" t="s">
        <v>91</v>
      </c>
    </row>
    <row r="4181" s="13" customFormat="1">
      <c r="A4181" s="13"/>
      <c r="B4181" s="236"/>
      <c r="C4181" s="237"/>
      <c r="D4181" s="238" t="s">
        <v>383</v>
      </c>
      <c r="E4181" s="239" t="s">
        <v>19</v>
      </c>
      <c r="F4181" s="240" t="s">
        <v>1348</v>
      </c>
      <c r="G4181" s="237"/>
      <c r="H4181" s="239" t="s">
        <v>19</v>
      </c>
      <c r="I4181" s="241"/>
      <c r="J4181" s="237"/>
      <c r="K4181" s="237"/>
      <c r="L4181" s="242"/>
      <c r="M4181" s="243"/>
      <c r="N4181" s="244"/>
      <c r="O4181" s="244"/>
      <c r="P4181" s="244"/>
      <c r="Q4181" s="244"/>
      <c r="R4181" s="244"/>
      <c r="S4181" s="244"/>
      <c r="T4181" s="24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6" t="s">
        <v>383</v>
      </c>
      <c r="AU4181" s="246" t="s">
        <v>91</v>
      </c>
      <c r="AV4181" s="13" t="s">
        <v>85</v>
      </c>
      <c r="AW4181" s="13" t="s">
        <v>37</v>
      </c>
      <c r="AX4181" s="13" t="s">
        <v>78</v>
      </c>
      <c r="AY4181" s="246" t="s">
        <v>373</v>
      </c>
    </row>
    <row r="4182" s="13" customFormat="1">
      <c r="A4182" s="13"/>
      <c r="B4182" s="236"/>
      <c r="C4182" s="237"/>
      <c r="D4182" s="238" t="s">
        <v>383</v>
      </c>
      <c r="E4182" s="239" t="s">
        <v>19</v>
      </c>
      <c r="F4182" s="240" t="s">
        <v>1441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383</v>
      </c>
      <c r="AU4182" s="246" t="s">
        <v>91</v>
      </c>
      <c r="AV4182" s="13" t="s">
        <v>85</v>
      </c>
      <c r="AW4182" s="13" t="s">
        <v>37</v>
      </c>
      <c r="AX4182" s="13" t="s">
        <v>78</v>
      </c>
      <c r="AY4182" s="246" t="s">
        <v>373</v>
      </c>
    </row>
    <row r="4183" s="14" customFormat="1">
      <c r="A4183" s="14"/>
      <c r="B4183" s="247"/>
      <c r="C4183" s="248"/>
      <c r="D4183" s="238" t="s">
        <v>383</v>
      </c>
      <c r="E4183" s="249" t="s">
        <v>19</v>
      </c>
      <c r="F4183" s="250" t="s">
        <v>3987</v>
      </c>
      <c r="G4183" s="248"/>
      <c r="H4183" s="251">
        <v>3</v>
      </c>
      <c r="I4183" s="252"/>
      <c r="J4183" s="248"/>
      <c r="K4183" s="248"/>
      <c r="L4183" s="253"/>
      <c r="M4183" s="254"/>
      <c r="N4183" s="255"/>
      <c r="O4183" s="255"/>
      <c r="P4183" s="255"/>
      <c r="Q4183" s="255"/>
      <c r="R4183" s="255"/>
      <c r="S4183" s="255"/>
      <c r="T4183" s="25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7" t="s">
        <v>383</v>
      </c>
      <c r="AU4183" s="257" t="s">
        <v>91</v>
      </c>
      <c r="AV4183" s="14" t="s">
        <v>91</v>
      </c>
      <c r="AW4183" s="14" t="s">
        <v>37</v>
      </c>
      <c r="AX4183" s="14" t="s">
        <v>78</v>
      </c>
      <c r="AY4183" s="257" t="s">
        <v>373</v>
      </c>
    </row>
    <row r="4184" s="15" customFormat="1">
      <c r="A4184" s="15"/>
      <c r="B4184" s="258"/>
      <c r="C4184" s="259"/>
      <c r="D4184" s="238" t="s">
        <v>383</v>
      </c>
      <c r="E4184" s="260" t="s">
        <v>19</v>
      </c>
      <c r="F4184" s="261" t="s">
        <v>386</v>
      </c>
      <c r="G4184" s="259"/>
      <c r="H4184" s="262">
        <v>3</v>
      </c>
      <c r="I4184" s="263"/>
      <c r="J4184" s="259"/>
      <c r="K4184" s="259"/>
      <c r="L4184" s="264"/>
      <c r="M4184" s="265"/>
      <c r="N4184" s="266"/>
      <c r="O4184" s="266"/>
      <c r="P4184" s="266"/>
      <c r="Q4184" s="266"/>
      <c r="R4184" s="266"/>
      <c r="S4184" s="266"/>
      <c r="T4184" s="267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8" t="s">
        <v>383</v>
      </c>
      <c r="AU4184" s="268" t="s">
        <v>91</v>
      </c>
      <c r="AV4184" s="15" t="s">
        <v>379</v>
      </c>
      <c r="AW4184" s="15" t="s">
        <v>37</v>
      </c>
      <c r="AX4184" s="15" t="s">
        <v>85</v>
      </c>
      <c r="AY4184" s="268" t="s">
        <v>373</v>
      </c>
    </row>
    <row r="4185" s="2" customFormat="1" ht="24.15" customHeight="1">
      <c r="A4185" s="41"/>
      <c r="B4185" s="42"/>
      <c r="C4185" s="280" t="s">
        <v>4010</v>
      </c>
      <c r="D4185" s="280" t="s">
        <v>489</v>
      </c>
      <c r="E4185" s="281" t="s">
        <v>4011</v>
      </c>
      <c r="F4185" s="282" t="s">
        <v>4012</v>
      </c>
      <c r="G4185" s="283" t="s">
        <v>153</v>
      </c>
      <c r="H4185" s="284">
        <v>1.5</v>
      </c>
      <c r="I4185" s="285"/>
      <c r="J4185" s="286">
        <f>ROUND(I4185*H4185,2)</f>
        <v>0</v>
      </c>
      <c r="K4185" s="282" t="s">
        <v>378</v>
      </c>
      <c r="L4185" s="287"/>
      <c r="M4185" s="288" t="s">
        <v>19</v>
      </c>
      <c r="N4185" s="289" t="s">
        <v>50</v>
      </c>
      <c r="O4185" s="87"/>
      <c r="P4185" s="227">
        <f>O4185*H4185</f>
        <v>0</v>
      </c>
      <c r="Q4185" s="227">
        <v>0.044269999999999997</v>
      </c>
      <c r="R4185" s="227">
        <f>Q4185*H4185</f>
        <v>0.066404999999999992</v>
      </c>
      <c r="S4185" s="227">
        <v>0</v>
      </c>
      <c r="T4185" s="228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9" t="s">
        <v>616</v>
      </c>
      <c r="AT4185" s="229" t="s">
        <v>489</v>
      </c>
      <c r="AU4185" s="229" t="s">
        <v>91</v>
      </c>
      <c r="AY4185" s="20" t="s">
        <v>373</v>
      </c>
      <c r="BE4185" s="230">
        <f>IF(N4185="základní",J4185,0)</f>
        <v>0</v>
      </c>
      <c r="BF4185" s="230">
        <f>IF(N4185="snížená",J4185,0)</f>
        <v>0</v>
      </c>
      <c r="BG4185" s="230">
        <f>IF(N4185="zákl. přenesená",J4185,0)</f>
        <v>0</v>
      </c>
      <c r="BH4185" s="230">
        <f>IF(N4185="sníž. přenesená",J4185,0)</f>
        <v>0</v>
      </c>
      <c r="BI4185" s="230">
        <f>IF(N4185="nulová",J4185,0)</f>
        <v>0</v>
      </c>
      <c r="BJ4185" s="20" t="s">
        <v>91</v>
      </c>
      <c r="BK4185" s="230">
        <f>ROUND(I4185*H4185,2)</f>
        <v>0</v>
      </c>
      <c r="BL4185" s="20" t="s">
        <v>482</v>
      </c>
      <c r="BM4185" s="229" t="s">
        <v>4013</v>
      </c>
    </row>
    <row r="4186" s="13" customFormat="1">
      <c r="A4186" s="13"/>
      <c r="B4186" s="236"/>
      <c r="C4186" s="237"/>
      <c r="D4186" s="238" t="s">
        <v>383</v>
      </c>
      <c r="E4186" s="239" t="s">
        <v>19</v>
      </c>
      <c r="F4186" s="240" t="s">
        <v>1348</v>
      </c>
      <c r="G4186" s="237"/>
      <c r="H4186" s="239" t="s">
        <v>19</v>
      </c>
      <c r="I4186" s="241"/>
      <c r="J4186" s="237"/>
      <c r="K4186" s="237"/>
      <c r="L4186" s="242"/>
      <c r="M4186" s="243"/>
      <c r="N4186" s="244"/>
      <c r="O4186" s="244"/>
      <c r="P4186" s="244"/>
      <c r="Q4186" s="244"/>
      <c r="R4186" s="244"/>
      <c r="S4186" s="244"/>
      <c r="T4186" s="245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6" t="s">
        <v>383</v>
      </c>
      <c r="AU4186" s="246" t="s">
        <v>91</v>
      </c>
      <c r="AV4186" s="13" t="s">
        <v>85</v>
      </c>
      <c r="AW4186" s="13" t="s">
        <v>37</v>
      </c>
      <c r="AX4186" s="13" t="s">
        <v>78</v>
      </c>
      <c r="AY4186" s="246" t="s">
        <v>373</v>
      </c>
    </row>
    <row r="4187" s="13" customFormat="1">
      <c r="A4187" s="13"/>
      <c r="B4187" s="236"/>
      <c r="C4187" s="237"/>
      <c r="D4187" s="238" t="s">
        <v>383</v>
      </c>
      <c r="E4187" s="239" t="s">
        <v>19</v>
      </c>
      <c r="F4187" s="240" t="s">
        <v>1441</v>
      </c>
      <c r="G4187" s="237"/>
      <c r="H4187" s="239" t="s">
        <v>19</v>
      </c>
      <c r="I4187" s="241"/>
      <c r="J4187" s="237"/>
      <c r="K4187" s="237"/>
      <c r="L4187" s="242"/>
      <c r="M4187" s="243"/>
      <c r="N4187" s="244"/>
      <c r="O4187" s="244"/>
      <c r="P4187" s="244"/>
      <c r="Q4187" s="244"/>
      <c r="R4187" s="244"/>
      <c r="S4187" s="244"/>
      <c r="T4187" s="245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6" t="s">
        <v>383</v>
      </c>
      <c r="AU4187" s="246" t="s">
        <v>91</v>
      </c>
      <c r="AV4187" s="13" t="s">
        <v>85</v>
      </c>
      <c r="AW4187" s="13" t="s">
        <v>37</v>
      </c>
      <c r="AX4187" s="13" t="s">
        <v>78</v>
      </c>
      <c r="AY4187" s="246" t="s">
        <v>373</v>
      </c>
    </row>
    <row r="4188" s="14" customFormat="1">
      <c r="A4188" s="14"/>
      <c r="B4188" s="247"/>
      <c r="C4188" s="248"/>
      <c r="D4188" s="238" t="s">
        <v>383</v>
      </c>
      <c r="E4188" s="249" t="s">
        <v>19</v>
      </c>
      <c r="F4188" s="250" t="s">
        <v>4014</v>
      </c>
      <c r="G4188" s="248"/>
      <c r="H4188" s="251">
        <v>1.5</v>
      </c>
      <c r="I4188" s="252"/>
      <c r="J4188" s="248"/>
      <c r="K4188" s="248"/>
      <c r="L4188" s="253"/>
      <c r="M4188" s="254"/>
      <c r="N4188" s="255"/>
      <c r="O4188" s="255"/>
      <c r="P4188" s="255"/>
      <c r="Q4188" s="255"/>
      <c r="R4188" s="255"/>
      <c r="S4188" s="255"/>
      <c r="T4188" s="256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7" t="s">
        <v>383</v>
      </c>
      <c r="AU4188" s="257" t="s">
        <v>91</v>
      </c>
      <c r="AV4188" s="14" t="s">
        <v>91</v>
      </c>
      <c r="AW4188" s="14" t="s">
        <v>37</v>
      </c>
      <c r="AX4188" s="14" t="s">
        <v>78</v>
      </c>
      <c r="AY4188" s="257" t="s">
        <v>373</v>
      </c>
    </row>
    <row r="4189" s="15" customFormat="1">
      <c r="A4189" s="15"/>
      <c r="B4189" s="258"/>
      <c r="C4189" s="259"/>
      <c r="D4189" s="238" t="s">
        <v>383</v>
      </c>
      <c r="E4189" s="260" t="s">
        <v>19</v>
      </c>
      <c r="F4189" s="261" t="s">
        <v>386</v>
      </c>
      <c r="G4189" s="259"/>
      <c r="H4189" s="262">
        <v>1.5</v>
      </c>
      <c r="I4189" s="263"/>
      <c r="J4189" s="259"/>
      <c r="K4189" s="259"/>
      <c r="L4189" s="264"/>
      <c r="M4189" s="265"/>
      <c r="N4189" s="266"/>
      <c r="O4189" s="266"/>
      <c r="P4189" s="266"/>
      <c r="Q4189" s="266"/>
      <c r="R4189" s="266"/>
      <c r="S4189" s="266"/>
      <c r="T4189" s="267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5"/>
      <c r="AE4189" s="15"/>
      <c r="AT4189" s="268" t="s">
        <v>383</v>
      </c>
      <c r="AU4189" s="268" t="s">
        <v>91</v>
      </c>
      <c r="AV4189" s="15" t="s">
        <v>379</v>
      </c>
      <c r="AW4189" s="15" t="s">
        <v>37</v>
      </c>
      <c r="AX4189" s="15" t="s">
        <v>85</v>
      </c>
      <c r="AY4189" s="268" t="s">
        <v>373</v>
      </c>
    </row>
    <row r="4190" s="2" customFormat="1" ht="55.5" customHeight="1">
      <c r="A4190" s="41"/>
      <c r="B4190" s="42"/>
      <c r="C4190" s="218" t="s">
        <v>4015</v>
      </c>
      <c r="D4190" s="218" t="s">
        <v>375</v>
      </c>
      <c r="E4190" s="219" t="s">
        <v>4016</v>
      </c>
      <c r="F4190" s="220" t="s">
        <v>4017</v>
      </c>
      <c r="G4190" s="221" t="s">
        <v>153</v>
      </c>
      <c r="H4190" s="222">
        <v>26.399999999999999</v>
      </c>
      <c r="I4190" s="223"/>
      <c r="J4190" s="224">
        <f>ROUND(I4190*H4190,2)</f>
        <v>0</v>
      </c>
      <c r="K4190" s="220" t="s">
        <v>19</v>
      </c>
      <c r="L4190" s="47"/>
      <c r="M4190" s="225" t="s">
        <v>19</v>
      </c>
      <c r="N4190" s="226" t="s">
        <v>50</v>
      </c>
      <c r="O4190" s="87"/>
      <c r="P4190" s="227">
        <f>O4190*H4190</f>
        <v>0</v>
      </c>
      <c r="Q4190" s="227">
        <v>0.00025000000000000001</v>
      </c>
      <c r="R4190" s="227">
        <f>Q4190*H4190</f>
        <v>0.0066</v>
      </c>
      <c r="S4190" s="227">
        <v>0</v>
      </c>
      <c r="T4190" s="228">
        <f>S4190*H4190</f>
        <v>0</v>
      </c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R4190" s="229" t="s">
        <v>482</v>
      </c>
      <c r="AT4190" s="229" t="s">
        <v>375</v>
      </c>
      <c r="AU4190" s="229" t="s">
        <v>91</v>
      </c>
      <c r="AY4190" s="20" t="s">
        <v>373</v>
      </c>
      <c r="BE4190" s="230">
        <f>IF(N4190="základní",J4190,0)</f>
        <v>0</v>
      </c>
      <c r="BF4190" s="230">
        <f>IF(N4190="snížená",J4190,0)</f>
        <v>0</v>
      </c>
      <c r="BG4190" s="230">
        <f>IF(N4190="zákl. přenesená",J4190,0)</f>
        <v>0</v>
      </c>
      <c r="BH4190" s="230">
        <f>IF(N4190="sníž. přenesená",J4190,0)</f>
        <v>0</v>
      </c>
      <c r="BI4190" s="230">
        <f>IF(N4190="nulová",J4190,0)</f>
        <v>0</v>
      </c>
      <c r="BJ4190" s="20" t="s">
        <v>91</v>
      </c>
      <c r="BK4190" s="230">
        <f>ROUND(I4190*H4190,2)</f>
        <v>0</v>
      </c>
      <c r="BL4190" s="20" t="s">
        <v>482</v>
      </c>
      <c r="BM4190" s="229" t="s">
        <v>4018</v>
      </c>
    </row>
    <row r="4191" s="13" customFormat="1">
      <c r="A4191" s="13"/>
      <c r="B4191" s="236"/>
      <c r="C4191" s="237"/>
      <c r="D4191" s="238" t="s">
        <v>383</v>
      </c>
      <c r="E4191" s="239" t="s">
        <v>19</v>
      </c>
      <c r="F4191" s="240" t="s">
        <v>384</v>
      </c>
      <c r="G4191" s="237"/>
      <c r="H4191" s="239" t="s">
        <v>19</v>
      </c>
      <c r="I4191" s="241"/>
      <c r="J4191" s="237"/>
      <c r="K4191" s="237"/>
      <c r="L4191" s="242"/>
      <c r="M4191" s="243"/>
      <c r="N4191" s="244"/>
      <c r="O4191" s="244"/>
      <c r="P4191" s="244"/>
      <c r="Q4191" s="244"/>
      <c r="R4191" s="244"/>
      <c r="S4191" s="244"/>
      <c r="T4191" s="24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6" t="s">
        <v>383</v>
      </c>
      <c r="AU4191" s="246" t="s">
        <v>91</v>
      </c>
      <c r="AV4191" s="13" t="s">
        <v>85</v>
      </c>
      <c r="AW4191" s="13" t="s">
        <v>37</v>
      </c>
      <c r="AX4191" s="13" t="s">
        <v>78</v>
      </c>
      <c r="AY4191" s="246" t="s">
        <v>373</v>
      </c>
    </row>
    <row r="4192" s="13" customFormat="1">
      <c r="A4192" s="13"/>
      <c r="B4192" s="236"/>
      <c r="C4192" s="237"/>
      <c r="D4192" s="238" t="s">
        <v>383</v>
      </c>
      <c r="E4192" s="239" t="s">
        <v>19</v>
      </c>
      <c r="F4192" s="240" t="s">
        <v>668</v>
      </c>
      <c r="G4192" s="237"/>
      <c r="H4192" s="239" t="s">
        <v>19</v>
      </c>
      <c r="I4192" s="241"/>
      <c r="J4192" s="237"/>
      <c r="K4192" s="237"/>
      <c r="L4192" s="242"/>
      <c r="M4192" s="243"/>
      <c r="N4192" s="244"/>
      <c r="O4192" s="244"/>
      <c r="P4192" s="244"/>
      <c r="Q4192" s="244"/>
      <c r="R4192" s="244"/>
      <c r="S4192" s="244"/>
      <c r="T4192" s="245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6" t="s">
        <v>383</v>
      </c>
      <c r="AU4192" s="246" t="s">
        <v>91</v>
      </c>
      <c r="AV4192" s="13" t="s">
        <v>85</v>
      </c>
      <c r="AW4192" s="13" t="s">
        <v>37</v>
      </c>
      <c r="AX4192" s="13" t="s">
        <v>78</v>
      </c>
      <c r="AY4192" s="246" t="s">
        <v>373</v>
      </c>
    </row>
    <row r="4193" s="13" customFormat="1">
      <c r="A4193" s="13"/>
      <c r="B4193" s="236"/>
      <c r="C4193" s="237"/>
      <c r="D4193" s="238" t="s">
        <v>383</v>
      </c>
      <c r="E4193" s="239" t="s">
        <v>19</v>
      </c>
      <c r="F4193" s="240" t="s">
        <v>670</v>
      </c>
      <c r="G4193" s="237"/>
      <c r="H4193" s="239" t="s">
        <v>19</v>
      </c>
      <c r="I4193" s="241"/>
      <c r="J4193" s="237"/>
      <c r="K4193" s="237"/>
      <c r="L4193" s="242"/>
      <c r="M4193" s="243"/>
      <c r="N4193" s="244"/>
      <c r="O4193" s="244"/>
      <c r="P4193" s="244"/>
      <c r="Q4193" s="244"/>
      <c r="R4193" s="244"/>
      <c r="S4193" s="244"/>
      <c r="T4193" s="24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6" t="s">
        <v>383</v>
      </c>
      <c r="AU4193" s="246" t="s">
        <v>91</v>
      </c>
      <c r="AV4193" s="13" t="s">
        <v>85</v>
      </c>
      <c r="AW4193" s="13" t="s">
        <v>37</v>
      </c>
      <c r="AX4193" s="13" t="s">
        <v>78</v>
      </c>
      <c r="AY4193" s="246" t="s">
        <v>373</v>
      </c>
    </row>
    <row r="4194" s="13" customFormat="1">
      <c r="A4194" s="13"/>
      <c r="B4194" s="236"/>
      <c r="C4194" s="237"/>
      <c r="D4194" s="238" t="s">
        <v>383</v>
      </c>
      <c r="E4194" s="239" t="s">
        <v>19</v>
      </c>
      <c r="F4194" s="240" t="s">
        <v>671</v>
      </c>
      <c r="G4194" s="237"/>
      <c r="H4194" s="239" t="s">
        <v>19</v>
      </c>
      <c r="I4194" s="241"/>
      <c r="J4194" s="237"/>
      <c r="K4194" s="237"/>
      <c r="L4194" s="242"/>
      <c r="M4194" s="243"/>
      <c r="N4194" s="244"/>
      <c r="O4194" s="244"/>
      <c r="P4194" s="244"/>
      <c r="Q4194" s="244"/>
      <c r="R4194" s="244"/>
      <c r="S4194" s="244"/>
      <c r="T4194" s="245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6" t="s">
        <v>383</v>
      </c>
      <c r="AU4194" s="246" t="s">
        <v>91</v>
      </c>
      <c r="AV4194" s="13" t="s">
        <v>85</v>
      </c>
      <c r="AW4194" s="13" t="s">
        <v>37</v>
      </c>
      <c r="AX4194" s="13" t="s">
        <v>78</v>
      </c>
      <c r="AY4194" s="246" t="s">
        <v>373</v>
      </c>
    </row>
    <row r="4195" s="13" customFormat="1">
      <c r="A4195" s="13"/>
      <c r="B4195" s="236"/>
      <c r="C4195" s="237"/>
      <c r="D4195" s="238" t="s">
        <v>383</v>
      </c>
      <c r="E4195" s="239" t="s">
        <v>19</v>
      </c>
      <c r="F4195" s="240" t="s">
        <v>2075</v>
      </c>
      <c r="G4195" s="237"/>
      <c r="H4195" s="239" t="s">
        <v>19</v>
      </c>
      <c r="I4195" s="241"/>
      <c r="J4195" s="237"/>
      <c r="K4195" s="237"/>
      <c r="L4195" s="242"/>
      <c r="M4195" s="243"/>
      <c r="N4195" s="244"/>
      <c r="O4195" s="244"/>
      <c r="P4195" s="244"/>
      <c r="Q4195" s="244"/>
      <c r="R4195" s="244"/>
      <c r="S4195" s="244"/>
      <c r="T4195" s="245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6" t="s">
        <v>383</v>
      </c>
      <c r="AU4195" s="246" t="s">
        <v>91</v>
      </c>
      <c r="AV4195" s="13" t="s">
        <v>85</v>
      </c>
      <c r="AW4195" s="13" t="s">
        <v>37</v>
      </c>
      <c r="AX4195" s="13" t="s">
        <v>78</v>
      </c>
      <c r="AY4195" s="246" t="s">
        <v>373</v>
      </c>
    </row>
    <row r="4196" s="14" customFormat="1">
      <c r="A4196" s="14"/>
      <c r="B4196" s="247"/>
      <c r="C4196" s="248"/>
      <c r="D4196" s="238" t="s">
        <v>383</v>
      </c>
      <c r="E4196" s="249" t="s">
        <v>19</v>
      </c>
      <c r="F4196" s="250" t="s">
        <v>4019</v>
      </c>
      <c r="G4196" s="248"/>
      <c r="H4196" s="251">
        <v>26.399999999999999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383</v>
      </c>
      <c r="AU4196" s="257" t="s">
        <v>91</v>
      </c>
      <c r="AV4196" s="14" t="s">
        <v>91</v>
      </c>
      <c r="AW4196" s="14" t="s">
        <v>37</v>
      </c>
      <c r="AX4196" s="14" t="s">
        <v>78</v>
      </c>
      <c r="AY4196" s="257" t="s">
        <v>373</v>
      </c>
    </row>
    <row r="4197" s="15" customFormat="1">
      <c r="A4197" s="15"/>
      <c r="B4197" s="258"/>
      <c r="C4197" s="259"/>
      <c r="D4197" s="238" t="s">
        <v>383</v>
      </c>
      <c r="E4197" s="260" t="s">
        <v>19</v>
      </c>
      <c r="F4197" s="261" t="s">
        <v>386</v>
      </c>
      <c r="G4197" s="259"/>
      <c r="H4197" s="262">
        <v>26.399999999999999</v>
      </c>
      <c r="I4197" s="263"/>
      <c r="J4197" s="259"/>
      <c r="K4197" s="259"/>
      <c r="L4197" s="264"/>
      <c r="M4197" s="265"/>
      <c r="N4197" s="266"/>
      <c r="O4197" s="266"/>
      <c r="P4197" s="266"/>
      <c r="Q4197" s="266"/>
      <c r="R4197" s="266"/>
      <c r="S4197" s="266"/>
      <c r="T4197" s="267"/>
      <c r="U4197" s="15"/>
      <c r="V4197" s="15"/>
      <c r="W4197" s="15"/>
      <c r="X4197" s="15"/>
      <c r="Y4197" s="15"/>
      <c r="Z4197" s="15"/>
      <c r="AA4197" s="15"/>
      <c r="AB4197" s="15"/>
      <c r="AC4197" s="15"/>
      <c r="AD4197" s="15"/>
      <c r="AE4197" s="15"/>
      <c r="AT4197" s="268" t="s">
        <v>383</v>
      </c>
      <c r="AU4197" s="268" t="s">
        <v>91</v>
      </c>
      <c r="AV4197" s="15" t="s">
        <v>379</v>
      </c>
      <c r="AW4197" s="15" t="s">
        <v>37</v>
      </c>
      <c r="AX4197" s="15" t="s">
        <v>85</v>
      </c>
      <c r="AY4197" s="268" t="s">
        <v>373</v>
      </c>
    </row>
    <row r="4198" s="2" customFormat="1" ht="44.25" customHeight="1">
      <c r="A4198" s="41"/>
      <c r="B4198" s="42"/>
      <c r="C4198" s="218" t="s">
        <v>4020</v>
      </c>
      <c r="D4198" s="218" t="s">
        <v>375</v>
      </c>
      <c r="E4198" s="219" t="s">
        <v>4021</v>
      </c>
      <c r="F4198" s="220" t="s">
        <v>4022</v>
      </c>
      <c r="G4198" s="221" t="s">
        <v>153</v>
      </c>
      <c r="H4198" s="222">
        <v>53.176000000000002</v>
      </c>
      <c r="I4198" s="223"/>
      <c r="J4198" s="224">
        <f>ROUND(I4198*H4198,2)</f>
        <v>0</v>
      </c>
      <c r="K4198" s="220" t="s">
        <v>378</v>
      </c>
      <c r="L4198" s="47"/>
      <c r="M4198" s="225" t="s">
        <v>19</v>
      </c>
      <c r="N4198" s="226" t="s">
        <v>50</v>
      </c>
      <c r="O4198" s="87"/>
      <c r="P4198" s="227">
        <f>O4198*H4198</f>
        <v>0</v>
      </c>
      <c r="Q4198" s="227">
        <v>0.00051999999999999995</v>
      </c>
      <c r="R4198" s="227">
        <f>Q4198*H4198</f>
        <v>0.027651519999999999</v>
      </c>
      <c r="S4198" s="227">
        <v>0</v>
      </c>
      <c r="T4198" s="228">
        <f>S4198*H4198</f>
        <v>0</v>
      </c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R4198" s="229" t="s">
        <v>482</v>
      </c>
      <c r="AT4198" s="229" t="s">
        <v>375</v>
      </c>
      <c r="AU4198" s="229" t="s">
        <v>91</v>
      </c>
      <c r="AY4198" s="20" t="s">
        <v>373</v>
      </c>
      <c r="BE4198" s="230">
        <f>IF(N4198="základní",J4198,0)</f>
        <v>0</v>
      </c>
      <c r="BF4198" s="230">
        <f>IF(N4198="snížená",J4198,0)</f>
        <v>0</v>
      </c>
      <c r="BG4198" s="230">
        <f>IF(N4198="zákl. přenesená",J4198,0)</f>
        <v>0</v>
      </c>
      <c r="BH4198" s="230">
        <f>IF(N4198="sníž. přenesená",J4198,0)</f>
        <v>0</v>
      </c>
      <c r="BI4198" s="230">
        <f>IF(N4198="nulová",J4198,0)</f>
        <v>0</v>
      </c>
      <c r="BJ4198" s="20" t="s">
        <v>91</v>
      </c>
      <c r="BK4198" s="230">
        <f>ROUND(I4198*H4198,2)</f>
        <v>0</v>
      </c>
      <c r="BL4198" s="20" t="s">
        <v>482</v>
      </c>
      <c r="BM4198" s="229" t="s">
        <v>4023</v>
      </c>
    </row>
    <row r="4199" s="2" customFormat="1">
      <c r="A4199" s="41"/>
      <c r="B4199" s="42"/>
      <c r="C4199" s="43"/>
      <c r="D4199" s="231" t="s">
        <v>381</v>
      </c>
      <c r="E4199" s="43"/>
      <c r="F4199" s="232" t="s">
        <v>4024</v>
      </c>
      <c r="G4199" s="43"/>
      <c r="H4199" s="43"/>
      <c r="I4199" s="233"/>
      <c r="J4199" s="43"/>
      <c r="K4199" s="43"/>
      <c r="L4199" s="47"/>
      <c r="M4199" s="234"/>
      <c r="N4199" s="235"/>
      <c r="O4199" s="87"/>
      <c r="P4199" s="87"/>
      <c r="Q4199" s="87"/>
      <c r="R4199" s="87"/>
      <c r="S4199" s="87"/>
      <c r="T4199" s="88"/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T4199" s="20" t="s">
        <v>381</v>
      </c>
      <c r="AU4199" s="20" t="s">
        <v>91</v>
      </c>
    </row>
    <row r="4200" s="13" customFormat="1">
      <c r="A4200" s="13"/>
      <c r="B4200" s="236"/>
      <c r="C4200" s="237"/>
      <c r="D4200" s="238" t="s">
        <v>383</v>
      </c>
      <c r="E4200" s="239" t="s">
        <v>19</v>
      </c>
      <c r="F4200" s="240" t="s">
        <v>384</v>
      </c>
      <c r="G4200" s="237"/>
      <c r="H4200" s="239" t="s">
        <v>19</v>
      </c>
      <c r="I4200" s="241"/>
      <c r="J4200" s="237"/>
      <c r="K4200" s="237"/>
      <c r="L4200" s="242"/>
      <c r="M4200" s="243"/>
      <c r="N4200" s="244"/>
      <c r="O4200" s="244"/>
      <c r="P4200" s="244"/>
      <c r="Q4200" s="244"/>
      <c r="R4200" s="244"/>
      <c r="S4200" s="244"/>
      <c r="T4200" s="245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6" t="s">
        <v>383</v>
      </c>
      <c r="AU4200" s="246" t="s">
        <v>91</v>
      </c>
      <c r="AV4200" s="13" t="s">
        <v>85</v>
      </c>
      <c r="AW4200" s="13" t="s">
        <v>37</v>
      </c>
      <c r="AX4200" s="13" t="s">
        <v>78</v>
      </c>
      <c r="AY4200" s="246" t="s">
        <v>373</v>
      </c>
    </row>
    <row r="4201" s="13" customFormat="1">
      <c r="A4201" s="13"/>
      <c r="B4201" s="236"/>
      <c r="C4201" s="237"/>
      <c r="D4201" s="238" t="s">
        <v>383</v>
      </c>
      <c r="E4201" s="239" t="s">
        <v>19</v>
      </c>
      <c r="F4201" s="240" t="s">
        <v>2502</v>
      </c>
      <c r="G4201" s="237"/>
      <c r="H4201" s="239" t="s">
        <v>19</v>
      </c>
      <c r="I4201" s="241"/>
      <c r="J4201" s="237"/>
      <c r="K4201" s="237"/>
      <c r="L4201" s="242"/>
      <c r="M4201" s="243"/>
      <c r="N4201" s="244"/>
      <c r="O4201" s="244"/>
      <c r="P4201" s="244"/>
      <c r="Q4201" s="244"/>
      <c r="R4201" s="244"/>
      <c r="S4201" s="244"/>
      <c r="T4201" s="245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6" t="s">
        <v>383</v>
      </c>
      <c r="AU4201" s="246" t="s">
        <v>91</v>
      </c>
      <c r="AV4201" s="13" t="s">
        <v>85</v>
      </c>
      <c r="AW4201" s="13" t="s">
        <v>37</v>
      </c>
      <c r="AX4201" s="13" t="s">
        <v>78</v>
      </c>
      <c r="AY4201" s="246" t="s">
        <v>373</v>
      </c>
    </row>
    <row r="4202" s="14" customFormat="1">
      <c r="A4202" s="14"/>
      <c r="B4202" s="247"/>
      <c r="C4202" s="248"/>
      <c r="D4202" s="238" t="s">
        <v>383</v>
      </c>
      <c r="E4202" s="249" t="s">
        <v>19</v>
      </c>
      <c r="F4202" s="250" t="s">
        <v>4025</v>
      </c>
      <c r="G4202" s="248"/>
      <c r="H4202" s="251">
        <v>1.1559999999999999</v>
      </c>
      <c r="I4202" s="252"/>
      <c r="J4202" s="248"/>
      <c r="K4202" s="248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7" t="s">
        <v>383</v>
      </c>
      <c r="AU4202" s="257" t="s">
        <v>91</v>
      </c>
      <c r="AV4202" s="14" t="s">
        <v>91</v>
      </c>
      <c r="AW4202" s="14" t="s">
        <v>37</v>
      </c>
      <c r="AX4202" s="14" t="s">
        <v>78</v>
      </c>
      <c r="AY4202" s="257" t="s">
        <v>373</v>
      </c>
    </row>
    <row r="4203" s="14" customFormat="1">
      <c r="A4203" s="14"/>
      <c r="B4203" s="247"/>
      <c r="C4203" s="248"/>
      <c r="D4203" s="238" t="s">
        <v>383</v>
      </c>
      <c r="E4203" s="249" t="s">
        <v>19</v>
      </c>
      <c r="F4203" s="250" t="s">
        <v>4026</v>
      </c>
      <c r="G4203" s="248"/>
      <c r="H4203" s="251">
        <v>1.1559999999999999</v>
      </c>
      <c r="I4203" s="252"/>
      <c r="J4203" s="248"/>
      <c r="K4203" s="248"/>
      <c r="L4203" s="253"/>
      <c r="M4203" s="254"/>
      <c r="N4203" s="255"/>
      <c r="O4203" s="255"/>
      <c r="P4203" s="255"/>
      <c r="Q4203" s="255"/>
      <c r="R4203" s="255"/>
      <c r="S4203" s="255"/>
      <c r="T4203" s="256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7" t="s">
        <v>383</v>
      </c>
      <c r="AU4203" s="257" t="s">
        <v>91</v>
      </c>
      <c r="AV4203" s="14" t="s">
        <v>91</v>
      </c>
      <c r="AW4203" s="14" t="s">
        <v>37</v>
      </c>
      <c r="AX4203" s="14" t="s">
        <v>78</v>
      </c>
      <c r="AY4203" s="257" t="s">
        <v>373</v>
      </c>
    </row>
    <row r="4204" s="14" customFormat="1">
      <c r="A4204" s="14"/>
      <c r="B4204" s="247"/>
      <c r="C4204" s="248"/>
      <c r="D4204" s="238" t="s">
        <v>383</v>
      </c>
      <c r="E4204" s="249" t="s">
        <v>19</v>
      </c>
      <c r="F4204" s="250" t="s">
        <v>4027</v>
      </c>
      <c r="G4204" s="248"/>
      <c r="H4204" s="251">
        <v>1.1559999999999999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383</v>
      </c>
      <c r="AU4204" s="257" t="s">
        <v>91</v>
      </c>
      <c r="AV4204" s="14" t="s">
        <v>91</v>
      </c>
      <c r="AW4204" s="14" t="s">
        <v>37</v>
      </c>
      <c r="AX4204" s="14" t="s">
        <v>78</v>
      </c>
      <c r="AY4204" s="257" t="s">
        <v>373</v>
      </c>
    </row>
    <row r="4205" s="14" customFormat="1">
      <c r="A4205" s="14"/>
      <c r="B4205" s="247"/>
      <c r="C4205" s="248"/>
      <c r="D4205" s="238" t="s">
        <v>383</v>
      </c>
      <c r="E4205" s="249" t="s">
        <v>19</v>
      </c>
      <c r="F4205" s="250" t="s">
        <v>4028</v>
      </c>
      <c r="G4205" s="248"/>
      <c r="H4205" s="251">
        <v>1.1559999999999999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383</v>
      </c>
      <c r="AU4205" s="257" t="s">
        <v>91</v>
      </c>
      <c r="AV4205" s="14" t="s">
        <v>91</v>
      </c>
      <c r="AW4205" s="14" t="s">
        <v>37</v>
      </c>
      <c r="AX4205" s="14" t="s">
        <v>78</v>
      </c>
      <c r="AY4205" s="257" t="s">
        <v>373</v>
      </c>
    </row>
    <row r="4206" s="14" customFormat="1">
      <c r="A4206" s="14"/>
      <c r="B4206" s="247"/>
      <c r="C4206" s="248"/>
      <c r="D4206" s="238" t="s">
        <v>383</v>
      </c>
      <c r="E4206" s="249" t="s">
        <v>19</v>
      </c>
      <c r="F4206" s="250" t="s">
        <v>4029</v>
      </c>
      <c r="G4206" s="248"/>
      <c r="H4206" s="251">
        <v>1.1559999999999999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383</v>
      </c>
      <c r="AU4206" s="257" t="s">
        <v>91</v>
      </c>
      <c r="AV4206" s="14" t="s">
        <v>91</v>
      </c>
      <c r="AW4206" s="14" t="s">
        <v>37</v>
      </c>
      <c r="AX4206" s="14" t="s">
        <v>78</v>
      </c>
      <c r="AY4206" s="257" t="s">
        <v>373</v>
      </c>
    </row>
    <row r="4207" s="14" customFormat="1">
      <c r="A4207" s="14"/>
      <c r="B4207" s="247"/>
      <c r="C4207" s="248"/>
      <c r="D4207" s="238" t="s">
        <v>383</v>
      </c>
      <c r="E4207" s="249" t="s">
        <v>19</v>
      </c>
      <c r="F4207" s="250" t="s">
        <v>4030</v>
      </c>
      <c r="G4207" s="248"/>
      <c r="H4207" s="251">
        <v>1.1559999999999999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383</v>
      </c>
      <c r="AU4207" s="257" t="s">
        <v>91</v>
      </c>
      <c r="AV4207" s="14" t="s">
        <v>91</v>
      </c>
      <c r="AW4207" s="14" t="s">
        <v>37</v>
      </c>
      <c r="AX4207" s="14" t="s">
        <v>78</v>
      </c>
      <c r="AY4207" s="257" t="s">
        <v>373</v>
      </c>
    </row>
    <row r="4208" s="14" customFormat="1">
      <c r="A4208" s="14"/>
      <c r="B4208" s="247"/>
      <c r="C4208" s="248"/>
      <c r="D4208" s="238" t="s">
        <v>383</v>
      </c>
      <c r="E4208" s="249" t="s">
        <v>19</v>
      </c>
      <c r="F4208" s="250" t="s">
        <v>4031</v>
      </c>
      <c r="G4208" s="248"/>
      <c r="H4208" s="251">
        <v>1.1559999999999999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383</v>
      </c>
      <c r="AU4208" s="257" t="s">
        <v>91</v>
      </c>
      <c r="AV4208" s="14" t="s">
        <v>91</v>
      </c>
      <c r="AW4208" s="14" t="s">
        <v>37</v>
      </c>
      <c r="AX4208" s="14" t="s">
        <v>78</v>
      </c>
      <c r="AY4208" s="257" t="s">
        <v>373</v>
      </c>
    </row>
    <row r="4209" s="14" customFormat="1">
      <c r="A4209" s="14"/>
      <c r="B4209" s="247"/>
      <c r="C4209" s="248"/>
      <c r="D4209" s="238" t="s">
        <v>383</v>
      </c>
      <c r="E4209" s="249" t="s">
        <v>19</v>
      </c>
      <c r="F4209" s="250" t="s">
        <v>4032</v>
      </c>
      <c r="G4209" s="248"/>
      <c r="H4209" s="251">
        <v>1.1559999999999999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383</v>
      </c>
      <c r="AU4209" s="257" t="s">
        <v>91</v>
      </c>
      <c r="AV4209" s="14" t="s">
        <v>91</v>
      </c>
      <c r="AW4209" s="14" t="s">
        <v>37</v>
      </c>
      <c r="AX4209" s="14" t="s">
        <v>78</v>
      </c>
      <c r="AY4209" s="257" t="s">
        <v>373</v>
      </c>
    </row>
    <row r="4210" s="14" customFormat="1">
      <c r="A4210" s="14"/>
      <c r="B4210" s="247"/>
      <c r="C4210" s="248"/>
      <c r="D4210" s="238" t="s">
        <v>383</v>
      </c>
      <c r="E4210" s="249" t="s">
        <v>19</v>
      </c>
      <c r="F4210" s="250" t="s">
        <v>4033</v>
      </c>
      <c r="G4210" s="248"/>
      <c r="H4210" s="251">
        <v>1.1559999999999999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383</v>
      </c>
      <c r="AU4210" s="257" t="s">
        <v>91</v>
      </c>
      <c r="AV4210" s="14" t="s">
        <v>91</v>
      </c>
      <c r="AW4210" s="14" t="s">
        <v>37</v>
      </c>
      <c r="AX4210" s="14" t="s">
        <v>78</v>
      </c>
      <c r="AY4210" s="257" t="s">
        <v>373</v>
      </c>
    </row>
    <row r="4211" s="14" customFormat="1">
      <c r="A4211" s="14"/>
      <c r="B4211" s="247"/>
      <c r="C4211" s="248"/>
      <c r="D4211" s="238" t="s">
        <v>383</v>
      </c>
      <c r="E4211" s="249" t="s">
        <v>19</v>
      </c>
      <c r="F4211" s="250" t="s">
        <v>4034</v>
      </c>
      <c r="G4211" s="248"/>
      <c r="H4211" s="251">
        <v>1.1559999999999999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383</v>
      </c>
      <c r="AU4211" s="257" t="s">
        <v>91</v>
      </c>
      <c r="AV4211" s="14" t="s">
        <v>91</v>
      </c>
      <c r="AW4211" s="14" t="s">
        <v>37</v>
      </c>
      <c r="AX4211" s="14" t="s">
        <v>78</v>
      </c>
      <c r="AY4211" s="257" t="s">
        <v>373</v>
      </c>
    </row>
    <row r="4212" s="14" customFormat="1">
      <c r="A4212" s="14"/>
      <c r="B4212" s="247"/>
      <c r="C4212" s="248"/>
      <c r="D4212" s="238" t="s">
        <v>383</v>
      </c>
      <c r="E4212" s="249" t="s">
        <v>19</v>
      </c>
      <c r="F4212" s="250" t="s">
        <v>4035</v>
      </c>
      <c r="G4212" s="248"/>
      <c r="H4212" s="251">
        <v>1.1559999999999999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383</v>
      </c>
      <c r="AU4212" s="257" t="s">
        <v>91</v>
      </c>
      <c r="AV4212" s="14" t="s">
        <v>91</v>
      </c>
      <c r="AW4212" s="14" t="s">
        <v>37</v>
      </c>
      <c r="AX4212" s="14" t="s">
        <v>78</v>
      </c>
      <c r="AY4212" s="257" t="s">
        <v>373</v>
      </c>
    </row>
    <row r="4213" s="14" customFormat="1">
      <c r="A4213" s="14"/>
      <c r="B4213" s="247"/>
      <c r="C4213" s="248"/>
      <c r="D4213" s="238" t="s">
        <v>383</v>
      </c>
      <c r="E4213" s="249" t="s">
        <v>19</v>
      </c>
      <c r="F4213" s="250" t="s">
        <v>4036</v>
      </c>
      <c r="G4213" s="248"/>
      <c r="H4213" s="251">
        <v>1.1559999999999999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383</v>
      </c>
      <c r="AU4213" s="257" t="s">
        <v>91</v>
      </c>
      <c r="AV4213" s="14" t="s">
        <v>91</v>
      </c>
      <c r="AW4213" s="14" t="s">
        <v>37</v>
      </c>
      <c r="AX4213" s="14" t="s">
        <v>78</v>
      </c>
      <c r="AY4213" s="257" t="s">
        <v>373</v>
      </c>
    </row>
    <row r="4214" s="14" customFormat="1">
      <c r="A4214" s="14"/>
      <c r="B4214" s="247"/>
      <c r="C4214" s="248"/>
      <c r="D4214" s="238" t="s">
        <v>383</v>
      </c>
      <c r="E4214" s="249" t="s">
        <v>19</v>
      </c>
      <c r="F4214" s="250" t="s">
        <v>4037</v>
      </c>
      <c r="G4214" s="248"/>
      <c r="H4214" s="251">
        <v>1.1559999999999999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383</v>
      </c>
      <c r="AU4214" s="257" t="s">
        <v>91</v>
      </c>
      <c r="AV4214" s="14" t="s">
        <v>91</v>
      </c>
      <c r="AW4214" s="14" t="s">
        <v>37</v>
      </c>
      <c r="AX4214" s="14" t="s">
        <v>78</v>
      </c>
      <c r="AY4214" s="257" t="s">
        <v>373</v>
      </c>
    </row>
    <row r="4215" s="14" customFormat="1">
      <c r="A4215" s="14"/>
      <c r="B4215" s="247"/>
      <c r="C4215" s="248"/>
      <c r="D4215" s="238" t="s">
        <v>383</v>
      </c>
      <c r="E4215" s="249" t="s">
        <v>19</v>
      </c>
      <c r="F4215" s="250" t="s">
        <v>4038</v>
      </c>
      <c r="G4215" s="248"/>
      <c r="H4215" s="251">
        <v>1.1559999999999999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383</v>
      </c>
      <c r="AU4215" s="257" t="s">
        <v>91</v>
      </c>
      <c r="AV4215" s="14" t="s">
        <v>91</v>
      </c>
      <c r="AW4215" s="14" t="s">
        <v>37</v>
      </c>
      <c r="AX4215" s="14" t="s">
        <v>78</v>
      </c>
      <c r="AY4215" s="257" t="s">
        <v>373</v>
      </c>
    </row>
    <row r="4216" s="14" customFormat="1">
      <c r="A4216" s="14"/>
      <c r="B4216" s="247"/>
      <c r="C4216" s="248"/>
      <c r="D4216" s="238" t="s">
        <v>383</v>
      </c>
      <c r="E4216" s="249" t="s">
        <v>19</v>
      </c>
      <c r="F4216" s="250" t="s">
        <v>4039</v>
      </c>
      <c r="G4216" s="248"/>
      <c r="H4216" s="251">
        <v>1.1559999999999999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383</v>
      </c>
      <c r="AU4216" s="257" t="s">
        <v>91</v>
      </c>
      <c r="AV4216" s="14" t="s">
        <v>91</v>
      </c>
      <c r="AW4216" s="14" t="s">
        <v>37</v>
      </c>
      <c r="AX4216" s="14" t="s">
        <v>78</v>
      </c>
      <c r="AY4216" s="257" t="s">
        <v>373</v>
      </c>
    </row>
    <row r="4217" s="14" customFormat="1">
      <c r="A4217" s="14"/>
      <c r="B4217" s="247"/>
      <c r="C4217" s="248"/>
      <c r="D4217" s="238" t="s">
        <v>383</v>
      </c>
      <c r="E4217" s="249" t="s">
        <v>19</v>
      </c>
      <c r="F4217" s="250" t="s">
        <v>4040</v>
      </c>
      <c r="G4217" s="248"/>
      <c r="H4217" s="251">
        <v>1.1559999999999999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383</v>
      </c>
      <c r="AU4217" s="257" t="s">
        <v>91</v>
      </c>
      <c r="AV4217" s="14" t="s">
        <v>91</v>
      </c>
      <c r="AW4217" s="14" t="s">
        <v>37</v>
      </c>
      <c r="AX4217" s="14" t="s">
        <v>78</v>
      </c>
      <c r="AY4217" s="257" t="s">
        <v>373</v>
      </c>
    </row>
    <row r="4218" s="14" customFormat="1">
      <c r="A4218" s="14"/>
      <c r="B4218" s="247"/>
      <c r="C4218" s="248"/>
      <c r="D4218" s="238" t="s">
        <v>383</v>
      </c>
      <c r="E4218" s="249" t="s">
        <v>19</v>
      </c>
      <c r="F4218" s="250" t="s">
        <v>4041</v>
      </c>
      <c r="G4218" s="248"/>
      <c r="H4218" s="251">
        <v>1.1559999999999999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383</v>
      </c>
      <c r="AU4218" s="257" t="s">
        <v>91</v>
      </c>
      <c r="AV4218" s="14" t="s">
        <v>91</v>
      </c>
      <c r="AW4218" s="14" t="s">
        <v>37</v>
      </c>
      <c r="AX4218" s="14" t="s">
        <v>78</v>
      </c>
      <c r="AY4218" s="257" t="s">
        <v>373</v>
      </c>
    </row>
    <row r="4219" s="14" customFormat="1">
      <c r="A4219" s="14"/>
      <c r="B4219" s="247"/>
      <c r="C4219" s="248"/>
      <c r="D4219" s="238" t="s">
        <v>383</v>
      </c>
      <c r="E4219" s="249" t="s">
        <v>19</v>
      </c>
      <c r="F4219" s="250" t="s">
        <v>4042</v>
      </c>
      <c r="G4219" s="248"/>
      <c r="H4219" s="251">
        <v>1.1559999999999999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383</v>
      </c>
      <c r="AU4219" s="257" t="s">
        <v>91</v>
      </c>
      <c r="AV4219" s="14" t="s">
        <v>91</v>
      </c>
      <c r="AW4219" s="14" t="s">
        <v>37</v>
      </c>
      <c r="AX4219" s="14" t="s">
        <v>78</v>
      </c>
      <c r="AY4219" s="257" t="s">
        <v>373</v>
      </c>
    </row>
    <row r="4220" s="14" customFormat="1">
      <c r="A4220" s="14"/>
      <c r="B4220" s="247"/>
      <c r="C4220" s="248"/>
      <c r="D4220" s="238" t="s">
        <v>383</v>
      </c>
      <c r="E4220" s="249" t="s">
        <v>19</v>
      </c>
      <c r="F4220" s="250" t="s">
        <v>4043</v>
      </c>
      <c r="G4220" s="248"/>
      <c r="H4220" s="251">
        <v>1.1559999999999999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383</v>
      </c>
      <c r="AU4220" s="257" t="s">
        <v>91</v>
      </c>
      <c r="AV4220" s="14" t="s">
        <v>91</v>
      </c>
      <c r="AW4220" s="14" t="s">
        <v>37</v>
      </c>
      <c r="AX4220" s="14" t="s">
        <v>78</v>
      </c>
      <c r="AY4220" s="257" t="s">
        <v>373</v>
      </c>
    </row>
    <row r="4221" s="14" customFormat="1">
      <c r="A4221" s="14"/>
      <c r="B4221" s="247"/>
      <c r="C4221" s="248"/>
      <c r="D4221" s="238" t="s">
        <v>383</v>
      </c>
      <c r="E4221" s="249" t="s">
        <v>19</v>
      </c>
      <c r="F4221" s="250" t="s">
        <v>4044</v>
      </c>
      <c r="G4221" s="248"/>
      <c r="H4221" s="251">
        <v>1.1559999999999999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383</v>
      </c>
      <c r="AU4221" s="257" t="s">
        <v>91</v>
      </c>
      <c r="AV4221" s="14" t="s">
        <v>91</v>
      </c>
      <c r="AW4221" s="14" t="s">
        <v>37</v>
      </c>
      <c r="AX4221" s="14" t="s">
        <v>78</v>
      </c>
      <c r="AY4221" s="257" t="s">
        <v>373</v>
      </c>
    </row>
    <row r="4222" s="14" customFormat="1">
      <c r="A4222" s="14"/>
      <c r="B4222" s="247"/>
      <c r="C4222" s="248"/>
      <c r="D4222" s="238" t="s">
        <v>383</v>
      </c>
      <c r="E4222" s="249" t="s">
        <v>19</v>
      </c>
      <c r="F4222" s="250" t="s">
        <v>4045</v>
      </c>
      <c r="G4222" s="248"/>
      <c r="H4222" s="251">
        <v>1.1559999999999999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383</v>
      </c>
      <c r="AU4222" s="257" t="s">
        <v>91</v>
      </c>
      <c r="AV4222" s="14" t="s">
        <v>91</v>
      </c>
      <c r="AW4222" s="14" t="s">
        <v>37</v>
      </c>
      <c r="AX4222" s="14" t="s">
        <v>78</v>
      </c>
      <c r="AY4222" s="257" t="s">
        <v>373</v>
      </c>
    </row>
    <row r="4223" s="14" customFormat="1">
      <c r="A4223" s="14"/>
      <c r="B4223" s="247"/>
      <c r="C4223" s="248"/>
      <c r="D4223" s="238" t="s">
        <v>383</v>
      </c>
      <c r="E4223" s="249" t="s">
        <v>19</v>
      </c>
      <c r="F4223" s="250" t="s">
        <v>4046</v>
      </c>
      <c r="G4223" s="248"/>
      <c r="H4223" s="251">
        <v>1.1559999999999999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383</v>
      </c>
      <c r="AU4223" s="257" t="s">
        <v>91</v>
      </c>
      <c r="AV4223" s="14" t="s">
        <v>91</v>
      </c>
      <c r="AW4223" s="14" t="s">
        <v>37</v>
      </c>
      <c r="AX4223" s="14" t="s">
        <v>78</v>
      </c>
      <c r="AY4223" s="257" t="s">
        <v>373</v>
      </c>
    </row>
    <row r="4224" s="14" customFormat="1">
      <c r="A4224" s="14"/>
      <c r="B4224" s="247"/>
      <c r="C4224" s="248"/>
      <c r="D4224" s="238" t="s">
        <v>383</v>
      </c>
      <c r="E4224" s="249" t="s">
        <v>19</v>
      </c>
      <c r="F4224" s="250" t="s">
        <v>4047</v>
      </c>
      <c r="G4224" s="248"/>
      <c r="H4224" s="251">
        <v>1.1559999999999999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383</v>
      </c>
      <c r="AU4224" s="257" t="s">
        <v>91</v>
      </c>
      <c r="AV4224" s="14" t="s">
        <v>91</v>
      </c>
      <c r="AW4224" s="14" t="s">
        <v>37</v>
      </c>
      <c r="AX4224" s="14" t="s">
        <v>78</v>
      </c>
      <c r="AY4224" s="257" t="s">
        <v>373</v>
      </c>
    </row>
    <row r="4225" s="14" customFormat="1">
      <c r="A4225" s="14"/>
      <c r="B4225" s="247"/>
      <c r="C4225" s="248"/>
      <c r="D4225" s="238" t="s">
        <v>383</v>
      </c>
      <c r="E4225" s="249" t="s">
        <v>19</v>
      </c>
      <c r="F4225" s="250" t="s">
        <v>4048</v>
      </c>
      <c r="G4225" s="248"/>
      <c r="H4225" s="251">
        <v>1.1559999999999999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383</v>
      </c>
      <c r="AU4225" s="257" t="s">
        <v>91</v>
      </c>
      <c r="AV4225" s="14" t="s">
        <v>91</v>
      </c>
      <c r="AW4225" s="14" t="s">
        <v>37</v>
      </c>
      <c r="AX4225" s="14" t="s">
        <v>78</v>
      </c>
      <c r="AY4225" s="257" t="s">
        <v>373</v>
      </c>
    </row>
    <row r="4226" s="14" customFormat="1">
      <c r="A4226" s="14"/>
      <c r="B4226" s="247"/>
      <c r="C4226" s="248"/>
      <c r="D4226" s="238" t="s">
        <v>383</v>
      </c>
      <c r="E4226" s="249" t="s">
        <v>19</v>
      </c>
      <c r="F4226" s="250" t="s">
        <v>4049</v>
      </c>
      <c r="G4226" s="248"/>
      <c r="H4226" s="251">
        <v>1.1559999999999999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383</v>
      </c>
      <c r="AU4226" s="257" t="s">
        <v>91</v>
      </c>
      <c r="AV4226" s="14" t="s">
        <v>91</v>
      </c>
      <c r="AW4226" s="14" t="s">
        <v>37</v>
      </c>
      <c r="AX4226" s="14" t="s">
        <v>78</v>
      </c>
      <c r="AY4226" s="257" t="s">
        <v>373</v>
      </c>
    </row>
    <row r="4227" s="14" customFormat="1">
      <c r="A4227" s="14"/>
      <c r="B4227" s="247"/>
      <c r="C4227" s="248"/>
      <c r="D4227" s="238" t="s">
        <v>383</v>
      </c>
      <c r="E4227" s="249" t="s">
        <v>19</v>
      </c>
      <c r="F4227" s="250" t="s">
        <v>4050</v>
      </c>
      <c r="G4227" s="248"/>
      <c r="H4227" s="251">
        <v>1.1559999999999999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383</v>
      </c>
      <c r="AU4227" s="257" t="s">
        <v>91</v>
      </c>
      <c r="AV4227" s="14" t="s">
        <v>91</v>
      </c>
      <c r="AW4227" s="14" t="s">
        <v>37</v>
      </c>
      <c r="AX4227" s="14" t="s">
        <v>78</v>
      </c>
      <c r="AY4227" s="257" t="s">
        <v>373</v>
      </c>
    </row>
    <row r="4228" s="14" customFormat="1">
      <c r="A4228" s="14"/>
      <c r="B4228" s="247"/>
      <c r="C4228" s="248"/>
      <c r="D4228" s="238" t="s">
        <v>383</v>
      </c>
      <c r="E4228" s="249" t="s">
        <v>19</v>
      </c>
      <c r="F4228" s="250" t="s">
        <v>4051</v>
      </c>
      <c r="G4228" s="248"/>
      <c r="H4228" s="251">
        <v>1.1559999999999999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383</v>
      </c>
      <c r="AU4228" s="257" t="s">
        <v>91</v>
      </c>
      <c r="AV4228" s="14" t="s">
        <v>91</v>
      </c>
      <c r="AW4228" s="14" t="s">
        <v>37</v>
      </c>
      <c r="AX4228" s="14" t="s">
        <v>78</v>
      </c>
      <c r="AY4228" s="257" t="s">
        <v>373</v>
      </c>
    </row>
    <row r="4229" s="14" customFormat="1">
      <c r="A4229" s="14"/>
      <c r="B4229" s="247"/>
      <c r="C4229" s="248"/>
      <c r="D4229" s="238" t="s">
        <v>383</v>
      </c>
      <c r="E4229" s="249" t="s">
        <v>19</v>
      </c>
      <c r="F4229" s="250" t="s">
        <v>4052</v>
      </c>
      <c r="G4229" s="248"/>
      <c r="H4229" s="251">
        <v>1.1559999999999999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383</v>
      </c>
      <c r="AU4229" s="257" t="s">
        <v>91</v>
      </c>
      <c r="AV4229" s="14" t="s">
        <v>91</v>
      </c>
      <c r="AW4229" s="14" t="s">
        <v>37</v>
      </c>
      <c r="AX4229" s="14" t="s">
        <v>78</v>
      </c>
      <c r="AY4229" s="257" t="s">
        <v>373</v>
      </c>
    </row>
    <row r="4230" s="14" customFormat="1">
      <c r="A4230" s="14"/>
      <c r="B4230" s="247"/>
      <c r="C4230" s="248"/>
      <c r="D4230" s="238" t="s">
        <v>383</v>
      </c>
      <c r="E4230" s="249" t="s">
        <v>19</v>
      </c>
      <c r="F4230" s="250" t="s">
        <v>4053</v>
      </c>
      <c r="G4230" s="248"/>
      <c r="H4230" s="251">
        <v>1.1559999999999999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383</v>
      </c>
      <c r="AU4230" s="257" t="s">
        <v>91</v>
      </c>
      <c r="AV4230" s="14" t="s">
        <v>91</v>
      </c>
      <c r="AW4230" s="14" t="s">
        <v>37</v>
      </c>
      <c r="AX4230" s="14" t="s">
        <v>78</v>
      </c>
      <c r="AY4230" s="257" t="s">
        <v>373</v>
      </c>
    </row>
    <row r="4231" s="14" customFormat="1">
      <c r="A4231" s="14"/>
      <c r="B4231" s="247"/>
      <c r="C4231" s="248"/>
      <c r="D4231" s="238" t="s">
        <v>383</v>
      </c>
      <c r="E4231" s="249" t="s">
        <v>19</v>
      </c>
      <c r="F4231" s="250" t="s">
        <v>4054</v>
      </c>
      <c r="G4231" s="248"/>
      <c r="H4231" s="251">
        <v>1.1559999999999999</v>
      </c>
      <c r="I4231" s="252"/>
      <c r="J4231" s="248"/>
      <c r="K4231" s="248"/>
      <c r="L4231" s="253"/>
      <c r="M4231" s="254"/>
      <c r="N4231" s="255"/>
      <c r="O4231" s="255"/>
      <c r="P4231" s="255"/>
      <c r="Q4231" s="255"/>
      <c r="R4231" s="255"/>
      <c r="S4231" s="255"/>
      <c r="T4231" s="256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7" t="s">
        <v>383</v>
      </c>
      <c r="AU4231" s="257" t="s">
        <v>91</v>
      </c>
      <c r="AV4231" s="14" t="s">
        <v>91</v>
      </c>
      <c r="AW4231" s="14" t="s">
        <v>37</v>
      </c>
      <c r="AX4231" s="14" t="s">
        <v>78</v>
      </c>
      <c r="AY4231" s="257" t="s">
        <v>373</v>
      </c>
    </row>
    <row r="4232" s="14" customFormat="1">
      <c r="A4232" s="14"/>
      <c r="B4232" s="247"/>
      <c r="C4232" s="248"/>
      <c r="D4232" s="238" t="s">
        <v>383</v>
      </c>
      <c r="E4232" s="249" t="s">
        <v>19</v>
      </c>
      <c r="F4232" s="250" t="s">
        <v>4055</v>
      </c>
      <c r="G4232" s="248"/>
      <c r="H4232" s="251">
        <v>1.1559999999999999</v>
      </c>
      <c r="I4232" s="252"/>
      <c r="J4232" s="248"/>
      <c r="K4232" s="248"/>
      <c r="L4232" s="253"/>
      <c r="M4232" s="254"/>
      <c r="N4232" s="255"/>
      <c r="O4232" s="255"/>
      <c r="P4232" s="255"/>
      <c r="Q4232" s="255"/>
      <c r="R4232" s="255"/>
      <c r="S4232" s="255"/>
      <c r="T4232" s="256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7" t="s">
        <v>383</v>
      </c>
      <c r="AU4232" s="257" t="s">
        <v>91</v>
      </c>
      <c r="AV4232" s="14" t="s">
        <v>91</v>
      </c>
      <c r="AW4232" s="14" t="s">
        <v>37</v>
      </c>
      <c r="AX4232" s="14" t="s">
        <v>78</v>
      </c>
      <c r="AY4232" s="257" t="s">
        <v>373</v>
      </c>
    </row>
    <row r="4233" s="14" customFormat="1">
      <c r="A4233" s="14"/>
      <c r="B4233" s="247"/>
      <c r="C4233" s="248"/>
      <c r="D4233" s="238" t="s">
        <v>383</v>
      </c>
      <c r="E4233" s="249" t="s">
        <v>19</v>
      </c>
      <c r="F4233" s="250" t="s">
        <v>4056</v>
      </c>
      <c r="G4233" s="248"/>
      <c r="H4233" s="251">
        <v>1.1559999999999999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383</v>
      </c>
      <c r="AU4233" s="257" t="s">
        <v>91</v>
      </c>
      <c r="AV4233" s="14" t="s">
        <v>91</v>
      </c>
      <c r="AW4233" s="14" t="s">
        <v>37</v>
      </c>
      <c r="AX4233" s="14" t="s">
        <v>78</v>
      </c>
      <c r="AY4233" s="257" t="s">
        <v>373</v>
      </c>
    </row>
    <row r="4234" s="14" customFormat="1">
      <c r="A4234" s="14"/>
      <c r="B4234" s="247"/>
      <c r="C4234" s="248"/>
      <c r="D4234" s="238" t="s">
        <v>383</v>
      </c>
      <c r="E4234" s="249" t="s">
        <v>19</v>
      </c>
      <c r="F4234" s="250" t="s">
        <v>4057</v>
      </c>
      <c r="G4234" s="248"/>
      <c r="H4234" s="251">
        <v>1.1559999999999999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383</v>
      </c>
      <c r="AU4234" s="257" t="s">
        <v>91</v>
      </c>
      <c r="AV4234" s="14" t="s">
        <v>91</v>
      </c>
      <c r="AW4234" s="14" t="s">
        <v>37</v>
      </c>
      <c r="AX4234" s="14" t="s">
        <v>78</v>
      </c>
      <c r="AY4234" s="257" t="s">
        <v>373</v>
      </c>
    </row>
    <row r="4235" s="14" customFormat="1">
      <c r="A4235" s="14"/>
      <c r="B4235" s="247"/>
      <c r="C4235" s="248"/>
      <c r="D4235" s="238" t="s">
        <v>383</v>
      </c>
      <c r="E4235" s="249" t="s">
        <v>19</v>
      </c>
      <c r="F4235" s="250" t="s">
        <v>4058</v>
      </c>
      <c r="G4235" s="248"/>
      <c r="H4235" s="251">
        <v>1.1559999999999999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383</v>
      </c>
      <c r="AU4235" s="257" t="s">
        <v>91</v>
      </c>
      <c r="AV4235" s="14" t="s">
        <v>91</v>
      </c>
      <c r="AW4235" s="14" t="s">
        <v>37</v>
      </c>
      <c r="AX4235" s="14" t="s">
        <v>78</v>
      </c>
      <c r="AY4235" s="257" t="s">
        <v>373</v>
      </c>
    </row>
    <row r="4236" s="14" customFormat="1">
      <c r="A4236" s="14"/>
      <c r="B4236" s="247"/>
      <c r="C4236" s="248"/>
      <c r="D4236" s="238" t="s">
        <v>383</v>
      </c>
      <c r="E4236" s="249" t="s">
        <v>19</v>
      </c>
      <c r="F4236" s="250" t="s">
        <v>4059</v>
      </c>
      <c r="G4236" s="248"/>
      <c r="H4236" s="251">
        <v>1.1559999999999999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383</v>
      </c>
      <c r="AU4236" s="257" t="s">
        <v>91</v>
      </c>
      <c r="AV4236" s="14" t="s">
        <v>91</v>
      </c>
      <c r="AW4236" s="14" t="s">
        <v>37</v>
      </c>
      <c r="AX4236" s="14" t="s">
        <v>78</v>
      </c>
      <c r="AY4236" s="257" t="s">
        <v>373</v>
      </c>
    </row>
    <row r="4237" s="14" customFormat="1">
      <c r="A4237" s="14"/>
      <c r="B4237" s="247"/>
      <c r="C4237" s="248"/>
      <c r="D4237" s="238" t="s">
        <v>383</v>
      </c>
      <c r="E4237" s="249" t="s">
        <v>19</v>
      </c>
      <c r="F4237" s="250" t="s">
        <v>4060</v>
      </c>
      <c r="G4237" s="248"/>
      <c r="H4237" s="251">
        <v>1.1559999999999999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383</v>
      </c>
      <c r="AU4237" s="257" t="s">
        <v>91</v>
      </c>
      <c r="AV4237" s="14" t="s">
        <v>91</v>
      </c>
      <c r="AW4237" s="14" t="s">
        <v>37</v>
      </c>
      <c r="AX4237" s="14" t="s">
        <v>78</v>
      </c>
      <c r="AY4237" s="257" t="s">
        <v>373</v>
      </c>
    </row>
    <row r="4238" s="14" customFormat="1">
      <c r="A4238" s="14"/>
      <c r="B4238" s="247"/>
      <c r="C4238" s="248"/>
      <c r="D4238" s="238" t="s">
        <v>383</v>
      </c>
      <c r="E4238" s="249" t="s">
        <v>19</v>
      </c>
      <c r="F4238" s="250" t="s">
        <v>4061</v>
      </c>
      <c r="G4238" s="248"/>
      <c r="H4238" s="251">
        <v>1.1559999999999999</v>
      </c>
      <c r="I4238" s="252"/>
      <c r="J4238" s="248"/>
      <c r="K4238" s="248"/>
      <c r="L4238" s="253"/>
      <c r="M4238" s="254"/>
      <c r="N4238" s="255"/>
      <c r="O4238" s="255"/>
      <c r="P4238" s="255"/>
      <c r="Q4238" s="255"/>
      <c r="R4238" s="255"/>
      <c r="S4238" s="255"/>
      <c r="T4238" s="256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7" t="s">
        <v>383</v>
      </c>
      <c r="AU4238" s="257" t="s">
        <v>91</v>
      </c>
      <c r="AV4238" s="14" t="s">
        <v>91</v>
      </c>
      <c r="AW4238" s="14" t="s">
        <v>37</v>
      </c>
      <c r="AX4238" s="14" t="s">
        <v>78</v>
      </c>
      <c r="AY4238" s="257" t="s">
        <v>373</v>
      </c>
    </row>
    <row r="4239" s="14" customFormat="1">
      <c r="A4239" s="14"/>
      <c r="B4239" s="247"/>
      <c r="C4239" s="248"/>
      <c r="D4239" s="238" t="s">
        <v>383</v>
      </c>
      <c r="E4239" s="249" t="s">
        <v>19</v>
      </c>
      <c r="F4239" s="250" t="s">
        <v>4062</v>
      </c>
      <c r="G4239" s="248"/>
      <c r="H4239" s="251">
        <v>1.1559999999999999</v>
      </c>
      <c r="I4239" s="252"/>
      <c r="J4239" s="248"/>
      <c r="K4239" s="248"/>
      <c r="L4239" s="253"/>
      <c r="M4239" s="254"/>
      <c r="N4239" s="255"/>
      <c r="O4239" s="255"/>
      <c r="P4239" s="255"/>
      <c r="Q4239" s="255"/>
      <c r="R4239" s="255"/>
      <c r="S4239" s="255"/>
      <c r="T4239" s="256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7" t="s">
        <v>383</v>
      </c>
      <c r="AU4239" s="257" t="s">
        <v>91</v>
      </c>
      <c r="AV4239" s="14" t="s">
        <v>91</v>
      </c>
      <c r="AW4239" s="14" t="s">
        <v>37</v>
      </c>
      <c r="AX4239" s="14" t="s">
        <v>78</v>
      </c>
      <c r="AY4239" s="257" t="s">
        <v>373</v>
      </c>
    </row>
    <row r="4240" s="14" customFormat="1">
      <c r="A4240" s="14"/>
      <c r="B4240" s="247"/>
      <c r="C4240" s="248"/>
      <c r="D4240" s="238" t="s">
        <v>383</v>
      </c>
      <c r="E4240" s="249" t="s">
        <v>19</v>
      </c>
      <c r="F4240" s="250" t="s">
        <v>4063</v>
      </c>
      <c r="G4240" s="248"/>
      <c r="H4240" s="251">
        <v>1.1559999999999999</v>
      </c>
      <c r="I4240" s="252"/>
      <c r="J4240" s="248"/>
      <c r="K4240" s="248"/>
      <c r="L4240" s="253"/>
      <c r="M4240" s="254"/>
      <c r="N4240" s="255"/>
      <c r="O4240" s="255"/>
      <c r="P4240" s="255"/>
      <c r="Q4240" s="255"/>
      <c r="R4240" s="255"/>
      <c r="S4240" s="255"/>
      <c r="T4240" s="256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7" t="s">
        <v>383</v>
      </c>
      <c r="AU4240" s="257" t="s">
        <v>91</v>
      </c>
      <c r="AV4240" s="14" t="s">
        <v>91</v>
      </c>
      <c r="AW4240" s="14" t="s">
        <v>37</v>
      </c>
      <c r="AX4240" s="14" t="s">
        <v>78</v>
      </c>
      <c r="AY4240" s="257" t="s">
        <v>373</v>
      </c>
    </row>
    <row r="4241" s="14" customFormat="1">
      <c r="A4241" s="14"/>
      <c r="B4241" s="247"/>
      <c r="C4241" s="248"/>
      <c r="D4241" s="238" t="s">
        <v>383</v>
      </c>
      <c r="E4241" s="249" t="s">
        <v>19</v>
      </c>
      <c r="F4241" s="250" t="s">
        <v>4064</v>
      </c>
      <c r="G4241" s="248"/>
      <c r="H4241" s="251">
        <v>1.1559999999999999</v>
      </c>
      <c r="I4241" s="252"/>
      <c r="J4241" s="248"/>
      <c r="K4241" s="248"/>
      <c r="L4241" s="253"/>
      <c r="M4241" s="254"/>
      <c r="N4241" s="255"/>
      <c r="O4241" s="255"/>
      <c r="P4241" s="255"/>
      <c r="Q4241" s="255"/>
      <c r="R4241" s="255"/>
      <c r="S4241" s="255"/>
      <c r="T4241" s="256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7" t="s">
        <v>383</v>
      </c>
      <c r="AU4241" s="257" t="s">
        <v>91</v>
      </c>
      <c r="AV4241" s="14" t="s">
        <v>91</v>
      </c>
      <c r="AW4241" s="14" t="s">
        <v>37</v>
      </c>
      <c r="AX4241" s="14" t="s">
        <v>78</v>
      </c>
      <c r="AY4241" s="257" t="s">
        <v>373</v>
      </c>
    </row>
    <row r="4242" s="14" customFormat="1">
      <c r="A4242" s="14"/>
      <c r="B4242" s="247"/>
      <c r="C4242" s="248"/>
      <c r="D4242" s="238" t="s">
        <v>383</v>
      </c>
      <c r="E4242" s="249" t="s">
        <v>19</v>
      </c>
      <c r="F4242" s="250" t="s">
        <v>4065</v>
      </c>
      <c r="G4242" s="248"/>
      <c r="H4242" s="251">
        <v>1.1559999999999999</v>
      </c>
      <c r="I4242" s="252"/>
      <c r="J4242" s="248"/>
      <c r="K4242" s="248"/>
      <c r="L4242" s="253"/>
      <c r="M4242" s="254"/>
      <c r="N4242" s="255"/>
      <c r="O4242" s="255"/>
      <c r="P4242" s="255"/>
      <c r="Q4242" s="255"/>
      <c r="R4242" s="255"/>
      <c r="S4242" s="255"/>
      <c r="T4242" s="256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7" t="s">
        <v>383</v>
      </c>
      <c r="AU4242" s="257" t="s">
        <v>91</v>
      </c>
      <c r="AV4242" s="14" t="s">
        <v>91</v>
      </c>
      <c r="AW4242" s="14" t="s">
        <v>37</v>
      </c>
      <c r="AX4242" s="14" t="s">
        <v>78</v>
      </c>
      <c r="AY4242" s="257" t="s">
        <v>373</v>
      </c>
    </row>
    <row r="4243" s="14" customFormat="1">
      <c r="A4243" s="14"/>
      <c r="B4243" s="247"/>
      <c r="C4243" s="248"/>
      <c r="D4243" s="238" t="s">
        <v>383</v>
      </c>
      <c r="E4243" s="249" t="s">
        <v>19</v>
      </c>
      <c r="F4243" s="250" t="s">
        <v>4066</v>
      </c>
      <c r="G4243" s="248"/>
      <c r="H4243" s="251">
        <v>1.1559999999999999</v>
      </c>
      <c r="I4243" s="252"/>
      <c r="J4243" s="248"/>
      <c r="K4243" s="248"/>
      <c r="L4243" s="253"/>
      <c r="M4243" s="254"/>
      <c r="N4243" s="255"/>
      <c r="O4243" s="255"/>
      <c r="P4243" s="255"/>
      <c r="Q4243" s="255"/>
      <c r="R4243" s="255"/>
      <c r="S4243" s="255"/>
      <c r="T4243" s="256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7" t="s">
        <v>383</v>
      </c>
      <c r="AU4243" s="257" t="s">
        <v>91</v>
      </c>
      <c r="AV4243" s="14" t="s">
        <v>91</v>
      </c>
      <c r="AW4243" s="14" t="s">
        <v>37</v>
      </c>
      <c r="AX4243" s="14" t="s">
        <v>78</v>
      </c>
      <c r="AY4243" s="257" t="s">
        <v>373</v>
      </c>
    </row>
    <row r="4244" s="14" customFormat="1">
      <c r="A4244" s="14"/>
      <c r="B4244" s="247"/>
      <c r="C4244" s="248"/>
      <c r="D4244" s="238" t="s">
        <v>383</v>
      </c>
      <c r="E4244" s="249" t="s">
        <v>19</v>
      </c>
      <c r="F4244" s="250" t="s">
        <v>4067</v>
      </c>
      <c r="G4244" s="248"/>
      <c r="H4244" s="251">
        <v>1.1559999999999999</v>
      </c>
      <c r="I4244" s="252"/>
      <c r="J4244" s="248"/>
      <c r="K4244" s="248"/>
      <c r="L4244" s="253"/>
      <c r="M4244" s="254"/>
      <c r="N4244" s="255"/>
      <c r="O4244" s="255"/>
      <c r="P4244" s="255"/>
      <c r="Q4244" s="255"/>
      <c r="R4244" s="255"/>
      <c r="S4244" s="255"/>
      <c r="T4244" s="256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7" t="s">
        <v>383</v>
      </c>
      <c r="AU4244" s="257" t="s">
        <v>91</v>
      </c>
      <c r="AV4244" s="14" t="s">
        <v>91</v>
      </c>
      <c r="AW4244" s="14" t="s">
        <v>37</v>
      </c>
      <c r="AX4244" s="14" t="s">
        <v>78</v>
      </c>
      <c r="AY4244" s="257" t="s">
        <v>373</v>
      </c>
    </row>
    <row r="4245" s="14" customFormat="1">
      <c r="A4245" s="14"/>
      <c r="B4245" s="247"/>
      <c r="C4245" s="248"/>
      <c r="D4245" s="238" t="s">
        <v>383</v>
      </c>
      <c r="E4245" s="249" t="s">
        <v>19</v>
      </c>
      <c r="F4245" s="250" t="s">
        <v>4068</v>
      </c>
      <c r="G4245" s="248"/>
      <c r="H4245" s="251">
        <v>1.1559999999999999</v>
      </c>
      <c r="I4245" s="252"/>
      <c r="J4245" s="248"/>
      <c r="K4245" s="248"/>
      <c r="L4245" s="253"/>
      <c r="M4245" s="254"/>
      <c r="N4245" s="255"/>
      <c r="O4245" s="255"/>
      <c r="P4245" s="255"/>
      <c r="Q4245" s="255"/>
      <c r="R4245" s="255"/>
      <c r="S4245" s="255"/>
      <c r="T4245" s="256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7" t="s">
        <v>383</v>
      </c>
      <c r="AU4245" s="257" t="s">
        <v>91</v>
      </c>
      <c r="AV4245" s="14" t="s">
        <v>91</v>
      </c>
      <c r="AW4245" s="14" t="s">
        <v>37</v>
      </c>
      <c r="AX4245" s="14" t="s">
        <v>78</v>
      </c>
      <c r="AY4245" s="257" t="s">
        <v>373</v>
      </c>
    </row>
    <row r="4246" s="14" customFormat="1">
      <c r="A4246" s="14"/>
      <c r="B4246" s="247"/>
      <c r="C4246" s="248"/>
      <c r="D4246" s="238" t="s">
        <v>383</v>
      </c>
      <c r="E4246" s="249" t="s">
        <v>19</v>
      </c>
      <c r="F4246" s="250" t="s">
        <v>4069</v>
      </c>
      <c r="G4246" s="248"/>
      <c r="H4246" s="251">
        <v>1.1559999999999999</v>
      </c>
      <c r="I4246" s="252"/>
      <c r="J4246" s="248"/>
      <c r="K4246" s="248"/>
      <c r="L4246" s="253"/>
      <c r="M4246" s="254"/>
      <c r="N4246" s="255"/>
      <c r="O4246" s="255"/>
      <c r="P4246" s="255"/>
      <c r="Q4246" s="255"/>
      <c r="R4246" s="255"/>
      <c r="S4246" s="255"/>
      <c r="T4246" s="256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7" t="s">
        <v>383</v>
      </c>
      <c r="AU4246" s="257" t="s">
        <v>91</v>
      </c>
      <c r="AV4246" s="14" t="s">
        <v>91</v>
      </c>
      <c r="AW4246" s="14" t="s">
        <v>37</v>
      </c>
      <c r="AX4246" s="14" t="s">
        <v>78</v>
      </c>
      <c r="AY4246" s="257" t="s">
        <v>373</v>
      </c>
    </row>
    <row r="4247" s="14" customFormat="1">
      <c r="A4247" s="14"/>
      <c r="B4247" s="247"/>
      <c r="C4247" s="248"/>
      <c r="D4247" s="238" t="s">
        <v>383</v>
      </c>
      <c r="E4247" s="249" t="s">
        <v>19</v>
      </c>
      <c r="F4247" s="250" t="s">
        <v>4070</v>
      </c>
      <c r="G4247" s="248"/>
      <c r="H4247" s="251">
        <v>1.1559999999999999</v>
      </c>
      <c r="I4247" s="252"/>
      <c r="J4247" s="248"/>
      <c r="K4247" s="248"/>
      <c r="L4247" s="253"/>
      <c r="M4247" s="254"/>
      <c r="N4247" s="255"/>
      <c r="O4247" s="255"/>
      <c r="P4247" s="255"/>
      <c r="Q4247" s="255"/>
      <c r="R4247" s="255"/>
      <c r="S4247" s="255"/>
      <c r="T4247" s="256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7" t="s">
        <v>383</v>
      </c>
      <c r="AU4247" s="257" t="s">
        <v>91</v>
      </c>
      <c r="AV4247" s="14" t="s">
        <v>91</v>
      </c>
      <c r="AW4247" s="14" t="s">
        <v>37</v>
      </c>
      <c r="AX4247" s="14" t="s">
        <v>78</v>
      </c>
      <c r="AY4247" s="257" t="s">
        <v>373</v>
      </c>
    </row>
    <row r="4248" s="15" customFormat="1">
      <c r="A4248" s="15"/>
      <c r="B4248" s="258"/>
      <c r="C4248" s="259"/>
      <c r="D4248" s="238" t="s">
        <v>383</v>
      </c>
      <c r="E4248" s="260" t="s">
        <v>19</v>
      </c>
      <c r="F4248" s="261" t="s">
        <v>386</v>
      </c>
      <c r="G4248" s="259"/>
      <c r="H4248" s="262">
        <v>53.176000000000002</v>
      </c>
      <c r="I4248" s="263"/>
      <c r="J4248" s="259"/>
      <c r="K4248" s="259"/>
      <c r="L4248" s="264"/>
      <c r="M4248" s="265"/>
      <c r="N4248" s="266"/>
      <c r="O4248" s="266"/>
      <c r="P4248" s="266"/>
      <c r="Q4248" s="266"/>
      <c r="R4248" s="266"/>
      <c r="S4248" s="266"/>
      <c r="T4248" s="267"/>
      <c r="U4248" s="15"/>
      <c r="V4248" s="15"/>
      <c r="W4248" s="15"/>
      <c r="X4248" s="15"/>
      <c r="Y4248" s="15"/>
      <c r="Z4248" s="15"/>
      <c r="AA4248" s="15"/>
      <c r="AB4248" s="15"/>
      <c r="AC4248" s="15"/>
      <c r="AD4248" s="15"/>
      <c r="AE4248" s="15"/>
      <c r="AT4248" s="268" t="s">
        <v>383</v>
      </c>
      <c r="AU4248" s="268" t="s">
        <v>91</v>
      </c>
      <c r="AV4248" s="15" t="s">
        <v>379</v>
      </c>
      <c r="AW4248" s="15" t="s">
        <v>37</v>
      </c>
      <c r="AX4248" s="15" t="s">
        <v>85</v>
      </c>
      <c r="AY4248" s="268" t="s">
        <v>373</v>
      </c>
    </row>
    <row r="4249" s="2" customFormat="1" ht="24.15" customHeight="1">
      <c r="A4249" s="41"/>
      <c r="B4249" s="42"/>
      <c r="C4249" s="280" t="s">
        <v>4071</v>
      </c>
      <c r="D4249" s="280" t="s">
        <v>489</v>
      </c>
      <c r="E4249" s="281" t="s">
        <v>4072</v>
      </c>
      <c r="F4249" s="282" t="s">
        <v>4073</v>
      </c>
      <c r="G4249" s="283" t="s">
        <v>595</v>
      </c>
      <c r="H4249" s="284">
        <v>1</v>
      </c>
      <c r="I4249" s="285"/>
      <c r="J4249" s="286">
        <f>ROUND(I4249*H4249,2)</f>
        <v>0</v>
      </c>
      <c r="K4249" s="282" t="s">
        <v>19</v>
      </c>
      <c r="L4249" s="287"/>
      <c r="M4249" s="288" t="s">
        <v>19</v>
      </c>
      <c r="N4249" s="289" t="s">
        <v>50</v>
      </c>
      <c r="O4249" s="87"/>
      <c r="P4249" s="227">
        <f>O4249*H4249</f>
        <v>0</v>
      </c>
      <c r="Q4249" s="227">
        <v>0.027</v>
      </c>
      <c r="R4249" s="227">
        <f>Q4249*H4249</f>
        <v>0.027</v>
      </c>
      <c r="S4249" s="227">
        <v>0</v>
      </c>
      <c r="T4249" s="228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9" t="s">
        <v>616</v>
      </c>
      <c r="AT4249" s="229" t="s">
        <v>489</v>
      </c>
      <c r="AU4249" s="229" t="s">
        <v>91</v>
      </c>
      <c r="AY4249" s="20" t="s">
        <v>373</v>
      </c>
      <c r="BE4249" s="230">
        <f>IF(N4249="základní",J4249,0)</f>
        <v>0</v>
      </c>
      <c r="BF4249" s="230">
        <f>IF(N4249="snížená",J4249,0)</f>
        <v>0</v>
      </c>
      <c r="BG4249" s="230">
        <f>IF(N4249="zákl. přenesená",J4249,0)</f>
        <v>0</v>
      </c>
      <c r="BH4249" s="230">
        <f>IF(N4249="sníž. přenesená",J4249,0)</f>
        <v>0</v>
      </c>
      <c r="BI4249" s="230">
        <f>IF(N4249="nulová",J4249,0)</f>
        <v>0</v>
      </c>
      <c r="BJ4249" s="20" t="s">
        <v>91</v>
      </c>
      <c r="BK4249" s="230">
        <f>ROUND(I4249*H4249,2)</f>
        <v>0</v>
      </c>
      <c r="BL4249" s="20" t="s">
        <v>482</v>
      </c>
      <c r="BM4249" s="229" t="s">
        <v>4074</v>
      </c>
    </row>
    <row r="4250" s="2" customFormat="1" ht="24.15" customHeight="1">
      <c r="A4250" s="41"/>
      <c r="B4250" s="42"/>
      <c r="C4250" s="280" t="s">
        <v>4075</v>
      </c>
      <c r="D4250" s="280" t="s">
        <v>489</v>
      </c>
      <c r="E4250" s="281" t="s">
        <v>4076</v>
      </c>
      <c r="F4250" s="282" t="s">
        <v>4073</v>
      </c>
      <c r="G4250" s="283" t="s">
        <v>595</v>
      </c>
      <c r="H4250" s="284">
        <v>1</v>
      </c>
      <c r="I4250" s="285"/>
      <c r="J4250" s="286">
        <f>ROUND(I4250*H4250,2)</f>
        <v>0</v>
      </c>
      <c r="K4250" s="282" t="s">
        <v>19</v>
      </c>
      <c r="L4250" s="287"/>
      <c r="M4250" s="288" t="s">
        <v>19</v>
      </c>
      <c r="N4250" s="289" t="s">
        <v>50</v>
      </c>
      <c r="O4250" s="87"/>
      <c r="P4250" s="227">
        <f>O4250*H4250</f>
        <v>0</v>
      </c>
      <c r="Q4250" s="227">
        <v>0.027</v>
      </c>
      <c r="R4250" s="227">
        <f>Q4250*H4250</f>
        <v>0.027</v>
      </c>
      <c r="S4250" s="227">
        <v>0</v>
      </c>
      <c r="T4250" s="228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9" t="s">
        <v>616</v>
      </c>
      <c r="AT4250" s="229" t="s">
        <v>489</v>
      </c>
      <c r="AU4250" s="229" t="s">
        <v>91</v>
      </c>
      <c r="AY4250" s="20" t="s">
        <v>373</v>
      </c>
      <c r="BE4250" s="230">
        <f>IF(N4250="základní",J4250,0)</f>
        <v>0</v>
      </c>
      <c r="BF4250" s="230">
        <f>IF(N4250="snížená",J4250,0)</f>
        <v>0</v>
      </c>
      <c r="BG4250" s="230">
        <f>IF(N4250="zákl. přenesená",J4250,0)</f>
        <v>0</v>
      </c>
      <c r="BH4250" s="230">
        <f>IF(N4250="sníž. přenesená",J4250,0)</f>
        <v>0</v>
      </c>
      <c r="BI4250" s="230">
        <f>IF(N4250="nulová",J4250,0)</f>
        <v>0</v>
      </c>
      <c r="BJ4250" s="20" t="s">
        <v>91</v>
      </c>
      <c r="BK4250" s="230">
        <f>ROUND(I4250*H4250,2)</f>
        <v>0</v>
      </c>
      <c r="BL4250" s="20" t="s">
        <v>482</v>
      </c>
      <c r="BM4250" s="229" t="s">
        <v>4077</v>
      </c>
    </row>
    <row r="4251" s="2" customFormat="1" ht="37.8" customHeight="1">
      <c r="A4251" s="41"/>
      <c r="B4251" s="42"/>
      <c r="C4251" s="280" t="s">
        <v>4078</v>
      </c>
      <c r="D4251" s="280" t="s">
        <v>489</v>
      </c>
      <c r="E4251" s="281" t="s">
        <v>4079</v>
      </c>
      <c r="F4251" s="282" t="s">
        <v>4080</v>
      </c>
      <c r="G4251" s="283" t="s">
        <v>595</v>
      </c>
      <c r="H4251" s="284">
        <v>1</v>
      </c>
      <c r="I4251" s="285"/>
      <c r="J4251" s="286">
        <f>ROUND(I4251*H4251,2)</f>
        <v>0</v>
      </c>
      <c r="K4251" s="282" t="s">
        <v>19</v>
      </c>
      <c r="L4251" s="287"/>
      <c r="M4251" s="288" t="s">
        <v>19</v>
      </c>
      <c r="N4251" s="289" t="s">
        <v>50</v>
      </c>
      <c r="O4251" s="87"/>
      <c r="P4251" s="227">
        <f>O4251*H4251</f>
        <v>0</v>
      </c>
      <c r="Q4251" s="227">
        <v>0.027</v>
      </c>
      <c r="R4251" s="227">
        <f>Q4251*H4251</f>
        <v>0.027</v>
      </c>
      <c r="S4251" s="227">
        <v>0</v>
      </c>
      <c r="T4251" s="228">
        <f>S4251*H4251</f>
        <v>0</v>
      </c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R4251" s="229" t="s">
        <v>616</v>
      </c>
      <c r="AT4251" s="229" t="s">
        <v>489</v>
      </c>
      <c r="AU4251" s="229" t="s">
        <v>91</v>
      </c>
      <c r="AY4251" s="20" t="s">
        <v>373</v>
      </c>
      <c r="BE4251" s="230">
        <f>IF(N4251="základní",J4251,0)</f>
        <v>0</v>
      </c>
      <c r="BF4251" s="230">
        <f>IF(N4251="snížená",J4251,0)</f>
        <v>0</v>
      </c>
      <c r="BG4251" s="230">
        <f>IF(N4251="zákl. přenesená",J4251,0)</f>
        <v>0</v>
      </c>
      <c r="BH4251" s="230">
        <f>IF(N4251="sníž. přenesená",J4251,0)</f>
        <v>0</v>
      </c>
      <c r="BI4251" s="230">
        <f>IF(N4251="nulová",J4251,0)</f>
        <v>0</v>
      </c>
      <c r="BJ4251" s="20" t="s">
        <v>91</v>
      </c>
      <c r="BK4251" s="230">
        <f>ROUND(I4251*H4251,2)</f>
        <v>0</v>
      </c>
      <c r="BL4251" s="20" t="s">
        <v>482</v>
      </c>
      <c r="BM4251" s="229" t="s">
        <v>4081</v>
      </c>
    </row>
    <row r="4252" s="2" customFormat="1" ht="24.15" customHeight="1">
      <c r="A4252" s="41"/>
      <c r="B4252" s="42"/>
      <c r="C4252" s="280" t="s">
        <v>4082</v>
      </c>
      <c r="D4252" s="280" t="s">
        <v>489</v>
      </c>
      <c r="E4252" s="281" t="s">
        <v>4083</v>
      </c>
      <c r="F4252" s="282" t="s">
        <v>4073</v>
      </c>
      <c r="G4252" s="283" t="s">
        <v>595</v>
      </c>
      <c r="H4252" s="284">
        <v>1</v>
      </c>
      <c r="I4252" s="285"/>
      <c r="J4252" s="286">
        <f>ROUND(I4252*H4252,2)</f>
        <v>0</v>
      </c>
      <c r="K4252" s="282" t="s">
        <v>19</v>
      </c>
      <c r="L4252" s="287"/>
      <c r="M4252" s="288" t="s">
        <v>19</v>
      </c>
      <c r="N4252" s="289" t="s">
        <v>50</v>
      </c>
      <c r="O4252" s="87"/>
      <c r="P4252" s="227">
        <f>O4252*H4252</f>
        <v>0</v>
      </c>
      <c r="Q4252" s="227">
        <v>0.027</v>
      </c>
      <c r="R4252" s="227">
        <f>Q4252*H4252</f>
        <v>0.027</v>
      </c>
      <c r="S4252" s="227">
        <v>0</v>
      </c>
      <c r="T4252" s="228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9" t="s">
        <v>616</v>
      </c>
      <c r="AT4252" s="229" t="s">
        <v>489</v>
      </c>
      <c r="AU4252" s="229" t="s">
        <v>91</v>
      </c>
      <c r="AY4252" s="20" t="s">
        <v>373</v>
      </c>
      <c r="BE4252" s="230">
        <f>IF(N4252="základní",J4252,0)</f>
        <v>0</v>
      </c>
      <c r="BF4252" s="230">
        <f>IF(N4252="snížená",J4252,0)</f>
        <v>0</v>
      </c>
      <c r="BG4252" s="230">
        <f>IF(N4252="zákl. přenesená",J4252,0)</f>
        <v>0</v>
      </c>
      <c r="BH4252" s="230">
        <f>IF(N4252="sníž. přenesená",J4252,0)</f>
        <v>0</v>
      </c>
      <c r="BI4252" s="230">
        <f>IF(N4252="nulová",J4252,0)</f>
        <v>0</v>
      </c>
      <c r="BJ4252" s="20" t="s">
        <v>91</v>
      </c>
      <c r="BK4252" s="230">
        <f>ROUND(I4252*H4252,2)</f>
        <v>0</v>
      </c>
      <c r="BL4252" s="20" t="s">
        <v>482</v>
      </c>
      <c r="BM4252" s="229" t="s">
        <v>4084</v>
      </c>
    </row>
    <row r="4253" s="2" customFormat="1" ht="24.15" customHeight="1">
      <c r="A4253" s="41"/>
      <c r="B4253" s="42"/>
      <c r="C4253" s="280" t="s">
        <v>4085</v>
      </c>
      <c r="D4253" s="280" t="s">
        <v>489</v>
      </c>
      <c r="E4253" s="281" t="s">
        <v>4086</v>
      </c>
      <c r="F4253" s="282" t="s">
        <v>4073</v>
      </c>
      <c r="G4253" s="283" t="s">
        <v>595</v>
      </c>
      <c r="H4253" s="284">
        <v>1</v>
      </c>
      <c r="I4253" s="285"/>
      <c r="J4253" s="286">
        <f>ROUND(I4253*H4253,2)</f>
        <v>0</v>
      </c>
      <c r="K4253" s="282" t="s">
        <v>19</v>
      </c>
      <c r="L4253" s="287"/>
      <c r="M4253" s="288" t="s">
        <v>19</v>
      </c>
      <c r="N4253" s="289" t="s">
        <v>50</v>
      </c>
      <c r="O4253" s="87"/>
      <c r="P4253" s="227">
        <f>O4253*H4253</f>
        <v>0</v>
      </c>
      <c r="Q4253" s="227">
        <v>0.027</v>
      </c>
      <c r="R4253" s="227">
        <f>Q4253*H4253</f>
        <v>0.027</v>
      </c>
      <c r="S4253" s="227">
        <v>0</v>
      </c>
      <c r="T4253" s="228">
        <f>S4253*H4253</f>
        <v>0</v>
      </c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41"/>
      <c r="AE4253" s="41"/>
      <c r="AR4253" s="229" t="s">
        <v>616</v>
      </c>
      <c r="AT4253" s="229" t="s">
        <v>489</v>
      </c>
      <c r="AU4253" s="229" t="s">
        <v>91</v>
      </c>
      <c r="AY4253" s="20" t="s">
        <v>373</v>
      </c>
      <c r="BE4253" s="230">
        <f>IF(N4253="základní",J4253,0)</f>
        <v>0</v>
      </c>
      <c r="BF4253" s="230">
        <f>IF(N4253="snížená",J4253,0)</f>
        <v>0</v>
      </c>
      <c r="BG4253" s="230">
        <f>IF(N4253="zákl. přenesená",J4253,0)</f>
        <v>0</v>
      </c>
      <c r="BH4253" s="230">
        <f>IF(N4253="sníž. přenesená",J4253,0)</f>
        <v>0</v>
      </c>
      <c r="BI4253" s="230">
        <f>IF(N4253="nulová",J4253,0)</f>
        <v>0</v>
      </c>
      <c r="BJ4253" s="20" t="s">
        <v>91</v>
      </c>
      <c r="BK4253" s="230">
        <f>ROUND(I4253*H4253,2)</f>
        <v>0</v>
      </c>
      <c r="BL4253" s="20" t="s">
        <v>482</v>
      </c>
      <c r="BM4253" s="229" t="s">
        <v>4087</v>
      </c>
    </row>
    <row r="4254" s="2" customFormat="1" ht="24.15" customHeight="1">
      <c r="A4254" s="41"/>
      <c r="B4254" s="42"/>
      <c r="C4254" s="280" t="s">
        <v>4088</v>
      </c>
      <c r="D4254" s="280" t="s">
        <v>489</v>
      </c>
      <c r="E4254" s="281" t="s">
        <v>4089</v>
      </c>
      <c r="F4254" s="282" t="s">
        <v>4073</v>
      </c>
      <c r="G4254" s="283" t="s">
        <v>595</v>
      </c>
      <c r="H4254" s="284">
        <v>1</v>
      </c>
      <c r="I4254" s="285"/>
      <c r="J4254" s="286">
        <f>ROUND(I4254*H4254,2)</f>
        <v>0</v>
      </c>
      <c r="K4254" s="282" t="s">
        <v>19</v>
      </c>
      <c r="L4254" s="287"/>
      <c r="M4254" s="288" t="s">
        <v>19</v>
      </c>
      <c r="N4254" s="289" t="s">
        <v>50</v>
      </c>
      <c r="O4254" s="87"/>
      <c r="P4254" s="227">
        <f>O4254*H4254</f>
        <v>0</v>
      </c>
      <c r="Q4254" s="227">
        <v>0.027</v>
      </c>
      <c r="R4254" s="227">
        <f>Q4254*H4254</f>
        <v>0.027</v>
      </c>
      <c r="S4254" s="227">
        <v>0</v>
      </c>
      <c r="T4254" s="228">
        <f>S4254*H4254</f>
        <v>0</v>
      </c>
      <c r="U4254" s="41"/>
      <c r="V4254" s="41"/>
      <c r="W4254" s="41"/>
      <c r="X4254" s="41"/>
      <c r="Y4254" s="41"/>
      <c r="Z4254" s="41"/>
      <c r="AA4254" s="41"/>
      <c r="AB4254" s="41"/>
      <c r="AC4254" s="41"/>
      <c r="AD4254" s="41"/>
      <c r="AE4254" s="41"/>
      <c r="AR4254" s="229" t="s">
        <v>616</v>
      </c>
      <c r="AT4254" s="229" t="s">
        <v>489</v>
      </c>
      <c r="AU4254" s="229" t="s">
        <v>91</v>
      </c>
      <c r="AY4254" s="20" t="s">
        <v>373</v>
      </c>
      <c r="BE4254" s="230">
        <f>IF(N4254="základní",J4254,0)</f>
        <v>0</v>
      </c>
      <c r="BF4254" s="230">
        <f>IF(N4254="snížená",J4254,0)</f>
        <v>0</v>
      </c>
      <c r="BG4254" s="230">
        <f>IF(N4254="zákl. přenesená",J4254,0)</f>
        <v>0</v>
      </c>
      <c r="BH4254" s="230">
        <f>IF(N4254="sníž. přenesená",J4254,0)</f>
        <v>0</v>
      </c>
      <c r="BI4254" s="230">
        <f>IF(N4254="nulová",J4254,0)</f>
        <v>0</v>
      </c>
      <c r="BJ4254" s="20" t="s">
        <v>91</v>
      </c>
      <c r="BK4254" s="230">
        <f>ROUND(I4254*H4254,2)</f>
        <v>0</v>
      </c>
      <c r="BL4254" s="20" t="s">
        <v>482</v>
      </c>
      <c r="BM4254" s="229" t="s">
        <v>4090</v>
      </c>
    </row>
    <row r="4255" s="2" customFormat="1" ht="24.15" customHeight="1">
      <c r="A4255" s="41"/>
      <c r="B4255" s="42"/>
      <c r="C4255" s="280" t="s">
        <v>4091</v>
      </c>
      <c r="D4255" s="280" t="s">
        <v>489</v>
      </c>
      <c r="E4255" s="281" t="s">
        <v>4092</v>
      </c>
      <c r="F4255" s="282" t="s">
        <v>4073</v>
      </c>
      <c r="G4255" s="283" t="s">
        <v>595</v>
      </c>
      <c r="H4255" s="284">
        <v>1</v>
      </c>
      <c r="I4255" s="285"/>
      <c r="J4255" s="286">
        <f>ROUND(I4255*H4255,2)</f>
        <v>0</v>
      </c>
      <c r="K4255" s="282" t="s">
        <v>19</v>
      </c>
      <c r="L4255" s="287"/>
      <c r="M4255" s="288" t="s">
        <v>19</v>
      </c>
      <c r="N4255" s="289" t="s">
        <v>50</v>
      </c>
      <c r="O4255" s="87"/>
      <c r="P4255" s="227">
        <f>O4255*H4255</f>
        <v>0</v>
      </c>
      <c r="Q4255" s="227">
        <v>0.027</v>
      </c>
      <c r="R4255" s="227">
        <f>Q4255*H4255</f>
        <v>0.027</v>
      </c>
      <c r="S4255" s="227">
        <v>0</v>
      </c>
      <c r="T4255" s="228">
        <f>S4255*H4255</f>
        <v>0</v>
      </c>
      <c r="U4255" s="41"/>
      <c r="V4255" s="41"/>
      <c r="W4255" s="41"/>
      <c r="X4255" s="41"/>
      <c r="Y4255" s="41"/>
      <c r="Z4255" s="41"/>
      <c r="AA4255" s="41"/>
      <c r="AB4255" s="41"/>
      <c r="AC4255" s="41"/>
      <c r="AD4255" s="41"/>
      <c r="AE4255" s="41"/>
      <c r="AR4255" s="229" t="s">
        <v>616</v>
      </c>
      <c r="AT4255" s="229" t="s">
        <v>489</v>
      </c>
      <c r="AU4255" s="229" t="s">
        <v>91</v>
      </c>
      <c r="AY4255" s="20" t="s">
        <v>373</v>
      </c>
      <c r="BE4255" s="230">
        <f>IF(N4255="základní",J4255,0)</f>
        <v>0</v>
      </c>
      <c r="BF4255" s="230">
        <f>IF(N4255="snížená",J4255,0)</f>
        <v>0</v>
      </c>
      <c r="BG4255" s="230">
        <f>IF(N4255="zákl. přenesená",J4255,0)</f>
        <v>0</v>
      </c>
      <c r="BH4255" s="230">
        <f>IF(N4255="sníž. přenesená",J4255,0)</f>
        <v>0</v>
      </c>
      <c r="BI4255" s="230">
        <f>IF(N4255="nulová",J4255,0)</f>
        <v>0</v>
      </c>
      <c r="BJ4255" s="20" t="s">
        <v>91</v>
      </c>
      <c r="BK4255" s="230">
        <f>ROUND(I4255*H4255,2)</f>
        <v>0</v>
      </c>
      <c r="BL4255" s="20" t="s">
        <v>482</v>
      </c>
      <c r="BM4255" s="229" t="s">
        <v>4093</v>
      </c>
    </row>
    <row r="4256" s="2" customFormat="1" ht="24.15" customHeight="1">
      <c r="A4256" s="41"/>
      <c r="B4256" s="42"/>
      <c r="C4256" s="280" t="s">
        <v>4094</v>
      </c>
      <c r="D4256" s="280" t="s">
        <v>489</v>
      </c>
      <c r="E4256" s="281" t="s">
        <v>4095</v>
      </c>
      <c r="F4256" s="282" t="s">
        <v>4073</v>
      </c>
      <c r="G4256" s="283" t="s">
        <v>595</v>
      </c>
      <c r="H4256" s="284">
        <v>1</v>
      </c>
      <c r="I4256" s="285"/>
      <c r="J4256" s="286">
        <f>ROUND(I4256*H4256,2)</f>
        <v>0</v>
      </c>
      <c r="K4256" s="282" t="s">
        <v>19</v>
      </c>
      <c r="L4256" s="287"/>
      <c r="M4256" s="288" t="s">
        <v>19</v>
      </c>
      <c r="N4256" s="289" t="s">
        <v>50</v>
      </c>
      <c r="O4256" s="87"/>
      <c r="P4256" s="227">
        <f>O4256*H4256</f>
        <v>0</v>
      </c>
      <c r="Q4256" s="227">
        <v>0.027</v>
      </c>
      <c r="R4256" s="227">
        <f>Q4256*H4256</f>
        <v>0.027</v>
      </c>
      <c r="S4256" s="227">
        <v>0</v>
      </c>
      <c r="T4256" s="228">
        <f>S4256*H4256</f>
        <v>0</v>
      </c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R4256" s="229" t="s">
        <v>616</v>
      </c>
      <c r="AT4256" s="229" t="s">
        <v>489</v>
      </c>
      <c r="AU4256" s="229" t="s">
        <v>91</v>
      </c>
      <c r="AY4256" s="20" t="s">
        <v>373</v>
      </c>
      <c r="BE4256" s="230">
        <f>IF(N4256="základní",J4256,0)</f>
        <v>0</v>
      </c>
      <c r="BF4256" s="230">
        <f>IF(N4256="snížená",J4256,0)</f>
        <v>0</v>
      </c>
      <c r="BG4256" s="230">
        <f>IF(N4256="zákl. přenesená",J4256,0)</f>
        <v>0</v>
      </c>
      <c r="BH4256" s="230">
        <f>IF(N4256="sníž. přenesená",J4256,0)</f>
        <v>0</v>
      </c>
      <c r="BI4256" s="230">
        <f>IF(N4256="nulová",J4256,0)</f>
        <v>0</v>
      </c>
      <c r="BJ4256" s="20" t="s">
        <v>91</v>
      </c>
      <c r="BK4256" s="230">
        <f>ROUND(I4256*H4256,2)</f>
        <v>0</v>
      </c>
      <c r="BL4256" s="20" t="s">
        <v>482</v>
      </c>
      <c r="BM4256" s="229" t="s">
        <v>4096</v>
      </c>
    </row>
    <row r="4257" s="2" customFormat="1" ht="24.15" customHeight="1">
      <c r="A4257" s="41"/>
      <c r="B4257" s="42"/>
      <c r="C4257" s="280" t="s">
        <v>4097</v>
      </c>
      <c r="D4257" s="280" t="s">
        <v>489</v>
      </c>
      <c r="E4257" s="281" t="s">
        <v>4098</v>
      </c>
      <c r="F4257" s="282" t="s">
        <v>4073</v>
      </c>
      <c r="G4257" s="283" t="s">
        <v>595</v>
      </c>
      <c r="H4257" s="284">
        <v>1</v>
      </c>
      <c r="I4257" s="285"/>
      <c r="J4257" s="286">
        <f>ROUND(I4257*H4257,2)</f>
        <v>0</v>
      </c>
      <c r="K4257" s="282" t="s">
        <v>19</v>
      </c>
      <c r="L4257" s="287"/>
      <c r="M4257" s="288" t="s">
        <v>19</v>
      </c>
      <c r="N4257" s="289" t="s">
        <v>50</v>
      </c>
      <c r="O4257" s="87"/>
      <c r="P4257" s="227">
        <f>O4257*H4257</f>
        <v>0</v>
      </c>
      <c r="Q4257" s="227">
        <v>0.027</v>
      </c>
      <c r="R4257" s="227">
        <f>Q4257*H4257</f>
        <v>0.027</v>
      </c>
      <c r="S4257" s="227">
        <v>0</v>
      </c>
      <c r="T4257" s="228">
        <f>S4257*H4257</f>
        <v>0</v>
      </c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R4257" s="229" t="s">
        <v>616</v>
      </c>
      <c r="AT4257" s="229" t="s">
        <v>489</v>
      </c>
      <c r="AU4257" s="229" t="s">
        <v>91</v>
      </c>
      <c r="AY4257" s="20" t="s">
        <v>373</v>
      </c>
      <c r="BE4257" s="230">
        <f>IF(N4257="základní",J4257,0)</f>
        <v>0</v>
      </c>
      <c r="BF4257" s="230">
        <f>IF(N4257="snížená",J4257,0)</f>
        <v>0</v>
      </c>
      <c r="BG4257" s="230">
        <f>IF(N4257="zákl. přenesená",J4257,0)</f>
        <v>0</v>
      </c>
      <c r="BH4257" s="230">
        <f>IF(N4257="sníž. přenesená",J4257,0)</f>
        <v>0</v>
      </c>
      <c r="BI4257" s="230">
        <f>IF(N4257="nulová",J4257,0)</f>
        <v>0</v>
      </c>
      <c r="BJ4257" s="20" t="s">
        <v>91</v>
      </c>
      <c r="BK4257" s="230">
        <f>ROUND(I4257*H4257,2)</f>
        <v>0</v>
      </c>
      <c r="BL4257" s="20" t="s">
        <v>482</v>
      </c>
      <c r="BM4257" s="229" t="s">
        <v>4099</v>
      </c>
    </row>
    <row r="4258" s="2" customFormat="1" ht="24.15" customHeight="1">
      <c r="A4258" s="41"/>
      <c r="B4258" s="42"/>
      <c r="C4258" s="280" t="s">
        <v>4100</v>
      </c>
      <c r="D4258" s="280" t="s">
        <v>489</v>
      </c>
      <c r="E4258" s="281" t="s">
        <v>4101</v>
      </c>
      <c r="F4258" s="282" t="s">
        <v>4073</v>
      </c>
      <c r="G4258" s="283" t="s">
        <v>595</v>
      </c>
      <c r="H4258" s="284">
        <v>1</v>
      </c>
      <c r="I4258" s="285"/>
      <c r="J4258" s="286">
        <f>ROUND(I4258*H4258,2)</f>
        <v>0</v>
      </c>
      <c r="K4258" s="282" t="s">
        <v>19</v>
      </c>
      <c r="L4258" s="287"/>
      <c r="M4258" s="288" t="s">
        <v>19</v>
      </c>
      <c r="N4258" s="289" t="s">
        <v>50</v>
      </c>
      <c r="O4258" s="87"/>
      <c r="P4258" s="227">
        <f>O4258*H4258</f>
        <v>0</v>
      </c>
      <c r="Q4258" s="227">
        <v>0.027</v>
      </c>
      <c r="R4258" s="227">
        <f>Q4258*H4258</f>
        <v>0.027</v>
      </c>
      <c r="S4258" s="227">
        <v>0</v>
      </c>
      <c r="T4258" s="228">
        <f>S4258*H4258</f>
        <v>0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9" t="s">
        <v>616</v>
      </c>
      <c r="AT4258" s="229" t="s">
        <v>489</v>
      </c>
      <c r="AU4258" s="229" t="s">
        <v>91</v>
      </c>
      <c r="AY4258" s="20" t="s">
        <v>373</v>
      </c>
      <c r="BE4258" s="230">
        <f>IF(N4258="základní",J4258,0)</f>
        <v>0</v>
      </c>
      <c r="BF4258" s="230">
        <f>IF(N4258="snížená",J4258,0)</f>
        <v>0</v>
      </c>
      <c r="BG4258" s="230">
        <f>IF(N4258="zákl. přenesená",J4258,0)</f>
        <v>0</v>
      </c>
      <c r="BH4258" s="230">
        <f>IF(N4258="sníž. přenesená",J4258,0)</f>
        <v>0</v>
      </c>
      <c r="BI4258" s="230">
        <f>IF(N4258="nulová",J4258,0)</f>
        <v>0</v>
      </c>
      <c r="BJ4258" s="20" t="s">
        <v>91</v>
      </c>
      <c r="BK4258" s="230">
        <f>ROUND(I4258*H4258,2)</f>
        <v>0</v>
      </c>
      <c r="BL4258" s="20" t="s">
        <v>482</v>
      </c>
      <c r="BM4258" s="229" t="s">
        <v>4102</v>
      </c>
    </row>
    <row r="4259" s="2" customFormat="1" ht="24.15" customHeight="1">
      <c r="A4259" s="41"/>
      <c r="B4259" s="42"/>
      <c r="C4259" s="280" t="s">
        <v>4103</v>
      </c>
      <c r="D4259" s="280" t="s">
        <v>489</v>
      </c>
      <c r="E4259" s="281" t="s">
        <v>4104</v>
      </c>
      <c r="F4259" s="282" t="s">
        <v>4073</v>
      </c>
      <c r="G4259" s="283" t="s">
        <v>595</v>
      </c>
      <c r="H4259" s="284">
        <v>1</v>
      </c>
      <c r="I4259" s="285"/>
      <c r="J4259" s="286">
        <f>ROUND(I4259*H4259,2)</f>
        <v>0</v>
      </c>
      <c r="K4259" s="282" t="s">
        <v>19</v>
      </c>
      <c r="L4259" s="287"/>
      <c r="M4259" s="288" t="s">
        <v>19</v>
      </c>
      <c r="N4259" s="289" t="s">
        <v>50</v>
      </c>
      <c r="O4259" s="87"/>
      <c r="P4259" s="227">
        <f>O4259*H4259</f>
        <v>0</v>
      </c>
      <c r="Q4259" s="227">
        <v>0.027</v>
      </c>
      <c r="R4259" s="227">
        <f>Q4259*H4259</f>
        <v>0.027</v>
      </c>
      <c r="S4259" s="227">
        <v>0</v>
      </c>
      <c r="T4259" s="228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9" t="s">
        <v>616</v>
      </c>
      <c r="AT4259" s="229" t="s">
        <v>489</v>
      </c>
      <c r="AU4259" s="229" t="s">
        <v>91</v>
      </c>
      <c r="AY4259" s="20" t="s">
        <v>373</v>
      </c>
      <c r="BE4259" s="230">
        <f>IF(N4259="základní",J4259,0)</f>
        <v>0</v>
      </c>
      <c r="BF4259" s="230">
        <f>IF(N4259="snížená",J4259,0)</f>
        <v>0</v>
      </c>
      <c r="BG4259" s="230">
        <f>IF(N4259="zákl. přenesená",J4259,0)</f>
        <v>0</v>
      </c>
      <c r="BH4259" s="230">
        <f>IF(N4259="sníž. přenesená",J4259,0)</f>
        <v>0</v>
      </c>
      <c r="BI4259" s="230">
        <f>IF(N4259="nulová",J4259,0)</f>
        <v>0</v>
      </c>
      <c r="BJ4259" s="20" t="s">
        <v>91</v>
      </c>
      <c r="BK4259" s="230">
        <f>ROUND(I4259*H4259,2)</f>
        <v>0</v>
      </c>
      <c r="BL4259" s="20" t="s">
        <v>482</v>
      </c>
      <c r="BM4259" s="229" t="s">
        <v>4105</v>
      </c>
    </row>
    <row r="4260" s="2" customFormat="1" ht="24.15" customHeight="1">
      <c r="A4260" s="41"/>
      <c r="B4260" s="42"/>
      <c r="C4260" s="280" t="s">
        <v>4106</v>
      </c>
      <c r="D4260" s="280" t="s">
        <v>489</v>
      </c>
      <c r="E4260" s="281" t="s">
        <v>4107</v>
      </c>
      <c r="F4260" s="282" t="s">
        <v>4073</v>
      </c>
      <c r="G4260" s="283" t="s">
        <v>595</v>
      </c>
      <c r="H4260" s="284">
        <v>1</v>
      </c>
      <c r="I4260" s="285"/>
      <c r="J4260" s="286">
        <f>ROUND(I4260*H4260,2)</f>
        <v>0</v>
      </c>
      <c r="K4260" s="282" t="s">
        <v>19</v>
      </c>
      <c r="L4260" s="287"/>
      <c r="M4260" s="288" t="s">
        <v>19</v>
      </c>
      <c r="N4260" s="289" t="s">
        <v>50</v>
      </c>
      <c r="O4260" s="87"/>
      <c r="P4260" s="227">
        <f>O4260*H4260</f>
        <v>0</v>
      </c>
      <c r="Q4260" s="227">
        <v>0.027</v>
      </c>
      <c r="R4260" s="227">
        <f>Q4260*H4260</f>
        <v>0.027</v>
      </c>
      <c r="S4260" s="227">
        <v>0</v>
      </c>
      <c r="T4260" s="228">
        <f>S4260*H4260</f>
        <v>0</v>
      </c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R4260" s="229" t="s">
        <v>616</v>
      </c>
      <c r="AT4260" s="229" t="s">
        <v>489</v>
      </c>
      <c r="AU4260" s="229" t="s">
        <v>91</v>
      </c>
      <c r="AY4260" s="20" t="s">
        <v>373</v>
      </c>
      <c r="BE4260" s="230">
        <f>IF(N4260="základní",J4260,0)</f>
        <v>0</v>
      </c>
      <c r="BF4260" s="230">
        <f>IF(N4260="snížená",J4260,0)</f>
        <v>0</v>
      </c>
      <c r="BG4260" s="230">
        <f>IF(N4260="zákl. přenesená",J4260,0)</f>
        <v>0</v>
      </c>
      <c r="BH4260" s="230">
        <f>IF(N4260="sníž. přenesená",J4260,0)</f>
        <v>0</v>
      </c>
      <c r="BI4260" s="230">
        <f>IF(N4260="nulová",J4260,0)</f>
        <v>0</v>
      </c>
      <c r="BJ4260" s="20" t="s">
        <v>91</v>
      </c>
      <c r="BK4260" s="230">
        <f>ROUND(I4260*H4260,2)</f>
        <v>0</v>
      </c>
      <c r="BL4260" s="20" t="s">
        <v>482</v>
      </c>
      <c r="BM4260" s="229" t="s">
        <v>4108</v>
      </c>
    </row>
    <row r="4261" s="2" customFormat="1" ht="24.15" customHeight="1">
      <c r="A4261" s="41"/>
      <c r="B4261" s="42"/>
      <c r="C4261" s="280" t="s">
        <v>4109</v>
      </c>
      <c r="D4261" s="280" t="s">
        <v>489</v>
      </c>
      <c r="E4261" s="281" t="s">
        <v>4110</v>
      </c>
      <c r="F4261" s="282" t="s">
        <v>4073</v>
      </c>
      <c r="G4261" s="283" t="s">
        <v>595</v>
      </c>
      <c r="H4261" s="284">
        <v>1</v>
      </c>
      <c r="I4261" s="285"/>
      <c r="J4261" s="286">
        <f>ROUND(I4261*H4261,2)</f>
        <v>0</v>
      </c>
      <c r="K4261" s="282" t="s">
        <v>19</v>
      </c>
      <c r="L4261" s="287"/>
      <c r="M4261" s="288" t="s">
        <v>19</v>
      </c>
      <c r="N4261" s="289" t="s">
        <v>50</v>
      </c>
      <c r="O4261" s="87"/>
      <c r="P4261" s="227">
        <f>O4261*H4261</f>
        <v>0</v>
      </c>
      <c r="Q4261" s="227">
        <v>0.027</v>
      </c>
      <c r="R4261" s="227">
        <f>Q4261*H4261</f>
        <v>0.027</v>
      </c>
      <c r="S4261" s="227">
        <v>0</v>
      </c>
      <c r="T4261" s="228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9" t="s">
        <v>616</v>
      </c>
      <c r="AT4261" s="229" t="s">
        <v>489</v>
      </c>
      <c r="AU4261" s="229" t="s">
        <v>91</v>
      </c>
      <c r="AY4261" s="20" t="s">
        <v>373</v>
      </c>
      <c r="BE4261" s="230">
        <f>IF(N4261="základní",J4261,0)</f>
        <v>0</v>
      </c>
      <c r="BF4261" s="230">
        <f>IF(N4261="snížená",J4261,0)</f>
        <v>0</v>
      </c>
      <c r="BG4261" s="230">
        <f>IF(N4261="zákl. přenesená",J4261,0)</f>
        <v>0</v>
      </c>
      <c r="BH4261" s="230">
        <f>IF(N4261="sníž. přenesená",J4261,0)</f>
        <v>0</v>
      </c>
      <c r="BI4261" s="230">
        <f>IF(N4261="nulová",J4261,0)</f>
        <v>0</v>
      </c>
      <c r="BJ4261" s="20" t="s">
        <v>91</v>
      </c>
      <c r="BK4261" s="230">
        <f>ROUND(I4261*H4261,2)</f>
        <v>0</v>
      </c>
      <c r="BL4261" s="20" t="s">
        <v>482</v>
      </c>
      <c r="BM4261" s="229" t="s">
        <v>4111</v>
      </c>
    </row>
    <row r="4262" s="2" customFormat="1" ht="24.15" customHeight="1">
      <c r="A4262" s="41"/>
      <c r="B4262" s="42"/>
      <c r="C4262" s="280" t="s">
        <v>4112</v>
      </c>
      <c r="D4262" s="280" t="s">
        <v>489</v>
      </c>
      <c r="E4262" s="281" t="s">
        <v>4113</v>
      </c>
      <c r="F4262" s="282" t="s">
        <v>4073</v>
      </c>
      <c r="G4262" s="283" t="s">
        <v>595</v>
      </c>
      <c r="H4262" s="284">
        <v>1</v>
      </c>
      <c r="I4262" s="285"/>
      <c r="J4262" s="286">
        <f>ROUND(I4262*H4262,2)</f>
        <v>0</v>
      </c>
      <c r="K4262" s="282" t="s">
        <v>19</v>
      </c>
      <c r="L4262" s="287"/>
      <c r="M4262" s="288" t="s">
        <v>19</v>
      </c>
      <c r="N4262" s="289" t="s">
        <v>50</v>
      </c>
      <c r="O4262" s="87"/>
      <c r="P4262" s="227">
        <f>O4262*H4262</f>
        <v>0</v>
      </c>
      <c r="Q4262" s="227">
        <v>0.027</v>
      </c>
      <c r="R4262" s="227">
        <f>Q4262*H4262</f>
        <v>0.027</v>
      </c>
      <c r="S4262" s="227">
        <v>0</v>
      </c>
      <c r="T4262" s="228">
        <f>S4262*H4262</f>
        <v>0</v>
      </c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R4262" s="229" t="s">
        <v>616</v>
      </c>
      <c r="AT4262" s="229" t="s">
        <v>489</v>
      </c>
      <c r="AU4262" s="229" t="s">
        <v>91</v>
      </c>
      <c r="AY4262" s="20" t="s">
        <v>373</v>
      </c>
      <c r="BE4262" s="230">
        <f>IF(N4262="základní",J4262,0)</f>
        <v>0</v>
      </c>
      <c r="BF4262" s="230">
        <f>IF(N4262="snížená",J4262,0)</f>
        <v>0</v>
      </c>
      <c r="BG4262" s="230">
        <f>IF(N4262="zákl. přenesená",J4262,0)</f>
        <v>0</v>
      </c>
      <c r="BH4262" s="230">
        <f>IF(N4262="sníž. přenesená",J4262,0)</f>
        <v>0</v>
      </c>
      <c r="BI4262" s="230">
        <f>IF(N4262="nulová",J4262,0)</f>
        <v>0</v>
      </c>
      <c r="BJ4262" s="20" t="s">
        <v>91</v>
      </c>
      <c r="BK4262" s="230">
        <f>ROUND(I4262*H4262,2)</f>
        <v>0</v>
      </c>
      <c r="BL4262" s="20" t="s">
        <v>482</v>
      </c>
      <c r="BM4262" s="229" t="s">
        <v>4114</v>
      </c>
    </row>
    <row r="4263" s="2" customFormat="1" ht="37.8" customHeight="1">
      <c r="A4263" s="41"/>
      <c r="B4263" s="42"/>
      <c r="C4263" s="280" t="s">
        <v>4115</v>
      </c>
      <c r="D4263" s="280" t="s">
        <v>489</v>
      </c>
      <c r="E4263" s="281" t="s">
        <v>4116</v>
      </c>
      <c r="F4263" s="282" t="s">
        <v>4080</v>
      </c>
      <c r="G4263" s="283" t="s">
        <v>595</v>
      </c>
      <c r="H4263" s="284">
        <v>1</v>
      </c>
      <c r="I4263" s="285"/>
      <c r="J4263" s="286">
        <f>ROUND(I4263*H4263,2)</f>
        <v>0</v>
      </c>
      <c r="K4263" s="282" t="s">
        <v>19</v>
      </c>
      <c r="L4263" s="287"/>
      <c r="M4263" s="288" t="s">
        <v>19</v>
      </c>
      <c r="N4263" s="289" t="s">
        <v>50</v>
      </c>
      <c r="O4263" s="87"/>
      <c r="P4263" s="227">
        <f>O4263*H4263</f>
        <v>0</v>
      </c>
      <c r="Q4263" s="227">
        <v>0.027</v>
      </c>
      <c r="R4263" s="227">
        <f>Q4263*H4263</f>
        <v>0.027</v>
      </c>
      <c r="S4263" s="227">
        <v>0</v>
      </c>
      <c r="T4263" s="228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9" t="s">
        <v>616</v>
      </c>
      <c r="AT4263" s="229" t="s">
        <v>489</v>
      </c>
      <c r="AU4263" s="229" t="s">
        <v>91</v>
      </c>
      <c r="AY4263" s="20" t="s">
        <v>373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20" t="s">
        <v>91</v>
      </c>
      <c r="BK4263" s="230">
        <f>ROUND(I4263*H4263,2)</f>
        <v>0</v>
      </c>
      <c r="BL4263" s="20" t="s">
        <v>482</v>
      </c>
      <c r="BM4263" s="229" t="s">
        <v>4117</v>
      </c>
    </row>
    <row r="4264" s="2" customFormat="1" ht="37.8" customHeight="1">
      <c r="A4264" s="41"/>
      <c r="B4264" s="42"/>
      <c r="C4264" s="280" t="s">
        <v>4118</v>
      </c>
      <c r="D4264" s="280" t="s">
        <v>489</v>
      </c>
      <c r="E4264" s="281" t="s">
        <v>4119</v>
      </c>
      <c r="F4264" s="282" t="s">
        <v>4080</v>
      </c>
      <c r="G4264" s="283" t="s">
        <v>595</v>
      </c>
      <c r="H4264" s="284">
        <v>1</v>
      </c>
      <c r="I4264" s="285"/>
      <c r="J4264" s="286">
        <f>ROUND(I4264*H4264,2)</f>
        <v>0</v>
      </c>
      <c r="K4264" s="282" t="s">
        <v>19</v>
      </c>
      <c r="L4264" s="287"/>
      <c r="M4264" s="288" t="s">
        <v>19</v>
      </c>
      <c r="N4264" s="289" t="s">
        <v>50</v>
      </c>
      <c r="O4264" s="87"/>
      <c r="P4264" s="227">
        <f>O4264*H4264</f>
        <v>0</v>
      </c>
      <c r="Q4264" s="227">
        <v>0.027</v>
      </c>
      <c r="R4264" s="227">
        <f>Q4264*H4264</f>
        <v>0.027</v>
      </c>
      <c r="S4264" s="227">
        <v>0</v>
      </c>
      <c r="T4264" s="228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9" t="s">
        <v>616</v>
      </c>
      <c r="AT4264" s="229" t="s">
        <v>489</v>
      </c>
      <c r="AU4264" s="229" t="s">
        <v>91</v>
      </c>
      <c r="AY4264" s="20" t="s">
        <v>373</v>
      </c>
      <c r="BE4264" s="230">
        <f>IF(N4264="základní",J4264,0)</f>
        <v>0</v>
      </c>
      <c r="BF4264" s="230">
        <f>IF(N4264="snížená",J4264,0)</f>
        <v>0</v>
      </c>
      <c r="BG4264" s="230">
        <f>IF(N4264="zákl. přenesená",J4264,0)</f>
        <v>0</v>
      </c>
      <c r="BH4264" s="230">
        <f>IF(N4264="sníž. přenesená",J4264,0)</f>
        <v>0</v>
      </c>
      <c r="BI4264" s="230">
        <f>IF(N4264="nulová",J4264,0)</f>
        <v>0</v>
      </c>
      <c r="BJ4264" s="20" t="s">
        <v>91</v>
      </c>
      <c r="BK4264" s="230">
        <f>ROUND(I4264*H4264,2)</f>
        <v>0</v>
      </c>
      <c r="BL4264" s="20" t="s">
        <v>482</v>
      </c>
      <c r="BM4264" s="229" t="s">
        <v>4120</v>
      </c>
    </row>
    <row r="4265" s="2" customFormat="1" ht="24.15" customHeight="1">
      <c r="A4265" s="41"/>
      <c r="B4265" s="42"/>
      <c r="C4265" s="280" t="s">
        <v>4121</v>
      </c>
      <c r="D4265" s="280" t="s">
        <v>489</v>
      </c>
      <c r="E4265" s="281" t="s">
        <v>4122</v>
      </c>
      <c r="F4265" s="282" t="s">
        <v>4073</v>
      </c>
      <c r="G4265" s="283" t="s">
        <v>595</v>
      </c>
      <c r="H4265" s="284">
        <v>1</v>
      </c>
      <c r="I4265" s="285"/>
      <c r="J4265" s="286">
        <f>ROUND(I4265*H4265,2)</f>
        <v>0</v>
      </c>
      <c r="K4265" s="282" t="s">
        <v>19</v>
      </c>
      <c r="L4265" s="287"/>
      <c r="M4265" s="288" t="s">
        <v>19</v>
      </c>
      <c r="N4265" s="289" t="s">
        <v>50</v>
      </c>
      <c r="O4265" s="87"/>
      <c r="P4265" s="227">
        <f>O4265*H4265</f>
        <v>0</v>
      </c>
      <c r="Q4265" s="227">
        <v>0.027</v>
      </c>
      <c r="R4265" s="227">
        <f>Q4265*H4265</f>
        <v>0.027</v>
      </c>
      <c r="S4265" s="227">
        <v>0</v>
      </c>
      <c r="T4265" s="228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9" t="s">
        <v>616</v>
      </c>
      <c r="AT4265" s="229" t="s">
        <v>489</v>
      </c>
      <c r="AU4265" s="229" t="s">
        <v>91</v>
      </c>
      <c r="AY4265" s="20" t="s">
        <v>373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20" t="s">
        <v>91</v>
      </c>
      <c r="BK4265" s="230">
        <f>ROUND(I4265*H4265,2)</f>
        <v>0</v>
      </c>
      <c r="BL4265" s="20" t="s">
        <v>482</v>
      </c>
      <c r="BM4265" s="229" t="s">
        <v>4123</v>
      </c>
    </row>
    <row r="4266" s="2" customFormat="1" ht="24.15" customHeight="1">
      <c r="A4266" s="41"/>
      <c r="B4266" s="42"/>
      <c r="C4266" s="280" t="s">
        <v>4124</v>
      </c>
      <c r="D4266" s="280" t="s">
        <v>489</v>
      </c>
      <c r="E4266" s="281" t="s">
        <v>4125</v>
      </c>
      <c r="F4266" s="282" t="s">
        <v>4073</v>
      </c>
      <c r="G4266" s="283" t="s">
        <v>595</v>
      </c>
      <c r="H4266" s="284">
        <v>1</v>
      </c>
      <c r="I4266" s="285"/>
      <c r="J4266" s="286">
        <f>ROUND(I4266*H4266,2)</f>
        <v>0</v>
      </c>
      <c r="K4266" s="282" t="s">
        <v>19</v>
      </c>
      <c r="L4266" s="287"/>
      <c r="M4266" s="288" t="s">
        <v>19</v>
      </c>
      <c r="N4266" s="289" t="s">
        <v>50</v>
      </c>
      <c r="O4266" s="87"/>
      <c r="P4266" s="227">
        <f>O4266*H4266</f>
        <v>0</v>
      </c>
      <c r="Q4266" s="227">
        <v>0.027</v>
      </c>
      <c r="R4266" s="227">
        <f>Q4266*H4266</f>
        <v>0.027</v>
      </c>
      <c r="S4266" s="227">
        <v>0</v>
      </c>
      <c r="T4266" s="228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9" t="s">
        <v>616</v>
      </c>
      <c r="AT4266" s="229" t="s">
        <v>489</v>
      </c>
      <c r="AU4266" s="229" t="s">
        <v>91</v>
      </c>
      <c r="AY4266" s="20" t="s">
        <v>373</v>
      </c>
      <c r="BE4266" s="230">
        <f>IF(N4266="základní",J4266,0)</f>
        <v>0</v>
      </c>
      <c r="BF4266" s="230">
        <f>IF(N4266="snížená",J4266,0)</f>
        <v>0</v>
      </c>
      <c r="BG4266" s="230">
        <f>IF(N4266="zákl. přenesená",J4266,0)</f>
        <v>0</v>
      </c>
      <c r="BH4266" s="230">
        <f>IF(N4266="sníž. přenesená",J4266,0)</f>
        <v>0</v>
      </c>
      <c r="BI4266" s="230">
        <f>IF(N4266="nulová",J4266,0)</f>
        <v>0</v>
      </c>
      <c r="BJ4266" s="20" t="s">
        <v>91</v>
      </c>
      <c r="BK4266" s="230">
        <f>ROUND(I4266*H4266,2)</f>
        <v>0</v>
      </c>
      <c r="BL4266" s="20" t="s">
        <v>482</v>
      </c>
      <c r="BM4266" s="229" t="s">
        <v>4126</v>
      </c>
    </row>
    <row r="4267" s="2" customFormat="1" ht="24.15" customHeight="1">
      <c r="A4267" s="41"/>
      <c r="B4267" s="42"/>
      <c r="C4267" s="280" t="s">
        <v>4127</v>
      </c>
      <c r="D4267" s="280" t="s">
        <v>489</v>
      </c>
      <c r="E4267" s="281" t="s">
        <v>4128</v>
      </c>
      <c r="F4267" s="282" t="s">
        <v>4073</v>
      </c>
      <c r="G4267" s="283" t="s">
        <v>595</v>
      </c>
      <c r="H4267" s="284">
        <v>1</v>
      </c>
      <c r="I4267" s="285"/>
      <c r="J4267" s="286">
        <f>ROUND(I4267*H4267,2)</f>
        <v>0</v>
      </c>
      <c r="K4267" s="282" t="s">
        <v>19</v>
      </c>
      <c r="L4267" s="287"/>
      <c r="M4267" s="288" t="s">
        <v>19</v>
      </c>
      <c r="N4267" s="289" t="s">
        <v>50</v>
      </c>
      <c r="O4267" s="87"/>
      <c r="P4267" s="227">
        <f>O4267*H4267</f>
        <v>0</v>
      </c>
      <c r="Q4267" s="227">
        <v>0.027</v>
      </c>
      <c r="R4267" s="227">
        <f>Q4267*H4267</f>
        <v>0.027</v>
      </c>
      <c r="S4267" s="227">
        <v>0</v>
      </c>
      <c r="T4267" s="228">
        <f>S4267*H4267</f>
        <v>0</v>
      </c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R4267" s="229" t="s">
        <v>616</v>
      </c>
      <c r="AT4267" s="229" t="s">
        <v>489</v>
      </c>
      <c r="AU4267" s="229" t="s">
        <v>91</v>
      </c>
      <c r="AY4267" s="20" t="s">
        <v>373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20" t="s">
        <v>91</v>
      </c>
      <c r="BK4267" s="230">
        <f>ROUND(I4267*H4267,2)</f>
        <v>0</v>
      </c>
      <c r="BL4267" s="20" t="s">
        <v>482</v>
      </c>
      <c r="BM4267" s="229" t="s">
        <v>4129</v>
      </c>
    </row>
    <row r="4268" s="2" customFormat="1" ht="24.15" customHeight="1">
      <c r="A4268" s="41"/>
      <c r="B4268" s="42"/>
      <c r="C4268" s="280" t="s">
        <v>4130</v>
      </c>
      <c r="D4268" s="280" t="s">
        <v>489</v>
      </c>
      <c r="E4268" s="281" t="s">
        <v>4131</v>
      </c>
      <c r="F4268" s="282" t="s">
        <v>4073</v>
      </c>
      <c r="G4268" s="283" t="s">
        <v>595</v>
      </c>
      <c r="H4268" s="284">
        <v>1</v>
      </c>
      <c r="I4268" s="285"/>
      <c r="J4268" s="286">
        <f>ROUND(I4268*H4268,2)</f>
        <v>0</v>
      </c>
      <c r="K4268" s="282" t="s">
        <v>19</v>
      </c>
      <c r="L4268" s="287"/>
      <c r="M4268" s="288" t="s">
        <v>19</v>
      </c>
      <c r="N4268" s="289" t="s">
        <v>50</v>
      </c>
      <c r="O4268" s="87"/>
      <c r="P4268" s="227">
        <f>O4268*H4268</f>
        <v>0</v>
      </c>
      <c r="Q4268" s="227">
        <v>0.027</v>
      </c>
      <c r="R4268" s="227">
        <f>Q4268*H4268</f>
        <v>0.027</v>
      </c>
      <c r="S4268" s="227">
        <v>0</v>
      </c>
      <c r="T4268" s="228">
        <f>S4268*H4268</f>
        <v>0</v>
      </c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R4268" s="229" t="s">
        <v>616</v>
      </c>
      <c r="AT4268" s="229" t="s">
        <v>489</v>
      </c>
      <c r="AU4268" s="229" t="s">
        <v>91</v>
      </c>
      <c r="AY4268" s="20" t="s">
        <v>373</v>
      </c>
      <c r="BE4268" s="230">
        <f>IF(N4268="základní",J4268,0)</f>
        <v>0</v>
      </c>
      <c r="BF4268" s="230">
        <f>IF(N4268="snížená",J4268,0)</f>
        <v>0</v>
      </c>
      <c r="BG4268" s="230">
        <f>IF(N4268="zákl. přenesená",J4268,0)</f>
        <v>0</v>
      </c>
      <c r="BH4268" s="230">
        <f>IF(N4268="sníž. přenesená",J4268,0)</f>
        <v>0</v>
      </c>
      <c r="BI4268" s="230">
        <f>IF(N4268="nulová",J4268,0)</f>
        <v>0</v>
      </c>
      <c r="BJ4268" s="20" t="s">
        <v>91</v>
      </c>
      <c r="BK4268" s="230">
        <f>ROUND(I4268*H4268,2)</f>
        <v>0</v>
      </c>
      <c r="BL4268" s="20" t="s">
        <v>482</v>
      </c>
      <c r="BM4268" s="229" t="s">
        <v>4132</v>
      </c>
    </row>
    <row r="4269" s="2" customFormat="1" ht="24.15" customHeight="1">
      <c r="A4269" s="41"/>
      <c r="B4269" s="42"/>
      <c r="C4269" s="280" t="s">
        <v>4133</v>
      </c>
      <c r="D4269" s="280" t="s">
        <v>489</v>
      </c>
      <c r="E4269" s="281" t="s">
        <v>4134</v>
      </c>
      <c r="F4269" s="282" t="s">
        <v>4073</v>
      </c>
      <c r="G4269" s="283" t="s">
        <v>595</v>
      </c>
      <c r="H4269" s="284">
        <v>1</v>
      </c>
      <c r="I4269" s="285"/>
      <c r="J4269" s="286">
        <f>ROUND(I4269*H4269,2)</f>
        <v>0</v>
      </c>
      <c r="K4269" s="282" t="s">
        <v>19</v>
      </c>
      <c r="L4269" s="287"/>
      <c r="M4269" s="288" t="s">
        <v>19</v>
      </c>
      <c r="N4269" s="289" t="s">
        <v>50</v>
      </c>
      <c r="O4269" s="87"/>
      <c r="P4269" s="227">
        <f>O4269*H4269</f>
        <v>0</v>
      </c>
      <c r="Q4269" s="227">
        <v>0.027</v>
      </c>
      <c r="R4269" s="227">
        <f>Q4269*H4269</f>
        <v>0.027</v>
      </c>
      <c r="S4269" s="227">
        <v>0</v>
      </c>
      <c r="T4269" s="228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9" t="s">
        <v>616</v>
      </c>
      <c r="AT4269" s="229" t="s">
        <v>489</v>
      </c>
      <c r="AU4269" s="229" t="s">
        <v>91</v>
      </c>
      <c r="AY4269" s="20" t="s">
        <v>373</v>
      </c>
      <c r="BE4269" s="230">
        <f>IF(N4269="základní",J4269,0)</f>
        <v>0</v>
      </c>
      <c r="BF4269" s="230">
        <f>IF(N4269="snížená",J4269,0)</f>
        <v>0</v>
      </c>
      <c r="BG4269" s="230">
        <f>IF(N4269="zákl. přenesená",J4269,0)</f>
        <v>0</v>
      </c>
      <c r="BH4269" s="230">
        <f>IF(N4269="sníž. přenesená",J4269,0)</f>
        <v>0</v>
      </c>
      <c r="BI4269" s="230">
        <f>IF(N4269="nulová",J4269,0)</f>
        <v>0</v>
      </c>
      <c r="BJ4269" s="20" t="s">
        <v>91</v>
      </c>
      <c r="BK4269" s="230">
        <f>ROUND(I4269*H4269,2)</f>
        <v>0</v>
      </c>
      <c r="BL4269" s="20" t="s">
        <v>482</v>
      </c>
      <c r="BM4269" s="229" t="s">
        <v>4135</v>
      </c>
    </row>
    <row r="4270" s="2" customFormat="1" ht="24.15" customHeight="1">
      <c r="A4270" s="41"/>
      <c r="B4270" s="42"/>
      <c r="C4270" s="280" t="s">
        <v>4136</v>
      </c>
      <c r="D4270" s="280" t="s">
        <v>489</v>
      </c>
      <c r="E4270" s="281" t="s">
        <v>4137</v>
      </c>
      <c r="F4270" s="282" t="s">
        <v>4073</v>
      </c>
      <c r="G4270" s="283" t="s">
        <v>595</v>
      </c>
      <c r="H4270" s="284">
        <v>1</v>
      </c>
      <c r="I4270" s="285"/>
      <c r="J4270" s="286">
        <f>ROUND(I4270*H4270,2)</f>
        <v>0</v>
      </c>
      <c r="K4270" s="282" t="s">
        <v>19</v>
      </c>
      <c r="L4270" s="287"/>
      <c r="M4270" s="288" t="s">
        <v>19</v>
      </c>
      <c r="N4270" s="289" t="s">
        <v>50</v>
      </c>
      <c r="O4270" s="87"/>
      <c r="P4270" s="227">
        <f>O4270*H4270</f>
        <v>0</v>
      </c>
      <c r="Q4270" s="227">
        <v>0.027</v>
      </c>
      <c r="R4270" s="227">
        <f>Q4270*H4270</f>
        <v>0.027</v>
      </c>
      <c r="S4270" s="227">
        <v>0</v>
      </c>
      <c r="T4270" s="228">
        <f>S4270*H4270</f>
        <v>0</v>
      </c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R4270" s="229" t="s">
        <v>616</v>
      </c>
      <c r="AT4270" s="229" t="s">
        <v>489</v>
      </c>
      <c r="AU4270" s="229" t="s">
        <v>91</v>
      </c>
      <c r="AY4270" s="20" t="s">
        <v>373</v>
      </c>
      <c r="BE4270" s="230">
        <f>IF(N4270="základní",J4270,0)</f>
        <v>0</v>
      </c>
      <c r="BF4270" s="230">
        <f>IF(N4270="snížená",J4270,0)</f>
        <v>0</v>
      </c>
      <c r="BG4270" s="230">
        <f>IF(N4270="zákl. přenesená",J4270,0)</f>
        <v>0</v>
      </c>
      <c r="BH4270" s="230">
        <f>IF(N4270="sníž. přenesená",J4270,0)</f>
        <v>0</v>
      </c>
      <c r="BI4270" s="230">
        <f>IF(N4270="nulová",J4270,0)</f>
        <v>0</v>
      </c>
      <c r="BJ4270" s="20" t="s">
        <v>91</v>
      </c>
      <c r="BK4270" s="230">
        <f>ROUND(I4270*H4270,2)</f>
        <v>0</v>
      </c>
      <c r="BL4270" s="20" t="s">
        <v>482</v>
      </c>
      <c r="BM4270" s="229" t="s">
        <v>4138</v>
      </c>
    </row>
    <row r="4271" s="2" customFormat="1" ht="24.15" customHeight="1">
      <c r="A4271" s="41"/>
      <c r="B4271" s="42"/>
      <c r="C4271" s="280" t="s">
        <v>4139</v>
      </c>
      <c r="D4271" s="280" t="s">
        <v>489</v>
      </c>
      <c r="E4271" s="281" t="s">
        <v>4140</v>
      </c>
      <c r="F4271" s="282" t="s">
        <v>4073</v>
      </c>
      <c r="G4271" s="283" t="s">
        <v>595</v>
      </c>
      <c r="H4271" s="284">
        <v>1</v>
      </c>
      <c r="I4271" s="285"/>
      <c r="J4271" s="286">
        <f>ROUND(I4271*H4271,2)</f>
        <v>0</v>
      </c>
      <c r="K4271" s="282" t="s">
        <v>19</v>
      </c>
      <c r="L4271" s="287"/>
      <c r="M4271" s="288" t="s">
        <v>19</v>
      </c>
      <c r="N4271" s="289" t="s">
        <v>50</v>
      </c>
      <c r="O4271" s="87"/>
      <c r="P4271" s="227">
        <f>O4271*H4271</f>
        <v>0</v>
      </c>
      <c r="Q4271" s="227">
        <v>0.027</v>
      </c>
      <c r="R4271" s="227">
        <f>Q4271*H4271</f>
        <v>0.027</v>
      </c>
      <c r="S4271" s="227">
        <v>0</v>
      </c>
      <c r="T4271" s="228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9" t="s">
        <v>616</v>
      </c>
      <c r="AT4271" s="229" t="s">
        <v>489</v>
      </c>
      <c r="AU4271" s="229" t="s">
        <v>91</v>
      </c>
      <c r="AY4271" s="20" t="s">
        <v>373</v>
      </c>
      <c r="BE4271" s="230">
        <f>IF(N4271="základní",J4271,0)</f>
        <v>0</v>
      </c>
      <c r="BF4271" s="230">
        <f>IF(N4271="snížená",J4271,0)</f>
        <v>0</v>
      </c>
      <c r="BG4271" s="230">
        <f>IF(N4271="zákl. přenesená",J4271,0)</f>
        <v>0</v>
      </c>
      <c r="BH4271" s="230">
        <f>IF(N4271="sníž. přenesená",J4271,0)</f>
        <v>0</v>
      </c>
      <c r="BI4271" s="230">
        <f>IF(N4271="nulová",J4271,0)</f>
        <v>0</v>
      </c>
      <c r="BJ4271" s="20" t="s">
        <v>91</v>
      </c>
      <c r="BK4271" s="230">
        <f>ROUND(I4271*H4271,2)</f>
        <v>0</v>
      </c>
      <c r="BL4271" s="20" t="s">
        <v>482</v>
      </c>
      <c r="BM4271" s="229" t="s">
        <v>4141</v>
      </c>
    </row>
    <row r="4272" s="2" customFormat="1" ht="24.15" customHeight="1">
      <c r="A4272" s="41"/>
      <c r="B4272" s="42"/>
      <c r="C4272" s="280" t="s">
        <v>4142</v>
      </c>
      <c r="D4272" s="280" t="s">
        <v>489</v>
      </c>
      <c r="E4272" s="281" t="s">
        <v>4143</v>
      </c>
      <c r="F4272" s="282" t="s">
        <v>4073</v>
      </c>
      <c r="G4272" s="283" t="s">
        <v>595</v>
      </c>
      <c r="H4272" s="284">
        <v>1</v>
      </c>
      <c r="I4272" s="285"/>
      <c r="J4272" s="286">
        <f>ROUND(I4272*H4272,2)</f>
        <v>0</v>
      </c>
      <c r="K4272" s="282" t="s">
        <v>19</v>
      </c>
      <c r="L4272" s="287"/>
      <c r="M4272" s="288" t="s">
        <v>19</v>
      </c>
      <c r="N4272" s="289" t="s">
        <v>50</v>
      </c>
      <c r="O4272" s="87"/>
      <c r="P4272" s="227">
        <f>O4272*H4272</f>
        <v>0</v>
      </c>
      <c r="Q4272" s="227">
        <v>0.027</v>
      </c>
      <c r="R4272" s="227">
        <f>Q4272*H4272</f>
        <v>0.027</v>
      </c>
      <c r="S4272" s="227">
        <v>0</v>
      </c>
      <c r="T4272" s="228">
        <f>S4272*H4272</f>
        <v>0</v>
      </c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R4272" s="229" t="s">
        <v>616</v>
      </c>
      <c r="AT4272" s="229" t="s">
        <v>489</v>
      </c>
      <c r="AU4272" s="229" t="s">
        <v>91</v>
      </c>
      <c r="AY4272" s="20" t="s">
        <v>373</v>
      </c>
      <c r="BE4272" s="230">
        <f>IF(N4272="základní",J4272,0)</f>
        <v>0</v>
      </c>
      <c r="BF4272" s="230">
        <f>IF(N4272="snížená",J4272,0)</f>
        <v>0</v>
      </c>
      <c r="BG4272" s="230">
        <f>IF(N4272="zákl. přenesená",J4272,0)</f>
        <v>0</v>
      </c>
      <c r="BH4272" s="230">
        <f>IF(N4272="sníž. přenesená",J4272,0)</f>
        <v>0</v>
      </c>
      <c r="BI4272" s="230">
        <f>IF(N4272="nulová",J4272,0)</f>
        <v>0</v>
      </c>
      <c r="BJ4272" s="20" t="s">
        <v>91</v>
      </c>
      <c r="BK4272" s="230">
        <f>ROUND(I4272*H4272,2)</f>
        <v>0</v>
      </c>
      <c r="BL4272" s="20" t="s">
        <v>482</v>
      </c>
      <c r="BM4272" s="229" t="s">
        <v>4144</v>
      </c>
    </row>
    <row r="4273" s="2" customFormat="1" ht="24.15" customHeight="1">
      <c r="A4273" s="41"/>
      <c r="B4273" s="42"/>
      <c r="C4273" s="280" t="s">
        <v>4145</v>
      </c>
      <c r="D4273" s="280" t="s">
        <v>489</v>
      </c>
      <c r="E4273" s="281" t="s">
        <v>4146</v>
      </c>
      <c r="F4273" s="282" t="s">
        <v>4073</v>
      </c>
      <c r="G4273" s="283" t="s">
        <v>595</v>
      </c>
      <c r="H4273" s="284">
        <v>1</v>
      </c>
      <c r="I4273" s="285"/>
      <c r="J4273" s="286">
        <f>ROUND(I4273*H4273,2)</f>
        <v>0</v>
      </c>
      <c r="K4273" s="282" t="s">
        <v>19</v>
      </c>
      <c r="L4273" s="287"/>
      <c r="M4273" s="288" t="s">
        <v>19</v>
      </c>
      <c r="N4273" s="289" t="s">
        <v>50</v>
      </c>
      <c r="O4273" s="87"/>
      <c r="P4273" s="227">
        <f>O4273*H4273</f>
        <v>0</v>
      </c>
      <c r="Q4273" s="227">
        <v>0.027</v>
      </c>
      <c r="R4273" s="227">
        <f>Q4273*H4273</f>
        <v>0.027</v>
      </c>
      <c r="S4273" s="227">
        <v>0</v>
      </c>
      <c r="T4273" s="228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9" t="s">
        <v>616</v>
      </c>
      <c r="AT4273" s="229" t="s">
        <v>489</v>
      </c>
      <c r="AU4273" s="229" t="s">
        <v>91</v>
      </c>
      <c r="AY4273" s="20" t="s">
        <v>373</v>
      </c>
      <c r="BE4273" s="230">
        <f>IF(N4273="základní",J4273,0)</f>
        <v>0</v>
      </c>
      <c r="BF4273" s="230">
        <f>IF(N4273="snížená",J4273,0)</f>
        <v>0</v>
      </c>
      <c r="BG4273" s="230">
        <f>IF(N4273="zákl. přenesená",J4273,0)</f>
        <v>0</v>
      </c>
      <c r="BH4273" s="230">
        <f>IF(N4273="sníž. přenesená",J4273,0)</f>
        <v>0</v>
      </c>
      <c r="BI4273" s="230">
        <f>IF(N4273="nulová",J4273,0)</f>
        <v>0</v>
      </c>
      <c r="BJ4273" s="20" t="s">
        <v>91</v>
      </c>
      <c r="BK4273" s="230">
        <f>ROUND(I4273*H4273,2)</f>
        <v>0</v>
      </c>
      <c r="BL4273" s="20" t="s">
        <v>482</v>
      </c>
      <c r="BM4273" s="229" t="s">
        <v>4147</v>
      </c>
    </row>
    <row r="4274" s="2" customFormat="1" ht="24.15" customHeight="1">
      <c r="A4274" s="41"/>
      <c r="B4274" s="42"/>
      <c r="C4274" s="280" t="s">
        <v>4148</v>
      </c>
      <c r="D4274" s="280" t="s">
        <v>489</v>
      </c>
      <c r="E4274" s="281" t="s">
        <v>4149</v>
      </c>
      <c r="F4274" s="282" t="s">
        <v>4073</v>
      </c>
      <c r="G4274" s="283" t="s">
        <v>595</v>
      </c>
      <c r="H4274" s="284">
        <v>1</v>
      </c>
      <c r="I4274" s="285"/>
      <c r="J4274" s="286">
        <f>ROUND(I4274*H4274,2)</f>
        <v>0</v>
      </c>
      <c r="K4274" s="282" t="s">
        <v>19</v>
      </c>
      <c r="L4274" s="287"/>
      <c r="M4274" s="288" t="s">
        <v>19</v>
      </c>
      <c r="N4274" s="289" t="s">
        <v>50</v>
      </c>
      <c r="O4274" s="87"/>
      <c r="P4274" s="227">
        <f>O4274*H4274</f>
        <v>0</v>
      </c>
      <c r="Q4274" s="227">
        <v>0.027</v>
      </c>
      <c r="R4274" s="227">
        <f>Q4274*H4274</f>
        <v>0.027</v>
      </c>
      <c r="S4274" s="227">
        <v>0</v>
      </c>
      <c r="T4274" s="228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9" t="s">
        <v>616</v>
      </c>
      <c r="AT4274" s="229" t="s">
        <v>489</v>
      </c>
      <c r="AU4274" s="229" t="s">
        <v>91</v>
      </c>
      <c r="AY4274" s="20" t="s">
        <v>373</v>
      </c>
      <c r="BE4274" s="230">
        <f>IF(N4274="základní",J4274,0)</f>
        <v>0</v>
      </c>
      <c r="BF4274" s="230">
        <f>IF(N4274="snížená",J4274,0)</f>
        <v>0</v>
      </c>
      <c r="BG4274" s="230">
        <f>IF(N4274="zákl. přenesená",J4274,0)</f>
        <v>0</v>
      </c>
      <c r="BH4274" s="230">
        <f>IF(N4274="sníž. přenesená",J4274,0)</f>
        <v>0</v>
      </c>
      <c r="BI4274" s="230">
        <f>IF(N4274="nulová",J4274,0)</f>
        <v>0</v>
      </c>
      <c r="BJ4274" s="20" t="s">
        <v>91</v>
      </c>
      <c r="BK4274" s="230">
        <f>ROUND(I4274*H4274,2)</f>
        <v>0</v>
      </c>
      <c r="BL4274" s="20" t="s">
        <v>482</v>
      </c>
      <c r="BM4274" s="229" t="s">
        <v>4150</v>
      </c>
    </row>
    <row r="4275" s="2" customFormat="1" ht="24.15" customHeight="1">
      <c r="A4275" s="41"/>
      <c r="B4275" s="42"/>
      <c r="C4275" s="280" t="s">
        <v>4151</v>
      </c>
      <c r="D4275" s="280" t="s">
        <v>489</v>
      </c>
      <c r="E4275" s="281" t="s">
        <v>4152</v>
      </c>
      <c r="F4275" s="282" t="s">
        <v>4073</v>
      </c>
      <c r="G4275" s="283" t="s">
        <v>595</v>
      </c>
      <c r="H4275" s="284">
        <v>1</v>
      </c>
      <c r="I4275" s="285"/>
      <c r="J4275" s="286">
        <f>ROUND(I4275*H4275,2)</f>
        <v>0</v>
      </c>
      <c r="K4275" s="282" t="s">
        <v>19</v>
      </c>
      <c r="L4275" s="287"/>
      <c r="M4275" s="288" t="s">
        <v>19</v>
      </c>
      <c r="N4275" s="289" t="s">
        <v>50</v>
      </c>
      <c r="O4275" s="87"/>
      <c r="P4275" s="227">
        <f>O4275*H4275</f>
        <v>0</v>
      </c>
      <c r="Q4275" s="227">
        <v>0.027</v>
      </c>
      <c r="R4275" s="227">
        <f>Q4275*H4275</f>
        <v>0.027</v>
      </c>
      <c r="S4275" s="227">
        <v>0</v>
      </c>
      <c r="T4275" s="228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29" t="s">
        <v>616</v>
      </c>
      <c r="AT4275" s="229" t="s">
        <v>489</v>
      </c>
      <c r="AU4275" s="229" t="s">
        <v>91</v>
      </c>
      <c r="AY4275" s="20" t="s">
        <v>373</v>
      </c>
      <c r="BE4275" s="230">
        <f>IF(N4275="základní",J4275,0)</f>
        <v>0</v>
      </c>
      <c r="BF4275" s="230">
        <f>IF(N4275="snížená",J4275,0)</f>
        <v>0</v>
      </c>
      <c r="BG4275" s="230">
        <f>IF(N4275="zákl. přenesená",J4275,0)</f>
        <v>0</v>
      </c>
      <c r="BH4275" s="230">
        <f>IF(N4275="sníž. přenesená",J4275,0)</f>
        <v>0</v>
      </c>
      <c r="BI4275" s="230">
        <f>IF(N4275="nulová",J4275,0)</f>
        <v>0</v>
      </c>
      <c r="BJ4275" s="20" t="s">
        <v>91</v>
      </c>
      <c r="BK4275" s="230">
        <f>ROUND(I4275*H4275,2)</f>
        <v>0</v>
      </c>
      <c r="BL4275" s="20" t="s">
        <v>482</v>
      </c>
      <c r="BM4275" s="229" t="s">
        <v>4153</v>
      </c>
    </row>
    <row r="4276" s="2" customFormat="1" ht="24.15" customHeight="1">
      <c r="A4276" s="41"/>
      <c r="B4276" s="42"/>
      <c r="C4276" s="280" t="s">
        <v>4154</v>
      </c>
      <c r="D4276" s="280" t="s">
        <v>489</v>
      </c>
      <c r="E4276" s="281" t="s">
        <v>4155</v>
      </c>
      <c r="F4276" s="282" t="s">
        <v>4073</v>
      </c>
      <c r="G4276" s="283" t="s">
        <v>595</v>
      </c>
      <c r="H4276" s="284">
        <v>1</v>
      </c>
      <c r="I4276" s="285"/>
      <c r="J4276" s="286">
        <f>ROUND(I4276*H4276,2)</f>
        <v>0</v>
      </c>
      <c r="K4276" s="282" t="s">
        <v>19</v>
      </c>
      <c r="L4276" s="287"/>
      <c r="M4276" s="288" t="s">
        <v>19</v>
      </c>
      <c r="N4276" s="289" t="s">
        <v>50</v>
      </c>
      <c r="O4276" s="87"/>
      <c r="P4276" s="227">
        <f>O4276*H4276</f>
        <v>0</v>
      </c>
      <c r="Q4276" s="227">
        <v>0.027</v>
      </c>
      <c r="R4276" s="227">
        <f>Q4276*H4276</f>
        <v>0.027</v>
      </c>
      <c r="S4276" s="227">
        <v>0</v>
      </c>
      <c r="T4276" s="228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9" t="s">
        <v>616</v>
      </c>
      <c r="AT4276" s="229" t="s">
        <v>489</v>
      </c>
      <c r="AU4276" s="229" t="s">
        <v>91</v>
      </c>
      <c r="AY4276" s="20" t="s">
        <v>373</v>
      </c>
      <c r="BE4276" s="230">
        <f>IF(N4276="základní",J4276,0)</f>
        <v>0</v>
      </c>
      <c r="BF4276" s="230">
        <f>IF(N4276="snížená",J4276,0)</f>
        <v>0</v>
      </c>
      <c r="BG4276" s="230">
        <f>IF(N4276="zákl. přenesená",J4276,0)</f>
        <v>0</v>
      </c>
      <c r="BH4276" s="230">
        <f>IF(N4276="sníž. přenesená",J4276,0)</f>
        <v>0</v>
      </c>
      <c r="BI4276" s="230">
        <f>IF(N4276="nulová",J4276,0)</f>
        <v>0</v>
      </c>
      <c r="BJ4276" s="20" t="s">
        <v>91</v>
      </c>
      <c r="BK4276" s="230">
        <f>ROUND(I4276*H4276,2)</f>
        <v>0</v>
      </c>
      <c r="BL4276" s="20" t="s">
        <v>482</v>
      </c>
      <c r="BM4276" s="229" t="s">
        <v>4156</v>
      </c>
    </row>
    <row r="4277" s="2" customFormat="1" ht="37.8" customHeight="1">
      <c r="A4277" s="41"/>
      <c r="B4277" s="42"/>
      <c r="C4277" s="280" t="s">
        <v>4157</v>
      </c>
      <c r="D4277" s="280" t="s">
        <v>489</v>
      </c>
      <c r="E4277" s="281" t="s">
        <v>4158</v>
      </c>
      <c r="F4277" s="282" t="s">
        <v>4080</v>
      </c>
      <c r="G4277" s="283" t="s">
        <v>595</v>
      </c>
      <c r="H4277" s="284">
        <v>1</v>
      </c>
      <c r="I4277" s="285"/>
      <c r="J4277" s="286">
        <f>ROUND(I4277*H4277,2)</f>
        <v>0</v>
      </c>
      <c r="K4277" s="282" t="s">
        <v>19</v>
      </c>
      <c r="L4277" s="287"/>
      <c r="M4277" s="288" t="s">
        <v>19</v>
      </c>
      <c r="N4277" s="289" t="s">
        <v>50</v>
      </c>
      <c r="O4277" s="87"/>
      <c r="P4277" s="227">
        <f>O4277*H4277</f>
        <v>0</v>
      </c>
      <c r="Q4277" s="227">
        <v>0.027</v>
      </c>
      <c r="R4277" s="227">
        <f>Q4277*H4277</f>
        <v>0.027</v>
      </c>
      <c r="S4277" s="227">
        <v>0</v>
      </c>
      <c r="T4277" s="228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9" t="s">
        <v>616</v>
      </c>
      <c r="AT4277" s="229" t="s">
        <v>489</v>
      </c>
      <c r="AU4277" s="229" t="s">
        <v>91</v>
      </c>
      <c r="AY4277" s="20" t="s">
        <v>373</v>
      </c>
      <c r="BE4277" s="230">
        <f>IF(N4277="základní",J4277,0)</f>
        <v>0</v>
      </c>
      <c r="BF4277" s="230">
        <f>IF(N4277="snížená",J4277,0)</f>
        <v>0</v>
      </c>
      <c r="BG4277" s="230">
        <f>IF(N4277="zákl. přenesená",J4277,0)</f>
        <v>0</v>
      </c>
      <c r="BH4277" s="230">
        <f>IF(N4277="sníž. přenesená",J4277,0)</f>
        <v>0</v>
      </c>
      <c r="BI4277" s="230">
        <f>IF(N4277="nulová",J4277,0)</f>
        <v>0</v>
      </c>
      <c r="BJ4277" s="20" t="s">
        <v>91</v>
      </c>
      <c r="BK4277" s="230">
        <f>ROUND(I4277*H4277,2)</f>
        <v>0</v>
      </c>
      <c r="BL4277" s="20" t="s">
        <v>482</v>
      </c>
      <c r="BM4277" s="229" t="s">
        <v>4159</v>
      </c>
    </row>
    <row r="4278" s="2" customFormat="1" ht="24.15" customHeight="1">
      <c r="A4278" s="41"/>
      <c r="B4278" s="42"/>
      <c r="C4278" s="280" t="s">
        <v>4160</v>
      </c>
      <c r="D4278" s="280" t="s">
        <v>489</v>
      </c>
      <c r="E4278" s="281" t="s">
        <v>4161</v>
      </c>
      <c r="F4278" s="282" t="s">
        <v>4073</v>
      </c>
      <c r="G4278" s="283" t="s">
        <v>595</v>
      </c>
      <c r="H4278" s="284">
        <v>1</v>
      </c>
      <c r="I4278" s="285"/>
      <c r="J4278" s="286">
        <f>ROUND(I4278*H4278,2)</f>
        <v>0</v>
      </c>
      <c r="K4278" s="282" t="s">
        <v>19</v>
      </c>
      <c r="L4278" s="287"/>
      <c r="M4278" s="288" t="s">
        <v>19</v>
      </c>
      <c r="N4278" s="289" t="s">
        <v>50</v>
      </c>
      <c r="O4278" s="87"/>
      <c r="P4278" s="227">
        <f>O4278*H4278</f>
        <v>0</v>
      </c>
      <c r="Q4278" s="227">
        <v>0.027</v>
      </c>
      <c r="R4278" s="227">
        <f>Q4278*H4278</f>
        <v>0.027</v>
      </c>
      <c r="S4278" s="227">
        <v>0</v>
      </c>
      <c r="T4278" s="228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9" t="s">
        <v>616</v>
      </c>
      <c r="AT4278" s="229" t="s">
        <v>489</v>
      </c>
      <c r="AU4278" s="229" t="s">
        <v>91</v>
      </c>
      <c r="AY4278" s="20" t="s">
        <v>373</v>
      </c>
      <c r="BE4278" s="230">
        <f>IF(N4278="základní",J4278,0)</f>
        <v>0</v>
      </c>
      <c r="BF4278" s="230">
        <f>IF(N4278="snížená",J4278,0)</f>
        <v>0</v>
      </c>
      <c r="BG4278" s="230">
        <f>IF(N4278="zákl. přenesená",J4278,0)</f>
        <v>0</v>
      </c>
      <c r="BH4278" s="230">
        <f>IF(N4278="sníž. přenesená",J4278,0)</f>
        <v>0</v>
      </c>
      <c r="BI4278" s="230">
        <f>IF(N4278="nulová",J4278,0)</f>
        <v>0</v>
      </c>
      <c r="BJ4278" s="20" t="s">
        <v>91</v>
      </c>
      <c r="BK4278" s="230">
        <f>ROUND(I4278*H4278,2)</f>
        <v>0</v>
      </c>
      <c r="BL4278" s="20" t="s">
        <v>482</v>
      </c>
      <c r="BM4278" s="229" t="s">
        <v>4162</v>
      </c>
    </row>
    <row r="4279" s="2" customFormat="1" ht="24.15" customHeight="1">
      <c r="A4279" s="41"/>
      <c r="B4279" s="42"/>
      <c r="C4279" s="280" t="s">
        <v>4163</v>
      </c>
      <c r="D4279" s="280" t="s">
        <v>489</v>
      </c>
      <c r="E4279" s="281" t="s">
        <v>4164</v>
      </c>
      <c r="F4279" s="282" t="s">
        <v>4073</v>
      </c>
      <c r="G4279" s="283" t="s">
        <v>595</v>
      </c>
      <c r="H4279" s="284">
        <v>1</v>
      </c>
      <c r="I4279" s="285"/>
      <c r="J4279" s="286">
        <f>ROUND(I4279*H4279,2)</f>
        <v>0</v>
      </c>
      <c r="K4279" s="282" t="s">
        <v>19</v>
      </c>
      <c r="L4279" s="287"/>
      <c r="M4279" s="288" t="s">
        <v>19</v>
      </c>
      <c r="N4279" s="289" t="s">
        <v>50</v>
      </c>
      <c r="O4279" s="87"/>
      <c r="P4279" s="227">
        <f>O4279*H4279</f>
        <v>0</v>
      </c>
      <c r="Q4279" s="227">
        <v>0.027</v>
      </c>
      <c r="R4279" s="227">
        <f>Q4279*H4279</f>
        <v>0.027</v>
      </c>
      <c r="S4279" s="227">
        <v>0</v>
      </c>
      <c r="T4279" s="228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29" t="s">
        <v>616</v>
      </c>
      <c r="AT4279" s="229" t="s">
        <v>489</v>
      </c>
      <c r="AU4279" s="229" t="s">
        <v>91</v>
      </c>
      <c r="AY4279" s="20" t="s">
        <v>373</v>
      </c>
      <c r="BE4279" s="230">
        <f>IF(N4279="základní",J4279,0)</f>
        <v>0</v>
      </c>
      <c r="BF4279" s="230">
        <f>IF(N4279="snížená",J4279,0)</f>
        <v>0</v>
      </c>
      <c r="BG4279" s="230">
        <f>IF(N4279="zákl. přenesená",J4279,0)</f>
        <v>0</v>
      </c>
      <c r="BH4279" s="230">
        <f>IF(N4279="sníž. přenesená",J4279,0)</f>
        <v>0</v>
      </c>
      <c r="BI4279" s="230">
        <f>IF(N4279="nulová",J4279,0)</f>
        <v>0</v>
      </c>
      <c r="BJ4279" s="20" t="s">
        <v>91</v>
      </c>
      <c r="BK4279" s="230">
        <f>ROUND(I4279*H4279,2)</f>
        <v>0</v>
      </c>
      <c r="BL4279" s="20" t="s">
        <v>482</v>
      </c>
      <c r="BM4279" s="229" t="s">
        <v>4165</v>
      </c>
    </row>
    <row r="4280" s="2" customFormat="1" ht="24.15" customHeight="1">
      <c r="A4280" s="41"/>
      <c r="B4280" s="42"/>
      <c r="C4280" s="280" t="s">
        <v>4166</v>
      </c>
      <c r="D4280" s="280" t="s">
        <v>489</v>
      </c>
      <c r="E4280" s="281" t="s">
        <v>4167</v>
      </c>
      <c r="F4280" s="282" t="s">
        <v>4073</v>
      </c>
      <c r="G4280" s="283" t="s">
        <v>595</v>
      </c>
      <c r="H4280" s="284">
        <v>1</v>
      </c>
      <c r="I4280" s="285"/>
      <c r="J4280" s="286">
        <f>ROUND(I4280*H4280,2)</f>
        <v>0</v>
      </c>
      <c r="K4280" s="282" t="s">
        <v>19</v>
      </c>
      <c r="L4280" s="287"/>
      <c r="M4280" s="288" t="s">
        <v>19</v>
      </c>
      <c r="N4280" s="289" t="s">
        <v>50</v>
      </c>
      <c r="O4280" s="87"/>
      <c r="P4280" s="227">
        <f>O4280*H4280</f>
        <v>0</v>
      </c>
      <c r="Q4280" s="227">
        <v>0.027</v>
      </c>
      <c r="R4280" s="227">
        <f>Q4280*H4280</f>
        <v>0.027</v>
      </c>
      <c r="S4280" s="227">
        <v>0</v>
      </c>
      <c r="T4280" s="228">
        <f>S4280*H4280</f>
        <v>0</v>
      </c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R4280" s="229" t="s">
        <v>616</v>
      </c>
      <c r="AT4280" s="229" t="s">
        <v>489</v>
      </c>
      <c r="AU4280" s="229" t="s">
        <v>91</v>
      </c>
      <c r="AY4280" s="20" t="s">
        <v>373</v>
      </c>
      <c r="BE4280" s="230">
        <f>IF(N4280="základní",J4280,0)</f>
        <v>0</v>
      </c>
      <c r="BF4280" s="230">
        <f>IF(N4280="snížená",J4280,0)</f>
        <v>0</v>
      </c>
      <c r="BG4280" s="230">
        <f>IF(N4280="zákl. přenesená",J4280,0)</f>
        <v>0</v>
      </c>
      <c r="BH4280" s="230">
        <f>IF(N4280="sníž. přenesená",J4280,0)</f>
        <v>0</v>
      </c>
      <c r="BI4280" s="230">
        <f>IF(N4280="nulová",J4280,0)</f>
        <v>0</v>
      </c>
      <c r="BJ4280" s="20" t="s">
        <v>91</v>
      </c>
      <c r="BK4280" s="230">
        <f>ROUND(I4280*H4280,2)</f>
        <v>0</v>
      </c>
      <c r="BL4280" s="20" t="s">
        <v>482</v>
      </c>
      <c r="BM4280" s="229" t="s">
        <v>4168</v>
      </c>
    </row>
    <row r="4281" s="2" customFormat="1" ht="24.15" customHeight="1">
      <c r="A4281" s="41"/>
      <c r="B4281" s="42"/>
      <c r="C4281" s="280" t="s">
        <v>4169</v>
      </c>
      <c r="D4281" s="280" t="s">
        <v>489</v>
      </c>
      <c r="E4281" s="281" t="s">
        <v>4170</v>
      </c>
      <c r="F4281" s="282" t="s">
        <v>4073</v>
      </c>
      <c r="G4281" s="283" t="s">
        <v>595</v>
      </c>
      <c r="H4281" s="284">
        <v>1</v>
      </c>
      <c r="I4281" s="285"/>
      <c r="J4281" s="286">
        <f>ROUND(I4281*H4281,2)</f>
        <v>0</v>
      </c>
      <c r="K4281" s="282" t="s">
        <v>19</v>
      </c>
      <c r="L4281" s="287"/>
      <c r="M4281" s="288" t="s">
        <v>19</v>
      </c>
      <c r="N4281" s="289" t="s">
        <v>50</v>
      </c>
      <c r="O4281" s="87"/>
      <c r="P4281" s="227">
        <f>O4281*H4281</f>
        <v>0</v>
      </c>
      <c r="Q4281" s="227">
        <v>0.027</v>
      </c>
      <c r="R4281" s="227">
        <f>Q4281*H4281</f>
        <v>0.027</v>
      </c>
      <c r="S4281" s="227">
        <v>0</v>
      </c>
      <c r="T4281" s="228">
        <f>S4281*H4281</f>
        <v>0</v>
      </c>
      <c r="U4281" s="41"/>
      <c r="V4281" s="41"/>
      <c r="W4281" s="41"/>
      <c r="X4281" s="41"/>
      <c r="Y4281" s="41"/>
      <c r="Z4281" s="41"/>
      <c r="AA4281" s="41"/>
      <c r="AB4281" s="41"/>
      <c r="AC4281" s="41"/>
      <c r="AD4281" s="41"/>
      <c r="AE4281" s="41"/>
      <c r="AR4281" s="229" t="s">
        <v>616</v>
      </c>
      <c r="AT4281" s="229" t="s">
        <v>489</v>
      </c>
      <c r="AU4281" s="229" t="s">
        <v>91</v>
      </c>
      <c r="AY4281" s="20" t="s">
        <v>373</v>
      </c>
      <c r="BE4281" s="230">
        <f>IF(N4281="základní",J4281,0)</f>
        <v>0</v>
      </c>
      <c r="BF4281" s="230">
        <f>IF(N4281="snížená",J4281,0)</f>
        <v>0</v>
      </c>
      <c r="BG4281" s="230">
        <f>IF(N4281="zákl. přenesená",J4281,0)</f>
        <v>0</v>
      </c>
      <c r="BH4281" s="230">
        <f>IF(N4281="sníž. přenesená",J4281,0)</f>
        <v>0</v>
      </c>
      <c r="BI4281" s="230">
        <f>IF(N4281="nulová",J4281,0)</f>
        <v>0</v>
      </c>
      <c r="BJ4281" s="20" t="s">
        <v>91</v>
      </c>
      <c r="BK4281" s="230">
        <f>ROUND(I4281*H4281,2)</f>
        <v>0</v>
      </c>
      <c r="BL4281" s="20" t="s">
        <v>482</v>
      </c>
      <c r="BM4281" s="229" t="s">
        <v>4171</v>
      </c>
    </row>
    <row r="4282" s="2" customFormat="1" ht="37.8" customHeight="1">
      <c r="A4282" s="41"/>
      <c r="B4282" s="42"/>
      <c r="C4282" s="280" t="s">
        <v>4172</v>
      </c>
      <c r="D4282" s="280" t="s">
        <v>489</v>
      </c>
      <c r="E4282" s="281" t="s">
        <v>4173</v>
      </c>
      <c r="F4282" s="282" t="s">
        <v>4080</v>
      </c>
      <c r="G4282" s="283" t="s">
        <v>595</v>
      </c>
      <c r="H4282" s="284">
        <v>1</v>
      </c>
      <c r="I4282" s="285"/>
      <c r="J4282" s="286">
        <f>ROUND(I4282*H4282,2)</f>
        <v>0</v>
      </c>
      <c r="K4282" s="282" t="s">
        <v>19</v>
      </c>
      <c r="L4282" s="287"/>
      <c r="M4282" s="288" t="s">
        <v>19</v>
      </c>
      <c r="N4282" s="289" t="s">
        <v>50</v>
      </c>
      <c r="O4282" s="87"/>
      <c r="P4282" s="227">
        <f>O4282*H4282</f>
        <v>0</v>
      </c>
      <c r="Q4282" s="227">
        <v>0.027</v>
      </c>
      <c r="R4282" s="227">
        <f>Q4282*H4282</f>
        <v>0.027</v>
      </c>
      <c r="S4282" s="227">
        <v>0</v>
      </c>
      <c r="T4282" s="228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9" t="s">
        <v>616</v>
      </c>
      <c r="AT4282" s="229" t="s">
        <v>489</v>
      </c>
      <c r="AU4282" s="229" t="s">
        <v>91</v>
      </c>
      <c r="AY4282" s="20" t="s">
        <v>373</v>
      </c>
      <c r="BE4282" s="230">
        <f>IF(N4282="základní",J4282,0)</f>
        <v>0</v>
      </c>
      <c r="BF4282" s="230">
        <f>IF(N4282="snížená",J4282,0)</f>
        <v>0</v>
      </c>
      <c r="BG4282" s="230">
        <f>IF(N4282="zákl. přenesená",J4282,0)</f>
        <v>0</v>
      </c>
      <c r="BH4282" s="230">
        <f>IF(N4282="sníž. přenesená",J4282,0)</f>
        <v>0</v>
      </c>
      <c r="BI4282" s="230">
        <f>IF(N4282="nulová",J4282,0)</f>
        <v>0</v>
      </c>
      <c r="BJ4282" s="20" t="s">
        <v>91</v>
      </c>
      <c r="BK4282" s="230">
        <f>ROUND(I4282*H4282,2)</f>
        <v>0</v>
      </c>
      <c r="BL4282" s="20" t="s">
        <v>482</v>
      </c>
      <c r="BM4282" s="229" t="s">
        <v>4174</v>
      </c>
    </row>
    <row r="4283" s="2" customFormat="1" ht="24.15" customHeight="1">
      <c r="A4283" s="41"/>
      <c r="B4283" s="42"/>
      <c r="C4283" s="280" t="s">
        <v>1018</v>
      </c>
      <c r="D4283" s="280" t="s">
        <v>489</v>
      </c>
      <c r="E4283" s="281" t="s">
        <v>4175</v>
      </c>
      <c r="F4283" s="282" t="s">
        <v>4073</v>
      </c>
      <c r="G4283" s="283" t="s">
        <v>595</v>
      </c>
      <c r="H4283" s="284">
        <v>1</v>
      </c>
      <c r="I4283" s="285"/>
      <c r="J4283" s="286">
        <f>ROUND(I4283*H4283,2)</f>
        <v>0</v>
      </c>
      <c r="K4283" s="282" t="s">
        <v>19</v>
      </c>
      <c r="L4283" s="287"/>
      <c r="M4283" s="288" t="s">
        <v>19</v>
      </c>
      <c r="N4283" s="289" t="s">
        <v>50</v>
      </c>
      <c r="O4283" s="87"/>
      <c r="P4283" s="227">
        <f>O4283*H4283</f>
        <v>0</v>
      </c>
      <c r="Q4283" s="227">
        <v>0.027</v>
      </c>
      <c r="R4283" s="227">
        <f>Q4283*H4283</f>
        <v>0.027</v>
      </c>
      <c r="S4283" s="227">
        <v>0</v>
      </c>
      <c r="T4283" s="228">
        <f>S4283*H4283</f>
        <v>0</v>
      </c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R4283" s="229" t="s">
        <v>616</v>
      </c>
      <c r="AT4283" s="229" t="s">
        <v>489</v>
      </c>
      <c r="AU4283" s="229" t="s">
        <v>91</v>
      </c>
      <c r="AY4283" s="20" t="s">
        <v>373</v>
      </c>
      <c r="BE4283" s="230">
        <f>IF(N4283="základní",J4283,0)</f>
        <v>0</v>
      </c>
      <c r="BF4283" s="230">
        <f>IF(N4283="snížená",J4283,0)</f>
        <v>0</v>
      </c>
      <c r="BG4283" s="230">
        <f>IF(N4283="zákl. přenesená",J4283,0)</f>
        <v>0</v>
      </c>
      <c r="BH4283" s="230">
        <f>IF(N4283="sníž. přenesená",J4283,0)</f>
        <v>0</v>
      </c>
      <c r="BI4283" s="230">
        <f>IF(N4283="nulová",J4283,0)</f>
        <v>0</v>
      </c>
      <c r="BJ4283" s="20" t="s">
        <v>91</v>
      </c>
      <c r="BK4283" s="230">
        <f>ROUND(I4283*H4283,2)</f>
        <v>0</v>
      </c>
      <c r="BL4283" s="20" t="s">
        <v>482</v>
      </c>
      <c r="BM4283" s="229" t="s">
        <v>4176</v>
      </c>
    </row>
    <row r="4284" s="2" customFormat="1" ht="24.15" customHeight="1">
      <c r="A4284" s="41"/>
      <c r="B4284" s="42"/>
      <c r="C4284" s="280" t="s">
        <v>4177</v>
      </c>
      <c r="D4284" s="280" t="s">
        <v>489</v>
      </c>
      <c r="E4284" s="281" t="s">
        <v>4178</v>
      </c>
      <c r="F4284" s="282" t="s">
        <v>4073</v>
      </c>
      <c r="G4284" s="283" t="s">
        <v>595</v>
      </c>
      <c r="H4284" s="284">
        <v>1</v>
      </c>
      <c r="I4284" s="285"/>
      <c r="J4284" s="286">
        <f>ROUND(I4284*H4284,2)</f>
        <v>0</v>
      </c>
      <c r="K4284" s="282" t="s">
        <v>19</v>
      </c>
      <c r="L4284" s="287"/>
      <c r="M4284" s="288" t="s">
        <v>19</v>
      </c>
      <c r="N4284" s="289" t="s">
        <v>50</v>
      </c>
      <c r="O4284" s="87"/>
      <c r="P4284" s="227">
        <f>O4284*H4284</f>
        <v>0</v>
      </c>
      <c r="Q4284" s="227">
        <v>0.027</v>
      </c>
      <c r="R4284" s="227">
        <f>Q4284*H4284</f>
        <v>0.027</v>
      </c>
      <c r="S4284" s="227">
        <v>0</v>
      </c>
      <c r="T4284" s="228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9" t="s">
        <v>616</v>
      </c>
      <c r="AT4284" s="229" t="s">
        <v>489</v>
      </c>
      <c r="AU4284" s="229" t="s">
        <v>91</v>
      </c>
      <c r="AY4284" s="20" t="s">
        <v>373</v>
      </c>
      <c r="BE4284" s="230">
        <f>IF(N4284="základní",J4284,0)</f>
        <v>0</v>
      </c>
      <c r="BF4284" s="230">
        <f>IF(N4284="snížená",J4284,0)</f>
        <v>0</v>
      </c>
      <c r="BG4284" s="230">
        <f>IF(N4284="zákl. přenesená",J4284,0)</f>
        <v>0</v>
      </c>
      <c r="BH4284" s="230">
        <f>IF(N4284="sníž. přenesená",J4284,0)</f>
        <v>0</v>
      </c>
      <c r="BI4284" s="230">
        <f>IF(N4284="nulová",J4284,0)</f>
        <v>0</v>
      </c>
      <c r="BJ4284" s="20" t="s">
        <v>91</v>
      </c>
      <c r="BK4284" s="230">
        <f>ROUND(I4284*H4284,2)</f>
        <v>0</v>
      </c>
      <c r="BL4284" s="20" t="s">
        <v>482</v>
      </c>
      <c r="BM4284" s="229" t="s">
        <v>4179</v>
      </c>
    </row>
    <row r="4285" s="2" customFormat="1" ht="24.15" customHeight="1">
      <c r="A4285" s="41"/>
      <c r="B4285" s="42"/>
      <c r="C4285" s="280" t="s">
        <v>4180</v>
      </c>
      <c r="D4285" s="280" t="s">
        <v>489</v>
      </c>
      <c r="E4285" s="281" t="s">
        <v>4181</v>
      </c>
      <c r="F4285" s="282" t="s">
        <v>4073</v>
      </c>
      <c r="G4285" s="283" t="s">
        <v>595</v>
      </c>
      <c r="H4285" s="284">
        <v>1</v>
      </c>
      <c r="I4285" s="285"/>
      <c r="J4285" s="286">
        <f>ROUND(I4285*H4285,2)</f>
        <v>0</v>
      </c>
      <c r="K4285" s="282" t="s">
        <v>19</v>
      </c>
      <c r="L4285" s="287"/>
      <c r="M4285" s="288" t="s">
        <v>19</v>
      </c>
      <c r="N4285" s="289" t="s">
        <v>50</v>
      </c>
      <c r="O4285" s="87"/>
      <c r="P4285" s="227">
        <f>O4285*H4285</f>
        <v>0</v>
      </c>
      <c r="Q4285" s="227">
        <v>0.027</v>
      </c>
      <c r="R4285" s="227">
        <f>Q4285*H4285</f>
        <v>0.027</v>
      </c>
      <c r="S4285" s="227">
        <v>0</v>
      </c>
      <c r="T4285" s="228">
        <f>S4285*H4285</f>
        <v>0</v>
      </c>
      <c r="U4285" s="41"/>
      <c r="V4285" s="41"/>
      <c r="W4285" s="41"/>
      <c r="X4285" s="41"/>
      <c r="Y4285" s="41"/>
      <c r="Z4285" s="41"/>
      <c r="AA4285" s="41"/>
      <c r="AB4285" s="41"/>
      <c r="AC4285" s="41"/>
      <c r="AD4285" s="41"/>
      <c r="AE4285" s="41"/>
      <c r="AR4285" s="229" t="s">
        <v>616</v>
      </c>
      <c r="AT4285" s="229" t="s">
        <v>489</v>
      </c>
      <c r="AU4285" s="229" t="s">
        <v>91</v>
      </c>
      <c r="AY4285" s="20" t="s">
        <v>373</v>
      </c>
      <c r="BE4285" s="230">
        <f>IF(N4285="základní",J4285,0)</f>
        <v>0</v>
      </c>
      <c r="BF4285" s="230">
        <f>IF(N4285="snížená",J4285,0)</f>
        <v>0</v>
      </c>
      <c r="BG4285" s="230">
        <f>IF(N4285="zákl. přenesená",J4285,0)</f>
        <v>0</v>
      </c>
      <c r="BH4285" s="230">
        <f>IF(N4285="sníž. přenesená",J4285,0)</f>
        <v>0</v>
      </c>
      <c r="BI4285" s="230">
        <f>IF(N4285="nulová",J4285,0)</f>
        <v>0</v>
      </c>
      <c r="BJ4285" s="20" t="s">
        <v>91</v>
      </c>
      <c r="BK4285" s="230">
        <f>ROUND(I4285*H4285,2)</f>
        <v>0</v>
      </c>
      <c r="BL4285" s="20" t="s">
        <v>482</v>
      </c>
      <c r="BM4285" s="229" t="s">
        <v>4182</v>
      </c>
    </row>
    <row r="4286" s="2" customFormat="1" ht="24.15" customHeight="1">
      <c r="A4286" s="41"/>
      <c r="B4286" s="42"/>
      <c r="C4286" s="280" t="s">
        <v>4183</v>
      </c>
      <c r="D4286" s="280" t="s">
        <v>489</v>
      </c>
      <c r="E4286" s="281" t="s">
        <v>4184</v>
      </c>
      <c r="F4286" s="282" t="s">
        <v>4073</v>
      </c>
      <c r="G4286" s="283" t="s">
        <v>595</v>
      </c>
      <c r="H4286" s="284">
        <v>1</v>
      </c>
      <c r="I4286" s="285"/>
      <c r="J4286" s="286">
        <f>ROUND(I4286*H4286,2)</f>
        <v>0</v>
      </c>
      <c r="K4286" s="282" t="s">
        <v>19</v>
      </c>
      <c r="L4286" s="287"/>
      <c r="M4286" s="288" t="s">
        <v>19</v>
      </c>
      <c r="N4286" s="289" t="s">
        <v>50</v>
      </c>
      <c r="O4286" s="87"/>
      <c r="P4286" s="227">
        <f>O4286*H4286</f>
        <v>0</v>
      </c>
      <c r="Q4286" s="227">
        <v>0.027</v>
      </c>
      <c r="R4286" s="227">
        <f>Q4286*H4286</f>
        <v>0.027</v>
      </c>
      <c r="S4286" s="227">
        <v>0</v>
      </c>
      <c r="T4286" s="228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9" t="s">
        <v>616</v>
      </c>
      <c r="AT4286" s="229" t="s">
        <v>489</v>
      </c>
      <c r="AU4286" s="229" t="s">
        <v>91</v>
      </c>
      <c r="AY4286" s="20" t="s">
        <v>373</v>
      </c>
      <c r="BE4286" s="230">
        <f>IF(N4286="základní",J4286,0)</f>
        <v>0</v>
      </c>
      <c r="BF4286" s="230">
        <f>IF(N4286="snížená",J4286,0)</f>
        <v>0</v>
      </c>
      <c r="BG4286" s="230">
        <f>IF(N4286="zákl. přenesená",J4286,0)</f>
        <v>0</v>
      </c>
      <c r="BH4286" s="230">
        <f>IF(N4286="sníž. přenesená",J4286,0)</f>
        <v>0</v>
      </c>
      <c r="BI4286" s="230">
        <f>IF(N4286="nulová",J4286,0)</f>
        <v>0</v>
      </c>
      <c r="BJ4286" s="20" t="s">
        <v>91</v>
      </c>
      <c r="BK4286" s="230">
        <f>ROUND(I4286*H4286,2)</f>
        <v>0</v>
      </c>
      <c r="BL4286" s="20" t="s">
        <v>482</v>
      </c>
      <c r="BM4286" s="229" t="s">
        <v>4185</v>
      </c>
    </row>
    <row r="4287" s="2" customFormat="1" ht="24.15" customHeight="1">
      <c r="A4287" s="41"/>
      <c r="B4287" s="42"/>
      <c r="C4287" s="280" t="s">
        <v>4186</v>
      </c>
      <c r="D4287" s="280" t="s">
        <v>489</v>
      </c>
      <c r="E4287" s="281" t="s">
        <v>4187</v>
      </c>
      <c r="F4287" s="282" t="s">
        <v>4073</v>
      </c>
      <c r="G4287" s="283" t="s">
        <v>595</v>
      </c>
      <c r="H4287" s="284">
        <v>1</v>
      </c>
      <c r="I4287" s="285"/>
      <c r="J4287" s="286">
        <f>ROUND(I4287*H4287,2)</f>
        <v>0</v>
      </c>
      <c r="K4287" s="282" t="s">
        <v>19</v>
      </c>
      <c r="L4287" s="287"/>
      <c r="M4287" s="288" t="s">
        <v>19</v>
      </c>
      <c r="N4287" s="289" t="s">
        <v>50</v>
      </c>
      <c r="O4287" s="87"/>
      <c r="P4287" s="227">
        <f>O4287*H4287</f>
        <v>0</v>
      </c>
      <c r="Q4287" s="227">
        <v>0.027</v>
      </c>
      <c r="R4287" s="227">
        <f>Q4287*H4287</f>
        <v>0.027</v>
      </c>
      <c r="S4287" s="227">
        <v>0</v>
      </c>
      <c r="T4287" s="228">
        <f>S4287*H4287</f>
        <v>0</v>
      </c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R4287" s="229" t="s">
        <v>616</v>
      </c>
      <c r="AT4287" s="229" t="s">
        <v>489</v>
      </c>
      <c r="AU4287" s="229" t="s">
        <v>91</v>
      </c>
      <c r="AY4287" s="20" t="s">
        <v>373</v>
      </c>
      <c r="BE4287" s="230">
        <f>IF(N4287="základní",J4287,0)</f>
        <v>0</v>
      </c>
      <c r="BF4287" s="230">
        <f>IF(N4287="snížená",J4287,0)</f>
        <v>0</v>
      </c>
      <c r="BG4287" s="230">
        <f>IF(N4287="zákl. přenesená",J4287,0)</f>
        <v>0</v>
      </c>
      <c r="BH4287" s="230">
        <f>IF(N4287="sníž. přenesená",J4287,0)</f>
        <v>0</v>
      </c>
      <c r="BI4287" s="230">
        <f>IF(N4287="nulová",J4287,0)</f>
        <v>0</v>
      </c>
      <c r="BJ4287" s="20" t="s">
        <v>91</v>
      </c>
      <c r="BK4287" s="230">
        <f>ROUND(I4287*H4287,2)</f>
        <v>0</v>
      </c>
      <c r="BL4287" s="20" t="s">
        <v>482</v>
      </c>
      <c r="BM4287" s="229" t="s">
        <v>4188</v>
      </c>
    </row>
    <row r="4288" s="2" customFormat="1" ht="24.15" customHeight="1">
      <c r="A4288" s="41"/>
      <c r="B4288" s="42"/>
      <c r="C4288" s="280" t="s">
        <v>4189</v>
      </c>
      <c r="D4288" s="280" t="s">
        <v>489</v>
      </c>
      <c r="E4288" s="281" t="s">
        <v>4190</v>
      </c>
      <c r="F4288" s="282" t="s">
        <v>4073</v>
      </c>
      <c r="G4288" s="283" t="s">
        <v>595</v>
      </c>
      <c r="H4288" s="284">
        <v>1</v>
      </c>
      <c r="I4288" s="285"/>
      <c r="J4288" s="286">
        <f>ROUND(I4288*H4288,2)</f>
        <v>0</v>
      </c>
      <c r="K4288" s="282" t="s">
        <v>19</v>
      </c>
      <c r="L4288" s="287"/>
      <c r="M4288" s="288" t="s">
        <v>19</v>
      </c>
      <c r="N4288" s="289" t="s">
        <v>50</v>
      </c>
      <c r="O4288" s="87"/>
      <c r="P4288" s="227">
        <f>O4288*H4288</f>
        <v>0</v>
      </c>
      <c r="Q4288" s="227">
        <v>0.027</v>
      </c>
      <c r="R4288" s="227">
        <f>Q4288*H4288</f>
        <v>0.027</v>
      </c>
      <c r="S4288" s="227">
        <v>0</v>
      </c>
      <c r="T4288" s="228">
        <f>S4288*H4288</f>
        <v>0</v>
      </c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R4288" s="229" t="s">
        <v>616</v>
      </c>
      <c r="AT4288" s="229" t="s">
        <v>489</v>
      </c>
      <c r="AU4288" s="229" t="s">
        <v>91</v>
      </c>
      <c r="AY4288" s="20" t="s">
        <v>373</v>
      </c>
      <c r="BE4288" s="230">
        <f>IF(N4288="základní",J4288,0)</f>
        <v>0</v>
      </c>
      <c r="BF4288" s="230">
        <f>IF(N4288="snížená",J4288,0)</f>
        <v>0</v>
      </c>
      <c r="BG4288" s="230">
        <f>IF(N4288="zákl. přenesená",J4288,0)</f>
        <v>0</v>
      </c>
      <c r="BH4288" s="230">
        <f>IF(N4288="sníž. přenesená",J4288,0)</f>
        <v>0</v>
      </c>
      <c r="BI4288" s="230">
        <f>IF(N4288="nulová",J4288,0)</f>
        <v>0</v>
      </c>
      <c r="BJ4288" s="20" t="s">
        <v>91</v>
      </c>
      <c r="BK4288" s="230">
        <f>ROUND(I4288*H4288,2)</f>
        <v>0</v>
      </c>
      <c r="BL4288" s="20" t="s">
        <v>482</v>
      </c>
      <c r="BM4288" s="229" t="s">
        <v>4191</v>
      </c>
    </row>
    <row r="4289" s="2" customFormat="1" ht="24.15" customHeight="1">
      <c r="A4289" s="41"/>
      <c r="B4289" s="42"/>
      <c r="C4289" s="280" t="s">
        <v>4192</v>
      </c>
      <c r="D4289" s="280" t="s">
        <v>489</v>
      </c>
      <c r="E4289" s="281" t="s">
        <v>4193</v>
      </c>
      <c r="F4289" s="282" t="s">
        <v>4073</v>
      </c>
      <c r="G4289" s="283" t="s">
        <v>595</v>
      </c>
      <c r="H4289" s="284">
        <v>1</v>
      </c>
      <c r="I4289" s="285"/>
      <c r="J4289" s="286">
        <f>ROUND(I4289*H4289,2)</f>
        <v>0</v>
      </c>
      <c r="K4289" s="282" t="s">
        <v>19</v>
      </c>
      <c r="L4289" s="287"/>
      <c r="M4289" s="288" t="s">
        <v>19</v>
      </c>
      <c r="N4289" s="289" t="s">
        <v>50</v>
      </c>
      <c r="O4289" s="87"/>
      <c r="P4289" s="227">
        <f>O4289*H4289</f>
        <v>0</v>
      </c>
      <c r="Q4289" s="227">
        <v>0.027</v>
      </c>
      <c r="R4289" s="227">
        <f>Q4289*H4289</f>
        <v>0.027</v>
      </c>
      <c r="S4289" s="227">
        <v>0</v>
      </c>
      <c r="T4289" s="228">
        <f>S4289*H4289</f>
        <v>0</v>
      </c>
      <c r="U4289" s="41"/>
      <c r="V4289" s="41"/>
      <c r="W4289" s="41"/>
      <c r="X4289" s="41"/>
      <c r="Y4289" s="41"/>
      <c r="Z4289" s="41"/>
      <c r="AA4289" s="41"/>
      <c r="AB4289" s="41"/>
      <c r="AC4289" s="41"/>
      <c r="AD4289" s="41"/>
      <c r="AE4289" s="41"/>
      <c r="AR4289" s="229" t="s">
        <v>616</v>
      </c>
      <c r="AT4289" s="229" t="s">
        <v>489</v>
      </c>
      <c r="AU4289" s="229" t="s">
        <v>91</v>
      </c>
      <c r="AY4289" s="20" t="s">
        <v>373</v>
      </c>
      <c r="BE4289" s="230">
        <f>IF(N4289="základní",J4289,0)</f>
        <v>0</v>
      </c>
      <c r="BF4289" s="230">
        <f>IF(N4289="snížená",J4289,0)</f>
        <v>0</v>
      </c>
      <c r="BG4289" s="230">
        <f>IF(N4289="zákl. přenesená",J4289,0)</f>
        <v>0</v>
      </c>
      <c r="BH4289" s="230">
        <f>IF(N4289="sníž. přenesená",J4289,0)</f>
        <v>0</v>
      </c>
      <c r="BI4289" s="230">
        <f>IF(N4289="nulová",J4289,0)</f>
        <v>0</v>
      </c>
      <c r="BJ4289" s="20" t="s">
        <v>91</v>
      </c>
      <c r="BK4289" s="230">
        <f>ROUND(I4289*H4289,2)</f>
        <v>0</v>
      </c>
      <c r="BL4289" s="20" t="s">
        <v>482</v>
      </c>
      <c r="BM4289" s="229" t="s">
        <v>4194</v>
      </c>
    </row>
    <row r="4290" s="2" customFormat="1" ht="24.15" customHeight="1">
      <c r="A4290" s="41"/>
      <c r="B4290" s="42"/>
      <c r="C4290" s="280" t="s">
        <v>4195</v>
      </c>
      <c r="D4290" s="280" t="s">
        <v>489</v>
      </c>
      <c r="E4290" s="281" t="s">
        <v>4196</v>
      </c>
      <c r="F4290" s="282" t="s">
        <v>4073</v>
      </c>
      <c r="G4290" s="283" t="s">
        <v>595</v>
      </c>
      <c r="H4290" s="284">
        <v>1</v>
      </c>
      <c r="I4290" s="285"/>
      <c r="J4290" s="286">
        <f>ROUND(I4290*H4290,2)</f>
        <v>0</v>
      </c>
      <c r="K4290" s="282" t="s">
        <v>19</v>
      </c>
      <c r="L4290" s="287"/>
      <c r="M4290" s="288" t="s">
        <v>19</v>
      </c>
      <c r="N4290" s="289" t="s">
        <v>50</v>
      </c>
      <c r="O4290" s="87"/>
      <c r="P4290" s="227">
        <f>O4290*H4290</f>
        <v>0</v>
      </c>
      <c r="Q4290" s="227">
        <v>0.027</v>
      </c>
      <c r="R4290" s="227">
        <f>Q4290*H4290</f>
        <v>0.027</v>
      </c>
      <c r="S4290" s="227">
        <v>0</v>
      </c>
      <c r="T4290" s="228">
        <f>S4290*H4290</f>
        <v>0</v>
      </c>
      <c r="U4290" s="41"/>
      <c r="V4290" s="41"/>
      <c r="W4290" s="41"/>
      <c r="X4290" s="41"/>
      <c r="Y4290" s="41"/>
      <c r="Z4290" s="41"/>
      <c r="AA4290" s="41"/>
      <c r="AB4290" s="41"/>
      <c r="AC4290" s="41"/>
      <c r="AD4290" s="41"/>
      <c r="AE4290" s="41"/>
      <c r="AR4290" s="229" t="s">
        <v>616</v>
      </c>
      <c r="AT4290" s="229" t="s">
        <v>489</v>
      </c>
      <c r="AU4290" s="229" t="s">
        <v>91</v>
      </c>
      <c r="AY4290" s="20" t="s">
        <v>373</v>
      </c>
      <c r="BE4290" s="230">
        <f>IF(N4290="základní",J4290,0)</f>
        <v>0</v>
      </c>
      <c r="BF4290" s="230">
        <f>IF(N4290="snížená",J4290,0)</f>
        <v>0</v>
      </c>
      <c r="BG4290" s="230">
        <f>IF(N4290="zákl. přenesená",J4290,0)</f>
        <v>0</v>
      </c>
      <c r="BH4290" s="230">
        <f>IF(N4290="sníž. přenesená",J4290,0)</f>
        <v>0</v>
      </c>
      <c r="BI4290" s="230">
        <f>IF(N4290="nulová",J4290,0)</f>
        <v>0</v>
      </c>
      <c r="BJ4290" s="20" t="s">
        <v>91</v>
      </c>
      <c r="BK4290" s="230">
        <f>ROUND(I4290*H4290,2)</f>
        <v>0</v>
      </c>
      <c r="BL4290" s="20" t="s">
        <v>482</v>
      </c>
      <c r="BM4290" s="229" t="s">
        <v>4197</v>
      </c>
    </row>
    <row r="4291" s="2" customFormat="1" ht="24.15" customHeight="1">
      <c r="A4291" s="41"/>
      <c r="B4291" s="42"/>
      <c r="C4291" s="280" t="s">
        <v>4198</v>
      </c>
      <c r="D4291" s="280" t="s">
        <v>489</v>
      </c>
      <c r="E4291" s="281" t="s">
        <v>4199</v>
      </c>
      <c r="F4291" s="282" t="s">
        <v>4073</v>
      </c>
      <c r="G4291" s="283" t="s">
        <v>595</v>
      </c>
      <c r="H4291" s="284">
        <v>1</v>
      </c>
      <c r="I4291" s="285"/>
      <c r="J4291" s="286">
        <f>ROUND(I4291*H4291,2)</f>
        <v>0</v>
      </c>
      <c r="K4291" s="282" t="s">
        <v>19</v>
      </c>
      <c r="L4291" s="287"/>
      <c r="M4291" s="288" t="s">
        <v>19</v>
      </c>
      <c r="N4291" s="289" t="s">
        <v>50</v>
      </c>
      <c r="O4291" s="87"/>
      <c r="P4291" s="227">
        <f>O4291*H4291</f>
        <v>0</v>
      </c>
      <c r="Q4291" s="227">
        <v>0.027</v>
      </c>
      <c r="R4291" s="227">
        <f>Q4291*H4291</f>
        <v>0.027</v>
      </c>
      <c r="S4291" s="227">
        <v>0</v>
      </c>
      <c r="T4291" s="228">
        <f>S4291*H4291</f>
        <v>0</v>
      </c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R4291" s="229" t="s">
        <v>616</v>
      </c>
      <c r="AT4291" s="229" t="s">
        <v>489</v>
      </c>
      <c r="AU4291" s="229" t="s">
        <v>91</v>
      </c>
      <c r="AY4291" s="20" t="s">
        <v>373</v>
      </c>
      <c r="BE4291" s="230">
        <f>IF(N4291="základní",J4291,0)</f>
        <v>0</v>
      </c>
      <c r="BF4291" s="230">
        <f>IF(N4291="snížená",J4291,0)</f>
        <v>0</v>
      </c>
      <c r="BG4291" s="230">
        <f>IF(N4291="zákl. přenesená",J4291,0)</f>
        <v>0</v>
      </c>
      <c r="BH4291" s="230">
        <f>IF(N4291="sníž. přenesená",J4291,0)</f>
        <v>0</v>
      </c>
      <c r="BI4291" s="230">
        <f>IF(N4291="nulová",J4291,0)</f>
        <v>0</v>
      </c>
      <c r="BJ4291" s="20" t="s">
        <v>91</v>
      </c>
      <c r="BK4291" s="230">
        <f>ROUND(I4291*H4291,2)</f>
        <v>0</v>
      </c>
      <c r="BL4291" s="20" t="s">
        <v>482</v>
      </c>
      <c r="BM4291" s="229" t="s">
        <v>4200</v>
      </c>
    </row>
    <row r="4292" s="2" customFormat="1" ht="24.15" customHeight="1">
      <c r="A4292" s="41"/>
      <c r="B4292" s="42"/>
      <c r="C4292" s="280" t="s">
        <v>4201</v>
      </c>
      <c r="D4292" s="280" t="s">
        <v>489</v>
      </c>
      <c r="E4292" s="281" t="s">
        <v>4202</v>
      </c>
      <c r="F4292" s="282" t="s">
        <v>4073</v>
      </c>
      <c r="G4292" s="283" t="s">
        <v>595</v>
      </c>
      <c r="H4292" s="284">
        <v>1</v>
      </c>
      <c r="I4292" s="285"/>
      <c r="J4292" s="286">
        <f>ROUND(I4292*H4292,2)</f>
        <v>0</v>
      </c>
      <c r="K4292" s="282" t="s">
        <v>19</v>
      </c>
      <c r="L4292" s="287"/>
      <c r="M4292" s="288" t="s">
        <v>19</v>
      </c>
      <c r="N4292" s="289" t="s">
        <v>50</v>
      </c>
      <c r="O4292" s="87"/>
      <c r="P4292" s="227">
        <f>O4292*H4292</f>
        <v>0</v>
      </c>
      <c r="Q4292" s="227">
        <v>0.027</v>
      </c>
      <c r="R4292" s="227">
        <f>Q4292*H4292</f>
        <v>0.027</v>
      </c>
      <c r="S4292" s="227">
        <v>0</v>
      </c>
      <c r="T4292" s="228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9" t="s">
        <v>616</v>
      </c>
      <c r="AT4292" s="229" t="s">
        <v>489</v>
      </c>
      <c r="AU4292" s="229" t="s">
        <v>91</v>
      </c>
      <c r="AY4292" s="20" t="s">
        <v>373</v>
      </c>
      <c r="BE4292" s="230">
        <f>IF(N4292="základní",J4292,0)</f>
        <v>0</v>
      </c>
      <c r="BF4292" s="230">
        <f>IF(N4292="snížená",J4292,0)</f>
        <v>0</v>
      </c>
      <c r="BG4292" s="230">
        <f>IF(N4292="zákl. přenesená",J4292,0)</f>
        <v>0</v>
      </c>
      <c r="BH4292" s="230">
        <f>IF(N4292="sníž. přenesená",J4292,0)</f>
        <v>0</v>
      </c>
      <c r="BI4292" s="230">
        <f>IF(N4292="nulová",J4292,0)</f>
        <v>0</v>
      </c>
      <c r="BJ4292" s="20" t="s">
        <v>91</v>
      </c>
      <c r="BK4292" s="230">
        <f>ROUND(I4292*H4292,2)</f>
        <v>0</v>
      </c>
      <c r="BL4292" s="20" t="s">
        <v>482</v>
      </c>
      <c r="BM4292" s="229" t="s">
        <v>4203</v>
      </c>
    </row>
    <row r="4293" s="2" customFormat="1" ht="37.8" customHeight="1">
      <c r="A4293" s="41"/>
      <c r="B4293" s="42"/>
      <c r="C4293" s="280" t="s">
        <v>4204</v>
      </c>
      <c r="D4293" s="280" t="s">
        <v>489</v>
      </c>
      <c r="E4293" s="281" t="s">
        <v>4205</v>
      </c>
      <c r="F4293" s="282" t="s">
        <v>4080</v>
      </c>
      <c r="G4293" s="283" t="s">
        <v>595</v>
      </c>
      <c r="H4293" s="284">
        <v>1</v>
      </c>
      <c r="I4293" s="285"/>
      <c r="J4293" s="286">
        <f>ROUND(I4293*H4293,2)</f>
        <v>0</v>
      </c>
      <c r="K4293" s="282" t="s">
        <v>19</v>
      </c>
      <c r="L4293" s="287"/>
      <c r="M4293" s="288" t="s">
        <v>19</v>
      </c>
      <c r="N4293" s="289" t="s">
        <v>50</v>
      </c>
      <c r="O4293" s="87"/>
      <c r="P4293" s="227">
        <f>O4293*H4293</f>
        <v>0</v>
      </c>
      <c r="Q4293" s="227">
        <v>0.027</v>
      </c>
      <c r="R4293" s="227">
        <f>Q4293*H4293</f>
        <v>0.027</v>
      </c>
      <c r="S4293" s="227">
        <v>0</v>
      </c>
      <c r="T4293" s="228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9" t="s">
        <v>616</v>
      </c>
      <c r="AT4293" s="229" t="s">
        <v>489</v>
      </c>
      <c r="AU4293" s="229" t="s">
        <v>91</v>
      </c>
      <c r="AY4293" s="20" t="s">
        <v>373</v>
      </c>
      <c r="BE4293" s="230">
        <f>IF(N4293="základní",J4293,0)</f>
        <v>0</v>
      </c>
      <c r="BF4293" s="230">
        <f>IF(N4293="snížená",J4293,0)</f>
        <v>0</v>
      </c>
      <c r="BG4293" s="230">
        <f>IF(N4293="zákl. přenesená",J4293,0)</f>
        <v>0</v>
      </c>
      <c r="BH4293" s="230">
        <f>IF(N4293="sníž. přenesená",J4293,0)</f>
        <v>0</v>
      </c>
      <c r="BI4293" s="230">
        <f>IF(N4293="nulová",J4293,0)</f>
        <v>0</v>
      </c>
      <c r="BJ4293" s="20" t="s">
        <v>91</v>
      </c>
      <c r="BK4293" s="230">
        <f>ROUND(I4293*H4293,2)</f>
        <v>0</v>
      </c>
      <c r="BL4293" s="20" t="s">
        <v>482</v>
      </c>
      <c r="BM4293" s="229" t="s">
        <v>4206</v>
      </c>
    </row>
    <row r="4294" s="2" customFormat="1" ht="44.25" customHeight="1">
      <c r="A4294" s="41"/>
      <c r="B4294" s="42"/>
      <c r="C4294" s="218" t="s">
        <v>4207</v>
      </c>
      <c r="D4294" s="218" t="s">
        <v>375</v>
      </c>
      <c r="E4294" s="219" t="s">
        <v>4208</v>
      </c>
      <c r="F4294" s="220" t="s">
        <v>4209</v>
      </c>
      <c r="G4294" s="221" t="s">
        <v>153</v>
      </c>
      <c r="H4294" s="222">
        <v>8.25</v>
      </c>
      <c r="I4294" s="223"/>
      <c r="J4294" s="224">
        <f>ROUND(I4294*H4294,2)</f>
        <v>0</v>
      </c>
      <c r="K4294" s="220" t="s">
        <v>378</v>
      </c>
      <c r="L4294" s="47"/>
      <c r="M4294" s="225" t="s">
        <v>19</v>
      </c>
      <c r="N4294" s="226" t="s">
        <v>50</v>
      </c>
      <c r="O4294" s="87"/>
      <c r="P4294" s="227">
        <f>O4294*H4294</f>
        <v>0</v>
      </c>
      <c r="Q4294" s="227">
        <v>0.00034000000000000002</v>
      </c>
      <c r="R4294" s="227">
        <f>Q4294*H4294</f>
        <v>0.0028050000000000002</v>
      </c>
      <c r="S4294" s="227">
        <v>0</v>
      </c>
      <c r="T4294" s="228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9" t="s">
        <v>482</v>
      </c>
      <c r="AT4294" s="229" t="s">
        <v>375</v>
      </c>
      <c r="AU4294" s="229" t="s">
        <v>91</v>
      </c>
      <c r="AY4294" s="20" t="s">
        <v>373</v>
      </c>
      <c r="BE4294" s="230">
        <f>IF(N4294="základní",J4294,0)</f>
        <v>0</v>
      </c>
      <c r="BF4294" s="230">
        <f>IF(N4294="snížená",J4294,0)</f>
        <v>0</v>
      </c>
      <c r="BG4294" s="230">
        <f>IF(N4294="zákl. přenesená",J4294,0)</f>
        <v>0</v>
      </c>
      <c r="BH4294" s="230">
        <f>IF(N4294="sníž. přenesená",J4294,0)</f>
        <v>0</v>
      </c>
      <c r="BI4294" s="230">
        <f>IF(N4294="nulová",J4294,0)</f>
        <v>0</v>
      </c>
      <c r="BJ4294" s="20" t="s">
        <v>91</v>
      </c>
      <c r="BK4294" s="230">
        <f>ROUND(I4294*H4294,2)</f>
        <v>0</v>
      </c>
      <c r="BL4294" s="20" t="s">
        <v>482</v>
      </c>
      <c r="BM4294" s="229" t="s">
        <v>4210</v>
      </c>
    </row>
    <row r="4295" s="2" customFormat="1">
      <c r="A4295" s="41"/>
      <c r="B4295" s="42"/>
      <c r="C4295" s="43"/>
      <c r="D4295" s="231" t="s">
        <v>381</v>
      </c>
      <c r="E4295" s="43"/>
      <c r="F4295" s="232" t="s">
        <v>4211</v>
      </c>
      <c r="G4295" s="43"/>
      <c r="H4295" s="43"/>
      <c r="I4295" s="233"/>
      <c r="J4295" s="43"/>
      <c r="K4295" s="43"/>
      <c r="L4295" s="47"/>
      <c r="M4295" s="234"/>
      <c r="N4295" s="235"/>
      <c r="O4295" s="87"/>
      <c r="P4295" s="87"/>
      <c r="Q4295" s="87"/>
      <c r="R4295" s="87"/>
      <c r="S4295" s="87"/>
      <c r="T4295" s="88"/>
      <c r="U4295" s="41"/>
      <c r="V4295" s="41"/>
      <c r="W4295" s="41"/>
      <c r="X4295" s="41"/>
      <c r="Y4295" s="41"/>
      <c r="Z4295" s="41"/>
      <c r="AA4295" s="41"/>
      <c r="AB4295" s="41"/>
      <c r="AC4295" s="41"/>
      <c r="AD4295" s="41"/>
      <c r="AE4295" s="41"/>
      <c r="AT4295" s="20" t="s">
        <v>381</v>
      </c>
      <c r="AU4295" s="20" t="s">
        <v>91</v>
      </c>
    </row>
    <row r="4296" s="13" customFormat="1">
      <c r="A4296" s="13"/>
      <c r="B4296" s="236"/>
      <c r="C4296" s="237"/>
      <c r="D4296" s="238" t="s">
        <v>383</v>
      </c>
      <c r="E4296" s="239" t="s">
        <v>19</v>
      </c>
      <c r="F4296" s="240" t="s">
        <v>384</v>
      </c>
      <c r="G4296" s="237"/>
      <c r="H4296" s="239" t="s">
        <v>19</v>
      </c>
      <c r="I4296" s="241"/>
      <c r="J4296" s="237"/>
      <c r="K4296" s="237"/>
      <c r="L4296" s="242"/>
      <c r="M4296" s="243"/>
      <c r="N4296" s="244"/>
      <c r="O4296" s="244"/>
      <c r="P4296" s="244"/>
      <c r="Q4296" s="244"/>
      <c r="R4296" s="244"/>
      <c r="S4296" s="244"/>
      <c r="T4296" s="245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6" t="s">
        <v>383</v>
      </c>
      <c r="AU4296" s="246" t="s">
        <v>91</v>
      </c>
      <c r="AV4296" s="13" t="s">
        <v>85</v>
      </c>
      <c r="AW4296" s="13" t="s">
        <v>37</v>
      </c>
      <c r="AX4296" s="13" t="s">
        <v>78</v>
      </c>
      <c r="AY4296" s="246" t="s">
        <v>373</v>
      </c>
    </row>
    <row r="4297" s="13" customFormat="1">
      <c r="A4297" s="13"/>
      <c r="B4297" s="236"/>
      <c r="C4297" s="237"/>
      <c r="D4297" s="238" t="s">
        <v>383</v>
      </c>
      <c r="E4297" s="239" t="s">
        <v>19</v>
      </c>
      <c r="F4297" s="240" t="s">
        <v>2502</v>
      </c>
      <c r="G4297" s="237"/>
      <c r="H4297" s="239" t="s">
        <v>19</v>
      </c>
      <c r="I4297" s="241"/>
      <c r="J4297" s="237"/>
      <c r="K4297" s="237"/>
      <c r="L4297" s="242"/>
      <c r="M4297" s="243"/>
      <c r="N4297" s="244"/>
      <c r="O4297" s="244"/>
      <c r="P4297" s="244"/>
      <c r="Q4297" s="244"/>
      <c r="R4297" s="244"/>
      <c r="S4297" s="244"/>
      <c r="T4297" s="24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6" t="s">
        <v>383</v>
      </c>
      <c r="AU4297" s="246" t="s">
        <v>91</v>
      </c>
      <c r="AV4297" s="13" t="s">
        <v>85</v>
      </c>
      <c r="AW4297" s="13" t="s">
        <v>37</v>
      </c>
      <c r="AX4297" s="13" t="s">
        <v>78</v>
      </c>
      <c r="AY4297" s="246" t="s">
        <v>373</v>
      </c>
    </row>
    <row r="4298" s="14" customFormat="1">
      <c r="A4298" s="14"/>
      <c r="B4298" s="247"/>
      <c r="C4298" s="248"/>
      <c r="D4298" s="238" t="s">
        <v>383</v>
      </c>
      <c r="E4298" s="249" t="s">
        <v>19</v>
      </c>
      <c r="F4298" s="250" t="s">
        <v>4212</v>
      </c>
      <c r="G4298" s="248"/>
      <c r="H4298" s="251">
        <v>2.75</v>
      </c>
      <c r="I4298" s="252"/>
      <c r="J4298" s="248"/>
      <c r="K4298" s="248"/>
      <c r="L4298" s="253"/>
      <c r="M4298" s="254"/>
      <c r="N4298" s="255"/>
      <c r="O4298" s="255"/>
      <c r="P4298" s="255"/>
      <c r="Q4298" s="255"/>
      <c r="R4298" s="255"/>
      <c r="S4298" s="255"/>
      <c r="T4298" s="256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7" t="s">
        <v>383</v>
      </c>
      <c r="AU4298" s="257" t="s">
        <v>91</v>
      </c>
      <c r="AV4298" s="14" t="s">
        <v>91</v>
      </c>
      <c r="AW4298" s="14" t="s">
        <v>37</v>
      </c>
      <c r="AX4298" s="14" t="s">
        <v>78</v>
      </c>
      <c r="AY4298" s="257" t="s">
        <v>373</v>
      </c>
    </row>
    <row r="4299" s="14" customFormat="1">
      <c r="A4299" s="14"/>
      <c r="B4299" s="247"/>
      <c r="C4299" s="248"/>
      <c r="D4299" s="238" t="s">
        <v>383</v>
      </c>
      <c r="E4299" s="249" t="s">
        <v>19</v>
      </c>
      <c r="F4299" s="250" t="s">
        <v>4213</v>
      </c>
      <c r="G4299" s="248"/>
      <c r="H4299" s="251">
        <v>2.75</v>
      </c>
      <c r="I4299" s="252"/>
      <c r="J4299" s="248"/>
      <c r="K4299" s="248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7" t="s">
        <v>383</v>
      </c>
      <c r="AU4299" s="257" t="s">
        <v>91</v>
      </c>
      <c r="AV4299" s="14" t="s">
        <v>91</v>
      </c>
      <c r="AW4299" s="14" t="s">
        <v>37</v>
      </c>
      <c r="AX4299" s="14" t="s">
        <v>78</v>
      </c>
      <c r="AY4299" s="257" t="s">
        <v>373</v>
      </c>
    </row>
    <row r="4300" s="14" customFormat="1">
      <c r="A4300" s="14"/>
      <c r="B4300" s="247"/>
      <c r="C4300" s="248"/>
      <c r="D4300" s="238" t="s">
        <v>383</v>
      </c>
      <c r="E4300" s="249" t="s">
        <v>19</v>
      </c>
      <c r="F4300" s="250" t="s">
        <v>4214</v>
      </c>
      <c r="G4300" s="248"/>
      <c r="H4300" s="251">
        <v>2.75</v>
      </c>
      <c r="I4300" s="252"/>
      <c r="J4300" s="248"/>
      <c r="K4300" s="248"/>
      <c r="L4300" s="253"/>
      <c r="M4300" s="254"/>
      <c r="N4300" s="255"/>
      <c r="O4300" s="255"/>
      <c r="P4300" s="255"/>
      <c r="Q4300" s="255"/>
      <c r="R4300" s="255"/>
      <c r="S4300" s="255"/>
      <c r="T4300" s="256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7" t="s">
        <v>383</v>
      </c>
      <c r="AU4300" s="257" t="s">
        <v>91</v>
      </c>
      <c r="AV4300" s="14" t="s">
        <v>91</v>
      </c>
      <c r="AW4300" s="14" t="s">
        <v>37</v>
      </c>
      <c r="AX4300" s="14" t="s">
        <v>78</v>
      </c>
      <c r="AY4300" s="257" t="s">
        <v>373</v>
      </c>
    </row>
    <row r="4301" s="15" customFormat="1">
      <c r="A4301" s="15"/>
      <c r="B4301" s="258"/>
      <c r="C4301" s="259"/>
      <c r="D4301" s="238" t="s">
        <v>383</v>
      </c>
      <c r="E4301" s="260" t="s">
        <v>19</v>
      </c>
      <c r="F4301" s="261" t="s">
        <v>386</v>
      </c>
      <c r="G4301" s="259"/>
      <c r="H4301" s="262">
        <v>8.25</v>
      </c>
      <c r="I4301" s="263"/>
      <c r="J4301" s="259"/>
      <c r="K4301" s="259"/>
      <c r="L4301" s="264"/>
      <c r="M4301" s="265"/>
      <c r="N4301" s="266"/>
      <c r="O4301" s="266"/>
      <c r="P4301" s="266"/>
      <c r="Q4301" s="266"/>
      <c r="R4301" s="266"/>
      <c r="S4301" s="266"/>
      <c r="T4301" s="267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8" t="s">
        <v>383</v>
      </c>
      <c r="AU4301" s="268" t="s">
        <v>91</v>
      </c>
      <c r="AV4301" s="15" t="s">
        <v>379</v>
      </c>
      <c r="AW4301" s="15" t="s">
        <v>37</v>
      </c>
      <c r="AX4301" s="15" t="s">
        <v>85</v>
      </c>
      <c r="AY4301" s="268" t="s">
        <v>373</v>
      </c>
    </row>
    <row r="4302" s="2" customFormat="1" ht="24.15" customHeight="1">
      <c r="A4302" s="41"/>
      <c r="B4302" s="42"/>
      <c r="C4302" s="280" t="s">
        <v>4215</v>
      </c>
      <c r="D4302" s="280" t="s">
        <v>489</v>
      </c>
      <c r="E4302" s="281" t="s">
        <v>4216</v>
      </c>
      <c r="F4302" s="282" t="s">
        <v>4217</v>
      </c>
      <c r="G4302" s="283" t="s">
        <v>595</v>
      </c>
      <c r="H4302" s="284">
        <v>1</v>
      </c>
      <c r="I4302" s="285"/>
      <c r="J4302" s="286">
        <f>ROUND(I4302*H4302,2)</f>
        <v>0</v>
      </c>
      <c r="K4302" s="282" t="s">
        <v>19</v>
      </c>
      <c r="L4302" s="287"/>
      <c r="M4302" s="288" t="s">
        <v>19</v>
      </c>
      <c r="N4302" s="289" t="s">
        <v>50</v>
      </c>
      <c r="O4302" s="87"/>
      <c r="P4302" s="227">
        <f>O4302*H4302</f>
        <v>0</v>
      </c>
      <c r="Q4302" s="227">
        <v>0.027</v>
      </c>
      <c r="R4302" s="227">
        <f>Q4302*H4302</f>
        <v>0.027</v>
      </c>
      <c r="S4302" s="227">
        <v>0</v>
      </c>
      <c r="T4302" s="228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9" t="s">
        <v>616</v>
      </c>
      <c r="AT4302" s="229" t="s">
        <v>489</v>
      </c>
      <c r="AU4302" s="229" t="s">
        <v>91</v>
      </c>
      <c r="AY4302" s="20" t="s">
        <v>373</v>
      </c>
      <c r="BE4302" s="230">
        <f>IF(N4302="základní",J4302,0)</f>
        <v>0</v>
      </c>
      <c r="BF4302" s="230">
        <f>IF(N4302="snížená",J4302,0)</f>
        <v>0</v>
      </c>
      <c r="BG4302" s="230">
        <f>IF(N4302="zákl. přenesená",J4302,0)</f>
        <v>0</v>
      </c>
      <c r="BH4302" s="230">
        <f>IF(N4302="sníž. přenesená",J4302,0)</f>
        <v>0</v>
      </c>
      <c r="BI4302" s="230">
        <f>IF(N4302="nulová",J4302,0)</f>
        <v>0</v>
      </c>
      <c r="BJ4302" s="20" t="s">
        <v>91</v>
      </c>
      <c r="BK4302" s="230">
        <f>ROUND(I4302*H4302,2)</f>
        <v>0</v>
      </c>
      <c r="BL4302" s="20" t="s">
        <v>482</v>
      </c>
      <c r="BM4302" s="229" t="s">
        <v>4218</v>
      </c>
    </row>
    <row r="4303" s="2" customFormat="1" ht="24.15" customHeight="1">
      <c r="A4303" s="41"/>
      <c r="B4303" s="42"/>
      <c r="C4303" s="280" t="s">
        <v>4219</v>
      </c>
      <c r="D4303" s="280" t="s">
        <v>489</v>
      </c>
      <c r="E4303" s="281" t="s">
        <v>4220</v>
      </c>
      <c r="F4303" s="282" t="s">
        <v>4217</v>
      </c>
      <c r="G4303" s="283" t="s">
        <v>595</v>
      </c>
      <c r="H4303" s="284">
        <v>1</v>
      </c>
      <c r="I4303" s="285"/>
      <c r="J4303" s="286">
        <f>ROUND(I4303*H4303,2)</f>
        <v>0</v>
      </c>
      <c r="K4303" s="282" t="s">
        <v>19</v>
      </c>
      <c r="L4303" s="287"/>
      <c r="M4303" s="288" t="s">
        <v>19</v>
      </c>
      <c r="N4303" s="289" t="s">
        <v>50</v>
      </c>
      <c r="O4303" s="87"/>
      <c r="P4303" s="227">
        <f>O4303*H4303</f>
        <v>0</v>
      </c>
      <c r="Q4303" s="227">
        <v>0.027</v>
      </c>
      <c r="R4303" s="227">
        <f>Q4303*H4303</f>
        <v>0.027</v>
      </c>
      <c r="S4303" s="227">
        <v>0</v>
      </c>
      <c r="T4303" s="228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29" t="s">
        <v>616</v>
      </c>
      <c r="AT4303" s="229" t="s">
        <v>489</v>
      </c>
      <c r="AU4303" s="229" t="s">
        <v>91</v>
      </c>
      <c r="AY4303" s="20" t="s">
        <v>373</v>
      </c>
      <c r="BE4303" s="230">
        <f>IF(N4303="základní",J4303,0)</f>
        <v>0</v>
      </c>
      <c r="BF4303" s="230">
        <f>IF(N4303="snížená",J4303,0)</f>
        <v>0</v>
      </c>
      <c r="BG4303" s="230">
        <f>IF(N4303="zákl. přenesená",J4303,0)</f>
        <v>0</v>
      </c>
      <c r="BH4303" s="230">
        <f>IF(N4303="sníž. přenesená",J4303,0)</f>
        <v>0</v>
      </c>
      <c r="BI4303" s="230">
        <f>IF(N4303="nulová",J4303,0)</f>
        <v>0</v>
      </c>
      <c r="BJ4303" s="20" t="s">
        <v>91</v>
      </c>
      <c r="BK4303" s="230">
        <f>ROUND(I4303*H4303,2)</f>
        <v>0</v>
      </c>
      <c r="BL4303" s="20" t="s">
        <v>482</v>
      </c>
      <c r="BM4303" s="229" t="s">
        <v>4221</v>
      </c>
    </row>
    <row r="4304" s="2" customFormat="1" ht="24.15" customHeight="1">
      <c r="A4304" s="41"/>
      <c r="B4304" s="42"/>
      <c r="C4304" s="280" t="s">
        <v>4222</v>
      </c>
      <c r="D4304" s="280" t="s">
        <v>489</v>
      </c>
      <c r="E4304" s="281" t="s">
        <v>4223</v>
      </c>
      <c r="F4304" s="282" t="s">
        <v>4217</v>
      </c>
      <c r="G4304" s="283" t="s">
        <v>595</v>
      </c>
      <c r="H4304" s="284">
        <v>1</v>
      </c>
      <c r="I4304" s="285"/>
      <c r="J4304" s="286">
        <f>ROUND(I4304*H4304,2)</f>
        <v>0</v>
      </c>
      <c r="K4304" s="282" t="s">
        <v>19</v>
      </c>
      <c r="L4304" s="287"/>
      <c r="M4304" s="288" t="s">
        <v>19</v>
      </c>
      <c r="N4304" s="289" t="s">
        <v>50</v>
      </c>
      <c r="O4304" s="87"/>
      <c r="P4304" s="227">
        <f>O4304*H4304</f>
        <v>0</v>
      </c>
      <c r="Q4304" s="227">
        <v>0.027</v>
      </c>
      <c r="R4304" s="227">
        <f>Q4304*H4304</f>
        <v>0.027</v>
      </c>
      <c r="S4304" s="227">
        <v>0</v>
      </c>
      <c r="T4304" s="228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9" t="s">
        <v>616</v>
      </c>
      <c r="AT4304" s="229" t="s">
        <v>489</v>
      </c>
      <c r="AU4304" s="229" t="s">
        <v>91</v>
      </c>
      <c r="AY4304" s="20" t="s">
        <v>373</v>
      </c>
      <c r="BE4304" s="230">
        <f>IF(N4304="základní",J4304,0)</f>
        <v>0</v>
      </c>
      <c r="BF4304" s="230">
        <f>IF(N4304="snížená",J4304,0)</f>
        <v>0</v>
      </c>
      <c r="BG4304" s="230">
        <f>IF(N4304="zákl. přenesená",J4304,0)</f>
        <v>0</v>
      </c>
      <c r="BH4304" s="230">
        <f>IF(N4304="sníž. přenesená",J4304,0)</f>
        <v>0</v>
      </c>
      <c r="BI4304" s="230">
        <f>IF(N4304="nulová",J4304,0)</f>
        <v>0</v>
      </c>
      <c r="BJ4304" s="20" t="s">
        <v>91</v>
      </c>
      <c r="BK4304" s="230">
        <f>ROUND(I4304*H4304,2)</f>
        <v>0</v>
      </c>
      <c r="BL4304" s="20" t="s">
        <v>482</v>
      </c>
      <c r="BM4304" s="229" t="s">
        <v>4224</v>
      </c>
    </row>
    <row r="4305" s="2" customFormat="1" ht="44.25" customHeight="1">
      <c r="A4305" s="41"/>
      <c r="B4305" s="42"/>
      <c r="C4305" s="218" t="s">
        <v>4225</v>
      </c>
      <c r="D4305" s="218" t="s">
        <v>375</v>
      </c>
      <c r="E4305" s="219" t="s">
        <v>4226</v>
      </c>
      <c r="F4305" s="220" t="s">
        <v>4227</v>
      </c>
      <c r="G4305" s="221" t="s">
        <v>153</v>
      </c>
      <c r="H4305" s="222">
        <v>6.9429999999999996</v>
      </c>
      <c r="I4305" s="223"/>
      <c r="J4305" s="224">
        <f>ROUND(I4305*H4305,2)</f>
        <v>0</v>
      </c>
      <c r="K4305" s="220" t="s">
        <v>378</v>
      </c>
      <c r="L4305" s="47"/>
      <c r="M4305" s="225" t="s">
        <v>19</v>
      </c>
      <c r="N4305" s="226" t="s">
        <v>50</v>
      </c>
      <c r="O4305" s="87"/>
      <c r="P4305" s="227">
        <f>O4305*H4305</f>
        <v>0</v>
      </c>
      <c r="Q4305" s="227">
        <v>0.00058</v>
      </c>
      <c r="R4305" s="227">
        <f>Q4305*H4305</f>
        <v>0.0040269399999999997</v>
      </c>
      <c r="S4305" s="227">
        <v>0</v>
      </c>
      <c r="T4305" s="228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9" t="s">
        <v>482</v>
      </c>
      <c r="AT4305" s="229" t="s">
        <v>375</v>
      </c>
      <c r="AU4305" s="229" t="s">
        <v>91</v>
      </c>
      <c r="AY4305" s="20" t="s">
        <v>373</v>
      </c>
      <c r="BE4305" s="230">
        <f>IF(N4305="základní",J4305,0)</f>
        <v>0</v>
      </c>
      <c r="BF4305" s="230">
        <f>IF(N4305="snížená",J4305,0)</f>
        <v>0</v>
      </c>
      <c r="BG4305" s="230">
        <f>IF(N4305="zákl. přenesená",J4305,0)</f>
        <v>0</v>
      </c>
      <c r="BH4305" s="230">
        <f>IF(N4305="sníž. přenesená",J4305,0)</f>
        <v>0</v>
      </c>
      <c r="BI4305" s="230">
        <f>IF(N4305="nulová",J4305,0)</f>
        <v>0</v>
      </c>
      <c r="BJ4305" s="20" t="s">
        <v>91</v>
      </c>
      <c r="BK4305" s="230">
        <f>ROUND(I4305*H4305,2)</f>
        <v>0</v>
      </c>
      <c r="BL4305" s="20" t="s">
        <v>482</v>
      </c>
      <c r="BM4305" s="229" t="s">
        <v>4228</v>
      </c>
    </row>
    <row r="4306" s="2" customFormat="1">
      <c r="A4306" s="41"/>
      <c r="B4306" s="42"/>
      <c r="C4306" s="43"/>
      <c r="D4306" s="231" t="s">
        <v>381</v>
      </c>
      <c r="E4306" s="43"/>
      <c r="F4306" s="232" t="s">
        <v>4229</v>
      </c>
      <c r="G4306" s="43"/>
      <c r="H4306" s="43"/>
      <c r="I4306" s="233"/>
      <c r="J4306" s="43"/>
      <c r="K4306" s="43"/>
      <c r="L4306" s="47"/>
      <c r="M4306" s="234"/>
      <c r="N4306" s="235"/>
      <c r="O4306" s="87"/>
      <c r="P4306" s="87"/>
      <c r="Q4306" s="87"/>
      <c r="R4306" s="87"/>
      <c r="S4306" s="87"/>
      <c r="T4306" s="88"/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T4306" s="20" t="s">
        <v>381</v>
      </c>
      <c r="AU4306" s="20" t="s">
        <v>91</v>
      </c>
    </row>
    <row r="4307" s="13" customFormat="1">
      <c r="A4307" s="13"/>
      <c r="B4307" s="236"/>
      <c r="C4307" s="237"/>
      <c r="D4307" s="238" t="s">
        <v>383</v>
      </c>
      <c r="E4307" s="239" t="s">
        <v>19</v>
      </c>
      <c r="F4307" s="240" t="s">
        <v>384</v>
      </c>
      <c r="G4307" s="237"/>
      <c r="H4307" s="239" t="s">
        <v>19</v>
      </c>
      <c r="I4307" s="241"/>
      <c r="J4307" s="237"/>
      <c r="K4307" s="237"/>
      <c r="L4307" s="242"/>
      <c r="M4307" s="243"/>
      <c r="N4307" s="244"/>
      <c r="O4307" s="244"/>
      <c r="P4307" s="244"/>
      <c r="Q4307" s="244"/>
      <c r="R4307" s="244"/>
      <c r="S4307" s="244"/>
      <c r="T4307" s="24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6" t="s">
        <v>383</v>
      </c>
      <c r="AU4307" s="246" t="s">
        <v>91</v>
      </c>
      <c r="AV4307" s="13" t="s">
        <v>85</v>
      </c>
      <c r="AW4307" s="13" t="s">
        <v>37</v>
      </c>
      <c r="AX4307" s="13" t="s">
        <v>78</v>
      </c>
      <c r="AY4307" s="246" t="s">
        <v>373</v>
      </c>
    </row>
    <row r="4308" s="13" customFormat="1">
      <c r="A4308" s="13"/>
      <c r="B4308" s="236"/>
      <c r="C4308" s="237"/>
      <c r="D4308" s="238" t="s">
        <v>383</v>
      </c>
      <c r="E4308" s="239" t="s">
        <v>19</v>
      </c>
      <c r="F4308" s="240" t="s">
        <v>2502</v>
      </c>
      <c r="G4308" s="237"/>
      <c r="H4308" s="239" t="s">
        <v>19</v>
      </c>
      <c r="I4308" s="241"/>
      <c r="J4308" s="237"/>
      <c r="K4308" s="237"/>
      <c r="L4308" s="242"/>
      <c r="M4308" s="243"/>
      <c r="N4308" s="244"/>
      <c r="O4308" s="244"/>
      <c r="P4308" s="244"/>
      <c r="Q4308" s="244"/>
      <c r="R4308" s="244"/>
      <c r="S4308" s="244"/>
      <c r="T4308" s="24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6" t="s">
        <v>383</v>
      </c>
      <c r="AU4308" s="246" t="s">
        <v>91</v>
      </c>
      <c r="AV4308" s="13" t="s">
        <v>85</v>
      </c>
      <c r="AW4308" s="13" t="s">
        <v>37</v>
      </c>
      <c r="AX4308" s="13" t="s">
        <v>78</v>
      </c>
      <c r="AY4308" s="246" t="s">
        <v>373</v>
      </c>
    </row>
    <row r="4309" s="14" customFormat="1">
      <c r="A4309" s="14"/>
      <c r="B4309" s="247"/>
      <c r="C4309" s="248"/>
      <c r="D4309" s="238" t="s">
        <v>383</v>
      </c>
      <c r="E4309" s="249" t="s">
        <v>19</v>
      </c>
      <c r="F4309" s="250" t="s">
        <v>4230</v>
      </c>
      <c r="G4309" s="248"/>
      <c r="H4309" s="251">
        <v>1.1559999999999999</v>
      </c>
      <c r="I4309" s="252"/>
      <c r="J4309" s="248"/>
      <c r="K4309" s="248"/>
      <c r="L4309" s="253"/>
      <c r="M4309" s="254"/>
      <c r="N4309" s="255"/>
      <c r="O4309" s="255"/>
      <c r="P4309" s="255"/>
      <c r="Q4309" s="255"/>
      <c r="R4309" s="255"/>
      <c r="S4309" s="255"/>
      <c r="T4309" s="256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7" t="s">
        <v>383</v>
      </c>
      <c r="AU4309" s="257" t="s">
        <v>91</v>
      </c>
      <c r="AV4309" s="14" t="s">
        <v>91</v>
      </c>
      <c r="AW4309" s="14" t="s">
        <v>37</v>
      </c>
      <c r="AX4309" s="14" t="s">
        <v>78</v>
      </c>
      <c r="AY4309" s="257" t="s">
        <v>373</v>
      </c>
    </row>
    <row r="4310" s="14" customFormat="1">
      <c r="A4310" s="14"/>
      <c r="B4310" s="247"/>
      <c r="C4310" s="248"/>
      <c r="D4310" s="238" t="s">
        <v>383</v>
      </c>
      <c r="E4310" s="249" t="s">
        <v>19</v>
      </c>
      <c r="F4310" s="250" t="s">
        <v>4231</v>
      </c>
      <c r="G4310" s="248"/>
      <c r="H4310" s="251">
        <v>1.1559999999999999</v>
      </c>
      <c r="I4310" s="252"/>
      <c r="J4310" s="248"/>
      <c r="K4310" s="248"/>
      <c r="L4310" s="253"/>
      <c r="M4310" s="254"/>
      <c r="N4310" s="255"/>
      <c r="O4310" s="255"/>
      <c r="P4310" s="255"/>
      <c r="Q4310" s="255"/>
      <c r="R4310" s="255"/>
      <c r="S4310" s="255"/>
      <c r="T4310" s="256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7" t="s">
        <v>383</v>
      </c>
      <c r="AU4310" s="257" t="s">
        <v>91</v>
      </c>
      <c r="AV4310" s="14" t="s">
        <v>91</v>
      </c>
      <c r="AW4310" s="14" t="s">
        <v>37</v>
      </c>
      <c r="AX4310" s="14" t="s">
        <v>78</v>
      </c>
      <c r="AY4310" s="257" t="s">
        <v>373</v>
      </c>
    </row>
    <row r="4311" s="14" customFormat="1">
      <c r="A4311" s="14"/>
      <c r="B4311" s="247"/>
      <c r="C4311" s="248"/>
      <c r="D4311" s="238" t="s">
        <v>383</v>
      </c>
      <c r="E4311" s="249" t="s">
        <v>19</v>
      </c>
      <c r="F4311" s="250" t="s">
        <v>4232</v>
      </c>
      <c r="G4311" s="248"/>
      <c r="H4311" s="251">
        <v>1.1559999999999999</v>
      </c>
      <c r="I4311" s="252"/>
      <c r="J4311" s="248"/>
      <c r="K4311" s="248"/>
      <c r="L4311" s="253"/>
      <c r="M4311" s="254"/>
      <c r="N4311" s="255"/>
      <c r="O4311" s="255"/>
      <c r="P4311" s="255"/>
      <c r="Q4311" s="255"/>
      <c r="R4311" s="255"/>
      <c r="S4311" s="255"/>
      <c r="T4311" s="256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7" t="s">
        <v>383</v>
      </c>
      <c r="AU4311" s="257" t="s">
        <v>91</v>
      </c>
      <c r="AV4311" s="14" t="s">
        <v>91</v>
      </c>
      <c r="AW4311" s="14" t="s">
        <v>37</v>
      </c>
      <c r="AX4311" s="14" t="s">
        <v>78</v>
      </c>
      <c r="AY4311" s="257" t="s">
        <v>373</v>
      </c>
    </row>
    <row r="4312" s="14" customFormat="1">
      <c r="A4312" s="14"/>
      <c r="B4312" s="247"/>
      <c r="C4312" s="248"/>
      <c r="D4312" s="238" t="s">
        <v>383</v>
      </c>
      <c r="E4312" s="249" t="s">
        <v>19</v>
      </c>
      <c r="F4312" s="250" t="s">
        <v>4233</v>
      </c>
      <c r="G4312" s="248"/>
      <c r="H4312" s="251">
        <v>1.1559999999999999</v>
      </c>
      <c r="I4312" s="252"/>
      <c r="J4312" s="248"/>
      <c r="K4312" s="248"/>
      <c r="L4312" s="253"/>
      <c r="M4312" s="254"/>
      <c r="N4312" s="255"/>
      <c r="O4312" s="255"/>
      <c r="P4312" s="255"/>
      <c r="Q4312" s="255"/>
      <c r="R4312" s="255"/>
      <c r="S4312" s="255"/>
      <c r="T4312" s="256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7" t="s">
        <v>383</v>
      </c>
      <c r="AU4312" s="257" t="s">
        <v>91</v>
      </c>
      <c r="AV4312" s="14" t="s">
        <v>91</v>
      </c>
      <c r="AW4312" s="14" t="s">
        <v>37</v>
      </c>
      <c r="AX4312" s="14" t="s">
        <v>78</v>
      </c>
      <c r="AY4312" s="257" t="s">
        <v>373</v>
      </c>
    </row>
    <row r="4313" s="14" customFormat="1">
      <c r="A4313" s="14"/>
      <c r="B4313" s="247"/>
      <c r="C4313" s="248"/>
      <c r="D4313" s="238" t="s">
        <v>383</v>
      </c>
      <c r="E4313" s="249" t="s">
        <v>19</v>
      </c>
      <c r="F4313" s="250" t="s">
        <v>4061</v>
      </c>
      <c r="G4313" s="248"/>
      <c r="H4313" s="251">
        <v>1.1559999999999999</v>
      </c>
      <c r="I4313" s="252"/>
      <c r="J4313" s="248"/>
      <c r="K4313" s="248"/>
      <c r="L4313" s="253"/>
      <c r="M4313" s="254"/>
      <c r="N4313" s="255"/>
      <c r="O4313" s="255"/>
      <c r="P4313" s="255"/>
      <c r="Q4313" s="255"/>
      <c r="R4313" s="255"/>
      <c r="S4313" s="255"/>
      <c r="T4313" s="256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7" t="s">
        <v>383</v>
      </c>
      <c r="AU4313" s="257" t="s">
        <v>91</v>
      </c>
      <c r="AV4313" s="14" t="s">
        <v>91</v>
      </c>
      <c r="AW4313" s="14" t="s">
        <v>37</v>
      </c>
      <c r="AX4313" s="14" t="s">
        <v>78</v>
      </c>
      <c r="AY4313" s="257" t="s">
        <v>373</v>
      </c>
    </row>
    <row r="4314" s="14" customFormat="1">
      <c r="A4314" s="14"/>
      <c r="B4314" s="247"/>
      <c r="C4314" s="248"/>
      <c r="D4314" s="238" t="s">
        <v>383</v>
      </c>
      <c r="E4314" s="249" t="s">
        <v>19</v>
      </c>
      <c r="F4314" s="250" t="s">
        <v>4234</v>
      </c>
      <c r="G4314" s="248"/>
      <c r="H4314" s="251">
        <v>1.163</v>
      </c>
      <c r="I4314" s="252"/>
      <c r="J4314" s="248"/>
      <c r="K4314" s="248"/>
      <c r="L4314" s="253"/>
      <c r="M4314" s="254"/>
      <c r="N4314" s="255"/>
      <c r="O4314" s="255"/>
      <c r="P4314" s="255"/>
      <c r="Q4314" s="255"/>
      <c r="R4314" s="255"/>
      <c r="S4314" s="255"/>
      <c r="T4314" s="256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7" t="s">
        <v>383</v>
      </c>
      <c r="AU4314" s="257" t="s">
        <v>91</v>
      </c>
      <c r="AV4314" s="14" t="s">
        <v>91</v>
      </c>
      <c r="AW4314" s="14" t="s">
        <v>37</v>
      </c>
      <c r="AX4314" s="14" t="s">
        <v>78</v>
      </c>
      <c r="AY4314" s="257" t="s">
        <v>373</v>
      </c>
    </row>
    <row r="4315" s="15" customFormat="1">
      <c r="A4315" s="15"/>
      <c r="B4315" s="258"/>
      <c r="C4315" s="259"/>
      <c r="D4315" s="238" t="s">
        <v>383</v>
      </c>
      <c r="E4315" s="260" t="s">
        <v>19</v>
      </c>
      <c r="F4315" s="261" t="s">
        <v>386</v>
      </c>
      <c r="G4315" s="259"/>
      <c r="H4315" s="262">
        <v>6.9429999999999996</v>
      </c>
      <c r="I4315" s="263"/>
      <c r="J4315" s="259"/>
      <c r="K4315" s="259"/>
      <c r="L4315" s="264"/>
      <c r="M4315" s="265"/>
      <c r="N4315" s="266"/>
      <c r="O4315" s="266"/>
      <c r="P4315" s="266"/>
      <c r="Q4315" s="266"/>
      <c r="R4315" s="266"/>
      <c r="S4315" s="266"/>
      <c r="T4315" s="267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8" t="s">
        <v>383</v>
      </c>
      <c r="AU4315" s="268" t="s">
        <v>91</v>
      </c>
      <c r="AV4315" s="15" t="s">
        <v>379</v>
      </c>
      <c r="AW4315" s="15" t="s">
        <v>37</v>
      </c>
      <c r="AX4315" s="15" t="s">
        <v>85</v>
      </c>
      <c r="AY4315" s="268" t="s">
        <v>373</v>
      </c>
    </row>
    <row r="4316" s="2" customFormat="1" ht="49.05" customHeight="1">
      <c r="A4316" s="41"/>
      <c r="B4316" s="42"/>
      <c r="C4316" s="280" t="s">
        <v>4235</v>
      </c>
      <c r="D4316" s="280" t="s">
        <v>489</v>
      </c>
      <c r="E4316" s="281" t="s">
        <v>4236</v>
      </c>
      <c r="F4316" s="282" t="s">
        <v>4237</v>
      </c>
      <c r="G4316" s="283" t="s">
        <v>595</v>
      </c>
      <c r="H4316" s="284">
        <v>1</v>
      </c>
      <c r="I4316" s="285"/>
      <c r="J4316" s="286">
        <f>ROUND(I4316*H4316,2)</f>
        <v>0</v>
      </c>
      <c r="K4316" s="282" t="s">
        <v>19</v>
      </c>
      <c r="L4316" s="287"/>
      <c r="M4316" s="288" t="s">
        <v>19</v>
      </c>
      <c r="N4316" s="289" t="s">
        <v>50</v>
      </c>
      <c r="O4316" s="87"/>
      <c r="P4316" s="227">
        <f>O4316*H4316</f>
        <v>0</v>
      </c>
      <c r="Q4316" s="227">
        <v>0.02741</v>
      </c>
      <c r="R4316" s="227">
        <f>Q4316*H4316</f>
        <v>0.02741</v>
      </c>
      <c r="S4316" s="227">
        <v>0</v>
      </c>
      <c r="T4316" s="228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9" t="s">
        <v>616</v>
      </c>
      <c r="AT4316" s="229" t="s">
        <v>489</v>
      </c>
      <c r="AU4316" s="229" t="s">
        <v>91</v>
      </c>
      <c r="AY4316" s="20" t="s">
        <v>373</v>
      </c>
      <c r="BE4316" s="230">
        <f>IF(N4316="základní",J4316,0)</f>
        <v>0</v>
      </c>
      <c r="BF4316" s="230">
        <f>IF(N4316="snížená",J4316,0)</f>
        <v>0</v>
      </c>
      <c r="BG4316" s="230">
        <f>IF(N4316="zákl. přenesená",J4316,0)</f>
        <v>0</v>
      </c>
      <c r="BH4316" s="230">
        <f>IF(N4316="sníž. přenesená",J4316,0)</f>
        <v>0</v>
      </c>
      <c r="BI4316" s="230">
        <f>IF(N4316="nulová",J4316,0)</f>
        <v>0</v>
      </c>
      <c r="BJ4316" s="20" t="s">
        <v>91</v>
      </c>
      <c r="BK4316" s="230">
        <f>ROUND(I4316*H4316,2)</f>
        <v>0</v>
      </c>
      <c r="BL4316" s="20" t="s">
        <v>482</v>
      </c>
      <c r="BM4316" s="229" t="s">
        <v>4238</v>
      </c>
    </row>
    <row r="4317" s="2" customFormat="1" ht="37.8" customHeight="1">
      <c r="A4317" s="41"/>
      <c r="B4317" s="42"/>
      <c r="C4317" s="280" t="s">
        <v>4239</v>
      </c>
      <c r="D4317" s="280" t="s">
        <v>489</v>
      </c>
      <c r="E4317" s="281" t="s">
        <v>4240</v>
      </c>
      <c r="F4317" s="282" t="s">
        <v>4241</v>
      </c>
      <c r="G4317" s="283" t="s">
        <v>595</v>
      </c>
      <c r="H4317" s="284">
        <v>1</v>
      </c>
      <c r="I4317" s="285"/>
      <c r="J4317" s="286">
        <f>ROUND(I4317*H4317,2)</f>
        <v>0</v>
      </c>
      <c r="K4317" s="282" t="s">
        <v>19</v>
      </c>
      <c r="L4317" s="287"/>
      <c r="M4317" s="288" t="s">
        <v>19</v>
      </c>
      <c r="N4317" s="289" t="s">
        <v>50</v>
      </c>
      <c r="O4317" s="87"/>
      <c r="P4317" s="227">
        <f>O4317*H4317</f>
        <v>0</v>
      </c>
      <c r="Q4317" s="227">
        <v>0.02741</v>
      </c>
      <c r="R4317" s="227">
        <f>Q4317*H4317</f>
        <v>0.02741</v>
      </c>
      <c r="S4317" s="227">
        <v>0</v>
      </c>
      <c r="T4317" s="228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9" t="s">
        <v>616</v>
      </c>
      <c r="AT4317" s="229" t="s">
        <v>489</v>
      </c>
      <c r="AU4317" s="229" t="s">
        <v>91</v>
      </c>
      <c r="AY4317" s="20" t="s">
        <v>373</v>
      </c>
      <c r="BE4317" s="230">
        <f>IF(N4317="základní",J4317,0)</f>
        <v>0</v>
      </c>
      <c r="BF4317" s="230">
        <f>IF(N4317="snížená",J4317,0)</f>
        <v>0</v>
      </c>
      <c r="BG4317" s="230">
        <f>IF(N4317="zákl. přenesená",J4317,0)</f>
        <v>0</v>
      </c>
      <c r="BH4317" s="230">
        <f>IF(N4317="sníž. přenesená",J4317,0)</f>
        <v>0</v>
      </c>
      <c r="BI4317" s="230">
        <f>IF(N4317="nulová",J4317,0)</f>
        <v>0</v>
      </c>
      <c r="BJ4317" s="20" t="s">
        <v>91</v>
      </c>
      <c r="BK4317" s="230">
        <f>ROUND(I4317*H4317,2)</f>
        <v>0</v>
      </c>
      <c r="BL4317" s="20" t="s">
        <v>482</v>
      </c>
      <c r="BM4317" s="229" t="s">
        <v>4242</v>
      </c>
    </row>
    <row r="4318" s="2" customFormat="1" ht="49.05" customHeight="1">
      <c r="A4318" s="41"/>
      <c r="B4318" s="42"/>
      <c r="C4318" s="280" t="s">
        <v>4243</v>
      </c>
      <c r="D4318" s="280" t="s">
        <v>489</v>
      </c>
      <c r="E4318" s="281" t="s">
        <v>4244</v>
      </c>
      <c r="F4318" s="282" t="s">
        <v>4237</v>
      </c>
      <c r="G4318" s="283" t="s">
        <v>595</v>
      </c>
      <c r="H4318" s="284">
        <v>1</v>
      </c>
      <c r="I4318" s="285"/>
      <c r="J4318" s="286">
        <f>ROUND(I4318*H4318,2)</f>
        <v>0</v>
      </c>
      <c r="K4318" s="282" t="s">
        <v>19</v>
      </c>
      <c r="L4318" s="287"/>
      <c r="M4318" s="288" t="s">
        <v>19</v>
      </c>
      <c r="N4318" s="289" t="s">
        <v>50</v>
      </c>
      <c r="O4318" s="87"/>
      <c r="P4318" s="227">
        <f>O4318*H4318</f>
        <v>0</v>
      </c>
      <c r="Q4318" s="227">
        <v>0.02741</v>
      </c>
      <c r="R4318" s="227">
        <f>Q4318*H4318</f>
        <v>0.02741</v>
      </c>
      <c r="S4318" s="227">
        <v>0</v>
      </c>
      <c r="T4318" s="228">
        <f>S4318*H4318</f>
        <v>0</v>
      </c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R4318" s="229" t="s">
        <v>616</v>
      </c>
      <c r="AT4318" s="229" t="s">
        <v>489</v>
      </c>
      <c r="AU4318" s="229" t="s">
        <v>91</v>
      </c>
      <c r="AY4318" s="20" t="s">
        <v>373</v>
      </c>
      <c r="BE4318" s="230">
        <f>IF(N4318="základní",J4318,0)</f>
        <v>0</v>
      </c>
      <c r="BF4318" s="230">
        <f>IF(N4318="snížená",J4318,0)</f>
        <v>0</v>
      </c>
      <c r="BG4318" s="230">
        <f>IF(N4318="zákl. přenesená",J4318,0)</f>
        <v>0</v>
      </c>
      <c r="BH4318" s="230">
        <f>IF(N4318="sníž. přenesená",J4318,0)</f>
        <v>0</v>
      </c>
      <c r="BI4318" s="230">
        <f>IF(N4318="nulová",J4318,0)</f>
        <v>0</v>
      </c>
      <c r="BJ4318" s="20" t="s">
        <v>91</v>
      </c>
      <c r="BK4318" s="230">
        <f>ROUND(I4318*H4318,2)</f>
        <v>0</v>
      </c>
      <c r="BL4318" s="20" t="s">
        <v>482</v>
      </c>
      <c r="BM4318" s="229" t="s">
        <v>4245</v>
      </c>
    </row>
    <row r="4319" s="2" customFormat="1" ht="37.8" customHeight="1">
      <c r="A4319" s="41"/>
      <c r="B4319" s="42"/>
      <c r="C4319" s="280" t="s">
        <v>4246</v>
      </c>
      <c r="D4319" s="280" t="s">
        <v>489</v>
      </c>
      <c r="E4319" s="281" t="s">
        <v>4247</v>
      </c>
      <c r="F4319" s="282" t="s">
        <v>4241</v>
      </c>
      <c r="G4319" s="283" t="s">
        <v>595</v>
      </c>
      <c r="H4319" s="284">
        <v>1</v>
      </c>
      <c r="I4319" s="285"/>
      <c r="J4319" s="286">
        <f>ROUND(I4319*H4319,2)</f>
        <v>0</v>
      </c>
      <c r="K4319" s="282" t="s">
        <v>19</v>
      </c>
      <c r="L4319" s="287"/>
      <c r="M4319" s="288" t="s">
        <v>19</v>
      </c>
      <c r="N4319" s="289" t="s">
        <v>50</v>
      </c>
      <c r="O4319" s="87"/>
      <c r="P4319" s="227">
        <f>O4319*H4319</f>
        <v>0</v>
      </c>
      <c r="Q4319" s="227">
        <v>0.02741</v>
      </c>
      <c r="R4319" s="227">
        <f>Q4319*H4319</f>
        <v>0.02741</v>
      </c>
      <c r="S4319" s="227">
        <v>0</v>
      </c>
      <c r="T4319" s="228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9" t="s">
        <v>616</v>
      </c>
      <c r="AT4319" s="229" t="s">
        <v>489</v>
      </c>
      <c r="AU4319" s="229" t="s">
        <v>91</v>
      </c>
      <c r="AY4319" s="20" t="s">
        <v>373</v>
      </c>
      <c r="BE4319" s="230">
        <f>IF(N4319="základní",J4319,0)</f>
        <v>0</v>
      </c>
      <c r="BF4319" s="230">
        <f>IF(N4319="snížená",J4319,0)</f>
        <v>0</v>
      </c>
      <c r="BG4319" s="230">
        <f>IF(N4319="zákl. přenesená",J4319,0)</f>
        <v>0</v>
      </c>
      <c r="BH4319" s="230">
        <f>IF(N4319="sníž. přenesená",J4319,0)</f>
        <v>0</v>
      </c>
      <c r="BI4319" s="230">
        <f>IF(N4319="nulová",J4319,0)</f>
        <v>0</v>
      </c>
      <c r="BJ4319" s="20" t="s">
        <v>91</v>
      </c>
      <c r="BK4319" s="230">
        <f>ROUND(I4319*H4319,2)</f>
        <v>0</v>
      </c>
      <c r="BL4319" s="20" t="s">
        <v>482</v>
      </c>
      <c r="BM4319" s="229" t="s">
        <v>4248</v>
      </c>
    </row>
    <row r="4320" s="2" customFormat="1" ht="49.05" customHeight="1">
      <c r="A4320" s="41"/>
      <c r="B4320" s="42"/>
      <c r="C4320" s="280" t="s">
        <v>4249</v>
      </c>
      <c r="D4320" s="280" t="s">
        <v>489</v>
      </c>
      <c r="E4320" s="281" t="s">
        <v>4250</v>
      </c>
      <c r="F4320" s="282" t="s">
        <v>4237</v>
      </c>
      <c r="G4320" s="283" t="s">
        <v>595</v>
      </c>
      <c r="H4320" s="284">
        <v>1</v>
      </c>
      <c r="I4320" s="285"/>
      <c r="J4320" s="286">
        <f>ROUND(I4320*H4320,2)</f>
        <v>0</v>
      </c>
      <c r="K4320" s="282" t="s">
        <v>19</v>
      </c>
      <c r="L4320" s="287"/>
      <c r="M4320" s="288" t="s">
        <v>19</v>
      </c>
      <c r="N4320" s="289" t="s">
        <v>50</v>
      </c>
      <c r="O4320" s="87"/>
      <c r="P4320" s="227">
        <f>O4320*H4320</f>
        <v>0</v>
      </c>
      <c r="Q4320" s="227">
        <v>0.02741</v>
      </c>
      <c r="R4320" s="227">
        <f>Q4320*H4320</f>
        <v>0.02741</v>
      </c>
      <c r="S4320" s="227">
        <v>0</v>
      </c>
      <c r="T4320" s="228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9" t="s">
        <v>616</v>
      </c>
      <c r="AT4320" s="229" t="s">
        <v>489</v>
      </c>
      <c r="AU4320" s="229" t="s">
        <v>91</v>
      </c>
      <c r="AY4320" s="20" t="s">
        <v>373</v>
      </c>
      <c r="BE4320" s="230">
        <f>IF(N4320="základní",J4320,0)</f>
        <v>0</v>
      </c>
      <c r="BF4320" s="230">
        <f>IF(N4320="snížená",J4320,0)</f>
        <v>0</v>
      </c>
      <c r="BG4320" s="230">
        <f>IF(N4320="zákl. přenesená",J4320,0)</f>
        <v>0</v>
      </c>
      <c r="BH4320" s="230">
        <f>IF(N4320="sníž. přenesená",J4320,0)</f>
        <v>0</v>
      </c>
      <c r="BI4320" s="230">
        <f>IF(N4320="nulová",J4320,0)</f>
        <v>0</v>
      </c>
      <c r="BJ4320" s="20" t="s">
        <v>91</v>
      </c>
      <c r="BK4320" s="230">
        <f>ROUND(I4320*H4320,2)</f>
        <v>0</v>
      </c>
      <c r="BL4320" s="20" t="s">
        <v>482</v>
      </c>
      <c r="BM4320" s="229" t="s">
        <v>4251</v>
      </c>
    </row>
    <row r="4321" s="2" customFormat="1" ht="37.8" customHeight="1">
      <c r="A4321" s="41"/>
      <c r="B4321" s="42"/>
      <c r="C4321" s="280" t="s">
        <v>4252</v>
      </c>
      <c r="D4321" s="280" t="s">
        <v>489</v>
      </c>
      <c r="E4321" s="281" t="s">
        <v>4253</v>
      </c>
      <c r="F4321" s="282" t="s">
        <v>4241</v>
      </c>
      <c r="G4321" s="283" t="s">
        <v>595</v>
      </c>
      <c r="H4321" s="284">
        <v>1</v>
      </c>
      <c r="I4321" s="285"/>
      <c r="J4321" s="286">
        <f>ROUND(I4321*H4321,2)</f>
        <v>0</v>
      </c>
      <c r="K4321" s="282" t="s">
        <v>19</v>
      </c>
      <c r="L4321" s="287"/>
      <c r="M4321" s="288" t="s">
        <v>19</v>
      </c>
      <c r="N4321" s="289" t="s">
        <v>50</v>
      </c>
      <c r="O4321" s="87"/>
      <c r="P4321" s="227">
        <f>O4321*H4321</f>
        <v>0</v>
      </c>
      <c r="Q4321" s="227">
        <v>0.02741</v>
      </c>
      <c r="R4321" s="227">
        <f>Q4321*H4321</f>
        <v>0.02741</v>
      </c>
      <c r="S4321" s="227">
        <v>0</v>
      </c>
      <c r="T4321" s="228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9" t="s">
        <v>616</v>
      </c>
      <c r="AT4321" s="229" t="s">
        <v>489</v>
      </c>
      <c r="AU4321" s="229" t="s">
        <v>91</v>
      </c>
      <c r="AY4321" s="20" t="s">
        <v>373</v>
      </c>
      <c r="BE4321" s="230">
        <f>IF(N4321="základní",J4321,0)</f>
        <v>0</v>
      </c>
      <c r="BF4321" s="230">
        <f>IF(N4321="snížená",J4321,0)</f>
        <v>0</v>
      </c>
      <c r="BG4321" s="230">
        <f>IF(N4321="zákl. přenesená",J4321,0)</f>
        <v>0</v>
      </c>
      <c r="BH4321" s="230">
        <f>IF(N4321="sníž. přenesená",J4321,0)</f>
        <v>0</v>
      </c>
      <c r="BI4321" s="230">
        <f>IF(N4321="nulová",J4321,0)</f>
        <v>0</v>
      </c>
      <c r="BJ4321" s="20" t="s">
        <v>91</v>
      </c>
      <c r="BK4321" s="230">
        <f>ROUND(I4321*H4321,2)</f>
        <v>0</v>
      </c>
      <c r="BL4321" s="20" t="s">
        <v>482</v>
      </c>
      <c r="BM4321" s="229" t="s">
        <v>4254</v>
      </c>
    </row>
    <row r="4322" s="2" customFormat="1" ht="44.25" customHeight="1">
      <c r="A4322" s="41"/>
      <c r="B4322" s="42"/>
      <c r="C4322" s="218" t="s">
        <v>4255</v>
      </c>
      <c r="D4322" s="218" t="s">
        <v>375</v>
      </c>
      <c r="E4322" s="219" t="s">
        <v>4256</v>
      </c>
      <c r="F4322" s="220" t="s">
        <v>4257</v>
      </c>
      <c r="G4322" s="221" t="s">
        <v>153</v>
      </c>
      <c r="H4322" s="222">
        <v>2.0249999999999999</v>
      </c>
      <c r="I4322" s="223"/>
      <c r="J4322" s="224">
        <f>ROUND(I4322*H4322,2)</f>
        <v>0</v>
      </c>
      <c r="K4322" s="220" t="s">
        <v>378</v>
      </c>
      <c r="L4322" s="47"/>
      <c r="M4322" s="225" t="s">
        <v>19</v>
      </c>
      <c r="N4322" s="226" t="s">
        <v>50</v>
      </c>
      <c r="O4322" s="87"/>
      <c r="P4322" s="227">
        <f>O4322*H4322</f>
        <v>0</v>
      </c>
      <c r="Q4322" s="227">
        <v>0.00038000000000000002</v>
      </c>
      <c r="R4322" s="227">
        <f>Q4322*H4322</f>
        <v>0.0007695</v>
      </c>
      <c r="S4322" s="227">
        <v>0</v>
      </c>
      <c r="T4322" s="228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9" t="s">
        <v>482</v>
      </c>
      <c r="AT4322" s="229" t="s">
        <v>375</v>
      </c>
      <c r="AU4322" s="229" t="s">
        <v>91</v>
      </c>
      <c r="AY4322" s="20" t="s">
        <v>373</v>
      </c>
      <c r="BE4322" s="230">
        <f>IF(N4322="základní",J4322,0)</f>
        <v>0</v>
      </c>
      <c r="BF4322" s="230">
        <f>IF(N4322="snížená",J4322,0)</f>
        <v>0</v>
      </c>
      <c r="BG4322" s="230">
        <f>IF(N4322="zákl. přenesená",J4322,0)</f>
        <v>0</v>
      </c>
      <c r="BH4322" s="230">
        <f>IF(N4322="sníž. přenesená",J4322,0)</f>
        <v>0</v>
      </c>
      <c r="BI4322" s="230">
        <f>IF(N4322="nulová",J4322,0)</f>
        <v>0</v>
      </c>
      <c r="BJ4322" s="20" t="s">
        <v>91</v>
      </c>
      <c r="BK4322" s="230">
        <f>ROUND(I4322*H4322,2)</f>
        <v>0</v>
      </c>
      <c r="BL4322" s="20" t="s">
        <v>482</v>
      </c>
      <c r="BM4322" s="229" t="s">
        <v>4258</v>
      </c>
    </row>
    <row r="4323" s="2" customFormat="1">
      <c r="A4323" s="41"/>
      <c r="B4323" s="42"/>
      <c r="C4323" s="43"/>
      <c r="D4323" s="231" t="s">
        <v>381</v>
      </c>
      <c r="E4323" s="43"/>
      <c r="F4323" s="232" t="s">
        <v>4259</v>
      </c>
      <c r="G4323" s="43"/>
      <c r="H4323" s="43"/>
      <c r="I4323" s="233"/>
      <c r="J4323" s="43"/>
      <c r="K4323" s="43"/>
      <c r="L4323" s="47"/>
      <c r="M4323" s="234"/>
      <c r="N4323" s="235"/>
      <c r="O4323" s="87"/>
      <c r="P4323" s="87"/>
      <c r="Q4323" s="87"/>
      <c r="R4323" s="87"/>
      <c r="S4323" s="87"/>
      <c r="T4323" s="88"/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T4323" s="20" t="s">
        <v>381</v>
      </c>
      <c r="AU4323" s="20" t="s">
        <v>91</v>
      </c>
    </row>
    <row r="4324" s="13" customFormat="1">
      <c r="A4324" s="13"/>
      <c r="B4324" s="236"/>
      <c r="C4324" s="237"/>
      <c r="D4324" s="238" t="s">
        <v>383</v>
      </c>
      <c r="E4324" s="239" t="s">
        <v>19</v>
      </c>
      <c r="F4324" s="240" t="s">
        <v>384</v>
      </c>
      <c r="G4324" s="237"/>
      <c r="H4324" s="239" t="s">
        <v>19</v>
      </c>
      <c r="I4324" s="241"/>
      <c r="J4324" s="237"/>
      <c r="K4324" s="237"/>
      <c r="L4324" s="242"/>
      <c r="M4324" s="243"/>
      <c r="N4324" s="244"/>
      <c r="O4324" s="244"/>
      <c r="P4324" s="244"/>
      <c r="Q4324" s="244"/>
      <c r="R4324" s="244"/>
      <c r="S4324" s="244"/>
      <c r="T4324" s="24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6" t="s">
        <v>383</v>
      </c>
      <c r="AU4324" s="246" t="s">
        <v>91</v>
      </c>
      <c r="AV4324" s="13" t="s">
        <v>85</v>
      </c>
      <c r="AW4324" s="13" t="s">
        <v>37</v>
      </c>
      <c r="AX4324" s="13" t="s">
        <v>78</v>
      </c>
      <c r="AY4324" s="246" t="s">
        <v>373</v>
      </c>
    </row>
    <row r="4325" s="13" customFormat="1">
      <c r="A4325" s="13"/>
      <c r="B4325" s="236"/>
      <c r="C4325" s="237"/>
      <c r="D4325" s="238" t="s">
        <v>383</v>
      </c>
      <c r="E4325" s="239" t="s">
        <v>19</v>
      </c>
      <c r="F4325" s="240" t="s">
        <v>2502</v>
      </c>
      <c r="G4325" s="237"/>
      <c r="H4325" s="239" t="s">
        <v>19</v>
      </c>
      <c r="I4325" s="241"/>
      <c r="J4325" s="237"/>
      <c r="K4325" s="237"/>
      <c r="L4325" s="242"/>
      <c r="M4325" s="243"/>
      <c r="N4325" s="244"/>
      <c r="O4325" s="244"/>
      <c r="P4325" s="244"/>
      <c r="Q4325" s="244"/>
      <c r="R4325" s="244"/>
      <c r="S4325" s="244"/>
      <c r="T4325" s="24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6" t="s">
        <v>383</v>
      </c>
      <c r="AU4325" s="246" t="s">
        <v>91</v>
      </c>
      <c r="AV4325" s="13" t="s">
        <v>85</v>
      </c>
      <c r="AW4325" s="13" t="s">
        <v>37</v>
      </c>
      <c r="AX4325" s="13" t="s">
        <v>78</v>
      </c>
      <c r="AY4325" s="246" t="s">
        <v>373</v>
      </c>
    </row>
    <row r="4326" s="14" customFormat="1">
      <c r="A4326" s="14"/>
      <c r="B4326" s="247"/>
      <c r="C4326" s="248"/>
      <c r="D4326" s="238" t="s">
        <v>383</v>
      </c>
      <c r="E4326" s="249" t="s">
        <v>19</v>
      </c>
      <c r="F4326" s="250" t="s">
        <v>4260</v>
      </c>
      <c r="G4326" s="248"/>
      <c r="H4326" s="251">
        <v>2.0249999999999999</v>
      </c>
      <c r="I4326" s="252"/>
      <c r="J4326" s="248"/>
      <c r="K4326" s="248"/>
      <c r="L4326" s="253"/>
      <c r="M4326" s="254"/>
      <c r="N4326" s="255"/>
      <c r="O4326" s="255"/>
      <c r="P4326" s="255"/>
      <c r="Q4326" s="255"/>
      <c r="R4326" s="255"/>
      <c r="S4326" s="255"/>
      <c r="T4326" s="256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7" t="s">
        <v>383</v>
      </c>
      <c r="AU4326" s="257" t="s">
        <v>91</v>
      </c>
      <c r="AV4326" s="14" t="s">
        <v>91</v>
      </c>
      <c r="AW4326" s="14" t="s">
        <v>37</v>
      </c>
      <c r="AX4326" s="14" t="s">
        <v>78</v>
      </c>
      <c r="AY4326" s="257" t="s">
        <v>373</v>
      </c>
    </row>
    <row r="4327" s="15" customFormat="1">
      <c r="A4327" s="15"/>
      <c r="B4327" s="258"/>
      <c r="C4327" s="259"/>
      <c r="D4327" s="238" t="s">
        <v>383</v>
      </c>
      <c r="E4327" s="260" t="s">
        <v>19</v>
      </c>
      <c r="F4327" s="261" t="s">
        <v>386</v>
      </c>
      <c r="G4327" s="259"/>
      <c r="H4327" s="262">
        <v>2.0249999999999999</v>
      </c>
      <c r="I4327" s="263"/>
      <c r="J4327" s="259"/>
      <c r="K4327" s="259"/>
      <c r="L4327" s="264"/>
      <c r="M4327" s="265"/>
      <c r="N4327" s="266"/>
      <c r="O4327" s="266"/>
      <c r="P4327" s="266"/>
      <c r="Q4327" s="266"/>
      <c r="R4327" s="266"/>
      <c r="S4327" s="266"/>
      <c r="T4327" s="267"/>
      <c r="U4327" s="15"/>
      <c r="V4327" s="15"/>
      <c r="W4327" s="15"/>
      <c r="X4327" s="15"/>
      <c r="Y4327" s="15"/>
      <c r="Z4327" s="15"/>
      <c r="AA4327" s="15"/>
      <c r="AB4327" s="15"/>
      <c r="AC4327" s="15"/>
      <c r="AD4327" s="15"/>
      <c r="AE4327" s="15"/>
      <c r="AT4327" s="268" t="s">
        <v>383</v>
      </c>
      <c r="AU4327" s="268" t="s">
        <v>91</v>
      </c>
      <c r="AV4327" s="15" t="s">
        <v>379</v>
      </c>
      <c r="AW4327" s="15" t="s">
        <v>37</v>
      </c>
      <c r="AX4327" s="15" t="s">
        <v>85</v>
      </c>
      <c r="AY4327" s="268" t="s">
        <v>373</v>
      </c>
    </row>
    <row r="4328" s="2" customFormat="1" ht="24.15" customHeight="1">
      <c r="A4328" s="41"/>
      <c r="B4328" s="42"/>
      <c r="C4328" s="280" t="s">
        <v>4261</v>
      </c>
      <c r="D4328" s="280" t="s">
        <v>489</v>
      </c>
      <c r="E4328" s="281" t="s">
        <v>4262</v>
      </c>
      <c r="F4328" s="282" t="s">
        <v>4263</v>
      </c>
      <c r="G4328" s="283" t="s">
        <v>595</v>
      </c>
      <c r="H4328" s="284">
        <v>1</v>
      </c>
      <c r="I4328" s="285"/>
      <c r="J4328" s="286">
        <f>ROUND(I4328*H4328,2)</f>
        <v>0</v>
      </c>
      <c r="K4328" s="282" t="s">
        <v>19</v>
      </c>
      <c r="L4328" s="287"/>
      <c r="M4328" s="288" t="s">
        <v>19</v>
      </c>
      <c r="N4328" s="289" t="s">
        <v>50</v>
      </c>
      <c r="O4328" s="87"/>
      <c r="P4328" s="227">
        <f>O4328*H4328</f>
        <v>0</v>
      </c>
      <c r="Q4328" s="227">
        <v>0.02741</v>
      </c>
      <c r="R4328" s="227">
        <f>Q4328*H4328</f>
        <v>0.02741</v>
      </c>
      <c r="S4328" s="227">
        <v>0</v>
      </c>
      <c r="T4328" s="228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9" t="s">
        <v>616</v>
      </c>
      <c r="AT4328" s="229" t="s">
        <v>489</v>
      </c>
      <c r="AU4328" s="229" t="s">
        <v>91</v>
      </c>
      <c r="AY4328" s="20" t="s">
        <v>373</v>
      </c>
      <c r="BE4328" s="230">
        <f>IF(N4328="základní",J4328,0)</f>
        <v>0</v>
      </c>
      <c r="BF4328" s="230">
        <f>IF(N4328="snížená",J4328,0)</f>
        <v>0</v>
      </c>
      <c r="BG4328" s="230">
        <f>IF(N4328="zákl. přenesená",J4328,0)</f>
        <v>0</v>
      </c>
      <c r="BH4328" s="230">
        <f>IF(N4328="sníž. přenesená",J4328,0)</f>
        <v>0</v>
      </c>
      <c r="BI4328" s="230">
        <f>IF(N4328="nulová",J4328,0)</f>
        <v>0</v>
      </c>
      <c r="BJ4328" s="20" t="s">
        <v>91</v>
      </c>
      <c r="BK4328" s="230">
        <f>ROUND(I4328*H4328,2)</f>
        <v>0</v>
      </c>
      <c r="BL4328" s="20" t="s">
        <v>482</v>
      </c>
      <c r="BM4328" s="229" t="s">
        <v>4264</v>
      </c>
    </row>
    <row r="4329" s="2" customFormat="1" ht="37.8" customHeight="1">
      <c r="A4329" s="41"/>
      <c r="B4329" s="42"/>
      <c r="C4329" s="218" t="s">
        <v>4265</v>
      </c>
      <c r="D4329" s="218" t="s">
        <v>375</v>
      </c>
      <c r="E4329" s="219" t="s">
        <v>4266</v>
      </c>
      <c r="F4329" s="220" t="s">
        <v>4267</v>
      </c>
      <c r="G4329" s="221" t="s">
        <v>230</v>
      </c>
      <c r="H4329" s="222">
        <v>305.36000000000001</v>
      </c>
      <c r="I4329" s="223"/>
      <c r="J4329" s="224">
        <f>ROUND(I4329*H4329,2)</f>
        <v>0</v>
      </c>
      <c r="K4329" s="220" t="s">
        <v>378</v>
      </c>
      <c r="L4329" s="47"/>
      <c r="M4329" s="225" t="s">
        <v>19</v>
      </c>
      <c r="N4329" s="226" t="s">
        <v>50</v>
      </c>
      <c r="O4329" s="87"/>
      <c r="P4329" s="227">
        <f>O4329*H4329</f>
        <v>0</v>
      </c>
      <c r="Q4329" s="227">
        <v>6.0000000000000002E-05</v>
      </c>
      <c r="R4329" s="227">
        <f>Q4329*H4329</f>
        <v>0.0183216</v>
      </c>
      <c r="S4329" s="227">
        <v>0</v>
      </c>
      <c r="T4329" s="228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9" t="s">
        <v>482</v>
      </c>
      <c r="AT4329" s="229" t="s">
        <v>375</v>
      </c>
      <c r="AU4329" s="229" t="s">
        <v>91</v>
      </c>
      <c r="AY4329" s="20" t="s">
        <v>373</v>
      </c>
      <c r="BE4329" s="230">
        <f>IF(N4329="základní",J4329,0)</f>
        <v>0</v>
      </c>
      <c r="BF4329" s="230">
        <f>IF(N4329="snížená",J4329,0)</f>
        <v>0</v>
      </c>
      <c r="BG4329" s="230">
        <f>IF(N4329="zákl. přenesená",J4329,0)</f>
        <v>0</v>
      </c>
      <c r="BH4329" s="230">
        <f>IF(N4329="sníž. přenesená",J4329,0)</f>
        <v>0</v>
      </c>
      <c r="BI4329" s="230">
        <f>IF(N4329="nulová",J4329,0)</f>
        <v>0</v>
      </c>
      <c r="BJ4329" s="20" t="s">
        <v>91</v>
      </c>
      <c r="BK4329" s="230">
        <f>ROUND(I4329*H4329,2)</f>
        <v>0</v>
      </c>
      <c r="BL4329" s="20" t="s">
        <v>482</v>
      </c>
      <c r="BM4329" s="229" t="s">
        <v>4268</v>
      </c>
    </row>
    <row r="4330" s="2" customFormat="1">
      <c r="A4330" s="41"/>
      <c r="B4330" s="42"/>
      <c r="C4330" s="43"/>
      <c r="D4330" s="231" t="s">
        <v>381</v>
      </c>
      <c r="E4330" s="43"/>
      <c r="F4330" s="232" t="s">
        <v>4269</v>
      </c>
      <c r="G4330" s="43"/>
      <c r="H4330" s="43"/>
      <c r="I4330" s="233"/>
      <c r="J4330" s="43"/>
      <c r="K4330" s="43"/>
      <c r="L4330" s="47"/>
      <c r="M4330" s="234"/>
      <c r="N4330" s="235"/>
      <c r="O4330" s="87"/>
      <c r="P4330" s="87"/>
      <c r="Q4330" s="87"/>
      <c r="R4330" s="87"/>
      <c r="S4330" s="87"/>
      <c r="T4330" s="88"/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T4330" s="20" t="s">
        <v>381</v>
      </c>
      <c r="AU4330" s="20" t="s">
        <v>91</v>
      </c>
    </row>
    <row r="4331" s="13" customFormat="1">
      <c r="A4331" s="13"/>
      <c r="B4331" s="236"/>
      <c r="C4331" s="237"/>
      <c r="D4331" s="238" t="s">
        <v>383</v>
      </c>
      <c r="E4331" s="239" t="s">
        <v>19</v>
      </c>
      <c r="F4331" s="240" t="s">
        <v>384</v>
      </c>
      <c r="G4331" s="237"/>
      <c r="H4331" s="239" t="s">
        <v>19</v>
      </c>
      <c r="I4331" s="241"/>
      <c r="J4331" s="237"/>
      <c r="K4331" s="237"/>
      <c r="L4331" s="242"/>
      <c r="M4331" s="243"/>
      <c r="N4331" s="244"/>
      <c r="O4331" s="244"/>
      <c r="P4331" s="244"/>
      <c r="Q4331" s="244"/>
      <c r="R4331" s="244"/>
      <c r="S4331" s="244"/>
      <c r="T4331" s="24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6" t="s">
        <v>383</v>
      </c>
      <c r="AU4331" s="246" t="s">
        <v>91</v>
      </c>
      <c r="AV4331" s="13" t="s">
        <v>85</v>
      </c>
      <c r="AW4331" s="13" t="s">
        <v>37</v>
      </c>
      <c r="AX4331" s="13" t="s">
        <v>78</v>
      </c>
      <c r="AY4331" s="246" t="s">
        <v>373</v>
      </c>
    </row>
    <row r="4332" s="13" customFormat="1">
      <c r="A4332" s="13"/>
      <c r="B4332" s="236"/>
      <c r="C4332" s="237"/>
      <c r="D4332" s="238" t="s">
        <v>383</v>
      </c>
      <c r="E4332" s="239" t="s">
        <v>19</v>
      </c>
      <c r="F4332" s="240" t="s">
        <v>2502</v>
      </c>
      <c r="G4332" s="237"/>
      <c r="H4332" s="239" t="s">
        <v>19</v>
      </c>
      <c r="I4332" s="241"/>
      <c r="J4332" s="237"/>
      <c r="K4332" s="237"/>
      <c r="L4332" s="242"/>
      <c r="M4332" s="243"/>
      <c r="N4332" s="244"/>
      <c r="O4332" s="244"/>
      <c r="P4332" s="244"/>
      <c r="Q4332" s="244"/>
      <c r="R4332" s="244"/>
      <c r="S4332" s="244"/>
      <c r="T4332" s="24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6" t="s">
        <v>383</v>
      </c>
      <c r="AU4332" s="246" t="s">
        <v>91</v>
      </c>
      <c r="AV4332" s="13" t="s">
        <v>85</v>
      </c>
      <c r="AW4332" s="13" t="s">
        <v>37</v>
      </c>
      <c r="AX4332" s="13" t="s">
        <v>78</v>
      </c>
      <c r="AY4332" s="246" t="s">
        <v>373</v>
      </c>
    </row>
    <row r="4333" s="14" customFormat="1">
      <c r="A4333" s="14"/>
      <c r="B4333" s="247"/>
      <c r="C4333" s="248"/>
      <c r="D4333" s="238" t="s">
        <v>383</v>
      </c>
      <c r="E4333" s="249" t="s">
        <v>19</v>
      </c>
      <c r="F4333" s="250" t="s">
        <v>4270</v>
      </c>
      <c r="G4333" s="248"/>
      <c r="H4333" s="251">
        <v>279.36000000000001</v>
      </c>
      <c r="I4333" s="252"/>
      <c r="J4333" s="248"/>
      <c r="K4333" s="248"/>
      <c r="L4333" s="253"/>
      <c r="M4333" s="254"/>
      <c r="N4333" s="255"/>
      <c r="O4333" s="255"/>
      <c r="P4333" s="255"/>
      <c r="Q4333" s="255"/>
      <c r="R4333" s="255"/>
      <c r="S4333" s="255"/>
      <c r="T4333" s="25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7" t="s">
        <v>383</v>
      </c>
      <c r="AU4333" s="257" t="s">
        <v>91</v>
      </c>
      <c r="AV4333" s="14" t="s">
        <v>91</v>
      </c>
      <c r="AW4333" s="14" t="s">
        <v>37</v>
      </c>
      <c r="AX4333" s="14" t="s">
        <v>78</v>
      </c>
      <c r="AY4333" s="257" t="s">
        <v>373</v>
      </c>
    </row>
    <row r="4334" s="13" customFormat="1">
      <c r="A4334" s="13"/>
      <c r="B4334" s="236"/>
      <c r="C4334" s="237"/>
      <c r="D4334" s="238" t="s">
        <v>383</v>
      </c>
      <c r="E4334" s="239" t="s">
        <v>19</v>
      </c>
      <c r="F4334" s="240" t="s">
        <v>2497</v>
      </c>
      <c r="G4334" s="237"/>
      <c r="H4334" s="239" t="s">
        <v>19</v>
      </c>
      <c r="I4334" s="241"/>
      <c r="J4334" s="237"/>
      <c r="K4334" s="237"/>
      <c r="L4334" s="242"/>
      <c r="M4334" s="243"/>
      <c r="N4334" s="244"/>
      <c r="O4334" s="244"/>
      <c r="P4334" s="244"/>
      <c r="Q4334" s="244"/>
      <c r="R4334" s="244"/>
      <c r="S4334" s="244"/>
      <c r="T4334" s="245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6" t="s">
        <v>383</v>
      </c>
      <c r="AU4334" s="246" t="s">
        <v>91</v>
      </c>
      <c r="AV4334" s="13" t="s">
        <v>85</v>
      </c>
      <c r="AW4334" s="13" t="s">
        <v>37</v>
      </c>
      <c r="AX4334" s="13" t="s">
        <v>78</v>
      </c>
      <c r="AY4334" s="246" t="s">
        <v>373</v>
      </c>
    </row>
    <row r="4335" s="14" customFormat="1">
      <c r="A4335" s="14"/>
      <c r="B4335" s="247"/>
      <c r="C4335" s="248"/>
      <c r="D4335" s="238" t="s">
        <v>383</v>
      </c>
      <c r="E4335" s="249" t="s">
        <v>19</v>
      </c>
      <c r="F4335" s="250" t="s">
        <v>4271</v>
      </c>
      <c r="G4335" s="248"/>
      <c r="H4335" s="251">
        <v>26</v>
      </c>
      <c r="I4335" s="252"/>
      <c r="J4335" s="248"/>
      <c r="K4335" s="248"/>
      <c r="L4335" s="253"/>
      <c r="M4335" s="254"/>
      <c r="N4335" s="255"/>
      <c r="O4335" s="255"/>
      <c r="P4335" s="255"/>
      <c r="Q4335" s="255"/>
      <c r="R4335" s="255"/>
      <c r="S4335" s="255"/>
      <c r="T4335" s="256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7" t="s">
        <v>383</v>
      </c>
      <c r="AU4335" s="257" t="s">
        <v>91</v>
      </c>
      <c r="AV4335" s="14" t="s">
        <v>91</v>
      </c>
      <c r="AW4335" s="14" t="s">
        <v>37</v>
      </c>
      <c r="AX4335" s="14" t="s">
        <v>78</v>
      </c>
      <c r="AY4335" s="257" t="s">
        <v>373</v>
      </c>
    </row>
    <row r="4336" s="15" customFormat="1">
      <c r="A4336" s="15"/>
      <c r="B4336" s="258"/>
      <c r="C4336" s="259"/>
      <c r="D4336" s="238" t="s">
        <v>383</v>
      </c>
      <c r="E4336" s="260" t="s">
        <v>19</v>
      </c>
      <c r="F4336" s="261" t="s">
        <v>386</v>
      </c>
      <c r="G4336" s="259"/>
      <c r="H4336" s="262">
        <v>305.36000000000001</v>
      </c>
      <c r="I4336" s="263"/>
      <c r="J4336" s="259"/>
      <c r="K4336" s="259"/>
      <c r="L4336" s="264"/>
      <c r="M4336" s="265"/>
      <c r="N4336" s="266"/>
      <c r="O4336" s="266"/>
      <c r="P4336" s="266"/>
      <c r="Q4336" s="266"/>
      <c r="R4336" s="266"/>
      <c r="S4336" s="266"/>
      <c r="T4336" s="267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68" t="s">
        <v>383</v>
      </c>
      <c r="AU4336" s="268" t="s">
        <v>91</v>
      </c>
      <c r="AV4336" s="15" t="s">
        <v>379</v>
      </c>
      <c r="AW4336" s="15" t="s">
        <v>37</v>
      </c>
      <c r="AX4336" s="15" t="s">
        <v>85</v>
      </c>
      <c r="AY4336" s="268" t="s">
        <v>373</v>
      </c>
    </row>
    <row r="4337" s="2" customFormat="1" ht="37.8" customHeight="1">
      <c r="A4337" s="41"/>
      <c r="B4337" s="42"/>
      <c r="C4337" s="218" t="s">
        <v>4272</v>
      </c>
      <c r="D4337" s="218" t="s">
        <v>375</v>
      </c>
      <c r="E4337" s="219" t="s">
        <v>4273</v>
      </c>
      <c r="F4337" s="220" t="s">
        <v>4274</v>
      </c>
      <c r="G4337" s="221" t="s">
        <v>230</v>
      </c>
      <c r="H4337" s="222">
        <v>305.36000000000001</v>
      </c>
      <c r="I4337" s="223"/>
      <c r="J4337" s="224">
        <f>ROUND(I4337*H4337,2)</f>
        <v>0</v>
      </c>
      <c r="K4337" s="220" t="s">
        <v>378</v>
      </c>
      <c r="L4337" s="47"/>
      <c r="M4337" s="225" t="s">
        <v>19</v>
      </c>
      <c r="N4337" s="226" t="s">
        <v>50</v>
      </c>
      <c r="O4337" s="87"/>
      <c r="P4337" s="227">
        <f>O4337*H4337</f>
        <v>0</v>
      </c>
      <c r="Q4337" s="227">
        <v>6.9999999999999994E-05</v>
      </c>
      <c r="R4337" s="227">
        <f>Q4337*H4337</f>
        <v>0.0213752</v>
      </c>
      <c r="S4337" s="227">
        <v>0</v>
      </c>
      <c r="T4337" s="228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9" t="s">
        <v>482</v>
      </c>
      <c r="AT4337" s="229" t="s">
        <v>375</v>
      </c>
      <c r="AU4337" s="229" t="s">
        <v>91</v>
      </c>
      <c r="AY4337" s="20" t="s">
        <v>373</v>
      </c>
      <c r="BE4337" s="230">
        <f>IF(N4337="základní",J4337,0)</f>
        <v>0</v>
      </c>
      <c r="BF4337" s="230">
        <f>IF(N4337="snížená",J4337,0)</f>
        <v>0</v>
      </c>
      <c r="BG4337" s="230">
        <f>IF(N4337="zákl. přenesená",J4337,0)</f>
        <v>0</v>
      </c>
      <c r="BH4337" s="230">
        <f>IF(N4337="sníž. přenesená",J4337,0)</f>
        <v>0</v>
      </c>
      <c r="BI4337" s="230">
        <f>IF(N4337="nulová",J4337,0)</f>
        <v>0</v>
      </c>
      <c r="BJ4337" s="20" t="s">
        <v>91</v>
      </c>
      <c r="BK4337" s="230">
        <f>ROUND(I4337*H4337,2)</f>
        <v>0</v>
      </c>
      <c r="BL4337" s="20" t="s">
        <v>482</v>
      </c>
      <c r="BM4337" s="229" t="s">
        <v>4275</v>
      </c>
    </row>
    <row r="4338" s="2" customFormat="1">
      <c r="A4338" s="41"/>
      <c r="B4338" s="42"/>
      <c r="C4338" s="43"/>
      <c r="D4338" s="231" t="s">
        <v>381</v>
      </c>
      <c r="E4338" s="43"/>
      <c r="F4338" s="232" t="s">
        <v>4276</v>
      </c>
      <c r="G4338" s="43"/>
      <c r="H4338" s="43"/>
      <c r="I4338" s="233"/>
      <c r="J4338" s="43"/>
      <c r="K4338" s="43"/>
      <c r="L4338" s="47"/>
      <c r="M4338" s="234"/>
      <c r="N4338" s="235"/>
      <c r="O4338" s="87"/>
      <c r="P4338" s="87"/>
      <c r="Q4338" s="87"/>
      <c r="R4338" s="87"/>
      <c r="S4338" s="87"/>
      <c r="T4338" s="88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T4338" s="20" t="s">
        <v>381</v>
      </c>
      <c r="AU4338" s="20" t="s">
        <v>91</v>
      </c>
    </row>
    <row r="4339" s="13" customFormat="1">
      <c r="A4339" s="13"/>
      <c r="B4339" s="236"/>
      <c r="C4339" s="237"/>
      <c r="D4339" s="238" t="s">
        <v>383</v>
      </c>
      <c r="E4339" s="239" t="s">
        <v>19</v>
      </c>
      <c r="F4339" s="240" t="s">
        <v>384</v>
      </c>
      <c r="G4339" s="237"/>
      <c r="H4339" s="239" t="s">
        <v>19</v>
      </c>
      <c r="I4339" s="241"/>
      <c r="J4339" s="237"/>
      <c r="K4339" s="237"/>
      <c r="L4339" s="242"/>
      <c r="M4339" s="243"/>
      <c r="N4339" s="244"/>
      <c r="O4339" s="244"/>
      <c r="P4339" s="244"/>
      <c r="Q4339" s="244"/>
      <c r="R4339" s="244"/>
      <c r="S4339" s="244"/>
      <c r="T4339" s="24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6" t="s">
        <v>383</v>
      </c>
      <c r="AU4339" s="246" t="s">
        <v>91</v>
      </c>
      <c r="AV4339" s="13" t="s">
        <v>85</v>
      </c>
      <c r="AW4339" s="13" t="s">
        <v>37</v>
      </c>
      <c r="AX4339" s="13" t="s">
        <v>78</v>
      </c>
      <c r="AY4339" s="246" t="s">
        <v>373</v>
      </c>
    </row>
    <row r="4340" s="13" customFormat="1">
      <c r="A4340" s="13"/>
      <c r="B4340" s="236"/>
      <c r="C4340" s="237"/>
      <c r="D4340" s="238" t="s">
        <v>383</v>
      </c>
      <c r="E4340" s="239" t="s">
        <v>19</v>
      </c>
      <c r="F4340" s="240" t="s">
        <v>2502</v>
      </c>
      <c r="G4340" s="237"/>
      <c r="H4340" s="239" t="s">
        <v>19</v>
      </c>
      <c r="I4340" s="241"/>
      <c r="J4340" s="237"/>
      <c r="K4340" s="237"/>
      <c r="L4340" s="242"/>
      <c r="M4340" s="243"/>
      <c r="N4340" s="244"/>
      <c r="O4340" s="244"/>
      <c r="P4340" s="244"/>
      <c r="Q4340" s="244"/>
      <c r="R4340" s="244"/>
      <c r="S4340" s="244"/>
      <c r="T4340" s="245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6" t="s">
        <v>383</v>
      </c>
      <c r="AU4340" s="246" t="s">
        <v>91</v>
      </c>
      <c r="AV4340" s="13" t="s">
        <v>85</v>
      </c>
      <c r="AW4340" s="13" t="s">
        <v>37</v>
      </c>
      <c r="AX4340" s="13" t="s">
        <v>78</v>
      </c>
      <c r="AY4340" s="246" t="s">
        <v>373</v>
      </c>
    </row>
    <row r="4341" s="14" customFormat="1">
      <c r="A4341" s="14"/>
      <c r="B4341" s="247"/>
      <c r="C4341" s="248"/>
      <c r="D4341" s="238" t="s">
        <v>383</v>
      </c>
      <c r="E4341" s="249" t="s">
        <v>19</v>
      </c>
      <c r="F4341" s="250" t="s">
        <v>4270</v>
      </c>
      <c r="G4341" s="248"/>
      <c r="H4341" s="251">
        <v>279.36000000000001</v>
      </c>
      <c r="I4341" s="252"/>
      <c r="J4341" s="248"/>
      <c r="K4341" s="248"/>
      <c r="L4341" s="253"/>
      <c r="M4341" s="254"/>
      <c r="N4341" s="255"/>
      <c r="O4341" s="255"/>
      <c r="P4341" s="255"/>
      <c r="Q4341" s="255"/>
      <c r="R4341" s="255"/>
      <c r="S4341" s="255"/>
      <c r="T4341" s="256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7" t="s">
        <v>383</v>
      </c>
      <c r="AU4341" s="257" t="s">
        <v>91</v>
      </c>
      <c r="AV4341" s="14" t="s">
        <v>91</v>
      </c>
      <c r="AW4341" s="14" t="s">
        <v>37</v>
      </c>
      <c r="AX4341" s="14" t="s">
        <v>78</v>
      </c>
      <c r="AY4341" s="257" t="s">
        <v>373</v>
      </c>
    </row>
    <row r="4342" s="13" customFormat="1">
      <c r="A4342" s="13"/>
      <c r="B4342" s="236"/>
      <c r="C4342" s="237"/>
      <c r="D4342" s="238" t="s">
        <v>383</v>
      </c>
      <c r="E4342" s="239" t="s">
        <v>19</v>
      </c>
      <c r="F4342" s="240" t="s">
        <v>2497</v>
      </c>
      <c r="G4342" s="237"/>
      <c r="H4342" s="239" t="s">
        <v>19</v>
      </c>
      <c r="I4342" s="241"/>
      <c r="J4342" s="237"/>
      <c r="K4342" s="237"/>
      <c r="L4342" s="242"/>
      <c r="M4342" s="243"/>
      <c r="N4342" s="244"/>
      <c r="O4342" s="244"/>
      <c r="P4342" s="244"/>
      <c r="Q4342" s="244"/>
      <c r="R4342" s="244"/>
      <c r="S4342" s="244"/>
      <c r="T4342" s="24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6" t="s">
        <v>383</v>
      </c>
      <c r="AU4342" s="246" t="s">
        <v>91</v>
      </c>
      <c r="AV4342" s="13" t="s">
        <v>85</v>
      </c>
      <c r="AW4342" s="13" t="s">
        <v>37</v>
      </c>
      <c r="AX4342" s="13" t="s">
        <v>78</v>
      </c>
      <c r="AY4342" s="246" t="s">
        <v>373</v>
      </c>
    </row>
    <row r="4343" s="14" customFormat="1">
      <c r="A4343" s="14"/>
      <c r="B4343" s="247"/>
      <c r="C4343" s="248"/>
      <c r="D4343" s="238" t="s">
        <v>383</v>
      </c>
      <c r="E4343" s="249" t="s">
        <v>19</v>
      </c>
      <c r="F4343" s="250" t="s">
        <v>4271</v>
      </c>
      <c r="G4343" s="248"/>
      <c r="H4343" s="251">
        <v>26</v>
      </c>
      <c r="I4343" s="252"/>
      <c r="J4343" s="248"/>
      <c r="K4343" s="248"/>
      <c r="L4343" s="253"/>
      <c r="M4343" s="254"/>
      <c r="N4343" s="255"/>
      <c r="O4343" s="255"/>
      <c r="P4343" s="255"/>
      <c r="Q4343" s="255"/>
      <c r="R4343" s="255"/>
      <c r="S4343" s="255"/>
      <c r="T4343" s="256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7" t="s">
        <v>383</v>
      </c>
      <c r="AU4343" s="257" t="s">
        <v>91</v>
      </c>
      <c r="AV4343" s="14" t="s">
        <v>91</v>
      </c>
      <c r="AW4343" s="14" t="s">
        <v>37</v>
      </c>
      <c r="AX4343" s="14" t="s">
        <v>78</v>
      </c>
      <c r="AY4343" s="257" t="s">
        <v>373</v>
      </c>
    </row>
    <row r="4344" s="15" customFormat="1">
      <c r="A4344" s="15"/>
      <c r="B4344" s="258"/>
      <c r="C4344" s="259"/>
      <c r="D4344" s="238" t="s">
        <v>383</v>
      </c>
      <c r="E4344" s="260" t="s">
        <v>19</v>
      </c>
      <c r="F4344" s="261" t="s">
        <v>386</v>
      </c>
      <c r="G4344" s="259"/>
      <c r="H4344" s="262">
        <v>305.36000000000001</v>
      </c>
      <c r="I4344" s="263"/>
      <c r="J4344" s="259"/>
      <c r="K4344" s="259"/>
      <c r="L4344" s="264"/>
      <c r="M4344" s="265"/>
      <c r="N4344" s="266"/>
      <c r="O4344" s="266"/>
      <c r="P4344" s="266"/>
      <c r="Q4344" s="266"/>
      <c r="R4344" s="266"/>
      <c r="S4344" s="266"/>
      <c r="T4344" s="267"/>
      <c r="U4344" s="15"/>
      <c r="V4344" s="15"/>
      <c r="W4344" s="15"/>
      <c r="X4344" s="15"/>
      <c r="Y4344" s="15"/>
      <c r="Z4344" s="15"/>
      <c r="AA4344" s="15"/>
      <c r="AB4344" s="15"/>
      <c r="AC4344" s="15"/>
      <c r="AD4344" s="15"/>
      <c r="AE4344" s="15"/>
      <c r="AT4344" s="268" t="s">
        <v>383</v>
      </c>
      <c r="AU4344" s="268" t="s">
        <v>91</v>
      </c>
      <c r="AV4344" s="15" t="s">
        <v>379</v>
      </c>
      <c r="AW4344" s="15" t="s">
        <v>37</v>
      </c>
      <c r="AX4344" s="15" t="s">
        <v>85</v>
      </c>
      <c r="AY4344" s="268" t="s">
        <v>373</v>
      </c>
    </row>
    <row r="4345" s="2" customFormat="1" ht="24.15" customHeight="1">
      <c r="A4345" s="41"/>
      <c r="B4345" s="42"/>
      <c r="C4345" s="218" t="s">
        <v>4277</v>
      </c>
      <c r="D4345" s="218" t="s">
        <v>375</v>
      </c>
      <c r="E4345" s="219" t="s">
        <v>4278</v>
      </c>
      <c r="F4345" s="220" t="s">
        <v>4279</v>
      </c>
      <c r="G4345" s="221" t="s">
        <v>595</v>
      </c>
      <c r="H4345" s="222">
        <v>4</v>
      </c>
      <c r="I4345" s="223"/>
      <c r="J4345" s="224">
        <f>ROUND(I4345*H4345,2)</f>
        <v>0</v>
      </c>
      <c r="K4345" s="220" t="s">
        <v>378</v>
      </c>
      <c r="L4345" s="47"/>
      <c r="M4345" s="225" t="s">
        <v>19</v>
      </c>
      <c r="N4345" s="226" t="s">
        <v>50</v>
      </c>
      <c r="O4345" s="87"/>
      <c r="P4345" s="227">
        <f>O4345*H4345</f>
        <v>0</v>
      </c>
      <c r="Q4345" s="227">
        <v>0</v>
      </c>
      <c r="R4345" s="227">
        <f>Q4345*H4345</f>
        <v>0</v>
      </c>
      <c r="S4345" s="227">
        <v>0</v>
      </c>
      <c r="T4345" s="228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9" t="s">
        <v>482</v>
      </c>
      <c r="AT4345" s="229" t="s">
        <v>375</v>
      </c>
      <c r="AU4345" s="229" t="s">
        <v>91</v>
      </c>
      <c r="AY4345" s="20" t="s">
        <v>373</v>
      </c>
      <c r="BE4345" s="230">
        <f>IF(N4345="základní",J4345,0)</f>
        <v>0</v>
      </c>
      <c r="BF4345" s="230">
        <f>IF(N4345="snížená",J4345,0)</f>
        <v>0</v>
      </c>
      <c r="BG4345" s="230">
        <f>IF(N4345="zákl. přenesená",J4345,0)</f>
        <v>0</v>
      </c>
      <c r="BH4345" s="230">
        <f>IF(N4345="sníž. přenesená",J4345,0)</f>
        <v>0</v>
      </c>
      <c r="BI4345" s="230">
        <f>IF(N4345="nulová",J4345,0)</f>
        <v>0</v>
      </c>
      <c r="BJ4345" s="20" t="s">
        <v>91</v>
      </c>
      <c r="BK4345" s="230">
        <f>ROUND(I4345*H4345,2)</f>
        <v>0</v>
      </c>
      <c r="BL4345" s="20" t="s">
        <v>482</v>
      </c>
      <c r="BM4345" s="229" t="s">
        <v>4280</v>
      </c>
    </row>
    <row r="4346" s="2" customFormat="1">
      <c r="A4346" s="41"/>
      <c r="B4346" s="42"/>
      <c r="C4346" s="43"/>
      <c r="D4346" s="231" t="s">
        <v>381</v>
      </c>
      <c r="E4346" s="43"/>
      <c r="F4346" s="232" t="s">
        <v>4281</v>
      </c>
      <c r="G4346" s="43"/>
      <c r="H4346" s="43"/>
      <c r="I4346" s="233"/>
      <c r="J4346" s="43"/>
      <c r="K4346" s="43"/>
      <c r="L4346" s="47"/>
      <c r="M4346" s="234"/>
      <c r="N4346" s="235"/>
      <c r="O4346" s="87"/>
      <c r="P4346" s="87"/>
      <c r="Q4346" s="87"/>
      <c r="R4346" s="87"/>
      <c r="S4346" s="87"/>
      <c r="T4346" s="88"/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T4346" s="20" t="s">
        <v>381</v>
      </c>
      <c r="AU4346" s="20" t="s">
        <v>91</v>
      </c>
    </row>
    <row r="4347" s="13" customFormat="1">
      <c r="A4347" s="13"/>
      <c r="B4347" s="236"/>
      <c r="C4347" s="237"/>
      <c r="D4347" s="238" t="s">
        <v>383</v>
      </c>
      <c r="E4347" s="239" t="s">
        <v>19</v>
      </c>
      <c r="F4347" s="240" t="s">
        <v>384</v>
      </c>
      <c r="G4347" s="237"/>
      <c r="H4347" s="239" t="s">
        <v>19</v>
      </c>
      <c r="I4347" s="241"/>
      <c r="J4347" s="237"/>
      <c r="K4347" s="237"/>
      <c r="L4347" s="242"/>
      <c r="M4347" s="243"/>
      <c r="N4347" s="244"/>
      <c r="O4347" s="244"/>
      <c r="P4347" s="244"/>
      <c r="Q4347" s="244"/>
      <c r="R4347" s="244"/>
      <c r="S4347" s="244"/>
      <c r="T4347" s="24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6" t="s">
        <v>383</v>
      </c>
      <c r="AU4347" s="246" t="s">
        <v>91</v>
      </c>
      <c r="AV4347" s="13" t="s">
        <v>85</v>
      </c>
      <c r="AW4347" s="13" t="s">
        <v>37</v>
      </c>
      <c r="AX4347" s="13" t="s">
        <v>78</v>
      </c>
      <c r="AY4347" s="246" t="s">
        <v>373</v>
      </c>
    </row>
    <row r="4348" s="13" customFormat="1">
      <c r="A4348" s="13"/>
      <c r="B4348" s="236"/>
      <c r="C4348" s="237"/>
      <c r="D4348" s="238" t="s">
        <v>383</v>
      </c>
      <c r="E4348" s="239" t="s">
        <v>19</v>
      </c>
      <c r="F4348" s="240" t="s">
        <v>2497</v>
      </c>
      <c r="G4348" s="237"/>
      <c r="H4348" s="239" t="s">
        <v>19</v>
      </c>
      <c r="I4348" s="241"/>
      <c r="J4348" s="237"/>
      <c r="K4348" s="237"/>
      <c r="L4348" s="242"/>
      <c r="M4348" s="243"/>
      <c r="N4348" s="244"/>
      <c r="O4348" s="244"/>
      <c r="P4348" s="244"/>
      <c r="Q4348" s="244"/>
      <c r="R4348" s="244"/>
      <c r="S4348" s="244"/>
      <c r="T4348" s="24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6" t="s">
        <v>383</v>
      </c>
      <c r="AU4348" s="246" t="s">
        <v>91</v>
      </c>
      <c r="AV4348" s="13" t="s">
        <v>85</v>
      </c>
      <c r="AW4348" s="13" t="s">
        <v>37</v>
      </c>
      <c r="AX4348" s="13" t="s">
        <v>78</v>
      </c>
      <c r="AY4348" s="246" t="s">
        <v>373</v>
      </c>
    </row>
    <row r="4349" s="14" customFormat="1">
      <c r="A4349" s="14"/>
      <c r="B4349" s="247"/>
      <c r="C4349" s="248"/>
      <c r="D4349" s="238" t="s">
        <v>383</v>
      </c>
      <c r="E4349" s="249" t="s">
        <v>19</v>
      </c>
      <c r="F4349" s="250" t="s">
        <v>4282</v>
      </c>
      <c r="G4349" s="248"/>
      <c r="H4349" s="251">
        <v>1</v>
      </c>
      <c r="I4349" s="252"/>
      <c r="J4349" s="248"/>
      <c r="K4349" s="248"/>
      <c r="L4349" s="253"/>
      <c r="M4349" s="254"/>
      <c r="N4349" s="255"/>
      <c r="O4349" s="255"/>
      <c r="P4349" s="255"/>
      <c r="Q4349" s="255"/>
      <c r="R4349" s="255"/>
      <c r="S4349" s="255"/>
      <c r="T4349" s="256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7" t="s">
        <v>383</v>
      </c>
      <c r="AU4349" s="257" t="s">
        <v>91</v>
      </c>
      <c r="AV4349" s="14" t="s">
        <v>91</v>
      </c>
      <c r="AW4349" s="14" t="s">
        <v>37</v>
      </c>
      <c r="AX4349" s="14" t="s">
        <v>78</v>
      </c>
      <c r="AY4349" s="257" t="s">
        <v>373</v>
      </c>
    </row>
    <row r="4350" s="14" customFormat="1">
      <c r="A4350" s="14"/>
      <c r="B4350" s="247"/>
      <c r="C4350" s="248"/>
      <c r="D4350" s="238" t="s">
        <v>383</v>
      </c>
      <c r="E4350" s="249" t="s">
        <v>19</v>
      </c>
      <c r="F4350" s="250" t="s">
        <v>4283</v>
      </c>
      <c r="G4350" s="248"/>
      <c r="H4350" s="251">
        <v>1</v>
      </c>
      <c r="I4350" s="252"/>
      <c r="J4350" s="248"/>
      <c r="K4350" s="248"/>
      <c r="L4350" s="253"/>
      <c r="M4350" s="254"/>
      <c r="N4350" s="255"/>
      <c r="O4350" s="255"/>
      <c r="P4350" s="255"/>
      <c r="Q4350" s="255"/>
      <c r="R4350" s="255"/>
      <c r="S4350" s="255"/>
      <c r="T4350" s="256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7" t="s">
        <v>383</v>
      </c>
      <c r="AU4350" s="257" t="s">
        <v>91</v>
      </c>
      <c r="AV4350" s="14" t="s">
        <v>91</v>
      </c>
      <c r="AW4350" s="14" t="s">
        <v>37</v>
      </c>
      <c r="AX4350" s="14" t="s">
        <v>78</v>
      </c>
      <c r="AY4350" s="257" t="s">
        <v>373</v>
      </c>
    </row>
    <row r="4351" s="14" customFormat="1">
      <c r="A4351" s="14"/>
      <c r="B4351" s="247"/>
      <c r="C4351" s="248"/>
      <c r="D4351" s="238" t="s">
        <v>383</v>
      </c>
      <c r="E4351" s="249" t="s">
        <v>19</v>
      </c>
      <c r="F4351" s="250" t="s">
        <v>4284</v>
      </c>
      <c r="G4351" s="248"/>
      <c r="H4351" s="251">
        <v>1</v>
      </c>
      <c r="I4351" s="252"/>
      <c r="J4351" s="248"/>
      <c r="K4351" s="248"/>
      <c r="L4351" s="253"/>
      <c r="M4351" s="254"/>
      <c r="N4351" s="255"/>
      <c r="O4351" s="255"/>
      <c r="P4351" s="255"/>
      <c r="Q4351" s="255"/>
      <c r="R4351" s="255"/>
      <c r="S4351" s="255"/>
      <c r="T4351" s="256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7" t="s">
        <v>383</v>
      </c>
      <c r="AU4351" s="257" t="s">
        <v>91</v>
      </c>
      <c r="AV4351" s="14" t="s">
        <v>91</v>
      </c>
      <c r="AW4351" s="14" t="s">
        <v>37</v>
      </c>
      <c r="AX4351" s="14" t="s">
        <v>78</v>
      </c>
      <c r="AY4351" s="257" t="s">
        <v>373</v>
      </c>
    </row>
    <row r="4352" s="14" customFormat="1">
      <c r="A4352" s="14"/>
      <c r="B4352" s="247"/>
      <c r="C4352" s="248"/>
      <c r="D4352" s="238" t="s">
        <v>383</v>
      </c>
      <c r="E4352" s="249" t="s">
        <v>19</v>
      </c>
      <c r="F4352" s="250" t="s">
        <v>4285</v>
      </c>
      <c r="G4352" s="248"/>
      <c r="H4352" s="251">
        <v>1</v>
      </c>
      <c r="I4352" s="252"/>
      <c r="J4352" s="248"/>
      <c r="K4352" s="248"/>
      <c r="L4352" s="253"/>
      <c r="M4352" s="254"/>
      <c r="N4352" s="255"/>
      <c r="O4352" s="255"/>
      <c r="P4352" s="255"/>
      <c r="Q4352" s="255"/>
      <c r="R4352" s="255"/>
      <c r="S4352" s="255"/>
      <c r="T4352" s="256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7" t="s">
        <v>383</v>
      </c>
      <c r="AU4352" s="257" t="s">
        <v>91</v>
      </c>
      <c r="AV4352" s="14" t="s">
        <v>91</v>
      </c>
      <c r="AW4352" s="14" t="s">
        <v>37</v>
      </c>
      <c r="AX4352" s="14" t="s">
        <v>78</v>
      </c>
      <c r="AY4352" s="257" t="s">
        <v>373</v>
      </c>
    </row>
    <row r="4353" s="15" customFormat="1">
      <c r="A4353" s="15"/>
      <c r="B4353" s="258"/>
      <c r="C4353" s="259"/>
      <c r="D4353" s="238" t="s">
        <v>383</v>
      </c>
      <c r="E4353" s="260" t="s">
        <v>19</v>
      </c>
      <c r="F4353" s="261" t="s">
        <v>386</v>
      </c>
      <c r="G4353" s="259"/>
      <c r="H4353" s="262">
        <v>4</v>
      </c>
      <c r="I4353" s="263"/>
      <c r="J4353" s="259"/>
      <c r="K4353" s="259"/>
      <c r="L4353" s="264"/>
      <c r="M4353" s="265"/>
      <c r="N4353" s="266"/>
      <c r="O4353" s="266"/>
      <c r="P4353" s="266"/>
      <c r="Q4353" s="266"/>
      <c r="R4353" s="266"/>
      <c r="S4353" s="266"/>
      <c r="T4353" s="267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8" t="s">
        <v>383</v>
      </c>
      <c r="AU4353" s="268" t="s">
        <v>91</v>
      </c>
      <c r="AV4353" s="15" t="s">
        <v>379</v>
      </c>
      <c r="AW4353" s="15" t="s">
        <v>37</v>
      </c>
      <c r="AX4353" s="15" t="s">
        <v>85</v>
      </c>
      <c r="AY4353" s="268" t="s">
        <v>373</v>
      </c>
    </row>
    <row r="4354" s="2" customFormat="1" ht="55.5" customHeight="1">
      <c r="A4354" s="41"/>
      <c r="B4354" s="42"/>
      <c r="C4354" s="280" t="s">
        <v>4286</v>
      </c>
      <c r="D4354" s="280" t="s">
        <v>489</v>
      </c>
      <c r="E4354" s="281" t="s">
        <v>4287</v>
      </c>
      <c r="F4354" s="282" t="s">
        <v>4288</v>
      </c>
      <c r="G4354" s="283" t="s">
        <v>595</v>
      </c>
      <c r="H4354" s="284">
        <v>1</v>
      </c>
      <c r="I4354" s="285"/>
      <c r="J4354" s="286">
        <f>ROUND(I4354*H4354,2)</f>
        <v>0</v>
      </c>
      <c r="K4354" s="282" t="s">
        <v>19</v>
      </c>
      <c r="L4354" s="287"/>
      <c r="M4354" s="288" t="s">
        <v>19</v>
      </c>
      <c r="N4354" s="289" t="s">
        <v>50</v>
      </c>
      <c r="O4354" s="87"/>
      <c r="P4354" s="227">
        <f>O4354*H4354</f>
        <v>0</v>
      </c>
      <c r="Q4354" s="227">
        <v>0.038289999999999998</v>
      </c>
      <c r="R4354" s="227">
        <f>Q4354*H4354</f>
        <v>0.038289999999999998</v>
      </c>
      <c r="S4354" s="227">
        <v>0</v>
      </c>
      <c r="T4354" s="228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9" t="s">
        <v>616</v>
      </c>
      <c r="AT4354" s="229" t="s">
        <v>489</v>
      </c>
      <c r="AU4354" s="229" t="s">
        <v>91</v>
      </c>
      <c r="AY4354" s="20" t="s">
        <v>373</v>
      </c>
      <c r="BE4354" s="230">
        <f>IF(N4354="základní",J4354,0)</f>
        <v>0</v>
      </c>
      <c r="BF4354" s="230">
        <f>IF(N4354="snížená",J4354,0)</f>
        <v>0</v>
      </c>
      <c r="BG4354" s="230">
        <f>IF(N4354="zákl. přenesená",J4354,0)</f>
        <v>0</v>
      </c>
      <c r="BH4354" s="230">
        <f>IF(N4354="sníž. přenesená",J4354,0)</f>
        <v>0</v>
      </c>
      <c r="BI4354" s="230">
        <f>IF(N4354="nulová",J4354,0)</f>
        <v>0</v>
      </c>
      <c r="BJ4354" s="20" t="s">
        <v>91</v>
      </c>
      <c r="BK4354" s="230">
        <f>ROUND(I4354*H4354,2)</f>
        <v>0</v>
      </c>
      <c r="BL4354" s="20" t="s">
        <v>482</v>
      </c>
      <c r="BM4354" s="229" t="s">
        <v>4289</v>
      </c>
    </row>
    <row r="4355" s="2" customFormat="1" ht="44.25" customHeight="1">
      <c r="A4355" s="41"/>
      <c r="B4355" s="42"/>
      <c r="C4355" s="280" t="s">
        <v>4290</v>
      </c>
      <c r="D4355" s="280" t="s">
        <v>489</v>
      </c>
      <c r="E4355" s="281" t="s">
        <v>4291</v>
      </c>
      <c r="F4355" s="282" t="s">
        <v>4292</v>
      </c>
      <c r="G4355" s="283" t="s">
        <v>595</v>
      </c>
      <c r="H4355" s="284">
        <v>1</v>
      </c>
      <c r="I4355" s="285"/>
      <c r="J4355" s="286">
        <f>ROUND(I4355*H4355,2)</f>
        <v>0</v>
      </c>
      <c r="K4355" s="282" t="s">
        <v>19</v>
      </c>
      <c r="L4355" s="287"/>
      <c r="M4355" s="288" t="s">
        <v>19</v>
      </c>
      <c r="N4355" s="289" t="s">
        <v>50</v>
      </c>
      <c r="O4355" s="87"/>
      <c r="P4355" s="227">
        <f>O4355*H4355</f>
        <v>0</v>
      </c>
      <c r="Q4355" s="227">
        <v>0.038289999999999998</v>
      </c>
      <c r="R4355" s="227">
        <f>Q4355*H4355</f>
        <v>0.038289999999999998</v>
      </c>
      <c r="S4355" s="227">
        <v>0</v>
      </c>
      <c r="T4355" s="228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9" t="s">
        <v>616</v>
      </c>
      <c r="AT4355" s="229" t="s">
        <v>489</v>
      </c>
      <c r="AU4355" s="229" t="s">
        <v>91</v>
      </c>
      <c r="AY4355" s="20" t="s">
        <v>373</v>
      </c>
      <c r="BE4355" s="230">
        <f>IF(N4355="základní",J4355,0)</f>
        <v>0</v>
      </c>
      <c r="BF4355" s="230">
        <f>IF(N4355="snížená",J4355,0)</f>
        <v>0</v>
      </c>
      <c r="BG4355" s="230">
        <f>IF(N4355="zákl. přenesená",J4355,0)</f>
        <v>0</v>
      </c>
      <c r="BH4355" s="230">
        <f>IF(N4355="sníž. přenesená",J4355,0)</f>
        <v>0</v>
      </c>
      <c r="BI4355" s="230">
        <f>IF(N4355="nulová",J4355,0)</f>
        <v>0</v>
      </c>
      <c r="BJ4355" s="20" t="s">
        <v>91</v>
      </c>
      <c r="BK4355" s="230">
        <f>ROUND(I4355*H4355,2)</f>
        <v>0</v>
      </c>
      <c r="BL4355" s="20" t="s">
        <v>482</v>
      </c>
      <c r="BM4355" s="229" t="s">
        <v>4293</v>
      </c>
    </row>
    <row r="4356" s="2" customFormat="1" ht="44.25" customHeight="1">
      <c r="A4356" s="41"/>
      <c r="B4356" s="42"/>
      <c r="C4356" s="280" t="s">
        <v>4294</v>
      </c>
      <c r="D4356" s="280" t="s">
        <v>489</v>
      </c>
      <c r="E4356" s="281" t="s">
        <v>4295</v>
      </c>
      <c r="F4356" s="282" t="s">
        <v>4292</v>
      </c>
      <c r="G4356" s="283" t="s">
        <v>595</v>
      </c>
      <c r="H4356" s="284">
        <v>1</v>
      </c>
      <c r="I4356" s="285"/>
      <c r="J4356" s="286">
        <f>ROUND(I4356*H4356,2)</f>
        <v>0</v>
      </c>
      <c r="K4356" s="282" t="s">
        <v>19</v>
      </c>
      <c r="L4356" s="287"/>
      <c r="M4356" s="288" t="s">
        <v>19</v>
      </c>
      <c r="N4356" s="289" t="s">
        <v>50</v>
      </c>
      <c r="O4356" s="87"/>
      <c r="P4356" s="227">
        <f>O4356*H4356</f>
        <v>0</v>
      </c>
      <c r="Q4356" s="227">
        <v>0.038289999999999998</v>
      </c>
      <c r="R4356" s="227">
        <f>Q4356*H4356</f>
        <v>0.038289999999999998</v>
      </c>
      <c r="S4356" s="227">
        <v>0</v>
      </c>
      <c r="T4356" s="228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9" t="s">
        <v>616</v>
      </c>
      <c r="AT4356" s="229" t="s">
        <v>489</v>
      </c>
      <c r="AU4356" s="229" t="s">
        <v>91</v>
      </c>
      <c r="AY4356" s="20" t="s">
        <v>373</v>
      </c>
      <c r="BE4356" s="230">
        <f>IF(N4356="základní",J4356,0)</f>
        <v>0</v>
      </c>
      <c r="BF4356" s="230">
        <f>IF(N4356="snížená",J4356,0)</f>
        <v>0</v>
      </c>
      <c r="BG4356" s="230">
        <f>IF(N4356="zákl. přenesená",J4356,0)</f>
        <v>0</v>
      </c>
      <c r="BH4356" s="230">
        <f>IF(N4356="sníž. přenesená",J4356,0)</f>
        <v>0</v>
      </c>
      <c r="BI4356" s="230">
        <f>IF(N4356="nulová",J4356,0)</f>
        <v>0</v>
      </c>
      <c r="BJ4356" s="20" t="s">
        <v>91</v>
      </c>
      <c r="BK4356" s="230">
        <f>ROUND(I4356*H4356,2)</f>
        <v>0</v>
      </c>
      <c r="BL4356" s="20" t="s">
        <v>482</v>
      </c>
      <c r="BM4356" s="229" t="s">
        <v>4296</v>
      </c>
    </row>
    <row r="4357" s="2" customFormat="1" ht="44.25" customHeight="1">
      <c r="A4357" s="41"/>
      <c r="B4357" s="42"/>
      <c r="C4357" s="280" t="s">
        <v>4297</v>
      </c>
      <c r="D4357" s="280" t="s">
        <v>489</v>
      </c>
      <c r="E4357" s="281" t="s">
        <v>4298</v>
      </c>
      <c r="F4357" s="282" t="s">
        <v>4292</v>
      </c>
      <c r="G4357" s="283" t="s">
        <v>595</v>
      </c>
      <c r="H4357" s="284">
        <v>1</v>
      </c>
      <c r="I4357" s="285"/>
      <c r="J4357" s="286">
        <f>ROUND(I4357*H4357,2)</f>
        <v>0</v>
      </c>
      <c r="K4357" s="282" t="s">
        <v>19</v>
      </c>
      <c r="L4357" s="287"/>
      <c r="M4357" s="288" t="s">
        <v>19</v>
      </c>
      <c r="N4357" s="289" t="s">
        <v>50</v>
      </c>
      <c r="O4357" s="87"/>
      <c r="P4357" s="227">
        <f>O4357*H4357</f>
        <v>0</v>
      </c>
      <c r="Q4357" s="227">
        <v>0.038289999999999998</v>
      </c>
      <c r="R4357" s="227">
        <f>Q4357*H4357</f>
        <v>0.038289999999999998</v>
      </c>
      <c r="S4357" s="227">
        <v>0</v>
      </c>
      <c r="T4357" s="228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9" t="s">
        <v>616</v>
      </c>
      <c r="AT4357" s="229" t="s">
        <v>489</v>
      </c>
      <c r="AU4357" s="229" t="s">
        <v>91</v>
      </c>
      <c r="AY4357" s="20" t="s">
        <v>373</v>
      </c>
      <c r="BE4357" s="230">
        <f>IF(N4357="základní",J4357,0)</f>
        <v>0</v>
      </c>
      <c r="BF4357" s="230">
        <f>IF(N4357="snížená",J4357,0)</f>
        <v>0</v>
      </c>
      <c r="BG4357" s="230">
        <f>IF(N4357="zákl. přenesená",J4357,0)</f>
        <v>0</v>
      </c>
      <c r="BH4357" s="230">
        <f>IF(N4357="sníž. přenesená",J4357,0)</f>
        <v>0</v>
      </c>
      <c r="BI4357" s="230">
        <f>IF(N4357="nulová",J4357,0)</f>
        <v>0</v>
      </c>
      <c r="BJ4357" s="20" t="s">
        <v>91</v>
      </c>
      <c r="BK4357" s="230">
        <f>ROUND(I4357*H4357,2)</f>
        <v>0</v>
      </c>
      <c r="BL4357" s="20" t="s">
        <v>482</v>
      </c>
      <c r="BM4357" s="229" t="s">
        <v>4299</v>
      </c>
    </row>
    <row r="4358" s="2" customFormat="1" ht="24.15" customHeight="1">
      <c r="A4358" s="41"/>
      <c r="B4358" s="42"/>
      <c r="C4358" s="218" t="s">
        <v>4300</v>
      </c>
      <c r="D4358" s="218" t="s">
        <v>375</v>
      </c>
      <c r="E4358" s="219" t="s">
        <v>4301</v>
      </c>
      <c r="F4358" s="220" t="s">
        <v>4302</v>
      </c>
      <c r="G4358" s="221" t="s">
        <v>595</v>
      </c>
      <c r="H4358" s="222">
        <v>2</v>
      </c>
      <c r="I4358" s="223"/>
      <c r="J4358" s="224">
        <f>ROUND(I4358*H4358,2)</f>
        <v>0</v>
      </c>
      <c r="K4358" s="220" t="s">
        <v>378</v>
      </c>
      <c r="L4358" s="47"/>
      <c r="M4358" s="225" t="s">
        <v>19</v>
      </c>
      <c r="N4358" s="226" t="s">
        <v>50</v>
      </c>
      <c r="O4358" s="87"/>
      <c r="P4358" s="227">
        <f>O4358*H4358</f>
        <v>0</v>
      </c>
      <c r="Q4358" s="227">
        <v>0</v>
      </c>
      <c r="R4358" s="227">
        <f>Q4358*H4358</f>
        <v>0</v>
      </c>
      <c r="S4358" s="227">
        <v>0</v>
      </c>
      <c r="T4358" s="228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9" t="s">
        <v>482</v>
      </c>
      <c r="AT4358" s="229" t="s">
        <v>375</v>
      </c>
      <c r="AU4358" s="229" t="s">
        <v>91</v>
      </c>
      <c r="AY4358" s="20" t="s">
        <v>373</v>
      </c>
      <c r="BE4358" s="230">
        <f>IF(N4358="základní",J4358,0)</f>
        <v>0</v>
      </c>
      <c r="BF4358" s="230">
        <f>IF(N4358="snížená",J4358,0)</f>
        <v>0</v>
      </c>
      <c r="BG4358" s="230">
        <f>IF(N4358="zákl. přenesená",J4358,0)</f>
        <v>0</v>
      </c>
      <c r="BH4358" s="230">
        <f>IF(N4358="sníž. přenesená",J4358,0)</f>
        <v>0</v>
      </c>
      <c r="BI4358" s="230">
        <f>IF(N4358="nulová",J4358,0)</f>
        <v>0</v>
      </c>
      <c r="BJ4358" s="20" t="s">
        <v>91</v>
      </c>
      <c r="BK4358" s="230">
        <f>ROUND(I4358*H4358,2)</f>
        <v>0</v>
      </c>
      <c r="BL4358" s="20" t="s">
        <v>482</v>
      </c>
      <c r="BM4358" s="229" t="s">
        <v>4303</v>
      </c>
    </row>
    <row r="4359" s="2" customFormat="1">
      <c r="A4359" s="41"/>
      <c r="B4359" s="42"/>
      <c r="C4359" s="43"/>
      <c r="D4359" s="231" t="s">
        <v>381</v>
      </c>
      <c r="E4359" s="43"/>
      <c r="F4359" s="232" t="s">
        <v>4304</v>
      </c>
      <c r="G4359" s="43"/>
      <c r="H4359" s="43"/>
      <c r="I4359" s="233"/>
      <c r="J4359" s="43"/>
      <c r="K4359" s="43"/>
      <c r="L4359" s="47"/>
      <c r="M4359" s="234"/>
      <c r="N4359" s="235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381</v>
      </c>
      <c r="AU4359" s="20" t="s">
        <v>91</v>
      </c>
    </row>
    <row r="4360" s="13" customFormat="1">
      <c r="A4360" s="13"/>
      <c r="B4360" s="236"/>
      <c r="C4360" s="237"/>
      <c r="D4360" s="238" t="s">
        <v>383</v>
      </c>
      <c r="E4360" s="239" t="s">
        <v>19</v>
      </c>
      <c r="F4360" s="240" t="s">
        <v>384</v>
      </c>
      <c r="G4360" s="237"/>
      <c r="H4360" s="239" t="s">
        <v>19</v>
      </c>
      <c r="I4360" s="241"/>
      <c r="J4360" s="237"/>
      <c r="K4360" s="237"/>
      <c r="L4360" s="242"/>
      <c r="M4360" s="243"/>
      <c r="N4360" s="244"/>
      <c r="O4360" s="244"/>
      <c r="P4360" s="244"/>
      <c r="Q4360" s="244"/>
      <c r="R4360" s="244"/>
      <c r="S4360" s="244"/>
      <c r="T4360" s="24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6" t="s">
        <v>383</v>
      </c>
      <c r="AU4360" s="246" t="s">
        <v>91</v>
      </c>
      <c r="AV4360" s="13" t="s">
        <v>85</v>
      </c>
      <c r="AW4360" s="13" t="s">
        <v>37</v>
      </c>
      <c r="AX4360" s="13" t="s">
        <v>78</v>
      </c>
      <c r="AY4360" s="246" t="s">
        <v>373</v>
      </c>
    </row>
    <row r="4361" s="13" customFormat="1">
      <c r="A4361" s="13"/>
      <c r="B4361" s="236"/>
      <c r="C4361" s="237"/>
      <c r="D4361" s="238" t="s">
        <v>383</v>
      </c>
      <c r="E4361" s="239" t="s">
        <v>19</v>
      </c>
      <c r="F4361" s="240" t="s">
        <v>2497</v>
      </c>
      <c r="G4361" s="237"/>
      <c r="H4361" s="239" t="s">
        <v>19</v>
      </c>
      <c r="I4361" s="241"/>
      <c r="J4361" s="237"/>
      <c r="K4361" s="237"/>
      <c r="L4361" s="242"/>
      <c r="M4361" s="243"/>
      <c r="N4361" s="244"/>
      <c r="O4361" s="244"/>
      <c r="P4361" s="244"/>
      <c r="Q4361" s="244"/>
      <c r="R4361" s="244"/>
      <c r="S4361" s="244"/>
      <c r="T4361" s="24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6" t="s">
        <v>383</v>
      </c>
      <c r="AU4361" s="246" t="s">
        <v>91</v>
      </c>
      <c r="AV4361" s="13" t="s">
        <v>85</v>
      </c>
      <c r="AW4361" s="13" t="s">
        <v>37</v>
      </c>
      <c r="AX4361" s="13" t="s">
        <v>78</v>
      </c>
      <c r="AY4361" s="246" t="s">
        <v>373</v>
      </c>
    </row>
    <row r="4362" s="14" customFormat="1">
      <c r="A4362" s="14"/>
      <c r="B4362" s="247"/>
      <c r="C4362" s="248"/>
      <c r="D4362" s="238" t="s">
        <v>383</v>
      </c>
      <c r="E4362" s="249" t="s">
        <v>19</v>
      </c>
      <c r="F4362" s="250" t="s">
        <v>4305</v>
      </c>
      <c r="G4362" s="248"/>
      <c r="H4362" s="251">
        <v>1</v>
      </c>
      <c r="I4362" s="252"/>
      <c r="J4362" s="248"/>
      <c r="K4362" s="248"/>
      <c r="L4362" s="253"/>
      <c r="M4362" s="254"/>
      <c r="N4362" s="255"/>
      <c r="O4362" s="255"/>
      <c r="P4362" s="255"/>
      <c r="Q4362" s="255"/>
      <c r="R4362" s="255"/>
      <c r="S4362" s="255"/>
      <c r="T4362" s="256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7" t="s">
        <v>383</v>
      </c>
      <c r="AU4362" s="257" t="s">
        <v>91</v>
      </c>
      <c r="AV4362" s="14" t="s">
        <v>91</v>
      </c>
      <c r="AW4362" s="14" t="s">
        <v>37</v>
      </c>
      <c r="AX4362" s="14" t="s">
        <v>78</v>
      </c>
      <c r="AY4362" s="257" t="s">
        <v>373</v>
      </c>
    </row>
    <row r="4363" s="14" customFormat="1">
      <c r="A4363" s="14"/>
      <c r="B4363" s="247"/>
      <c r="C4363" s="248"/>
      <c r="D4363" s="238" t="s">
        <v>383</v>
      </c>
      <c r="E4363" s="249" t="s">
        <v>19</v>
      </c>
      <c r="F4363" s="250" t="s">
        <v>4306</v>
      </c>
      <c r="G4363" s="248"/>
      <c r="H4363" s="251">
        <v>1</v>
      </c>
      <c r="I4363" s="252"/>
      <c r="J4363" s="248"/>
      <c r="K4363" s="248"/>
      <c r="L4363" s="253"/>
      <c r="M4363" s="254"/>
      <c r="N4363" s="255"/>
      <c r="O4363" s="255"/>
      <c r="P4363" s="255"/>
      <c r="Q4363" s="255"/>
      <c r="R4363" s="255"/>
      <c r="S4363" s="255"/>
      <c r="T4363" s="256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7" t="s">
        <v>383</v>
      </c>
      <c r="AU4363" s="257" t="s">
        <v>91</v>
      </c>
      <c r="AV4363" s="14" t="s">
        <v>91</v>
      </c>
      <c r="AW4363" s="14" t="s">
        <v>37</v>
      </c>
      <c r="AX4363" s="14" t="s">
        <v>78</v>
      </c>
      <c r="AY4363" s="257" t="s">
        <v>373</v>
      </c>
    </row>
    <row r="4364" s="15" customFormat="1">
      <c r="A4364" s="15"/>
      <c r="B4364" s="258"/>
      <c r="C4364" s="259"/>
      <c r="D4364" s="238" t="s">
        <v>383</v>
      </c>
      <c r="E4364" s="260" t="s">
        <v>19</v>
      </c>
      <c r="F4364" s="261" t="s">
        <v>386</v>
      </c>
      <c r="G4364" s="259"/>
      <c r="H4364" s="262">
        <v>2</v>
      </c>
      <c r="I4364" s="263"/>
      <c r="J4364" s="259"/>
      <c r="K4364" s="259"/>
      <c r="L4364" s="264"/>
      <c r="M4364" s="265"/>
      <c r="N4364" s="266"/>
      <c r="O4364" s="266"/>
      <c r="P4364" s="266"/>
      <c r="Q4364" s="266"/>
      <c r="R4364" s="266"/>
      <c r="S4364" s="266"/>
      <c r="T4364" s="267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68" t="s">
        <v>383</v>
      </c>
      <c r="AU4364" s="268" t="s">
        <v>91</v>
      </c>
      <c r="AV4364" s="15" t="s">
        <v>379</v>
      </c>
      <c r="AW4364" s="15" t="s">
        <v>37</v>
      </c>
      <c r="AX4364" s="15" t="s">
        <v>85</v>
      </c>
      <c r="AY4364" s="268" t="s">
        <v>373</v>
      </c>
    </row>
    <row r="4365" s="2" customFormat="1" ht="66.75" customHeight="1">
      <c r="A4365" s="41"/>
      <c r="B4365" s="42"/>
      <c r="C4365" s="280" t="s">
        <v>4307</v>
      </c>
      <c r="D4365" s="280" t="s">
        <v>489</v>
      </c>
      <c r="E4365" s="281" t="s">
        <v>4308</v>
      </c>
      <c r="F4365" s="282" t="s">
        <v>4309</v>
      </c>
      <c r="G4365" s="283" t="s">
        <v>595</v>
      </c>
      <c r="H4365" s="284">
        <v>1</v>
      </c>
      <c r="I4365" s="285"/>
      <c r="J4365" s="286">
        <f>ROUND(I4365*H4365,2)</f>
        <v>0</v>
      </c>
      <c r="K4365" s="282" t="s">
        <v>19</v>
      </c>
      <c r="L4365" s="287"/>
      <c r="M4365" s="288" t="s">
        <v>19</v>
      </c>
      <c r="N4365" s="289" t="s">
        <v>50</v>
      </c>
      <c r="O4365" s="87"/>
      <c r="P4365" s="227">
        <f>O4365*H4365</f>
        <v>0</v>
      </c>
      <c r="Q4365" s="227">
        <v>0.038289999999999998</v>
      </c>
      <c r="R4365" s="227">
        <f>Q4365*H4365</f>
        <v>0.038289999999999998</v>
      </c>
      <c r="S4365" s="227">
        <v>0</v>
      </c>
      <c r="T4365" s="228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9" t="s">
        <v>616</v>
      </c>
      <c r="AT4365" s="229" t="s">
        <v>489</v>
      </c>
      <c r="AU4365" s="229" t="s">
        <v>91</v>
      </c>
      <c r="AY4365" s="20" t="s">
        <v>373</v>
      </c>
      <c r="BE4365" s="230">
        <f>IF(N4365="základní",J4365,0)</f>
        <v>0</v>
      </c>
      <c r="BF4365" s="230">
        <f>IF(N4365="snížená",J4365,0)</f>
        <v>0</v>
      </c>
      <c r="BG4365" s="230">
        <f>IF(N4365="zákl. přenesená",J4365,0)</f>
        <v>0</v>
      </c>
      <c r="BH4365" s="230">
        <f>IF(N4365="sníž. přenesená",J4365,0)</f>
        <v>0</v>
      </c>
      <c r="BI4365" s="230">
        <f>IF(N4365="nulová",J4365,0)</f>
        <v>0</v>
      </c>
      <c r="BJ4365" s="20" t="s">
        <v>91</v>
      </c>
      <c r="BK4365" s="230">
        <f>ROUND(I4365*H4365,2)</f>
        <v>0</v>
      </c>
      <c r="BL4365" s="20" t="s">
        <v>482</v>
      </c>
      <c r="BM4365" s="229" t="s">
        <v>4310</v>
      </c>
    </row>
    <row r="4366" s="2" customFormat="1" ht="66.75" customHeight="1">
      <c r="A4366" s="41"/>
      <c r="B4366" s="42"/>
      <c r="C4366" s="280" t="s">
        <v>4311</v>
      </c>
      <c r="D4366" s="280" t="s">
        <v>489</v>
      </c>
      <c r="E4366" s="281" t="s">
        <v>4312</v>
      </c>
      <c r="F4366" s="282" t="s">
        <v>4309</v>
      </c>
      <c r="G4366" s="283" t="s">
        <v>595</v>
      </c>
      <c r="H4366" s="284">
        <v>1</v>
      </c>
      <c r="I4366" s="285"/>
      <c r="J4366" s="286">
        <f>ROUND(I4366*H4366,2)</f>
        <v>0</v>
      </c>
      <c r="K4366" s="282" t="s">
        <v>19</v>
      </c>
      <c r="L4366" s="287"/>
      <c r="M4366" s="288" t="s">
        <v>19</v>
      </c>
      <c r="N4366" s="289" t="s">
        <v>50</v>
      </c>
      <c r="O4366" s="87"/>
      <c r="P4366" s="227">
        <f>O4366*H4366</f>
        <v>0</v>
      </c>
      <c r="Q4366" s="227">
        <v>0.038289999999999998</v>
      </c>
      <c r="R4366" s="227">
        <f>Q4366*H4366</f>
        <v>0.038289999999999998</v>
      </c>
      <c r="S4366" s="227">
        <v>0</v>
      </c>
      <c r="T4366" s="228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9" t="s">
        <v>616</v>
      </c>
      <c r="AT4366" s="229" t="s">
        <v>489</v>
      </c>
      <c r="AU4366" s="229" t="s">
        <v>91</v>
      </c>
      <c r="AY4366" s="20" t="s">
        <v>373</v>
      </c>
      <c r="BE4366" s="230">
        <f>IF(N4366="základní",J4366,0)</f>
        <v>0</v>
      </c>
      <c r="BF4366" s="230">
        <f>IF(N4366="snížená",J4366,0)</f>
        <v>0</v>
      </c>
      <c r="BG4366" s="230">
        <f>IF(N4366="zákl. přenesená",J4366,0)</f>
        <v>0</v>
      </c>
      <c r="BH4366" s="230">
        <f>IF(N4366="sníž. přenesená",J4366,0)</f>
        <v>0</v>
      </c>
      <c r="BI4366" s="230">
        <f>IF(N4366="nulová",J4366,0)</f>
        <v>0</v>
      </c>
      <c r="BJ4366" s="20" t="s">
        <v>91</v>
      </c>
      <c r="BK4366" s="230">
        <f>ROUND(I4366*H4366,2)</f>
        <v>0</v>
      </c>
      <c r="BL4366" s="20" t="s">
        <v>482</v>
      </c>
      <c r="BM4366" s="229" t="s">
        <v>4313</v>
      </c>
    </row>
    <row r="4367" s="2" customFormat="1" ht="24.15" customHeight="1">
      <c r="A4367" s="41"/>
      <c r="B4367" s="42"/>
      <c r="C4367" s="218" t="s">
        <v>4314</v>
      </c>
      <c r="D4367" s="218" t="s">
        <v>375</v>
      </c>
      <c r="E4367" s="219" t="s">
        <v>4315</v>
      </c>
      <c r="F4367" s="220" t="s">
        <v>4316</v>
      </c>
      <c r="G4367" s="221" t="s">
        <v>595</v>
      </c>
      <c r="H4367" s="222">
        <v>2</v>
      </c>
      <c r="I4367" s="223"/>
      <c r="J4367" s="224">
        <f>ROUND(I4367*H4367,2)</f>
        <v>0</v>
      </c>
      <c r="K4367" s="220" t="s">
        <v>378</v>
      </c>
      <c r="L4367" s="47"/>
      <c r="M4367" s="225" t="s">
        <v>19</v>
      </c>
      <c r="N4367" s="226" t="s">
        <v>50</v>
      </c>
      <c r="O4367" s="87"/>
      <c r="P4367" s="227">
        <f>O4367*H4367</f>
        <v>0</v>
      </c>
      <c r="Q4367" s="227">
        <v>0</v>
      </c>
      <c r="R4367" s="227">
        <f>Q4367*H4367</f>
        <v>0</v>
      </c>
      <c r="S4367" s="227">
        <v>0</v>
      </c>
      <c r="T4367" s="228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9" t="s">
        <v>482</v>
      </c>
      <c r="AT4367" s="229" t="s">
        <v>375</v>
      </c>
      <c r="AU4367" s="229" t="s">
        <v>91</v>
      </c>
      <c r="AY4367" s="20" t="s">
        <v>373</v>
      </c>
      <c r="BE4367" s="230">
        <f>IF(N4367="základní",J4367,0)</f>
        <v>0</v>
      </c>
      <c r="BF4367" s="230">
        <f>IF(N4367="snížená",J4367,0)</f>
        <v>0</v>
      </c>
      <c r="BG4367" s="230">
        <f>IF(N4367="zákl. přenesená",J4367,0)</f>
        <v>0</v>
      </c>
      <c r="BH4367" s="230">
        <f>IF(N4367="sníž. přenesená",J4367,0)</f>
        <v>0</v>
      </c>
      <c r="BI4367" s="230">
        <f>IF(N4367="nulová",J4367,0)</f>
        <v>0</v>
      </c>
      <c r="BJ4367" s="20" t="s">
        <v>91</v>
      </c>
      <c r="BK4367" s="230">
        <f>ROUND(I4367*H4367,2)</f>
        <v>0</v>
      </c>
      <c r="BL4367" s="20" t="s">
        <v>482</v>
      </c>
      <c r="BM4367" s="229" t="s">
        <v>4317</v>
      </c>
    </row>
    <row r="4368" s="2" customFormat="1">
      <c r="A4368" s="41"/>
      <c r="B4368" s="42"/>
      <c r="C4368" s="43"/>
      <c r="D4368" s="231" t="s">
        <v>381</v>
      </c>
      <c r="E4368" s="43"/>
      <c r="F4368" s="232" t="s">
        <v>4318</v>
      </c>
      <c r="G4368" s="43"/>
      <c r="H4368" s="43"/>
      <c r="I4368" s="233"/>
      <c r="J4368" s="43"/>
      <c r="K4368" s="43"/>
      <c r="L4368" s="47"/>
      <c r="M4368" s="234"/>
      <c r="N4368" s="235"/>
      <c r="O4368" s="87"/>
      <c r="P4368" s="87"/>
      <c r="Q4368" s="87"/>
      <c r="R4368" s="87"/>
      <c r="S4368" s="87"/>
      <c r="T4368" s="88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T4368" s="20" t="s">
        <v>381</v>
      </c>
      <c r="AU4368" s="20" t="s">
        <v>91</v>
      </c>
    </row>
    <row r="4369" s="13" customFormat="1">
      <c r="A4369" s="13"/>
      <c r="B4369" s="236"/>
      <c r="C4369" s="237"/>
      <c r="D4369" s="238" t="s">
        <v>383</v>
      </c>
      <c r="E4369" s="239" t="s">
        <v>19</v>
      </c>
      <c r="F4369" s="240" t="s">
        <v>384</v>
      </c>
      <c r="G4369" s="237"/>
      <c r="H4369" s="239" t="s">
        <v>19</v>
      </c>
      <c r="I4369" s="241"/>
      <c r="J4369" s="237"/>
      <c r="K4369" s="237"/>
      <c r="L4369" s="242"/>
      <c r="M4369" s="243"/>
      <c r="N4369" s="244"/>
      <c r="O4369" s="244"/>
      <c r="P4369" s="244"/>
      <c r="Q4369" s="244"/>
      <c r="R4369" s="244"/>
      <c r="S4369" s="244"/>
      <c r="T4369" s="24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6" t="s">
        <v>383</v>
      </c>
      <c r="AU4369" s="246" t="s">
        <v>91</v>
      </c>
      <c r="AV4369" s="13" t="s">
        <v>85</v>
      </c>
      <c r="AW4369" s="13" t="s">
        <v>37</v>
      </c>
      <c r="AX4369" s="13" t="s">
        <v>78</v>
      </c>
      <c r="AY4369" s="246" t="s">
        <v>373</v>
      </c>
    </row>
    <row r="4370" s="14" customFormat="1">
      <c r="A4370" s="14"/>
      <c r="B4370" s="247"/>
      <c r="C4370" s="248"/>
      <c r="D4370" s="238" t="s">
        <v>383</v>
      </c>
      <c r="E4370" s="249" t="s">
        <v>19</v>
      </c>
      <c r="F4370" s="250" t="s">
        <v>4319</v>
      </c>
      <c r="G4370" s="248"/>
      <c r="H4370" s="251">
        <v>1</v>
      </c>
      <c r="I4370" s="252"/>
      <c r="J4370" s="248"/>
      <c r="K4370" s="248"/>
      <c r="L4370" s="253"/>
      <c r="M4370" s="254"/>
      <c r="N4370" s="255"/>
      <c r="O4370" s="255"/>
      <c r="P4370" s="255"/>
      <c r="Q4370" s="255"/>
      <c r="R4370" s="255"/>
      <c r="S4370" s="255"/>
      <c r="T4370" s="256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7" t="s">
        <v>383</v>
      </c>
      <c r="AU4370" s="257" t="s">
        <v>91</v>
      </c>
      <c r="AV4370" s="14" t="s">
        <v>91</v>
      </c>
      <c r="AW4370" s="14" t="s">
        <v>37</v>
      </c>
      <c r="AX4370" s="14" t="s">
        <v>78</v>
      </c>
      <c r="AY4370" s="257" t="s">
        <v>373</v>
      </c>
    </row>
    <row r="4371" s="14" customFormat="1">
      <c r="A4371" s="14"/>
      <c r="B4371" s="247"/>
      <c r="C4371" s="248"/>
      <c r="D4371" s="238" t="s">
        <v>383</v>
      </c>
      <c r="E4371" s="249" t="s">
        <v>19</v>
      </c>
      <c r="F4371" s="250" t="s">
        <v>4320</v>
      </c>
      <c r="G4371" s="248"/>
      <c r="H4371" s="251">
        <v>1</v>
      </c>
      <c r="I4371" s="252"/>
      <c r="J4371" s="248"/>
      <c r="K4371" s="248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7" t="s">
        <v>383</v>
      </c>
      <c r="AU4371" s="257" t="s">
        <v>91</v>
      </c>
      <c r="AV4371" s="14" t="s">
        <v>91</v>
      </c>
      <c r="AW4371" s="14" t="s">
        <v>37</v>
      </c>
      <c r="AX4371" s="14" t="s">
        <v>78</v>
      </c>
      <c r="AY4371" s="257" t="s">
        <v>373</v>
      </c>
    </row>
    <row r="4372" s="15" customFormat="1">
      <c r="A4372" s="15"/>
      <c r="B4372" s="258"/>
      <c r="C4372" s="259"/>
      <c r="D4372" s="238" t="s">
        <v>383</v>
      </c>
      <c r="E4372" s="260" t="s">
        <v>19</v>
      </c>
      <c r="F4372" s="261" t="s">
        <v>386</v>
      </c>
      <c r="G4372" s="259"/>
      <c r="H4372" s="262">
        <v>2</v>
      </c>
      <c r="I4372" s="263"/>
      <c r="J4372" s="259"/>
      <c r="K4372" s="259"/>
      <c r="L4372" s="264"/>
      <c r="M4372" s="265"/>
      <c r="N4372" s="266"/>
      <c r="O4372" s="266"/>
      <c r="P4372" s="266"/>
      <c r="Q4372" s="266"/>
      <c r="R4372" s="266"/>
      <c r="S4372" s="266"/>
      <c r="T4372" s="267"/>
      <c r="U4372" s="15"/>
      <c r="V4372" s="15"/>
      <c r="W4372" s="15"/>
      <c r="X4372" s="15"/>
      <c r="Y4372" s="15"/>
      <c r="Z4372" s="15"/>
      <c r="AA4372" s="15"/>
      <c r="AB4372" s="15"/>
      <c r="AC4372" s="15"/>
      <c r="AD4372" s="15"/>
      <c r="AE4372" s="15"/>
      <c r="AT4372" s="268" t="s">
        <v>383</v>
      </c>
      <c r="AU4372" s="268" t="s">
        <v>91</v>
      </c>
      <c r="AV4372" s="15" t="s">
        <v>379</v>
      </c>
      <c r="AW4372" s="15" t="s">
        <v>37</v>
      </c>
      <c r="AX4372" s="15" t="s">
        <v>85</v>
      </c>
      <c r="AY4372" s="268" t="s">
        <v>373</v>
      </c>
    </row>
    <row r="4373" s="2" customFormat="1" ht="37.8" customHeight="1">
      <c r="A4373" s="41"/>
      <c r="B4373" s="42"/>
      <c r="C4373" s="280" t="s">
        <v>4321</v>
      </c>
      <c r="D4373" s="280" t="s">
        <v>489</v>
      </c>
      <c r="E4373" s="281" t="s">
        <v>4322</v>
      </c>
      <c r="F4373" s="282" t="s">
        <v>4323</v>
      </c>
      <c r="G4373" s="283" t="s">
        <v>595</v>
      </c>
      <c r="H4373" s="284">
        <v>1</v>
      </c>
      <c r="I4373" s="285"/>
      <c r="J4373" s="286">
        <f>ROUND(I4373*H4373,2)</f>
        <v>0</v>
      </c>
      <c r="K4373" s="282" t="s">
        <v>19</v>
      </c>
      <c r="L4373" s="287"/>
      <c r="M4373" s="288" t="s">
        <v>19</v>
      </c>
      <c r="N4373" s="289" t="s">
        <v>50</v>
      </c>
      <c r="O4373" s="87"/>
      <c r="P4373" s="227">
        <f>O4373*H4373</f>
        <v>0</v>
      </c>
      <c r="Q4373" s="227">
        <v>0.104</v>
      </c>
      <c r="R4373" s="227">
        <f>Q4373*H4373</f>
        <v>0.104</v>
      </c>
      <c r="S4373" s="227">
        <v>0</v>
      </c>
      <c r="T4373" s="228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9" t="s">
        <v>616</v>
      </c>
      <c r="AT4373" s="229" t="s">
        <v>489</v>
      </c>
      <c r="AU4373" s="229" t="s">
        <v>91</v>
      </c>
      <c r="AY4373" s="20" t="s">
        <v>373</v>
      </c>
      <c r="BE4373" s="230">
        <f>IF(N4373="základní",J4373,0)</f>
        <v>0</v>
      </c>
      <c r="BF4373" s="230">
        <f>IF(N4373="snížená",J4373,0)</f>
        <v>0</v>
      </c>
      <c r="BG4373" s="230">
        <f>IF(N4373="zákl. přenesená",J4373,0)</f>
        <v>0</v>
      </c>
      <c r="BH4373" s="230">
        <f>IF(N4373="sníž. přenesená",J4373,0)</f>
        <v>0</v>
      </c>
      <c r="BI4373" s="230">
        <f>IF(N4373="nulová",J4373,0)</f>
        <v>0</v>
      </c>
      <c r="BJ4373" s="20" t="s">
        <v>91</v>
      </c>
      <c r="BK4373" s="230">
        <f>ROUND(I4373*H4373,2)</f>
        <v>0</v>
      </c>
      <c r="BL4373" s="20" t="s">
        <v>482</v>
      </c>
      <c r="BM4373" s="229" t="s">
        <v>4324</v>
      </c>
    </row>
    <row r="4374" s="13" customFormat="1">
      <c r="A4374" s="13"/>
      <c r="B4374" s="236"/>
      <c r="C4374" s="237"/>
      <c r="D4374" s="238" t="s">
        <v>383</v>
      </c>
      <c r="E4374" s="239" t="s">
        <v>19</v>
      </c>
      <c r="F4374" s="240" t="s">
        <v>384</v>
      </c>
      <c r="G4374" s="237"/>
      <c r="H4374" s="239" t="s">
        <v>19</v>
      </c>
      <c r="I4374" s="241"/>
      <c r="J4374" s="237"/>
      <c r="K4374" s="237"/>
      <c r="L4374" s="242"/>
      <c r="M4374" s="243"/>
      <c r="N4374" s="244"/>
      <c r="O4374" s="244"/>
      <c r="P4374" s="244"/>
      <c r="Q4374" s="244"/>
      <c r="R4374" s="244"/>
      <c r="S4374" s="244"/>
      <c r="T4374" s="24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6" t="s">
        <v>383</v>
      </c>
      <c r="AU4374" s="246" t="s">
        <v>91</v>
      </c>
      <c r="AV4374" s="13" t="s">
        <v>85</v>
      </c>
      <c r="AW4374" s="13" t="s">
        <v>37</v>
      </c>
      <c r="AX4374" s="13" t="s">
        <v>78</v>
      </c>
      <c r="AY4374" s="246" t="s">
        <v>373</v>
      </c>
    </row>
    <row r="4375" s="14" customFormat="1">
      <c r="A4375" s="14"/>
      <c r="B4375" s="247"/>
      <c r="C4375" s="248"/>
      <c r="D4375" s="238" t="s">
        <v>383</v>
      </c>
      <c r="E4375" s="249" t="s">
        <v>19</v>
      </c>
      <c r="F4375" s="250" t="s">
        <v>4319</v>
      </c>
      <c r="G4375" s="248"/>
      <c r="H4375" s="251">
        <v>1</v>
      </c>
      <c r="I4375" s="252"/>
      <c r="J4375" s="248"/>
      <c r="K4375" s="248"/>
      <c r="L4375" s="253"/>
      <c r="M4375" s="254"/>
      <c r="N4375" s="255"/>
      <c r="O4375" s="255"/>
      <c r="P4375" s="255"/>
      <c r="Q4375" s="255"/>
      <c r="R4375" s="255"/>
      <c r="S4375" s="255"/>
      <c r="T4375" s="256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7" t="s">
        <v>383</v>
      </c>
      <c r="AU4375" s="257" t="s">
        <v>91</v>
      </c>
      <c r="AV4375" s="14" t="s">
        <v>91</v>
      </c>
      <c r="AW4375" s="14" t="s">
        <v>37</v>
      </c>
      <c r="AX4375" s="14" t="s">
        <v>78</v>
      </c>
      <c r="AY4375" s="257" t="s">
        <v>373</v>
      </c>
    </row>
    <row r="4376" s="15" customFormat="1">
      <c r="A4376" s="15"/>
      <c r="B4376" s="258"/>
      <c r="C4376" s="259"/>
      <c r="D4376" s="238" t="s">
        <v>383</v>
      </c>
      <c r="E4376" s="260" t="s">
        <v>19</v>
      </c>
      <c r="F4376" s="261" t="s">
        <v>386</v>
      </c>
      <c r="G4376" s="259"/>
      <c r="H4376" s="262">
        <v>1</v>
      </c>
      <c r="I4376" s="263"/>
      <c r="J4376" s="259"/>
      <c r="K4376" s="259"/>
      <c r="L4376" s="264"/>
      <c r="M4376" s="265"/>
      <c r="N4376" s="266"/>
      <c r="O4376" s="266"/>
      <c r="P4376" s="266"/>
      <c r="Q4376" s="266"/>
      <c r="R4376" s="266"/>
      <c r="S4376" s="266"/>
      <c r="T4376" s="267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T4376" s="268" t="s">
        <v>383</v>
      </c>
      <c r="AU4376" s="268" t="s">
        <v>91</v>
      </c>
      <c r="AV4376" s="15" t="s">
        <v>379</v>
      </c>
      <c r="AW4376" s="15" t="s">
        <v>37</v>
      </c>
      <c r="AX4376" s="15" t="s">
        <v>85</v>
      </c>
      <c r="AY4376" s="268" t="s">
        <v>373</v>
      </c>
    </row>
    <row r="4377" s="2" customFormat="1" ht="49.05" customHeight="1">
      <c r="A4377" s="41"/>
      <c r="B4377" s="42"/>
      <c r="C4377" s="280" t="s">
        <v>4325</v>
      </c>
      <c r="D4377" s="280" t="s">
        <v>489</v>
      </c>
      <c r="E4377" s="281" t="s">
        <v>4326</v>
      </c>
      <c r="F4377" s="282" t="s">
        <v>4327</v>
      </c>
      <c r="G4377" s="283" t="s">
        <v>595</v>
      </c>
      <c r="H4377" s="284">
        <v>1</v>
      </c>
      <c r="I4377" s="285"/>
      <c r="J4377" s="286">
        <f>ROUND(I4377*H4377,2)</f>
        <v>0</v>
      </c>
      <c r="K4377" s="282" t="s">
        <v>19</v>
      </c>
      <c r="L4377" s="287"/>
      <c r="M4377" s="288" t="s">
        <v>19</v>
      </c>
      <c r="N4377" s="289" t="s">
        <v>50</v>
      </c>
      <c r="O4377" s="87"/>
      <c r="P4377" s="227">
        <f>O4377*H4377</f>
        <v>0</v>
      </c>
      <c r="Q4377" s="227">
        <v>0.104</v>
      </c>
      <c r="R4377" s="227">
        <f>Q4377*H4377</f>
        <v>0.104</v>
      </c>
      <c r="S4377" s="227">
        <v>0</v>
      </c>
      <c r="T4377" s="228">
        <f>S4377*H4377</f>
        <v>0</v>
      </c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R4377" s="229" t="s">
        <v>616</v>
      </c>
      <c r="AT4377" s="229" t="s">
        <v>489</v>
      </c>
      <c r="AU4377" s="229" t="s">
        <v>91</v>
      </c>
      <c r="AY4377" s="20" t="s">
        <v>373</v>
      </c>
      <c r="BE4377" s="230">
        <f>IF(N4377="základní",J4377,0)</f>
        <v>0</v>
      </c>
      <c r="BF4377" s="230">
        <f>IF(N4377="snížená",J4377,0)</f>
        <v>0</v>
      </c>
      <c r="BG4377" s="230">
        <f>IF(N4377="zákl. přenesená",J4377,0)</f>
        <v>0</v>
      </c>
      <c r="BH4377" s="230">
        <f>IF(N4377="sníž. přenesená",J4377,0)</f>
        <v>0</v>
      </c>
      <c r="BI4377" s="230">
        <f>IF(N4377="nulová",J4377,0)</f>
        <v>0</v>
      </c>
      <c r="BJ4377" s="20" t="s">
        <v>91</v>
      </c>
      <c r="BK4377" s="230">
        <f>ROUND(I4377*H4377,2)</f>
        <v>0</v>
      </c>
      <c r="BL4377" s="20" t="s">
        <v>482</v>
      </c>
      <c r="BM4377" s="229" t="s">
        <v>4328</v>
      </c>
    </row>
    <row r="4378" s="13" customFormat="1">
      <c r="A4378" s="13"/>
      <c r="B4378" s="236"/>
      <c r="C4378" s="237"/>
      <c r="D4378" s="238" t="s">
        <v>383</v>
      </c>
      <c r="E4378" s="239" t="s">
        <v>19</v>
      </c>
      <c r="F4378" s="240" t="s">
        <v>384</v>
      </c>
      <c r="G4378" s="237"/>
      <c r="H4378" s="239" t="s">
        <v>19</v>
      </c>
      <c r="I4378" s="241"/>
      <c r="J4378" s="237"/>
      <c r="K4378" s="237"/>
      <c r="L4378" s="242"/>
      <c r="M4378" s="243"/>
      <c r="N4378" s="244"/>
      <c r="O4378" s="244"/>
      <c r="P4378" s="244"/>
      <c r="Q4378" s="244"/>
      <c r="R4378" s="244"/>
      <c r="S4378" s="244"/>
      <c r="T4378" s="245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6" t="s">
        <v>383</v>
      </c>
      <c r="AU4378" s="246" t="s">
        <v>91</v>
      </c>
      <c r="AV4378" s="13" t="s">
        <v>85</v>
      </c>
      <c r="AW4378" s="13" t="s">
        <v>37</v>
      </c>
      <c r="AX4378" s="13" t="s">
        <v>78</v>
      </c>
      <c r="AY4378" s="246" t="s">
        <v>373</v>
      </c>
    </row>
    <row r="4379" s="13" customFormat="1">
      <c r="A4379" s="13"/>
      <c r="B4379" s="236"/>
      <c r="C4379" s="237"/>
      <c r="D4379" s="238" t="s">
        <v>383</v>
      </c>
      <c r="E4379" s="239" t="s">
        <v>19</v>
      </c>
      <c r="F4379" s="240" t="s">
        <v>1556</v>
      </c>
      <c r="G4379" s="237"/>
      <c r="H4379" s="239" t="s">
        <v>19</v>
      </c>
      <c r="I4379" s="241"/>
      <c r="J4379" s="237"/>
      <c r="K4379" s="237"/>
      <c r="L4379" s="242"/>
      <c r="M4379" s="243"/>
      <c r="N4379" s="244"/>
      <c r="O4379" s="244"/>
      <c r="P4379" s="244"/>
      <c r="Q4379" s="244"/>
      <c r="R4379" s="244"/>
      <c r="S4379" s="244"/>
      <c r="T4379" s="24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6" t="s">
        <v>383</v>
      </c>
      <c r="AU4379" s="246" t="s">
        <v>91</v>
      </c>
      <c r="AV4379" s="13" t="s">
        <v>85</v>
      </c>
      <c r="AW4379" s="13" t="s">
        <v>37</v>
      </c>
      <c r="AX4379" s="13" t="s">
        <v>78</v>
      </c>
      <c r="AY4379" s="246" t="s">
        <v>373</v>
      </c>
    </row>
    <row r="4380" s="14" customFormat="1">
      <c r="A4380" s="14"/>
      <c r="B4380" s="247"/>
      <c r="C4380" s="248"/>
      <c r="D4380" s="238" t="s">
        <v>383</v>
      </c>
      <c r="E4380" s="249" t="s">
        <v>19</v>
      </c>
      <c r="F4380" s="250" t="s">
        <v>4320</v>
      </c>
      <c r="G4380" s="248"/>
      <c r="H4380" s="251">
        <v>1</v>
      </c>
      <c r="I4380" s="252"/>
      <c r="J4380" s="248"/>
      <c r="K4380" s="248"/>
      <c r="L4380" s="253"/>
      <c r="M4380" s="254"/>
      <c r="N4380" s="255"/>
      <c r="O4380" s="255"/>
      <c r="P4380" s="255"/>
      <c r="Q4380" s="255"/>
      <c r="R4380" s="255"/>
      <c r="S4380" s="255"/>
      <c r="T4380" s="256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7" t="s">
        <v>383</v>
      </c>
      <c r="AU4380" s="257" t="s">
        <v>91</v>
      </c>
      <c r="AV4380" s="14" t="s">
        <v>91</v>
      </c>
      <c r="AW4380" s="14" t="s">
        <v>37</v>
      </c>
      <c r="AX4380" s="14" t="s">
        <v>78</v>
      </c>
      <c r="AY4380" s="257" t="s">
        <v>373</v>
      </c>
    </row>
    <row r="4381" s="15" customFormat="1">
      <c r="A4381" s="15"/>
      <c r="B4381" s="258"/>
      <c r="C4381" s="259"/>
      <c r="D4381" s="238" t="s">
        <v>383</v>
      </c>
      <c r="E4381" s="260" t="s">
        <v>19</v>
      </c>
      <c r="F4381" s="261" t="s">
        <v>386</v>
      </c>
      <c r="G4381" s="259"/>
      <c r="H4381" s="262">
        <v>1</v>
      </c>
      <c r="I4381" s="263"/>
      <c r="J4381" s="259"/>
      <c r="K4381" s="259"/>
      <c r="L4381" s="264"/>
      <c r="M4381" s="265"/>
      <c r="N4381" s="266"/>
      <c r="O4381" s="266"/>
      <c r="P4381" s="266"/>
      <c r="Q4381" s="266"/>
      <c r="R4381" s="266"/>
      <c r="S4381" s="266"/>
      <c r="T4381" s="267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8" t="s">
        <v>383</v>
      </c>
      <c r="AU4381" s="268" t="s">
        <v>91</v>
      </c>
      <c r="AV4381" s="15" t="s">
        <v>379</v>
      </c>
      <c r="AW4381" s="15" t="s">
        <v>37</v>
      </c>
      <c r="AX4381" s="15" t="s">
        <v>85</v>
      </c>
      <c r="AY4381" s="268" t="s">
        <v>373</v>
      </c>
    </row>
    <row r="4382" s="2" customFormat="1" ht="37.8" customHeight="1">
      <c r="A4382" s="41"/>
      <c r="B4382" s="42"/>
      <c r="C4382" s="218" t="s">
        <v>4329</v>
      </c>
      <c r="D4382" s="218" t="s">
        <v>375</v>
      </c>
      <c r="E4382" s="219" t="s">
        <v>4330</v>
      </c>
      <c r="F4382" s="220" t="s">
        <v>4331</v>
      </c>
      <c r="G4382" s="221" t="s">
        <v>153</v>
      </c>
      <c r="H4382" s="222">
        <v>0.27000000000000002</v>
      </c>
      <c r="I4382" s="223"/>
      <c r="J4382" s="224">
        <f>ROUND(I4382*H4382,2)</f>
        <v>0</v>
      </c>
      <c r="K4382" s="220" t="s">
        <v>378</v>
      </c>
      <c r="L4382" s="47"/>
      <c r="M4382" s="225" t="s">
        <v>19</v>
      </c>
      <c r="N4382" s="226" t="s">
        <v>50</v>
      </c>
      <c r="O4382" s="87"/>
      <c r="P4382" s="227">
        <f>O4382*H4382</f>
        <v>0</v>
      </c>
      <c r="Q4382" s="227">
        <v>0.00012</v>
      </c>
      <c r="R4382" s="227">
        <f>Q4382*H4382</f>
        <v>3.2400000000000001E-05</v>
      </c>
      <c r="S4382" s="227">
        <v>0</v>
      </c>
      <c r="T4382" s="228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9" t="s">
        <v>482</v>
      </c>
      <c r="AT4382" s="229" t="s">
        <v>375</v>
      </c>
      <c r="AU4382" s="229" t="s">
        <v>91</v>
      </c>
      <c r="AY4382" s="20" t="s">
        <v>373</v>
      </c>
      <c r="BE4382" s="230">
        <f>IF(N4382="základní",J4382,0)</f>
        <v>0</v>
      </c>
      <c r="BF4382" s="230">
        <f>IF(N4382="snížená",J4382,0)</f>
        <v>0</v>
      </c>
      <c r="BG4382" s="230">
        <f>IF(N4382="zákl. přenesená",J4382,0)</f>
        <v>0</v>
      </c>
      <c r="BH4382" s="230">
        <f>IF(N4382="sníž. přenesená",J4382,0)</f>
        <v>0</v>
      </c>
      <c r="BI4382" s="230">
        <f>IF(N4382="nulová",J4382,0)</f>
        <v>0</v>
      </c>
      <c r="BJ4382" s="20" t="s">
        <v>91</v>
      </c>
      <c r="BK4382" s="230">
        <f>ROUND(I4382*H4382,2)</f>
        <v>0</v>
      </c>
      <c r="BL4382" s="20" t="s">
        <v>482</v>
      </c>
      <c r="BM4382" s="229" t="s">
        <v>4332</v>
      </c>
    </row>
    <row r="4383" s="2" customFormat="1">
      <c r="A4383" s="41"/>
      <c r="B4383" s="42"/>
      <c r="C4383" s="43"/>
      <c r="D4383" s="231" t="s">
        <v>381</v>
      </c>
      <c r="E4383" s="43"/>
      <c r="F4383" s="232" t="s">
        <v>4333</v>
      </c>
      <c r="G4383" s="43"/>
      <c r="H4383" s="43"/>
      <c r="I4383" s="233"/>
      <c r="J4383" s="43"/>
      <c r="K4383" s="43"/>
      <c r="L4383" s="47"/>
      <c r="M4383" s="234"/>
      <c r="N4383" s="235"/>
      <c r="O4383" s="87"/>
      <c r="P4383" s="87"/>
      <c r="Q4383" s="87"/>
      <c r="R4383" s="87"/>
      <c r="S4383" s="87"/>
      <c r="T4383" s="88"/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T4383" s="20" t="s">
        <v>381</v>
      </c>
      <c r="AU4383" s="20" t="s">
        <v>91</v>
      </c>
    </row>
    <row r="4384" s="13" customFormat="1">
      <c r="A4384" s="13"/>
      <c r="B4384" s="236"/>
      <c r="C4384" s="237"/>
      <c r="D4384" s="238" t="s">
        <v>383</v>
      </c>
      <c r="E4384" s="239" t="s">
        <v>19</v>
      </c>
      <c r="F4384" s="240" t="s">
        <v>384</v>
      </c>
      <c r="G4384" s="237"/>
      <c r="H4384" s="239" t="s">
        <v>19</v>
      </c>
      <c r="I4384" s="241"/>
      <c r="J4384" s="237"/>
      <c r="K4384" s="237"/>
      <c r="L4384" s="242"/>
      <c r="M4384" s="243"/>
      <c r="N4384" s="244"/>
      <c r="O4384" s="244"/>
      <c r="P4384" s="244"/>
      <c r="Q4384" s="244"/>
      <c r="R4384" s="244"/>
      <c r="S4384" s="244"/>
      <c r="T4384" s="245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6" t="s">
        <v>383</v>
      </c>
      <c r="AU4384" s="246" t="s">
        <v>91</v>
      </c>
      <c r="AV4384" s="13" t="s">
        <v>85</v>
      </c>
      <c r="AW4384" s="13" t="s">
        <v>37</v>
      </c>
      <c r="AX4384" s="13" t="s">
        <v>78</v>
      </c>
      <c r="AY4384" s="246" t="s">
        <v>373</v>
      </c>
    </row>
    <row r="4385" s="13" customFormat="1">
      <c r="A4385" s="13"/>
      <c r="B4385" s="236"/>
      <c r="C4385" s="237"/>
      <c r="D4385" s="238" t="s">
        <v>383</v>
      </c>
      <c r="E4385" s="239" t="s">
        <v>19</v>
      </c>
      <c r="F4385" s="240" t="s">
        <v>1441</v>
      </c>
      <c r="G4385" s="237"/>
      <c r="H4385" s="239" t="s">
        <v>19</v>
      </c>
      <c r="I4385" s="241"/>
      <c r="J4385" s="237"/>
      <c r="K4385" s="237"/>
      <c r="L4385" s="242"/>
      <c r="M4385" s="243"/>
      <c r="N4385" s="244"/>
      <c r="O4385" s="244"/>
      <c r="P4385" s="244"/>
      <c r="Q4385" s="244"/>
      <c r="R4385" s="244"/>
      <c r="S4385" s="244"/>
      <c r="T4385" s="24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6" t="s">
        <v>383</v>
      </c>
      <c r="AU4385" s="246" t="s">
        <v>91</v>
      </c>
      <c r="AV4385" s="13" t="s">
        <v>85</v>
      </c>
      <c r="AW4385" s="13" t="s">
        <v>37</v>
      </c>
      <c r="AX4385" s="13" t="s">
        <v>78</v>
      </c>
      <c r="AY4385" s="246" t="s">
        <v>373</v>
      </c>
    </row>
    <row r="4386" s="14" customFormat="1">
      <c r="A4386" s="14"/>
      <c r="B4386" s="247"/>
      <c r="C4386" s="248"/>
      <c r="D4386" s="238" t="s">
        <v>383</v>
      </c>
      <c r="E4386" s="249" t="s">
        <v>19</v>
      </c>
      <c r="F4386" s="250" t="s">
        <v>4334</v>
      </c>
      <c r="G4386" s="248"/>
      <c r="H4386" s="251">
        <v>0.27000000000000002</v>
      </c>
      <c r="I4386" s="252"/>
      <c r="J4386" s="248"/>
      <c r="K4386" s="248"/>
      <c r="L4386" s="253"/>
      <c r="M4386" s="254"/>
      <c r="N4386" s="255"/>
      <c r="O4386" s="255"/>
      <c r="P4386" s="255"/>
      <c r="Q4386" s="255"/>
      <c r="R4386" s="255"/>
      <c r="S4386" s="255"/>
      <c r="T4386" s="256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7" t="s">
        <v>383</v>
      </c>
      <c r="AU4386" s="257" t="s">
        <v>91</v>
      </c>
      <c r="AV4386" s="14" t="s">
        <v>91</v>
      </c>
      <c r="AW4386" s="14" t="s">
        <v>37</v>
      </c>
      <c r="AX4386" s="14" t="s">
        <v>78</v>
      </c>
      <c r="AY4386" s="257" t="s">
        <v>373</v>
      </c>
    </row>
    <row r="4387" s="15" customFormat="1">
      <c r="A4387" s="15"/>
      <c r="B4387" s="258"/>
      <c r="C4387" s="259"/>
      <c r="D4387" s="238" t="s">
        <v>383</v>
      </c>
      <c r="E4387" s="260" t="s">
        <v>19</v>
      </c>
      <c r="F4387" s="261" t="s">
        <v>386</v>
      </c>
      <c r="G4387" s="259"/>
      <c r="H4387" s="262">
        <v>0.27000000000000002</v>
      </c>
      <c r="I4387" s="263"/>
      <c r="J4387" s="259"/>
      <c r="K4387" s="259"/>
      <c r="L4387" s="264"/>
      <c r="M4387" s="265"/>
      <c r="N4387" s="266"/>
      <c r="O4387" s="266"/>
      <c r="P4387" s="266"/>
      <c r="Q4387" s="266"/>
      <c r="R4387" s="266"/>
      <c r="S4387" s="266"/>
      <c r="T4387" s="267"/>
      <c r="U4387" s="15"/>
      <c r="V4387" s="15"/>
      <c r="W4387" s="15"/>
      <c r="X4387" s="15"/>
      <c r="Y4387" s="15"/>
      <c r="Z4387" s="15"/>
      <c r="AA4387" s="15"/>
      <c r="AB4387" s="15"/>
      <c r="AC4387" s="15"/>
      <c r="AD4387" s="15"/>
      <c r="AE4387" s="15"/>
      <c r="AT4387" s="268" t="s">
        <v>383</v>
      </c>
      <c r="AU4387" s="268" t="s">
        <v>91</v>
      </c>
      <c r="AV4387" s="15" t="s">
        <v>379</v>
      </c>
      <c r="AW4387" s="15" t="s">
        <v>37</v>
      </c>
      <c r="AX4387" s="15" t="s">
        <v>85</v>
      </c>
      <c r="AY4387" s="268" t="s">
        <v>373</v>
      </c>
    </row>
    <row r="4388" s="2" customFormat="1" ht="24.15" customHeight="1">
      <c r="A4388" s="41"/>
      <c r="B4388" s="42"/>
      <c r="C4388" s="280" t="s">
        <v>4335</v>
      </c>
      <c r="D4388" s="280" t="s">
        <v>489</v>
      </c>
      <c r="E4388" s="281" t="s">
        <v>4336</v>
      </c>
      <c r="F4388" s="282" t="s">
        <v>4337</v>
      </c>
      <c r="G4388" s="283" t="s">
        <v>595</v>
      </c>
      <c r="H4388" s="284">
        <v>3</v>
      </c>
      <c r="I4388" s="285"/>
      <c r="J4388" s="286">
        <f>ROUND(I4388*H4388,2)</f>
        <v>0</v>
      </c>
      <c r="K4388" s="282" t="s">
        <v>19</v>
      </c>
      <c r="L4388" s="287"/>
      <c r="M4388" s="288" t="s">
        <v>19</v>
      </c>
      <c r="N4388" s="289" t="s">
        <v>50</v>
      </c>
      <c r="O4388" s="87"/>
      <c r="P4388" s="227">
        <f>O4388*H4388</f>
        <v>0</v>
      </c>
      <c r="Q4388" s="227">
        <v>0.0010200000000000001</v>
      </c>
      <c r="R4388" s="227">
        <f>Q4388*H4388</f>
        <v>0.0030600000000000002</v>
      </c>
      <c r="S4388" s="227">
        <v>0</v>
      </c>
      <c r="T4388" s="228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9" t="s">
        <v>616</v>
      </c>
      <c r="AT4388" s="229" t="s">
        <v>489</v>
      </c>
      <c r="AU4388" s="229" t="s">
        <v>91</v>
      </c>
      <c r="AY4388" s="20" t="s">
        <v>373</v>
      </c>
      <c r="BE4388" s="230">
        <f>IF(N4388="základní",J4388,0)</f>
        <v>0</v>
      </c>
      <c r="BF4388" s="230">
        <f>IF(N4388="snížená",J4388,0)</f>
        <v>0</v>
      </c>
      <c r="BG4388" s="230">
        <f>IF(N4388="zákl. přenesená",J4388,0)</f>
        <v>0</v>
      </c>
      <c r="BH4388" s="230">
        <f>IF(N4388="sníž. přenesená",J4388,0)</f>
        <v>0</v>
      </c>
      <c r="BI4388" s="230">
        <f>IF(N4388="nulová",J4388,0)</f>
        <v>0</v>
      </c>
      <c r="BJ4388" s="20" t="s">
        <v>91</v>
      </c>
      <c r="BK4388" s="230">
        <f>ROUND(I4388*H4388,2)</f>
        <v>0</v>
      </c>
      <c r="BL4388" s="20" t="s">
        <v>482</v>
      </c>
      <c r="BM4388" s="229" t="s">
        <v>4338</v>
      </c>
    </row>
    <row r="4389" s="13" customFormat="1">
      <c r="A4389" s="13"/>
      <c r="B4389" s="236"/>
      <c r="C4389" s="237"/>
      <c r="D4389" s="238" t="s">
        <v>383</v>
      </c>
      <c r="E4389" s="239" t="s">
        <v>19</v>
      </c>
      <c r="F4389" s="240" t="s">
        <v>384</v>
      </c>
      <c r="G4389" s="237"/>
      <c r="H4389" s="239" t="s">
        <v>19</v>
      </c>
      <c r="I4389" s="241"/>
      <c r="J4389" s="237"/>
      <c r="K4389" s="237"/>
      <c r="L4389" s="242"/>
      <c r="M4389" s="243"/>
      <c r="N4389" s="244"/>
      <c r="O4389" s="244"/>
      <c r="P4389" s="244"/>
      <c r="Q4389" s="244"/>
      <c r="R4389" s="244"/>
      <c r="S4389" s="244"/>
      <c r="T4389" s="245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6" t="s">
        <v>383</v>
      </c>
      <c r="AU4389" s="246" t="s">
        <v>91</v>
      </c>
      <c r="AV4389" s="13" t="s">
        <v>85</v>
      </c>
      <c r="AW4389" s="13" t="s">
        <v>37</v>
      </c>
      <c r="AX4389" s="13" t="s">
        <v>78</v>
      </c>
      <c r="AY4389" s="246" t="s">
        <v>373</v>
      </c>
    </row>
    <row r="4390" s="13" customFormat="1">
      <c r="A4390" s="13"/>
      <c r="B4390" s="236"/>
      <c r="C4390" s="237"/>
      <c r="D4390" s="238" t="s">
        <v>383</v>
      </c>
      <c r="E4390" s="239" t="s">
        <v>19</v>
      </c>
      <c r="F4390" s="240" t="s">
        <v>1441</v>
      </c>
      <c r="G4390" s="237"/>
      <c r="H4390" s="239" t="s">
        <v>19</v>
      </c>
      <c r="I4390" s="241"/>
      <c r="J4390" s="237"/>
      <c r="K4390" s="237"/>
      <c r="L4390" s="242"/>
      <c r="M4390" s="243"/>
      <c r="N4390" s="244"/>
      <c r="O4390" s="244"/>
      <c r="P4390" s="244"/>
      <c r="Q4390" s="244"/>
      <c r="R4390" s="244"/>
      <c r="S4390" s="244"/>
      <c r="T4390" s="245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6" t="s">
        <v>383</v>
      </c>
      <c r="AU4390" s="246" t="s">
        <v>91</v>
      </c>
      <c r="AV4390" s="13" t="s">
        <v>85</v>
      </c>
      <c r="AW4390" s="13" t="s">
        <v>37</v>
      </c>
      <c r="AX4390" s="13" t="s">
        <v>78</v>
      </c>
      <c r="AY4390" s="246" t="s">
        <v>373</v>
      </c>
    </row>
    <row r="4391" s="14" customFormat="1">
      <c r="A4391" s="14"/>
      <c r="B4391" s="247"/>
      <c r="C4391" s="248"/>
      <c r="D4391" s="238" t="s">
        <v>383</v>
      </c>
      <c r="E4391" s="249" t="s">
        <v>19</v>
      </c>
      <c r="F4391" s="250" t="s">
        <v>4339</v>
      </c>
      <c r="G4391" s="248"/>
      <c r="H4391" s="251">
        <v>3</v>
      </c>
      <c r="I4391" s="252"/>
      <c r="J4391" s="248"/>
      <c r="K4391" s="248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383</v>
      </c>
      <c r="AU4391" s="257" t="s">
        <v>91</v>
      </c>
      <c r="AV4391" s="14" t="s">
        <v>91</v>
      </c>
      <c r="AW4391" s="14" t="s">
        <v>37</v>
      </c>
      <c r="AX4391" s="14" t="s">
        <v>78</v>
      </c>
      <c r="AY4391" s="257" t="s">
        <v>373</v>
      </c>
    </row>
    <row r="4392" s="15" customFormat="1">
      <c r="A4392" s="15"/>
      <c r="B4392" s="258"/>
      <c r="C4392" s="259"/>
      <c r="D4392" s="238" t="s">
        <v>383</v>
      </c>
      <c r="E4392" s="260" t="s">
        <v>19</v>
      </c>
      <c r="F4392" s="261" t="s">
        <v>386</v>
      </c>
      <c r="G4392" s="259"/>
      <c r="H4392" s="262">
        <v>3</v>
      </c>
      <c r="I4392" s="263"/>
      <c r="J4392" s="259"/>
      <c r="K4392" s="259"/>
      <c r="L4392" s="264"/>
      <c r="M4392" s="265"/>
      <c r="N4392" s="266"/>
      <c r="O4392" s="266"/>
      <c r="P4392" s="266"/>
      <c r="Q4392" s="266"/>
      <c r="R4392" s="266"/>
      <c r="S4392" s="266"/>
      <c r="T4392" s="267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68" t="s">
        <v>383</v>
      </c>
      <c r="AU4392" s="268" t="s">
        <v>91</v>
      </c>
      <c r="AV4392" s="15" t="s">
        <v>379</v>
      </c>
      <c r="AW4392" s="15" t="s">
        <v>37</v>
      </c>
      <c r="AX4392" s="15" t="s">
        <v>85</v>
      </c>
      <c r="AY4392" s="268" t="s">
        <v>373</v>
      </c>
    </row>
    <row r="4393" s="2" customFormat="1" ht="33" customHeight="1">
      <c r="A4393" s="41"/>
      <c r="B4393" s="42"/>
      <c r="C4393" s="218" t="s">
        <v>4340</v>
      </c>
      <c r="D4393" s="218" t="s">
        <v>375</v>
      </c>
      <c r="E4393" s="219" t="s">
        <v>4341</v>
      </c>
      <c r="F4393" s="220" t="s">
        <v>4342</v>
      </c>
      <c r="G4393" s="221" t="s">
        <v>595</v>
      </c>
      <c r="H4393" s="222">
        <v>7</v>
      </c>
      <c r="I4393" s="223"/>
      <c r="J4393" s="224">
        <f>ROUND(I4393*H4393,2)</f>
        <v>0</v>
      </c>
      <c r="K4393" s="220" t="s">
        <v>378</v>
      </c>
      <c r="L4393" s="47"/>
      <c r="M4393" s="225" t="s">
        <v>19</v>
      </c>
      <c r="N4393" s="226" t="s">
        <v>50</v>
      </c>
      <c r="O4393" s="87"/>
      <c r="P4393" s="227">
        <f>O4393*H4393</f>
        <v>0</v>
      </c>
      <c r="Q4393" s="227">
        <v>0.00060999999999999997</v>
      </c>
      <c r="R4393" s="227">
        <f>Q4393*H4393</f>
        <v>0.0042699999999999995</v>
      </c>
      <c r="S4393" s="227">
        <v>0</v>
      </c>
      <c r="T4393" s="228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9" t="s">
        <v>482</v>
      </c>
      <c r="AT4393" s="229" t="s">
        <v>375</v>
      </c>
      <c r="AU4393" s="229" t="s">
        <v>91</v>
      </c>
      <c r="AY4393" s="20" t="s">
        <v>373</v>
      </c>
      <c r="BE4393" s="230">
        <f>IF(N4393="základní",J4393,0)</f>
        <v>0</v>
      </c>
      <c r="BF4393" s="230">
        <f>IF(N4393="snížená",J4393,0)</f>
        <v>0</v>
      </c>
      <c r="BG4393" s="230">
        <f>IF(N4393="zákl. přenesená",J4393,0)</f>
        <v>0</v>
      </c>
      <c r="BH4393" s="230">
        <f>IF(N4393="sníž. přenesená",J4393,0)</f>
        <v>0</v>
      </c>
      <c r="BI4393" s="230">
        <f>IF(N4393="nulová",J4393,0)</f>
        <v>0</v>
      </c>
      <c r="BJ4393" s="20" t="s">
        <v>91</v>
      </c>
      <c r="BK4393" s="230">
        <f>ROUND(I4393*H4393,2)</f>
        <v>0</v>
      </c>
      <c r="BL4393" s="20" t="s">
        <v>482</v>
      </c>
      <c r="BM4393" s="229" t="s">
        <v>4343</v>
      </c>
    </row>
    <row r="4394" s="2" customFormat="1">
      <c r="A4394" s="41"/>
      <c r="B4394" s="42"/>
      <c r="C4394" s="43"/>
      <c r="D4394" s="231" t="s">
        <v>381</v>
      </c>
      <c r="E4394" s="43"/>
      <c r="F4394" s="232" t="s">
        <v>4344</v>
      </c>
      <c r="G4394" s="43"/>
      <c r="H4394" s="43"/>
      <c r="I4394" s="233"/>
      <c r="J4394" s="43"/>
      <c r="K4394" s="43"/>
      <c r="L4394" s="47"/>
      <c r="M4394" s="234"/>
      <c r="N4394" s="235"/>
      <c r="O4394" s="87"/>
      <c r="P4394" s="87"/>
      <c r="Q4394" s="87"/>
      <c r="R4394" s="87"/>
      <c r="S4394" s="87"/>
      <c r="T4394" s="88"/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T4394" s="20" t="s">
        <v>381</v>
      </c>
      <c r="AU4394" s="20" t="s">
        <v>91</v>
      </c>
    </row>
    <row r="4395" s="13" customFormat="1">
      <c r="A4395" s="13"/>
      <c r="B4395" s="236"/>
      <c r="C4395" s="237"/>
      <c r="D4395" s="238" t="s">
        <v>383</v>
      </c>
      <c r="E4395" s="239" t="s">
        <v>19</v>
      </c>
      <c r="F4395" s="240" t="s">
        <v>384</v>
      </c>
      <c r="G4395" s="237"/>
      <c r="H4395" s="239" t="s">
        <v>19</v>
      </c>
      <c r="I4395" s="241"/>
      <c r="J4395" s="237"/>
      <c r="K4395" s="237"/>
      <c r="L4395" s="242"/>
      <c r="M4395" s="243"/>
      <c r="N4395" s="244"/>
      <c r="O4395" s="244"/>
      <c r="P4395" s="244"/>
      <c r="Q4395" s="244"/>
      <c r="R4395" s="244"/>
      <c r="S4395" s="244"/>
      <c r="T4395" s="245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6" t="s">
        <v>383</v>
      </c>
      <c r="AU4395" s="246" t="s">
        <v>91</v>
      </c>
      <c r="AV4395" s="13" t="s">
        <v>85</v>
      </c>
      <c r="AW4395" s="13" t="s">
        <v>37</v>
      </c>
      <c r="AX4395" s="13" t="s">
        <v>78</v>
      </c>
      <c r="AY4395" s="246" t="s">
        <v>373</v>
      </c>
    </row>
    <row r="4396" s="13" customFormat="1">
      <c r="A4396" s="13"/>
      <c r="B4396" s="236"/>
      <c r="C4396" s="237"/>
      <c r="D4396" s="238" t="s">
        <v>383</v>
      </c>
      <c r="E4396" s="239" t="s">
        <v>19</v>
      </c>
      <c r="F4396" s="240" t="s">
        <v>1556</v>
      </c>
      <c r="G4396" s="237"/>
      <c r="H4396" s="239" t="s">
        <v>19</v>
      </c>
      <c r="I4396" s="241"/>
      <c r="J4396" s="237"/>
      <c r="K4396" s="237"/>
      <c r="L4396" s="242"/>
      <c r="M4396" s="243"/>
      <c r="N4396" s="244"/>
      <c r="O4396" s="244"/>
      <c r="P4396" s="244"/>
      <c r="Q4396" s="244"/>
      <c r="R4396" s="244"/>
      <c r="S4396" s="244"/>
      <c r="T4396" s="24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6" t="s">
        <v>383</v>
      </c>
      <c r="AU4396" s="246" t="s">
        <v>91</v>
      </c>
      <c r="AV4396" s="13" t="s">
        <v>85</v>
      </c>
      <c r="AW4396" s="13" t="s">
        <v>37</v>
      </c>
      <c r="AX4396" s="13" t="s">
        <v>78</v>
      </c>
      <c r="AY4396" s="246" t="s">
        <v>373</v>
      </c>
    </row>
    <row r="4397" s="14" customFormat="1">
      <c r="A4397" s="14"/>
      <c r="B4397" s="247"/>
      <c r="C4397" s="248"/>
      <c r="D4397" s="238" t="s">
        <v>383</v>
      </c>
      <c r="E4397" s="249" t="s">
        <v>19</v>
      </c>
      <c r="F4397" s="250" t="s">
        <v>4345</v>
      </c>
      <c r="G4397" s="248"/>
      <c r="H4397" s="251">
        <v>1</v>
      </c>
      <c r="I4397" s="252"/>
      <c r="J4397" s="248"/>
      <c r="K4397" s="248"/>
      <c r="L4397" s="253"/>
      <c r="M4397" s="254"/>
      <c r="N4397" s="255"/>
      <c r="O4397" s="255"/>
      <c r="P4397" s="255"/>
      <c r="Q4397" s="255"/>
      <c r="R4397" s="255"/>
      <c r="S4397" s="255"/>
      <c r="T4397" s="256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7" t="s">
        <v>383</v>
      </c>
      <c r="AU4397" s="257" t="s">
        <v>91</v>
      </c>
      <c r="AV4397" s="14" t="s">
        <v>91</v>
      </c>
      <c r="AW4397" s="14" t="s">
        <v>37</v>
      </c>
      <c r="AX4397" s="14" t="s">
        <v>78</v>
      </c>
      <c r="AY4397" s="257" t="s">
        <v>373</v>
      </c>
    </row>
    <row r="4398" s="14" customFormat="1">
      <c r="A4398" s="14"/>
      <c r="B4398" s="247"/>
      <c r="C4398" s="248"/>
      <c r="D4398" s="238" t="s">
        <v>383</v>
      </c>
      <c r="E4398" s="249" t="s">
        <v>19</v>
      </c>
      <c r="F4398" s="250" t="s">
        <v>4346</v>
      </c>
      <c r="G4398" s="248"/>
      <c r="H4398" s="251">
        <v>1</v>
      </c>
      <c r="I4398" s="252"/>
      <c r="J4398" s="248"/>
      <c r="K4398" s="248"/>
      <c r="L4398" s="253"/>
      <c r="M4398" s="254"/>
      <c r="N4398" s="255"/>
      <c r="O4398" s="255"/>
      <c r="P4398" s="255"/>
      <c r="Q4398" s="255"/>
      <c r="R4398" s="255"/>
      <c r="S4398" s="255"/>
      <c r="T4398" s="256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7" t="s">
        <v>383</v>
      </c>
      <c r="AU4398" s="257" t="s">
        <v>91</v>
      </c>
      <c r="AV4398" s="14" t="s">
        <v>91</v>
      </c>
      <c r="AW4398" s="14" t="s">
        <v>37</v>
      </c>
      <c r="AX4398" s="14" t="s">
        <v>78</v>
      </c>
      <c r="AY4398" s="257" t="s">
        <v>373</v>
      </c>
    </row>
    <row r="4399" s="14" customFormat="1">
      <c r="A4399" s="14"/>
      <c r="B4399" s="247"/>
      <c r="C4399" s="248"/>
      <c r="D4399" s="238" t="s">
        <v>383</v>
      </c>
      <c r="E4399" s="249" t="s">
        <v>19</v>
      </c>
      <c r="F4399" s="250" t="s">
        <v>4347</v>
      </c>
      <c r="G4399" s="248"/>
      <c r="H4399" s="251">
        <v>1</v>
      </c>
      <c r="I4399" s="252"/>
      <c r="J4399" s="248"/>
      <c r="K4399" s="248"/>
      <c r="L4399" s="253"/>
      <c r="M4399" s="254"/>
      <c r="N4399" s="255"/>
      <c r="O4399" s="255"/>
      <c r="P4399" s="255"/>
      <c r="Q4399" s="255"/>
      <c r="R4399" s="255"/>
      <c r="S4399" s="255"/>
      <c r="T4399" s="256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7" t="s">
        <v>383</v>
      </c>
      <c r="AU4399" s="257" t="s">
        <v>91</v>
      </c>
      <c r="AV4399" s="14" t="s">
        <v>91</v>
      </c>
      <c r="AW4399" s="14" t="s">
        <v>37</v>
      </c>
      <c r="AX4399" s="14" t="s">
        <v>78</v>
      </c>
      <c r="AY4399" s="257" t="s">
        <v>373</v>
      </c>
    </row>
    <row r="4400" s="14" customFormat="1">
      <c r="A4400" s="14"/>
      <c r="B4400" s="247"/>
      <c r="C4400" s="248"/>
      <c r="D4400" s="238" t="s">
        <v>383</v>
      </c>
      <c r="E4400" s="249" t="s">
        <v>19</v>
      </c>
      <c r="F4400" s="250" t="s">
        <v>4348</v>
      </c>
      <c r="G4400" s="248"/>
      <c r="H4400" s="251">
        <v>1</v>
      </c>
      <c r="I4400" s="252"/>
      <c r="J4400" s="248"/>
      <c r="K4400" s="248"/>
      <c r="L4400" s="253"/>
      <c r="M4400" s="254"/>
      <c r="N4400" s="255"/>
      <c r="O4400" s="255"/>
      <c r="P4400" s="255"/>
      <c r="Q4400" s="255"/>
      <c r="R4400" s="255"/>
      <c r="S4400" s="255"/>
      <c r="T4400" s="256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7" t="s">
        <v>383</v>
      </c>
      <c r="AU4400" s="257" t="s">
        <v>91</v>
      </c>
      <c r="AV4400" s="14" t="s">
        <v>91</v>
      </c>
      <c r="AW4400" s="14" t="s">
        <v>37</v>
      </c>
      <c r="AX4400" s="14" t="s">
        <v>78</v>
      </c>
      <c r="AY4400" s="257" t="s">
        <v>373</v>
      </c>
    </row>
    <row r="4401" s="14" customFormat="1">
      <c r="A4401" s="14"/>
      <c r="B4401" s="247"/>
      <c r="C4401" s="248"/>
      <c r="D4401" s="238" t="s">
        <v>383</v>
      </c>
      <c r="E4401" s="249" t="s">
        <v>19</v>
      </c>
      <c r="F4401" s="250" t="s">
        <v>4349</v>
      </c>
      <c r="G4401" s="248"/>
      <c r="H4401" s="251">
        <v>1</v>
      </c>
      <c r="I4401" s="252"/>
      <c r="J4401" s="248"/>
      <c r="K4401" s="248"/>
      <c r="L4401" s="253"/>
      <c r="M4401" s="254"/>
      <c r="N4401" s="255"/>
      <c r="O4401" s="255"/>
      <c r="P4401" s="255"/>
      <c r="Q4401" s="255"/>
      <c r="R4401" s="255"/>
      <c r="S4401" s="255"/>
      <c r="T4401" s="256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7" t="s">
        <v>383</v>
      </c>
      <c r="AU4401" s="257" t="s">
        <v>91</v>
      </c>
      <c r="AV4401" s="14" t="s">
        <v>91</v>
      </c>
      <c r="AW4401" s="14" t="s">
        <v>37</v>
      </c>
      <c r="AX4401" s="14" t="s">
        <v>78</v>
      </c>
      <c r="AY4401" s="257" t="s">
        <v>373</v>
      </c>
    </row>
    <row r="4402" s="14" customFormat="1">
      <c r="A4402" s="14"/>
      <c r="B4402" s="247"/>
      <c r="C4402" s="248"/>
      <c r="D4402" s="238" t="s">
        <v>383</v>
      </c>
      <c r="E4402" s="249" t="s">
        <v>19</v>
      </c>
      <c r="F4402" s="250" t="s">
        <v>4350</v>
      </c>
      <c r="G4402" s="248"/>
      <c r="H4402" s="251">
        <v>1</v>
      </c>
      <c r="I4402" s="252"/>
      <c r="J4402" s="248"/>
      <c r="K4402" s="248"/>
      <c r="L4402" s="253"/>
      <c r="M4402" s="254"/>
      <c r="N4402" s="255"/>
      <c r="O4402" s="255"/>
      <c r="P4402" s="255"/>
      <c r="Q4402" s="255"/>
      <c r="R4402" s="255"/>
      <c r="S4402" s="255"/>
      <c r="T4402" s="256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7" t="s">
        <v>383</v>
      </c>
      <c r="AU4402" s="257" t="s">
        <v>91</v>
      </c>
      <c r="AV4402" s="14" t="s">
        <v>91</v>
      </c>
      <c r="AW4402" s="14" t="s">
        <v>37</v>
      </c>
      <c r="AX4402" s="14" t="s">
        <v>78</v>
      </c>
      <c r="AY4402" s="257" t="s">
        <v>373</v>
      </c>
    </row>
    <row r="4403" s="14" customFormat="1">
      <c r="A4403" s="14"/>
      <c r="B4403" s="247"/>
      <c r="C4403" s="248"/>
      <c r="D4403" s="238" t="s">
        <v>383</v>
      </c>
      <c r="E4403" s="249" t="s">
        <v>19</v>
      </c>
      <c r="F4403" s="250" t="s">
        <v>4351</v>
      </c>
      <c r="G4403" s="248"/>
      <c r="H4403" s="251">
        <v>1</v>
      </c>
      <c r="I4403" s="252"/>
      <c r="J4403" s="248"/>
      <c r="K4403" s="248"/>
      <c r="L4403" s="253"/>
      <c r="M4403" s="254"/>
      <c r="N4403" s="255"/>
      <c r="O4403" s="255"/>
      <c r="P4403" s="255"/>
      <c r="Q4403" s="255"/>
      <c r="R4403" s="255"/>
      <c r="S4403" s="255"/>
      <c r="T4403" s="256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7" t="s">
        <v>383</v>
      </c>
      <c r="AU4403" s="257" t="s">
        <v>91</v>
      </c>
      <c r="AV4403" s="14" t="s">
        <v>91</v>
      </c>
      <c r="AW4403" s="14" t="s">
        <v>37</v>
      </c>
      <c r="AX4403" s="14" t="s">
        <v>78</v>
      </c>
      <c r="AY4403" s="257" t="s">
        <v>373</v>
      </c>
    </row>
    <row r="4404" s="15" customFormat="1">
      <c r="A4404" s="15"/>
      <c r="B4404" s="258"/>
      <c r="C4404" s="259"/>
      <c r="D4404" s="238" t="s">
        <v>383</v>
      </c>
      <c r="E4404" s="260" t="s">
        <v>19</v>
      </c>
      <c r="F4404" s="261" t="s">
        <v>386</v>
      </c>
      <c r="G4404" s="259"/>
      <c r="H4404" s="262">
        <v>7</v>
      </c>
      <c r="I4404" s="263"/>
      <c r="J4404" s="259"/>
      <c r="K4404" s="259"/>
      <c r="L4404" s="264"/>
      <c r="M4404" s="265"/>
      <c r="N4404" s="266"/>
      <c r="O4404" s="266"/>
      <c r="P4404" s="266"/>
      <c r="Q4404" s="266"/>
      <c r="R4404" s="266"/>
      <c r="S4404" s="266"/>
      <c r="T4404" s="267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8" t="s">
        <v>383</v>
      </c>
      <c r="AU4404" s="268" t="s">
        <v>91</v>
      </c>
      <c r="AV4404" s="15" t="s">
        <v>379</v>
      </c>
      <c r="AW4404" s="15" t="s">
        <v>37</v>
      </c>
      <c r="AX4404" s="15" t="s">
        <v>85</v>
      </c>
      <c r="AY4404" s="268" t="s">
        <v>373</v>
      </c>
    </row>
    <row r="4405" s="2" customFormat="1" ht="37.8" customHeight="1">
      <c r="A4405" s="41"/>
      <c r="B4405" s="42"/>
      <c r="C4405" s="280" t="s">
        <v>4352</v>
      </c>
      <c r="D4405" s="280" t="s">
        <v>489</v>
      </c>
      <c r="E4405" s="281" t="s">
        <v>4353</v>
      </c>
      <c r="F4405" s="282" t="s">
        <v>4354</v>
      </c>
      <c r="G4405" s="283" t="s">
        <v>595</v>
      </c>
      <c r="H4405" s="284">
        <v>1</v>
      </c>
      <c r="I4405" s="285"/>
      <c r="J4405" s="286">
        <f>ROUND(I4405*H4405,2)</f>
        <v>0</v>
      </c>
      <c r="K4405" s="282" t="s">
        <v>19</v>
      </c>
      <c r="L4405" s="287"/>
      <c r="M4405" s="288" t="s">
        <v>19</v>
      </c>
      <c r="N4405" s="289" t="s">
        <v>50</v>
      </c>
      <c r="O4405" s="87"/>
      <c r="P4405" s="227">
        <f>O4405*H4405</f>
        <v>0</v>
      </c>
      <c r="Q4405" s="227">
        <v>0.20000000000000001</v>
      </c>
      <c r="R4405" s="227">
        <f>Q4405*H4405</f>
        <v>0.20000000000000001</v>
      </c>
      <c r="S4405" s="227">
        <v>0</v>
      </c>
      <c r="T4405" s="228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9" t="s">
        <v>616</v>
      </c>
      <c r="AT4405" s="229" t="s">
        <v>489</v>
      </c>
      <c r="AU4405" s="229" t="s">
        <v>91</v>
      </c>
      <c r="AY4405" s="20" t="s">
        <v>373</v>
      </c>
      <c r="BE4405" s="230">
        <f>IF(N4405="základní",J4405,0)</f>
        <v>0</v>
      </c>
      <c r="BF4405" s="230">
        <f>IF(N4405="snížená",J4405,0)</f>
        <v>0</v>
      </c>
      <c r="BG4405" s="230">
        <f>IF(N4405="zákl. přenesená",J4405,0)</f>
        <v>0</v>
      </c>
      <c r="BH4405" s="230">
        <f>IF(N4405="sníž. přenesená",J4405,0)</f>
        <v>0</v>
      </c>
      <c r="BI4405" s="230">
        <f>IF(N4405="nulová",J4405,0)</f>
        <v>0</v>
      </c>
      <c r="BJ4405" s="20" t="s">
        <v>91</v>
      </c>
      <c r="BK4405" s="230">
        <f>ROUND(I4405*H4405,2)</f>
        <v>0</v>
      </c>
      <c r="BL4405" s="20" t="s">
        <v>482</v>
      </c>
      <c r="BM4405" s="229" t="s">
        <v>4355</v>
      </c>
    </row>
    <row r="4406" s="13" customFormat="1">
      <c r="A4406" s="13"/>
      <c r="B4406" s="236"/>
      <c r="C4406" s="237"/>
      <c r="D4406" s="238" t="s">
        <v>383</v>
      </c>
      <c r="E4406" s="239" t="s">
        <v>19</v>
      </c>
      <c r="F4406" s="240" t="s">
        <v>384</v>
      </c>
      <c r="G4406" s="237"/>
      <c r="H4406" s="239" t="s">
        <v>19</v>
      </c>
      <c r="I4406" s="241"/>
      <c r="J4406" s="237"/>
      <c r="K4406" s="237"/>
      <c r="L4406" s="242"/>
      <c r="M4406" s="243"/>
      <c r="N4406" s="244"/>
      <c r="O4406" s="244"/>
      <c r="P4406" s="244"/>
      <c r="Q4406" s="244"/>
      <c r="R4406" s="244"/>
      <c r="S4406" s="244"/>
      <c r="T4406" s="245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6" t="s">
        <v>383</v>
      </c>
      <c r="AU4406" s="246" t="s">
        <v>91</v>
      </c>
      <c r="AV4406" s="13" t="s">
        <v>85</v>
      </c>
      <c r="AW4406" s="13" t="s">
        <v>37</v>
      </c>
      <c r="AX4406" s="13" t="s">
        <v>78</v>
      </c>
      <c r="AY4406" s="246" t="s">
        <v>373</v>
      </c>
    </row>
    <row r="4407" s="13" customFormat="1">
      <c r="A4407" s="13"/>
      <c r="B4407" s="236"/>
      <c r="C4407" s="237"/>
      <c r="D4407" s="238" t="s">
        <v>383</v>
      </c>
      <c r="E4407" s="239" t="s">
        <v>19</v>
      </c>
      <c r="F4407" s="240" t="s">
        <v>1556</v>
      </c>
      <c r="G4407" s="237"/>
      <c r="H4407" s="239" t="s">
        <v>19</v>
      </c>
      <c r="I4407" s="241"/>
      <c r="J4407" s="237"/>
      <c r="K4407" s="237"/>
      <c r="L4407" s="242"/>
      <c r="M4407" s="243"/>
      <c r="N4407" s="244"/>
      <c r="O4407" s="244"/>
      <c r="P4407" s="244"/>
      <c r="Q4407" s="244"/>
      <c r="R4407" s="244"/>
      <c r="S4407" s="244"/>
      <c r="T4407" s="24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6" t="s">
        <v>383</v>
      </c>
      <c r="AU4407" s="246" t="s">
        <v>91</v>
      </c>
      <c r="AV4407" s="13" t="s">
        <v>85</v>
      </c>
      <c r="AW4407" s="13" t="s">
        <v>37</v>
      </c>
      <c r="AX4407" s="13" t="s">
        <v>78</v>
      </c>
      <c r="AY4407" s="246" t="s">
        <v>373</v>
      </c>
    </row>
    <row r="4408" s="14" customFormat="1">
      <c r="A4408" s="14"/>
      <c r="B4408" s="247"/>
      <c r="C4408" s="248"/>
      <c r="D4408" s="238" t="s">
        <v>383</v>
      </c>
      <c r="E4408" s="249" t="s">
        <v>19</v>
      </c>
      <c r="F4408" s="250" t="s">
        <v>4345</v>
      </c>
      <c r="G4408" s="248"/>
      <c r="H4408" s="251">
        <v>1</v>
      </c>
      <c r="I4408" s="252"/>
      <c r="J4408" s="248"/>
      <c r="K4408" s="248"/>
      <c r="L4408" s="253"/>
      <c r="M4408" s="254"/>
      <c r="N4408" s="255"/>
      <c r="O4408" s="255"/>
      <c r="P4408" s="255"/>
      <c r="Q4408" s="255"/>
      <c r="R4408" s="255"/>
      <c r="S4408" s="255"/>
      <c r="T4408" s="256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7" t="s">
        <v>383</v>
      </c>
      <c r="AU4408" s="257" t="s">
        <v>91</v>
      </c>
      <c r="AV4408" s="14" t="s">
        <v>91</v>
      </c>
      <c r="AW4408" s="14" t="s">
        <v>37</v>
      </c>
      <c r="AX4408" s="14" t="s">
        <v>78</v>
      </c>
      <c r="AY4408" s="257" t="s">
        <v>373</v>
      </c>
    </row>
    <row r="4409" s="15" customFormat="1">
      <c r="A4409" s="15"/>
      <c r="B4409" s="258"/>
      <c r="C4409" s="259"/>
      <c r="D4409" s="238" t="s">
        <v>383</v>
      </c>
      <c r="E4409" s="260" t="s">
        <v>19</v>
      </c>
      <c r="F4409" s="261" t="s">
        <v>386</v>
      </c>
      <c r="G4409" s="259"/>
      <c r="H4409" s="262">
        <v>1</v>
      </c>
      <c r="I4409" s="263"/>
      <c r="J4409" s="259"/>
      <c r="K4409" s="259"/>
      <c r="L4409" s="264"/>
      <c r="M4409" s="265"/>
      <c r="N4409" s="266"/>
      <c r="O4409" s="266"/>
      <c r="P4409" s="266"/>
      <c r="Q4409" s="266"/>
      <c r="R4409" s="266"/>
      <c r="S4409" s="266"/>
      <c r="T4409" s="267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8" t="s">
        <v>383</v>
      </c>
      <c r="AU4409" s="268" t="s">
        <v>91</v>
      </c>
      <c r="AV4409" s="15" t="s">
        <v>379</v>
      </c>
      <c r="AW4409" s="15" t="s">
        <v>37</v>
      </c>
      <c r="AX4409" s="15" t="s">
        <v>85</v>
      </c>
      <c r="AY4409" s="268" t="s">
        <v>373</v>
      </c>
    </row>
    <row r="4410" s="2" customFormat="1" ht="37.8" customHeight="1">
      <c r="A4410" s="41"/>
      <c r="B4410" s="42"/>
      <c r="C4410" s="280" t="s">
        <v>4356</v>
      </c>
      <c r="D4410" s="280" t="s">
        <v>489</v>
      </c>
      <c r="E4410" s="281" t="s">
        <v>4357</v>
      </c>
      <c r="F4410" s="282" t="s">
        <v>4354</v>
      </c>
      <c r="G4410" s="283" t="s">
        <v>595</v>
      </c>
      <c r="H4410" s="284">
        <v>1</v>
      </c>
      <c r="I4410" s="285"/>
      <c r="J4410" s="286">
        <f>ROUND(I4410*H4410,2)</f>
        <v>0</v>
      </c>
      <c r="K4410" s="282" t="s">
        <v>19</v>
      </c>
      <c r="L4410" s="287"/>
      <c r="M4410" s="288" t="s">
        <v>19</v>
      </c>
      <c r="N4410" s="289" t="s">
        <v>50</v>
      </c>
      <c r="O4410" s="87"/>
      <c r="P4410" s="227">
        <f>O4410*H4410</f>
        <v>0</v>
      </c>
      <c r="Q4410" s="227">
        <v>0.20000000000000001</v>
      </c>
      <c r="R4410" s="227">
        <f>Q4410*H4410</f>
        <v>0.20000000000000001</v>
      </c>
      <c r="S4410" s="227">
        <v>0</v>
      </c>
      <c r="T4410" s="228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9" t="s">
        <v>616</v>
      </c>
      <c r="AT4410" s="229" t="s">
        <v>489</v>
      </c>
      <c r="AU4410" s="229" t="s">
        <v>91</v>
      </c>
      <c r="AY4410" s="20" t="s">
        <v>373</v>
      </c>
      <c r="BE4410" s="230">
        <f>IF(N4410="základní",J4410,0)</f>
        <v>0</v>
      </c>
      <c r="BF4410" s="230">
        <f>IF(N4410="snížená",J4410,0)</f>
        <v>0</v>
      </c>
      <c r="BG4410" s="230">
        <f>IF(N4410="zákl. přenesená",J4410,0)</f>
        <v>0</v>
      </c>
      <c r="BH4410" s="230">
        <f>IF(N4410="sníž. přenesená",J4410,0)</f>
        <v>0</v>
      </c>
      <c r="BI4410" s="230">
        <f>IF(N4410="nulová",J4410,0)</f>
        <v>0</v>
      </c>
      <c r="BJ4410" s="20" t="s">
        <v>91</v>
      </c>
      <c r="BK4410" s="230">
        <f>ROUND(I4410*H4410,2)</f>
        <v>0</v>
      </c>
      <c r="BL4410" s="20" t="s">
        <v>482</v>
      </c>
      <c r="BM4410" s="229" t="s">
        <v>4358</v>
      </c>
    </row>
    <row r="4411" s="13" customFormat="1">
      <c r="A4411" s="13"/>
      <c r="B4411" s="236"/>
      <c r="C4411" s="237"/>
      <c r="D4411" s="238" t="s">
        <v>383</v>
      </c>
      <c r="E4411" s="239" t="s">
        <v>19</v>
      </c>
      <c r="F4411" s="240" t="s">
        <v>384</v>
      </c>
      <c r="G4411" s="237"/>
      <c r="H4411" s="239" t="s">
        <v>19</v>
      </c>
      <c r="I4411" s="241"/>
      <c r="J4411" s="237"/>
      <c r="K4411" s="237"/>
      <c r="L4411" s="242"/>
      <c r="M4411" s="243"/>
      <c r="N4411" s="244"/>
      <c r="O4411" s="244"/>
      <c r="P4411" s="244"/>
      <c r="Q4411" s="244"/>
      <c r="R4411" s="244"/>
      <c r="S4411" s="244"/>
      <c r="T4411" s="24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6" t="s">
        <v>383</v>
      </c>
      <c r="AU4411" s="246" t="s">
        <v>91</v>
      </c>
      <c r="AV4411" s="13" t="s">
        <v>85</v>
      </c>
      <c r="AW4411" s="13" t="s">
        <v>37</v>
      </c>
      <c r="AX4411" s="13" t="s">
        <v>78</v>
      </c>
      <c r="AY4411" s="246" t="s">
        <v>373</v>
      </c>
    </row>
    <row r="4412" s="13" customFormat="1">
      <c r="A4412" s="13"/>
      <c r="B4412" s="236"/>
      <c r="C4412" s="237"/>
      <c r="D4412" s="238" t="s">
        <v>383</v>
      </c>
      <c r="E4412" s="239" t="s">
        <v>19</v>
      </c>
      <c r="F4412" s="240" t="s">
        <v>1556</v>
      </c>
      <c r="G4412" s="237"/>
      <c r="H4412" s="239" t="s">
        <v>19</v>
      </c>
      <c r="I4412" s="241"/>
      <c r="J4412" s="237"/>
      <c r="K4412" s="237"/>
      <c r="L4412" s="242"/>
      <c r="M4412" s="243"/>
      <c r="N4412" s="244"/>
      <c r="O4412" s="244"/>
      <c r="P4412" s="244"/>
      <c r="Q4412" s="244"/>
      <c r="R4412" s="244"/>
      <c r="S4412" s="244"/>
      <c r="T4412" s="24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6" t="s">
        <v>383</v>
      </c>
      <c r="AU4412" s="246" t="s">
        <v>91</v>
      </c>
      <c r="AV4412" s="13" t="s">
        <v>85</v>
      </c>
      <c r="AW4412" s="13" t="s">
        <v>37</v>
      </c>
      <c r="AX4412" s="13" t="s">
        <v>78</v>
      </c>
      <c r="AY4412" s="246" t="s">
        <v>373</v>
      </c>
    </row>
    <row r="4413" s="14" customFormat="1">
      <c r="A4413" s="14"/>
      <c r="B4413" s="247"/>
      <c r="C4413" s="248"/>
      <c r="D4413" s="238" t="s">
        <v>383</v>
      </c>
      <c r="E4413" s="249" t="s">
        <v>19</v>
      </c>
      <c r="F4413" s="250" t="s">
        <v>4346</v>
      </c>
      <c r="G4413" s="248"/>
      <c r="H4413" s="251">
        <v>1</v>
      </c>
      <c r="I4413" s="252"/>
      <c r="J4413" s="248"/>
      <c r="K4413" s="248"/>
      <c r="L4413" s="253"/>
      <c r="M4413" s="254"/>
      <c r="N4413" s="255"/>
      <c r="O4413" s="255"/>
      <c r="P4413" s="255"/>
      <c r="Q4413" s="255"/>
      <c r="R4413" s="255"/>
      <c r="S4413" s="255"/>
      <c r="T4413" s="256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7" t="s">
        <v>383</v>
      </c>
      <c r="AU4413" s="257" t="s">
        <v>91</v>
      </c>
      <c r="AV4413" s="14" t="s">
        <v>91</v>
      </c>
      <c r="AW4413" s="14" t="s">
        <v>37</v>
      </c>
      <c r="AX4413" s="14" t="s">
        <v>78</v>
      </c>
      <c r="AY4413" s="257" t="s">
        <v>373</v>
      </c>
    </row>
    <row r="4414" s="15" customFormat="1">
      <c r="A4414" s="15"/>
      <c r="B4414" s="258"/>
      <c r="C4414" s="259"/>
      <c r="D4414" s="238" t="s">
        <v>383</v>
      </c>
      <c r="E4414" s="260" t="s">
        <v>19</v>
      </c>
      <c r="F4414" s="261" t="s">
        <v>386</v>
      </c>
      <c r="G4414" s="259"/>
      <c r="H4414" s="262">
        <v>1</v>
      </c>
      <c r="I4414" s="263"/>
      <c r="J4414" s="259"/>
      <c r="K4414" s="259"/>
      <c r="L4414" s="264"/>
      <c r="M4414" s="265"/>
      <c r="N4414" s="266"/>
      <c r="O4414" s="266"/>
      <c r="P4414" s="266"/>
      <c r="Q4414" s="266"/>
      <c r="R4414" s="266"/>
      <c r="S4414" s="266"/>
      <c r="T4414" s="267"/>
      <c r="U4414" s="15"/>
      <c r="V4414" s="15"/>
      <c r="W4414" s="15"/>
      <c r="X4414" s="15"/>
      <c r="Y4414" s="15"/>
      <c r="Z4414" s="15"/>
      <c r="AA4414" s="15"/>
      <c r="AB4414" s="15"/>
      <c r="AC4414" s="15"/>
      <c r="AD4414" s="15"/>
      <c r="AE4414" s="15"/>
      <c r="AT4414" s="268" t="s">
        <v>383</v>
      </c>
      <c r="AU4414" s="268" t="s">
        <v>91</v>
      </c>
      <c r="AV4414" s="15" t="s">
        <v>379</v>
      </c>
      <c r="AW4414" s="15" t="s">
        <v>37</v>
      </c>
      <c r="AX4414" s="15" t="s">
        <v>85</v>
      </c>
      <c r="AY4414" s="268" t="s">
        <v>373</v>
      </c>
    </row>
    <row r="4415" s="2" customFormat="1" ht="44.25" customHeight="1">
      <c r="A4415" s="41"/>
      <c r="B4415" s="42"/>
      <c r="C4415" s="280" t="s">
        <v>4359</v>
      </c>
      <c r="D4415" s="280" t="s">
        <v>489</v>
      </c>
      <c r="E4415" s="281" t="s">
        <v>4360</v>
      </c>
      <c r="F4415" s="282" t="s">
        <v>4361</v>
      </c>
      <c r="G4415" s="283" t="s">
        <v>595</v>
      </c>
      <c r="H4415" s="284">
        <v>1</v>
      </c>
      <c r="I4415" s="285"/>
      <c r="J4415" s="286">
        <f>ROUND(I4415*H4415,2)</f>
        <v>0</v>
      </c>
      <c r="K4415" s="282" t="s">
        <v>19</v>
      </c>
      <c r="L4415" s="287"/>
      <c r="M4415" s="288" t="s">
        <v>19</v>
      </c>
      <c r="N4415" s="289" t="s">
        <v>50</v>
      </c>
      <c r="O4415" s="87"/>
      <c r="P4415" s="227">
        <f>O4415*H4415</f>
        <v>0</v>
      </c>
      <c r="Q4415" s="227">
        <v>0.20000000000000001</v>
      </c>
      <c r="R4415" s="227">
        <f>Q4415*H4415</f>
        <v>0.20000000000000001</v>
      </c>
      <c r="S4415" s="227">
        <v>0</v>
      </c>
      <c r="T4415" s="228">
        <f>S4415*H4415</f>
        <v>0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9" t="s">
        <v>616</v>
      </c>
      <c r="AT4415" s="229" t="s">
        <v>489</v>
      </c>
      <c r="AU4415" s="229" t="s">
        <v>91</v>
      </c>
      <c r="AY4415" s="20" t="s">
        <v>373</v>
      </c>
      <c r="BE4415" s="230">
        <f>IF(N4415="základní",J4415,0)</f>
        <v>0</v>
      </c>
      <c r="BF4415" s="230">
        <f>IF(N4415="snížená",J4415,0)</f>
        <v>0</v>
      </c>
      <c r="BG4415" s="230">
        <f>IF(N4415="zákl. přenesená",J4415,0)</f>
        <v>0</v>
      </c>
      <c r="BH4415" s="230">
        <f>IF(N4415="sníž. přenesená",J4415,0)</f>
        <v>0</v>
      </c>
      <c r="BI4415" s="230">
        <f>IF(N4415="nulová",J4415,0)</f>
        <v>0</v>
      </c>
      <c r="BJ4415" s="20" t="s">
        <v>91</v>
      </c>
      <c r="BK4415" s="230">
        <f>ROUND(I4415*H4415,2)</f>
        <v>0</v>
      </c>
      <c r="BL4415" s="20" t="s">
        <v>482</v>
      </c>
      <c r="BM4415" s="229" t="s">
        <v>4362</v>
      </c>
    </row>
    <row r="4416" s="13" customFormat="1">
      <c r="A4416" s="13"/>
      <c r="B4416" s="236"/>
      <c r="C4416" s="237"/>
      <c r="D4416" s="238" t="s">
        <v>383</v>
      </c>
      <c r="E4416" s="239" t="s">
        <v>19</v>
      </c>
      <c r="F4416" s="240" t="s">
        <v>384</v>
      </c>
      <c r="G4416" s="237"/>
      <c r="H4416" s="239" t="s">
        <v>19</v>
      </c>
      <c r="I4416" s="241"/>
      <c r="J4416" s="237"/>
      <c r="K4416" s="237"/>
      <c r="L4416" s="242"/>
      <c r="M4416" s="243"/>
      <c r="N4416" s="244"/>
      <c r="O4416" s="244"/>
      <c r="P4416" s="244"/>
      <c r="Q4416" s="244"/>
      <c r="R4416" s="244"/>
      <c r="S4416" s="244"/>
      <c r="T4416" s="24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6" t="s">
        <v>383</v>
      </c>
      <c r="AU4416" s="246" t="s">
        <v>91</v>
      </c>
      <c r="AV4416" s="13" t="s">
        <v>85</v>
      </c>
      <c r="AW4416" s="13" t="s">
        <v>37</v>
      </c>
      <c r="AX4416" s="13" t="s">
        <v>78</v>
      </c>
      <c r="AY4416" s="246" t="s">
        <v>373</v>
      </c>
    </row>
    <row r="4417" s="13" customFormat="1">
      <c r="A4417" s="13"/>
      <c r="B4417" s="236"/>
      <c r="C4417" s="237"/>
      <c r="D4417" s="238" t="s">
        <v>383</v>
      </c>
      <c r="E4417" s="239" t="s">
        <v>19</v>
      </c>
      <c r="F4417" s="240" t="s">
        <v>1556</v>
      </c>
      <c r="G4417" s="237"/>
      <c r="H4417" s="239" t="s">
        <v>19</v>
      </c>
      <c r="I4417" s="241"/>
      <c r="J4417" s="237"/>
      <c r="K4417" s="237"/>
      <c r="L4417" s="242"/>
      <c r="M4417" s="243"/>
      <c r="N4417" s="244"/>
      <c r="O4417" s="244"/>
      <c r="P4417" s="244"/>
      <c r="Q4417" s="244"/>
      <c r="R4417" s="244"/>
      <c r="S4417" s="244"/>
      <c r="T4417" s="24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6" t="s">
        <v>383</v>
      </c>
      <c r="AU4417" s="246" t="s">
        <v>91</v>
      </c>
      <c r="AV4417" s="13" t="s">
        <v>85</v>
      </c>
      <c r="AW4417" s="13" t="s">
        <v>37</v>
      </c>
      <c r="AX4417" s="13" t="s">
        <v>78</v>
      </c>
      <c r="AY4417" s="246" t="s">
        <v>373</v>
      </c>
    </row>
    <row r="4418" s="14" customFormat="1">
      <c r="A4418" s="14"/>
      <c r="B4418" s="247"/>
      <c r="C4418" s="248"/>
      <c r="D4418" s="238" t="s">
        <v>383</v>
      </c>
      <c r="E4418" s="249" t="s">
        <v>19</v>
      </c>
      <c r="F4418" s="250" t="s">
        <v>4347</v>
      </c>
      <c r="G4418" s="248"/>
      <c r="H4418" s="251">
        <v>1</v>
      </c>
      <c r="I4418" s="252"/>
      <c r="J4418" s="248"/>
      <c r="K4418" s="248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383</v>
      </c>
      <c r="AU4418" s="257" t="s">
        <v>91</v>
      </c>
      <c r="AV4418" s="14" t="s">
        <v>91</v>
      </c>
      <c r="AW4418" s="14" t="s">
        <v>37</v>
      </c>
      <c r="AX4418" s="14" t="s">
        <v>78</v>
      </c>
      <c r="AY4418" s="257" t="s">
        <v>373</v>
      </c>
    </row>
    <row r="4419" s="15" customFormat="1">
      <c r="A4419" s="15"/>
      <c r="B4419" s="258"/>
      <c r="C4419" s="259"/>
      <c r="D4419" s="238" t="s">
        <v>383</v>
      </c>
      <c r="E4419" s="260" t="s">
        <v>19</v>
      </c>
      <c r="F4419" s="261" t="s">
        <v>386</v>
      </c>
      <c r="G4419" s="259"/>
      <c r="H4419" s="262">
        <v>1</v>
      </c>
      <c r="I4419" s="263"/>
      <c r="J4419" s="259"/>
      <c r="K4419" s="259"/>
      <c r="L4419" s="264"/>
      <c r="M4419" s="265"/>
      <c r="N4419" s="266"/>
      <c r="O4419" s="266"/>
      <c r="P4419" s="266"/>
      <c r="Q4419" s="266"/>
      <c r="R4419" s="266"/>
      <c r="S4419" s="266"/>
      <c r="T4419" s="267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8" t="s">
        <v>383</v>
      </c>
      <c r="AU4419" s="268" t="s">
        <v>91</v>
      </c>
      <c r="AV4419" s="15" t="s">
        <v>379</v>
      </c>
      <c r="AW4419" s="15" t="s">
        <v>37</v>
      </c>
      <c r="AX4419" s="15" t="s">
        <v>85</v>
      </c>
      <c r="AY4419" s="268" t="s">
        <v>373</v>
      </c>
    </row>
    <row r="4420" s="2" customFormat="1" ht="37.8" customHeight="1">
      <c r="A4420" s="41"/>
      <c r="B4420" s="42"/>
      <c r="C4420" s="280" t="s">
        <v>4363</v>
      </c>
      <c r="D4420" s="280" t="s">
        <v>489</v>
      </c>
      <c r="E4420" s="281" t="s">
        <v>4364</v>
      </c>
      <c r="F4420" s="282" t="s">
        <v>4354</v>
      </c>
      <c r="G4420" s="283" t="s">
        <v>595</v>
      </c>
      <c r="H4420" s="284">
        <v>1</v>
      </c>
      <c r="I4420" s="285"/>
      <c r="J4420" s="286">
        <f>ROUND(I4420*H4420,2)</f>
        <v>0</v>
      </c>
      <c r="K4420" s="282" t="s">
        <v>19</v>
      </c>
      <c r="L4420" s="287"/>
      <c r="M4420" s="288" t="s">
        <v>19</v>
      </c>
      <c r="N4420" s="289" t="s">
        <v>50</v>
      </c>
      <c r="O4420" s="87"/>
      <c r="P4420" s="227">
        <f>O4420*H4420</f>
        <v>0</v>
      </c>
      <c r="Q4420" s="227">
        <v>0.20000000000000001</v>
      </c>
      <c r="R4420" s="227">
        <f>Q4420*H4420</f>
        <v>0.20000000000000001</v>
      </c>
      <c r="S4420" s="227">
        <v>0</v>
      </c>
      <c r="T4420" s="228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9" t="s">
        <v>616</v>
      </c>
      <c r="AT4420" s="229" t="s">
        <v>489</v>
      </c>
      <c r="AU4420" s="229" t="s">
        <v>91</v>
      </c>
      <c r="AY4420" s="20" t="s">
        <v>373</v>
      </c>
      <c r="BE4420" s="230">
        <f>IF(N4420="základní",J4420,0)</f>
        <v>0</v>
      </c>
      <c r="BF4420" s="230">
        <f>IF(N4420="snížená",J4420,0)</f>
        <v>0</v>
      </c>
      <c r="BG4420" s="230">
        <f>IF(N4420="zákl. přenesená",J4420,0)</f>
        <v>0</v>
      </c>
      <c r="BH4420" s="230">
        <f>IF(N4420="sníž. přenesená",J4420,0)</f>
        <v>0</v>
      </c>
      <c r="BI4420" s="230">
        <f>IF(N4420="nulová",J4420,0)</f>
        <v>0</v>
      </c>
      <c r="BJ4420" s="20" t="s">
        <v>91</v>
      </c>
      <c r="BK4420" s="230">
        <f>ROUND(I4420*H4420,2)</f>
        <v>0</v>
      </c>
      <c r="BL4420" s="20" t="s">
        <v>482</v>
      </c>
      <c r="BM4420" s="229" t="s">
        <v>4365</v>
      </c>
    </row>
    <row r="4421" s="13" customFormat="1">
      <c r="A4421" s="13"/>
      <c r="B4421" s="236"/>
      <c r="C4421" s="237"/>
      <c r="D4421" s="238" t="s">
        <v>383</v>
      </c>
      <c r="E4421" s="239" t="s">
        <v>19</v>
      </c>
      <c r="F4421" s="240" t="s">
        <v>384</v>
      </c>
      <c r="G4421" s="237"/>
      <c r="H4421" s="239" t="s">
        <v>19</v>
      </c>
      <c r="I4421" s="241"/>
      <c r="J4421" s="237"/>
      <c r="K4421" s="237"/>
      <c r="L4421" s="242"/>
      <c r="M4421" s="243"/>
      <c r="N4421" s="244"/>
      <c r="O4421" s="244"/>
      <c r="P4421" s="244"/>
      <c r="Q4421" s="244"/>
      <c r="R4421" s="244"/>
      <c r="S4421" s="244"/>
      <c r="T4421" s="24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6" t="s">
        <v>383</v>
      </c>
      <c r="AU4421" s="246" t="s">
        <v>91</v>
      </c>
      <c r="AV4421" s="13" t="s">
        <v>85</v>
      </c>
      <c r="AW4421" s="13" t="s">
        <v>37</v>
      </c>
      <c r="AX4421" s="13" t="s">
        <v>78</v>
      </c>
      <c r="AY4421" s="246" t="s">
        <v>373</v>
      </c>
    </row>
    <row r="4422" s="13" customFormat="1">
      <c r="A4422" s="13"/>
      <c r="B4422" s="236"/>
      <c r="C4422" s="237"/>
      <c r="D4422" s="238" t="s">
        <v>383</v>
      </c>
      <c r="E4422" s="239" t="s">
        <v>19</v>
      </c>
      <c r="F4422" s="240" t="s">
        <v>1556</v>
      </c>
      <c r="G4422" s="237"/>
      <c r="H4422" s="239" t="s">
        <v>19</v>
      </c>
      <c r="I4422" s="241"/>
      <c r="J4422" s="237"/>
      <c r="K4422" s="237"/>
      <c r="L4422" s="242"/>
      <c r="M4422" s="243"/>
      <c r="N4422" s="244"/>
      <c r="O4422" s="244"/>
      <c r="P4422" s="244"/>
      <c r="Q4422" s="244"/>
      <c r="R4422" s="244"/>
      <c r="S4422" s="244"/>
      <c r="T4422" s="24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6" t="s">
        <v>383</v>
      </c>
      <c r="AU4422" s="246" t="s">
        <v>91</v>
      </c>
      <c r="AV4422" s="13" t="s">
        <v>85</v>
      </c>
      <c r="AW4422" s="13" t="s">
        <v>37</v>
      </c>
      <c r="AX4422" s="13" t="s">
        <v>78</v>
      </c>
      <c r="AY4422" s="246" t="s">
        <v>373</v>
      </c>
    </row>
    <row r="4423" s="14" customFormat="1">
      <c r="A4423" s="14"/>
      <c r="B4423" s="247"/>
      <c r="C4423" s="248"/>
      <c r="D4423" s="238" t="s">
        <v>383</v>
      </c>
      <c r="E4423" s="249" t="s">
        <v>19</v>
      </c>
      <c r="F4423" s="250" t="s">
        <v>4348</v>
      </c>
      <c r="G4423" s="248"/>
      <c r="H4423" s="251">
        <v>1</v>
      </c>
      <c r="I4423" s="252"/>
      <c r="J4423" s="248"/>
      <c r="K4423" s="248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7" t="s">
        <v>383</v>
      </c>
      <c r="AU4423" s="257" t="s">
        <v>91</v>
      </c>
      <c r="AV4423" s="14" t="s">
        <v>91</v>
      </c>
      <c r="AW4423" s="14" t="s">
        <v>37</v>
      </c>
      <c r="AX4423" s="14" t="s">
        <v>78</v>
      </c>
      <c r="AY4423" s="257" t="s">
        <v>373</v>
      </c>
    </row>
    <row r="4424" s="15" customFormat="1">
      <c r="A4424" s="15"/>
      <c r="B4424" s="258"/>
      <c r="C4424" s="259"/>
      <c r="D4424" s="238" t="s">
        <v>383</v>
      </c>
      <c r="E4424" s="260" t="s">
        <v>19</v>
      </c>
      <c r="F4424" s="261" t="s">
        <v>386</v>
      </c>
      <c r="G4424" s="259"/>
      <c r="H4424" s="262">
        <v>1</v>
      </c>
      <c r="I4424" s="263"/>
      <c r="J4424" s="259"/>
      <c r="K4424" s="259"/>
      <c r="L4424" s="264"/>
      <c r="M4424" s="265"/>
      <c r="N4424" s="266"/>
      <c r="O4424" s="266"/>
      <c r="P4424" s="266"/>
      <c r="Q4424" s="266"/>
      <c r="R4424" s="266"/>
      <c r="S4424" s="266"/>
      <c r="T4424" s="267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8" t="s">
        <v>383</v>
      </c>
      <c r="AU4424" s="268" t="s">
        <v>91</v>
      </c>
      <c r="AV4424" s="15" t="s">
        <v>379</v>
      </c>
      <c r="AW4424" s="15" t="s">
        <v>37</v>
      </c>
      <c r="AX4424" s="15" t="s">
        <v>85</v>
      </c>
      <c r="AY4424" s="268" t="s">
        <v>373</v>
      </c>
    </row>
    <row r="4425" s="2" customFormat="1" ht="44.25" customHeight="1">
      <c r="A4425" s="41"/>
      <c r="B4425" s="42"/>
      <c r="C4425" s="280" t="s">
        <v>4366</v>
      </c>
      <c r="D4425" s="280" t="s">
        <v>489</v>
      </c>
      <c r="E4425" s="281" t="s">
        <v>4367</v>
      </c>
      <c r="F4425" s="282" t="s">
        <v>4361</v>
      </c>
      <c r="G4425" s="283" t="s">
        <v>595</v>
      </c>
      <c r="H4425" s="284">
        <v>1</v>
      </c>
      <c r="I4425" s="285"/>
      <c r="J4425" s="286">
        <f>ROUND(I4425*H4425,2)</f>
        <v>0</v>
      </c>
      <c r="K4425" s="282" t="s">
        <v>19</v>
      </c>
      <c r="L4425" s="287"/>
      <c r="M4425" s="288" t="s">
        <v>19</v>
      </c>
      <c r="N4425" s="289" t="s">
        <v>50</v>
      </c>
      <c r="O4425" s="87"/>
      <c r="P4425" s="227">
        <f>O4425*H4425</f>
        <v>0</v>
      </c>
      <c r="Q4425" s="227">
        <v>0.20000000000000001</v>
      </c>
      <c r="R4425" s="227">
        <f>Q4425*H4425</f>
        <v>0.20000000000000001</v>
      </c>
      <c r="S4425" s="227">
        <v>0</v>
      </c>
      <c r="T4425" s="228">
        <f>S4425*H4425</f>
        <v>0</v>
      </c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R4425" s="229" t="s">
        <v>616</v>
      </c>
      <c r="AT4425" s="229" t="s">
        <v>489</v>
      </c>
      <c r="AU4425" s="229" t="s">
        <v>91</v>
      </c>
      <c r="AY4425" s="20" t="s">
        <v>373</v>
      </c>
      <c r="BE4425" s="230">
        <f>IF(N4425="základní",J4425,0)</f>
        <v>0</v>
      </c>
      <c r="BF4425" s="230">
        <f>IF(N4425="snížená",J4425,0)</f>
        <v>0</v>
      </c>
      <c r="BG4425" s="230">
        <f>IF(N4425="zákl. přenesená",J4425,0)</f>
        <v>0</v>
      </c>
      <c r="BH4425" s="230">
        <f>IF(N4425="sníž. přenesená",J4425,0)</f>
        <v>0</v>
      </c>
      <c r="BI4425" s="230">
        <f>IF(N4425="nulová",J4425,0)</f>
        <v>0</v>
      </c>
      <c r="BJ4425" s="20" t="s">
        <v>91</v>
      </c>
      <c r="BK4425" s="230">
        <f>ROUND(I4425*H4425,2)</f>
        <v>0</v>
      </c>
      <c r="BL4425" s="20" t="s">
        <v>482</v>
      </c>
      <c r="BM4425" s="229" t="s">
        <v>4368</v>
      </c>
    </row>
    <row r="4426" s="13" customFormat="1">
      <c r="A4426" s="13"/>
      <c r="B4426" s="236"/>
      <c r="C4426" s="237"/>
      <c r="D4426" s="238" t="s">
        <v>383</v>
      </c>
      <c r="E4426" s="239" t="s">
        <v>19</v>
      </c>
      <c r="F4426" s="240" t="s">
        <v>384</v>
      </c>
      <c r="G4426" s="237"/>
      <c r="H4426" s="239" t="s">
        <v>19</v>
      </c>
      <c r="I4426" s="241"/>
      <c r="J4426" s="237"/>
      <c r="K4426" s="237"/>
      <c r="L4426" s="242"/>
      <c r="M4426" s="243"/>
      <c r="N4426" s="244"/>
      <c r="O4426" s="244"/>
      <c r="P4426" s="244"/>
      <c r="Q4426" s="244"/>
      <c r="R4426" s="244"/>
      <c r="S4426" s="244"/>
      <c r="T4426" s="24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6" t="s">
        <v>383</v>
      </c>
      <c r="AU4426" s="246" t="s">
        <v>91</v>
      </c>
      <c r="AV4426" s="13" t="s">
        <v>85</v>
      </c>
      <c r="AW4426" s="13" t="s">
        <v>37</v>
      </c>
      <c r="AX4426" s="13" t="s">
        <v>78</v>
      </c>
      <c r="AY4426" s="246" t="s">
        <v>373</v>
      </c>
    </row>
    <row r="4427" s="13" customFormat="1">
      <c r="A4427" s="13"/>
      <c r="B4427" s="236"/>
      <c r="C4427" s="237"/>
      <c r="D4427" s="238" t="s">
        <v>383</v>
      </c>
      <c r="E4427" s="239" t="s">
        <v>19</v>
      </c>
      <c r="F4427" s="240" t="s">
        <v>1556</v>
      </c>
      <c r="G4427" s="237"/>
      <c r="H4427" s="239" t="s">
        <v>19</v>
      </c>
      <c r="I4427" s="241"/>
      <c r="J4427" s="237"/>
      <c r="K4427" s="237"/>
      <c r="L4427" s="242"/>
      <c r="M4427" s="243"/>
      <c r="N4427" s="244"/>
      <c r="O4427" s="244"/>
      <c r="P4427" s="244"/>
      <c r="Q4427" s="244"/>
      <c r="R4427" s="244"/>
      <c r="S4427" s="244"/>
      <c r="T4427" s="24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6" t="s">
        <v>383</v>
      </c>
      <c r="AU4427" s="246" t="s">
        <v>91</v>
      </c>
      <c r="AV4427" s="13" t="s">
        <v>85</v>
      </c>
      <c r="AW4427" s="13" t="s">
        <v>37</v>
      </c>
      <c r="AX4427" s="13" t="s">
        <v>78</v>
      </c>
      <c r="AY4427" s="246" t="s">
        <v>373</v>
      </c>
    </row>
    <row r="4428" s="14" customFormat="1">
      <c r="A4428" s="14"/>
      <c r="B4428" s="247"/>
      <c r="C4428" s="248"/>
      <c r="D4428" s="238" t="s">
        <v>383</v>
      </c>
      <c r="E4428" s="249" t="s">
        <v>19</v>
      </c>
      <c r="F4428" s="250" t="s">
        <v>4349</v>
      </c>
      <c r="G4428" s="248"/>
      <c r="H4428" s="251">
        <v>1</v>
      </c>
      <c r="I4428" s="252"/>
      <c r="J4428" s="248"/>
      <c r="K4428" s="248"/>
      <c r="L4428" s="253"/>
      <c r="M4428" s="254"/>
      <c r="N4428" s="255"/>
      <c r="O4428" s="255"/>
      <c r="P4428" s="255"/>
      <c r="Q4428" s="255"/>
      <c r="R4428" s="255"/>
      <c r="S4428" s="255"/>
      <c r="T4428" s="256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7" t="s">
        <v>383</v>
      </c>
      <c r="AU4428" s="257" t="s">
        <v>91</v>
      </c>
      <c r="AV4428" s="14" t="s">
        <v>91</v>
      </c>
      <c r="AW4428" s="14" t="s">
        <v>37</v>
      </c>
      <c r="AX4428" s="14" t="s">
        <v>78</v>
      </c>
      <c r="AY4428" s="257" t="s">
        <v>373</v>
      </c>
    </row>
    <row r="4429" s="15" customFormat="1">
      <c r="A4429" s="15"/>
      <c r="B4429" s="258"/>
      <c r="C4429" s="259"/>
      <c r="D4429" s="238" t="s">
        <v>383</v>
      </c>
      <c r="E4429" s="260" t="s">
        <v>19</v>
      </c>
      <c r="F4429" s="261" t="s">
        <v>386</v>
      </c>
      <c r="G4429" s="259"/>
      <c r="H4429" s="262">
        <v>1</v>
      </c>
      <c r="I4429" s="263"/>
      <c r="J4429" s="259"/>
      <c r="K4429" s="259"/>
      <c r="L4429" s="264"/>
      <c r="M4429" s="265"/>
      <c r="N4429" s="266"/>
      <c r="O4429" s="266"/>
      <c r="P4429" s="266"/>
      <c r="Q4429" s="266"/>
      <c r="R4429" s="266"/>
      <c r="S4429" s="266"/>
      <c r="T4429" s="267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8" t="s">
        <v>383</v>
      </c>
      <c r="AU4429" s="268" t="s">
        <v>91</v>
      </c>
      <c r="AV4429" s="15" t="s">
        <v>379</v>
      </c>
      <c r="AW4429" s="15" t="s">
        <v>37</v>
      </c>
      <c r="AX4429" s="15" t="s">
        <v>85</v>
      </c>
      <c r="AY4429" s="268" t="s">
        <v>373</v>
      </c>
    </row>
    <row r="4430" s="2" customFormat="1" ht="37.8" customHeight="1">
      <c r="A4430" s="41"/>
      <c r="B4430" s="42"/>
      <c r="C4430" s="280" t="s">
        <v>4369</v>
      </c>
      <c r="D4430" s="280" t="s">
        <v>489</v>
      </c>
      <c r="E4430" s="281" t="s">
        <v>4370</v>
      </c>
      <c r="F4430" s="282" t="s">
        <v>4354</v>
      </c>
      <c r="G4430" s="283" t="s">
        <v>595</v>
      </c>
      <c r="H4430" s="284">
        <v>1</v>
      </c>
      <c r="I4430" s="285"/>
      <c r="J4430" s="286">
        <f>ROUND(I4430*H4430,2)</f>
        <v>0</v>
      </c>
      <c r="K4430" s="282" t="s">
        <v>19</v>
      </c>
      <c r="L4430" s="287"/>
      <c r="M4430" s="288" t="s">
        <v>19</v>
      </c>
      <c r="N4430" s="289" t="s">
        <v>50</v>
      </c>
      <c r="O4430" s="87"/>
      <c r="P4430" s="227">
        <f>O4430*H4430</f>
        <v>0</v>
      </c>
      <c r="Q4430" s="227">
        <v>0.20000000000000001</v>
      </c>
      <c r="R4430" s="227">
        <f>Q4430*H4430</f>
        <v>0.20000000000000001</v>
      </c>
      <c r="S4430" s="227">
        <v>0</v>
      </c>
      <c r="T4430" s="228">
        <f>S4430*H4430</f>
        <v>0</v>
      </c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R4430" s="229" t="s">
        <v>616</v>
      </c>
      <c r="AT4430" s="229" t="s">
        <v>489</v>
      </c>
      <c r="AU4430" s="229" t="s">
        <v>91</v>
      </c>
      <c r="AY4430" s="20" t="s">
        <v>373</v>
      </c>
      <c r="BE4430" s="230">
        <f>IF(N4430="základní",J4430,0)</f>
        <v>0</v>
      </c>
      <c r="BF4430" s="230">
        <f>IF(N4430="snížená",J4430,0)</f>
        <v>0</v>
      </c>
      <c r="BG4430" s="230">
        <f>IF(N4430="zákl. přenesená",J4430,0)</f>
        <v>0</v>
      </c>
      <c r="BH4430" s="230">
        <f>IF(N4430="sníž. přenesená",J4430,0)</f>
        <v>0</v>
      </c>
      <c r="BI4430" s="230">
        <f>IF(N4430="nulová",J4430,0)</f>
        <v>0</v>
      </c>
      <c r="BJ4430" s="20" t="s">
        <v>91</v>
      </c>
      <c r="BK4430" s="230">
        <f>ROUND(I4430*H4430,2)</f>
        <v>0</v>
      </c>
      <c r="BL4430" s="20" t="s">
        <v>482</v>
      </c>
      <c r="BM4430" s="229" t="s">
        <v>4371</v>
      </c>
    </row>
    <row r="4431" s="13" customFormat="1">
      <c r="A4431" s="13"/>
      <c r="B4431" s="236"/>
      <c r="C4431" s="237"/>
      <c r="D4431" s="238" t="s">
        <v>383</v>
      </c>
      <c r="E4431" s="239" t="s">
        <v>19</v>
      </c>
      <c r="F4431" s="240" t="s">
        <v>384</v>
      </c>
      <c r="G4431" s="237"/>
      <c r="H4431" s="239" t="s">
        <v>19</v>
      </c>
      <c r="I4431" s="241"/>
      <c r="J4431" s="237"/>
      <c r="K4431" s="237"/>
      <c r="L4431" s="242"/>
      <c r="M4431" s="243"/>
      <c r="N4431" s="244"/>
      <c r="O4431" s="244"/>
      <c r="P4431" s="244"/>
      <c r="Q4431" s="244"/>
      <c r="R4431" s="244"/>
      <c r="S4431" s="244"/>
      <c r="T4431" s="24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6" t="s">
        <v>383</v>
      </c>
      <c r="AU4431" s="246" t="s">
        <v>91</v>
      </c>
      <c r="AV4431" s="13" t="s">
        <v>85</v>
      </c>
      <c r="AW4431" s="13" t="s">
        <v>37</v>
      </c>
      <c r="AX4431" s="13" t="s">
        <v>78</v>
      </c>
      <c r="AY4431" s="246" t="s">
        <v>373</v>
      </c>
    </row>
    <row r="4432" s="13" customFormat="1">
      <c r="A4432" s="13"/>
      <c r="B4432" s="236"/>
      <c r="C4432" s="237"/>
      <c r="D4432" s="238" t="s">
        <v>383</v>
      </c>
      <c r="E4432" s="239" t="s">
        <v>19</v>
      </c>
      <c r="F4432" s="240" t="s">
        <v>1556</v>
      </c>
      <c r="G4432" s="237"/>
      <c r="H4432" s="239" t="s">
        <v>19</v>
      </c>
      <c r="I4432" s="241"/>
      <c r="J4432" s="237"/>
      <c r="K4432" s="237"/>
      <c r="L4432" s="242"/>
      <c r="M4432" s="243"/>
      <c r="N4432" s="244"/>
      <c r="O4432" s="244"/>
      <c r="P4432" s="244"/>
      <c r="Q4432" s="244"/>
      <c r="R4432" s="244"/>
      <c r="S4432" s="244"/>
      <c r="T4432" s="24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6" t="s">
        <v>383</v>
      </c>
      <c r="AU4432" s="246" t="s">
        <v>91</v>
      </c>
      <c r="AV4432" s="13" t="s">
        <v>85</v>
      </c>
      <c r="AW4432" s="13" t="s">
        <v>37</v>
      </c>
      <c r="AX4432" s="13" t="s">
        <v>78</v>
      </c>
      <c r="AY4432" s="246" t="s">
        <v>373</v>
      </c>
    </row>
    <row r="4433" s="14" customFormat="1">
      <c r="A4433" s="14"/>
      <c r="B4433" s="247"/>
      <c r="C4433" s="248"/>
      <c r="D4433" s="238" t="s">
        <v>383</v>
      </c>
      <c r="E4433" s="249" t="s">
        <v>19</v>
      </c>
      <c r="F4433" s="250" t="s">
        <v>4350</v>
      </c>
      <c r="G4433" s="248"/>
      <c r="H4433" s="251">
        <v>1</v>
      </c>
      <c r="I4433" s="252"/>
      <c r="J4433" s="248"/>
      <c r="K4433" s="248"/>
      <c r="L4433" s="253"/>
      <c r="M4433" s="254"/>
      <c r="N4433" s="255"/>
      <c r="O4433" s="255"/>
      <c r="P4433" s="255"/>
      <c r="Q4433" s="255"/>
      <c r="R4433" s="255"/>
      <c r="S4433" s="255"/>
      <c r="T4433" s="256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7" t="s">
        <v>383</v>
      </c>
      <c r="AU4433" s="257" t="s">
        <v>91</v>
      </c>
      <c r="AV4433" s="14" t="s">
        <v>91</v>
      </c>
      <c r="AW4433" s="14" t="s">
        <v>37</v>
      </c>
      <c r="AX4433" s="14" t="s">
        <v>78</v>
      </c>
      <c r="AY4433" s="257" t="s">
        <v>373</v>
      </c>
    </row>
    <row r="4434" s="15" customFormat="1">
      <c r="A4434" s="15"/>
      <c r="B4434" s="258"/>
      <c r="C4434" s="259"/>
      <c r="D4434" s="238" t="s">
        <v>383</v>
      </c>
      <c r="E4434" s="260" t="s">
        <v>19</v>
      </c>
      <c r="F4434" s="261" t="s">
        <v>386</v>
      </c>
      <c r="G4434" s="259"/>
      <c r="H4434" s="262">
        <v>1</v>
      </c>
      <c r="I4434" s="263"/>
      <c r="J4434" s="259"/>
      <c r="K4434" s="259"/>
      <c r="L4434" s="264"/>
      <c r="M4434" s="265"/>
      <c r="N4434" s="266"/>
      <c r="O4434" s="266"/>
      <c r="P4434" s="266"/>
      <c r="Q4434" s="266"/>
      <c r="R4434" s="266"/>
      <c r="S4434" s="266"/>
      <c r="T4434" s="267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8" t="s">
        <v>383</v>
      </c>
      <c r="AU4434" s="268" t="s">
        <v>91</v>
      </c>
      <c r="AV4434" s="15" t="s">
        <v>379</v>
      </c>
      <c r="AW4434" s="15" t="s">
        <v>37</v>
      </c>
      <c r="AX4434" s="15" t="s">
        <v>85</v>
      </c>
      <c r="AY4434" s="268" t="s">
        <v>373</v>
      </c>
    </row>
    <row r="4435" s="2" customFormat="1" ht="44.25" customHeight="1">
      <c r="A4435" s="41"/>
      <c r="B4435" s="42"/>
      <c r="C4435" s="280" t="s">
        <v>4372</v>
      </c>
      <c r="D4435" s="280" t="s">
        <v>489</v>
      </c>
      <c r="E4435" s="281" t="s">
        <v>4373</v>
      </c>
      <c r="F4435" s="282" t="s">
        <v>4361</v>
      </c>
      <c r="G4435" s="283" t="s">
        <v>595</v>
      </c>
      <c r="H4435" s="284">
        <v>1</v>
      </c>
      <c r="I4435" s="285"/>
      <c r="J4435" s="286">
        <f>ROUND(I4435*H4435,2)</f>
        <v>0</v>
      </c>
      <c r="K4435" s="282" t="s">
        <v>19</v>
      </c>
      <c r="L4435" s="287"/>
      <c r="M4435" s="288" t="s">
        <v>19</v>
      </c>
      <c r="N4435" s="289" t="s">
        <v>50</v>
      </c>
      <c r="O4435" s="87"/>
      <c r="P4435" s="227">
        <f>O4435*H4435</f>
        <v>0</v>
      </c>
      <c r="Q4435" s="227">
        <v>0.20000000000000001</v>
      </c>
      <c r="R4435" s="227">
        <f>Q4435*H4435</f>
        <v>0.20000000000000001</v>
      </c>
      <c r="S4435" s="227">
        <v>0</v>
      </c>
      <c r="T4435" s="228">
        <f>S4435*H4435</f>
        <v>0</v>
      </c>
      <c r="U4435" s="41"/>
      <c r="V4435" s="41"/>
      <c r="W4435" s="41"/>
      <c r="X4435" s="41"/>
      <c r="Y4435" s="41"/>
      <c r="Z4435" s="41"/>
      <c r="AA4435" s="41"/>
      <c r="AB4435" s="41"/>
      <c r="AC4435" s="41"/>
      <c r="AD4435" s="41"/>
      <c r="AE4435" s="41"/>
      <c r="AR4435" s="229" t="s">
        <v>616</v>
      </c>
      <c r="AT4435" s="229" t="s">
        <v>489</v>
      </c>
      <c r="AU4435" s="229" t="s">
        <v>91</v>
      </c>
      <c r="AY4435" s="20" t="s">
        <v>373</v>
      </c>
      <c r="BE4435" s="230">
        <f>IF(N4435="základní",J4435,0)</f>
        <v>0</v>
      </c>
      <c r="BF4435" s="230">
        <f>IF(N4435="snížená",J4435,0)</f>
        <v>0</v>
      </c>
      <c r="BG4435" s="230">
        <f>IF(N4435="zákl. přenesená",J4435,0)</f>
        <v>0</v>
      </c>
      <c r="BH4435" s="230">
        <f>IF(N4435="sníž. přenesená",J4435,0)</f>
        <v>0</v>
      </c>
      <c r="BI4435" s="230">
        <f>IF(N4435="nulová",J4435,0)</f>
        <v>0</v>
      </c>
      <c r="BJ4435" s="20" t="s">
        <v>91</v>
      </c>
      <c r="BK4435" s="230">
        <f>ROUND(I4435*H4435,2)</f>
        <v>0</v>
      </c>
      <c r="BL4435" s="20" t="s">
        <v>482</v>
      </c>
      <c r="BM4435" s="229" t="s">
        <v>4374</v>
      </c>
    </row>
    <row r="4436" s="13" customFormat="1">
      <c r="A4436" s="13"/>
      <c r="B4436" s="236"/>
      <c r="C4436" s="237"/>
      <c r="D4436" s="238" t="s">
        <v>383</v>
      </c>
      <c r="E4436" s="239" t="s">
        <v>19</v>
      </c>
      <c r="F4436" s="240" t="s">
        <v>384</v>
      </c>
      <c r="G4436" s="237"/>
      <c r="H4436" s="239" t="s">
        <v>19</v>
      </c>
      <c r="I4436" s="241"/>
      <c r="J4436" s="237"/>
      <c r="K4436" s="237"/>
      <c r="L4436" s="242"/>
      <c r="M4436" s="243"/>
      <c r="N4436" s="244"/>
      <c r="O4436" s="244"/>
      <c r="P4436" s="244"/>
      <c r="Q4436" s="244"/>
      <c r="R4436" s="244"/>
      <c r="S4436" s="244"/>
      <c r="T4436" s="24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6" t="s">
        <v>383</v>
      </c>
      <c r="AU4436" s="246" t="s">
        <v>91</v>
      </c>
      <c r="AV4436" s="13" t="s">
        <v>85</v>
      </c>
      <c r="AW4436" s="13" t="s">
        <v>37</v>
      </c>
      <c r="AX4436" s="13" t="s">
        <v>78</v>
      </c>
      <c r="AY4436" s="246" t="s">
        <v>373</v>
      </c>
    </row>
    <row r="4437" s="13" customFormat="1">
      <c r="A4437" s="13"/>
      <c r="B4437" s="236"/>
      <c r="C4437" s="237"/>
      <c r="D4437" s="238" t="s">
        <v>383</v>
      </c>
      <c r="E4437" s="239" t="s">
        <v>19</v>
      </c>
      <c r="F4437" s="240" t="s">
        <v>1556</v>
      </c>
      <c r="G4437" s="237"/>
      <c r="H4437" s="239" t="s">
        <v>19</v>
      </c>
      <c r="I4437" s="241"/>
      <c r="J4437" s="237"/>
      <c r="K4437" s="237"/>
      <c r="L4437" s="242"/>
      <c r="M4437" s="243"/>
      <c r="N4437" s="244"/>
      <c r="O4437" s="244"/>
      <c r="P4437" s="244"/>
      <c r="Q4437" s="244"/>
      <c r="R4437" s="244"/>
      <c r="S4437" s="244"/>
      <c r="T4437" s="24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6" t="s">
        <v>383</v>
      </c>
      <c r="AU4437" s="246" t="s">
        <v>91</v>
      </c>
      <c r="AV4437" s="13" t="s">
        <v>85</v>
      </c>
      <c r="AW4437" s="13" t="s">
        <v>37</v>
      </c>
      <c r="AX4437" s="13" t="s">
        <v>78</v>
      </c>
      <c r="AY4437" s="246" t="s">
        <v>373</v>
      </c>
    </row>
    <row r="4438" s="14" customFormat="1">
      <c r="A4438" s="14"/>
      <c r="B4438" s="247"/>
      <c r="C4438" s="248"/>
      <c r="D4438" s="238" t="s">
        <v>383</v>
      </c>
      <c r="E4438" s="249" t="s">
        <v>19</v>
      </c>
      <c r="F4438" s="250" t="s">
        <v>4351</v>
      </c>
      <c r="G4438" s="248"/>
      <c r="H4438" s="251">
        <v>1</v>
      </c>
      <c r="I4438" s="252"/>
      <c r="J4438" s="248"/>
      <c r="K4438" s="248"/>
      <c r="L4438" s="253"/>
      <c r="M4438" s="254"/>
      <c r="N4438" s="255"/>
      <c r="O4438" s="255"/>
      <c r="P4438" s="255"/>
      <c r="Q4438" s="255"/>
      <c r="R4438" s="255"/>
      <c r="S4438" s="255"/>
      <c r="T4438" s="256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7" t="s">
        <v>383</v>
      </c>
      <c r="AU4438" s="257" t="s">
        <v>91</v>
      </c>
      <c r="AV4438" s="14" t="s">
        <v>91</v>
      </c>
      <c r="AW4438" s="14" t="s">
        <v>37</v>
      </c>
      <c r="AX4438" s="14" t="s">
        <v>78</v>
      </c>
      <c r="AY4438" s="257" t="s">
        <v>373</v>
      </c>
    </row>
    <row r="4439" s="15" customFormat="1">
      <c r="A4439" s="15"/>
      <c r="B4439" s="258"/>
      <c r="C4439" s="259"/>
      <c r="D4439" s="238" t="s">
        <v>383</v>
      </c>
      <c r="E4439" s="260" t="s">
        <v>19</v>
      </c>
      <c r="F4439" s="261" t="s">
        <v>386</v>
      </c>
      <c r="G4439" s="259"/>
      <c r="H4439" s="262">
        <v>1</v>
      </c>
      <c r="I4439" s="263"/>
      <c r="J4439" s="259"/>
      <c r="K4439" s="259"/>
      <c r="L4439" s="264"/>
      <c r="M4439" s="265"/>
      <c r="N4439" s="266"/>
      <c r="O4439" s="266"/>
      <c r="P4439" s="266"/>
      <c r="Q4439" s="266"/>
      <c r="R4439" s="266"/>
      <c r="S4439" s="266"/>
      <c r="T4439" s="267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T4439" s="268" t="s">
        <v>383</v>
      </c>
      <c r="AU4439" s="268" t="s">
        <v>91</v>
      </c>
      <c r="AV4439" s="15" t="s">
        <v>379</v>
      </c>
      <c r="AW4439" s="15" t="s">
        <v>37</v>
      </c>
      <c r="AX4439" s="15" t="s">
        <v>85</v>
      </c>
      <c r="AY4439" s="268" t="s">
        <v>373</v>
      </c>
    </row>
    <row r="4440" s="2" customFormat="1" ht="24.15" customHeight="1">
      <c r="A4440" s="41"/>
      <c r="B4440" s="42"/>
      <c r="C4440" s="218" t="s">
        <v>4375</v>
      </c>
      <c r="D4440" s="218" t="s">
        <v>375</v>
      </c>
      <c r="E4440" s="219" t="s">
        <v>4376</v>
      </c>
      <c r="F4440" s="220" t="s">
        <v>4377</v>
      </c>
      <c r="G4440" s="221" t="s">
        <v>595</v>
      </c>
      <c r="H4440" s="222">
        <v>4</v>
      </c>
      <c r="I4440" s="223"/>
      <c r="J4440" s="224">
        <f>ROUND(I4440*H4440,2)</f>
        <v>0</v>
      </c>
      <c r="K4440" s="220" t="s">
        <v>19</v>
      </c>
      <c r="L4440" s="47"/>
      <c r="M4440" s="225" t="s">
        <v>19</v>
      </c>
      <c r="N4440" s="226" t="s">
        <v>50</v>
      </c>
      <c r="O4440" s="87"/>
      <c r="P4440" s="227">
        <f>O4440*H4440</f>
        <v>0</v>
      </c>
      <c r="Q4440" s="227">
        <v>0.00066</v>
      </c>
      <c r="R4440" s="227">
        <f>Q4440*H4440</f>
        <v>0.00264</v>
      </c>
      <c r="S4440" s="227">
        <v>0</v>
      </c>
      <c r="T4440" s="228">
        <f>S4440*H4440</f>
        <v>0</v>
      </c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R4440" s="229" t="s">
        <v>482</v>
      </c>
      <c r="AT4440" s="229" t="s">
        <v>375</v>
      </c>
      <c r="AU4440" s="229" t="s">
        <v>91</v>
      </c>
      <c r="AY4440" s="20" t="s">
        <v>373</v>
      </c>
      <c r="BE4440" s="230">
        <f>IF(N4440="základní",J4440,0)</f>
        <v>0</v>
      </c>
      <c r="BF4440" s="230">
        <f>IF(N4440="snížená",J4440,0)</f>
        <v>0</v>
      </c>
      <c r="BG4440" s="230">
        <f>IF(N4440="zákl. přenesená",J4440,0)</f>
        <v>0</v>
      </c>
      <c r="BH4440" s="230">
        <f>IF(N4440="sníž. přenesená",J4440,0)</f>
        <v>0</v>
      </c>
      <c r="BI4440" s="230">
        <f>IF(N4440="nulová",J4440,0)</f>
        <v>0</v>
      </c>
      <c r="BJ4440" s="20" t="s">
        <v>91</v>
      </c>
      <c r="BK4440" s="230">
        <f>ROUND(I4440*H4440,2)</f>
        <v>0</v>
      </c>
      <c r="BL4440" s="20" t="s">
        <v>482</v>
      </c>
      <c r="BM4440" s="229" t="s">
        <v>4378</v>
      </c>
    </row>
    <row r="4441" s="13" customFormat="1">
      <c r="A4441" s="13"/>
      <c r="B4441" s="236"/>
      <c r="C4441" s="237"/>
      <c r="D4441" s="238" t="s">
        <v>383</v>
      </c>
      <c r="E4441" s="239" t="s">
        <v>19</v>
      </c>
      <c r="F4441" s="240" t="s">
        <v>384</v>
      </c>
      <c r="G4441" s="237"/>
      <c r="H4441" s="239" t="s">
        <v>19</v>
      </c>
      <c r="I4441" s="241"/>
      <c r="J4441" s="237"/>
      <c r="K4441" s="237"/>
      <c r="L4441" s="242"/>
      <c r="M4441" s="243"/>
      <c r="N4441" s="244"/>
      <c r="O4441" s="244"/>
      <c r="P4441" s="244"/>
      <c r="Q4441" s="244"/>
      <c r="R4441" s="244"/>
      <c r="S4441" s="244"/>
      <c r="T4441" s="245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6" t="s">
        <v>383</v>
      </c>
      <c r="AU4441" s="246" t="s">
        <v>91</v>
      </c>
      <c r="AV4441" s="13" t="s">
        <v>85</v>
      </c>
      <c r="AW4441" s="13" t="s">
        <v>37</v>
      </c>
      <c r="AX4441" s="13" t="s">
        <v>78</v>
      </c>
      <c r="AY4441" s="246" t="s">
        <v>373</v>
      </c>
    </row>
    <row r="4442" s="13" customFormat="1">
      <c r="A4442" s="13"/>
      <c r="B4442" s="236"/>
      <c r="C4442" s="237"/>
      <c r="D4442" s="238" t="s">
        <v>383</v>
      </c>
      <c r="E4442" s="239" t="s">
        <v>19</v>
      </c>
      <c r="F4442" s="240" t="s">
        <v>1556</v>
      </c>
      <c r="G4442" s="237"/>
      <c r="H4442" s="239" t="s">
        <v>19</v>
      </c>
      <c r="I4442" s="241"/>
      <c r="J4442" s="237"/>
      <c r="K4442" s="237"/>
      <c r="L4442" s="242"/>
      <c r="M4442" s="243"/>
      <c r="N4442" s="244"/>
      <c r="O4442" s="244"/>
      <c r="P4442" s="244"/>
      <c r="Q4442" s="244"/>
      <c r="R4442" s="244"/>
      <c r="S4442" s="244"/>
      <c r="T4442" s="245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6" t="s">
        <v>383</v>
      </c>
      <c r="AU4442" s="246" t="s">
        <v>91</v>
      </c>
      <c r="AV4442" s="13" t="s">
        <v>85</v>
      </c>
      <c r="AW4442" s="13" t="s">
        <v>37</v>
      </c>
      <c r="AX4442" s="13" t="s">
        <v>78</v>
      </c>
      <c r="AY4442" s="246" t="s">
        <v>373</v>
      </c>
    </row>
    <row r="4443" s="14" customFormat="1">
      <c r="A4443" s="14"/>
      <c r="B4443" s="247"/>
      <c r="C4443" s="248"/>
      <c r="D4443" s="238" t="s">
        <v>383</v>
      </c>
      <c r="E4443" s="249" t="s">
        <v>19</v>
      </c>
      <c r="F4443" s="250" t="s">
        <v>4379</v>
      </c>
      <c r="G4443" s="248"/>
      <c r="H4443" s="251">
        <v>1</v>
      </c>
      <c r="I4443" s="252"/>
      <c r="J4443" s="248"/>
      <c r="K4443" s="248"/>
      <c r="L4443" s="253"/>
      <c r="M4443" s="254"/>
      <c r="N4443" s="255"/>
      <c r="O4443" s="255"/>
      <c r="P4443" s="255"/>
      <c r="Q4443" s="255"/>
      <c r="R4443" s="255"/>
      <c r="S4443" s="255"/>
      <c r="T4443" s="256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7" t="s">
        <v>383</v>
      </c>
      <c r="AU4443" s="257" t="s">
        <v>91</v>
      </c>
      <c r="AV4443" s="14" t="s">
        <v>91</v>
      </c>
      <c r="AW4443" s="14" t="s">
        <v>37</v>
      </c>
      <c r="AX4443" s="14" t="s">
        <v>78</v>
      </c>
      <c r="AY4443" s="257" t="s">
        <v>373</v>
      </c>
    </row>
    <row r="4444" s="14" customFormat="1">
      <c r="A4444" s="14"/>
      <c r="B4444" s="247"/>
      <c r="C4444" s="248"/>
      <c r="D4444" s="238" t="s">
        <v>383</v>
      </c>
      <c r="E4444" s="249" t="s">
        <v>19</v>
      </c>
      <c r="F4444" s="250" t="s">
        <v>4380</v>
      </c>
      <c r="G4444" s="248"/>
      <c r="H4444" s="251">
        <v>1</v>
      </c>
      <c r="I4444" s="252"/>
      <c r="J4444" s="248"/>
      <c r="K4444" s="248"/>
      <c r="L4444" s="253"/>
      <c r="M4444" s="254"/>
      <c r="N4444" s="255"/>
      <c r="O4444" s="255"/>
      <c r="P4444" s="255"/>
      <c r="Q4444" s="255"/>
      <c r="R4444" s="255"/>
      <c r="S4444" s="255"/>
      <c r="T4444" s="256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7" t="s">
        <v>383</v>
      </c>
      <c r="AU4444" s="257" t="s">
        <v>91</v>
      </c>
      <c r="AV4444" s="14" t="s">
        <v>91</v>
      </c>
      <c r="AW4444" s="14" t="s">
        <v>37</v>
      </c>
      <c r="AX4444" s="14" t="s">
        <v>78</v>
      </c>
      <c r="AY4444" s="257" t="s">
        <v>373</v>
      </c>
    </row>
    <row r="4445" s="14" customFormat="1">
      <c r="A4445" s="14"/>
      <c r="B4445" s="247"/>
      <c r="C4445" s="248"/>
      <c r="D4445" s="238" t="s">
        <v>383</v>
      </c>
      <c r="E4445" s="249" t="s">
        <v>19</v>
      </c>
      <c r="F4445" s="250" t="s">
        <v>4381</v>
      </c>
      <c r="G4445" s="248"/>
      <c r="H4445" s="251">
        <v>1</v>
      </c>
      <c r="I4445" s="252"/>
      <c r="J4445" s="248"/>
      <c r="K4445" s="248"/>
      <c r="L4445" s="253"/>
      <c r="M4445" s="254"/>
      <c r="N4445" s="255"/>
      <c r="O4445" s="255"/>
      <c r="P4445" s="255"/>
      <c r="Q4445" s="255"/>
      <c r="R4445" s="255"/>
      <c r="S4445" s="255"/>
      <c r="T4445" s="256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7" t="s">
        <v>383</v>
      </c>
      <c r="AU4445" s="257" t="s">
        <v>91</v>
      </c>
      <c r="AV4445" s="14" t="s">
        <v>91</v>
      </c>
      <c r="AW4445" s="14" t="s">
        <v>37</v>
      </c>
      <c r="AX4445" s="14" t="s">
        <v>78</v>
      </c>
      <c r="AY4445" s="257" t="s">
        <v>373</v>
      </c>
    </row>
    <row r="4446" s="14" customFormat="1">
      <c r="A4446" s="14"/>
      <c r="B4446" s="247"/>
      <c r="C4446" s="248"/>
      <c r="D4446" s="238" t="s">
        <v>383</v>
      </c>
      <c r="E4446" s="249" t="s">
        <v>19</v>
      </c>
      <c r="F4446" s="250" t="s">
        <v>4382</v>
      </c>
      <c r="G4446" s="248"/>
      <c r="H4446" s="251">
        <v>1</v>
      </c>
      <c r="I4446" s="252"/>
      <c r="J4446" s="248"/>
      <c r="K4446" s="248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7" t="s">
        <v>383</v>
      </c>
      <c r="AU4446" s="257" t="s">
        <v>91</v>
      </c>
      <c r="AV4446" s="14" t="s">
        <v>91</v>
      </c>
      <c r="AW4446" s="14" t="s">
        <v>37</v>
      </c>
      <c r="AX4446" s="14" t="s">
        <v>78</v>
      </c>
      <c r="AY4446" s="257" t="s">
        <v>373</v>
      </c>
    </row>
    <row r="4447" s="15" customFormat="1">
      <c r="A4447" s="15"/>
      <c r="B4447" s="258"/>
      <c r="C4447" s="259"/>
      <c r="D4447" s="238" t="s">
        <v>383</v>
      </c>
      <c r="E4447" s="260" t="s">
        <v>19</v>
      </c>
      <c r="F4447" s="261" t="s">
        <v>386</v>
      </c>
      <c r="G4447" s="259"/>
      <c r="H4447" s="262">
        <v>4</v>
      </c>
      <c r="I4447" s="263"/>
      <c r="J4447" s="259"/>
      <c r="K4447" s="259"/>
      <c r="L4447" s="264"/>
      <c r="M4447" s="265"/>
      <c r="N4447" s="266"/>
      <c r="O4447" s="266"/>
      <c r="P4447" s="266"/>
      <c r="Q4447" s="266"/>
      <c r="R4447" s="266"/>
      <c r="S4447" s="266"/>
      <c r="T4447" s="267"/>
      <c r="U4447" s="15"/>
      <c r="V4447" s="15"/>
      <c r="W4447" s="15"/>
      <c r="X4447" s="15"/>
      <c r="Y4447" s="15"/>
      <c r="Z4447" s="15"/>
      <c r="AA4447" s="15"/>
      <c r="AB4447" s="15"/>
      <c r="AC4447" s="15"/>
      <c r="AD4447" s="15"/>
      <c r="AE4447" s="15"/>
      <c r="AT4447" s="268" t="s">
        <v>383</v>
      </c>
      <c r="AU4447" s="268" t="s">
        <v>91</v>
      </c>
      <c r="AV4447" s="15" t="s">
        <v>379</v>
      </c>
      <c r="AW4447" s="15" t="s">
        <v>37</v>
      </c>
      <c r="AX4447" s="15" t="s">
        <v>85</v>
      </c>
      <c r="AY4447" s="268" t="s">
        <v>373</v>
      </c>
    </row>
    <row r="4448" s="2" customFormat="1" ht="44.25" customHeight="1">
      <c r="A4448" s="41"/>
      <c r="B4448" s="42"/>
      <c r="C4448" s="280" t="s">
        <v>4383</v>
      </c>
      <c r="D4448" s="280" t="s">
        <v>489</v>
      </c>
      <c r="E4448" s="281" t="s">
        <v>4384</v>
      </c>
      <c r="F4448" s="282" t="s">
        <v>4385</v>
      </c>
      <c r="G4448" s="283" t="s">
        <v>595</v>
      </c>
      <c r="H4448" s="284">
        <v>1</v>
      </c>
      <c r="I4448" s="285"/>
      <c r="J4448" s="286">
        <f>ROUND(I4448*H4448,2)</f>
        <v>0</v>
      </c>
      <c r="K4448" s="282" t="s">
        <v>19</v>
      </c>
      <c r="L4448" s="287"/>
      <c r="M4448" s="288" t="s">
        <v>19</v>
      </c>
      <c r="N4448" s="289" t="s">
        <v>50</v>
      </c>
      <c r="O4448" s="87"/>
      <c r="P4448" s="227">
        <f>O4448*H4448</f>
        <v>0</v>
      </c>
      <c r="Q4448" s="227">
        <v>0.16500000000000001</v>
      </c>
      <c r="R4448" s="227">
        <f>Q4448*H4448</f>
        <v>0.16500000000000001</v>
      </c>
      <c r="S4448" s="227">
        <v>0</v>
      </c>
      <c r="T4448" s="228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9" t="s">
        <v>616</v>
      </c>
      <c r="AT4448" s="229" t="s">
        <v>489</v>
      </c>
      <c r="AU4448" s="229" t="s">
        <v>91</v>
      </c>
      <c r="AY4448" s="20" t="s">
        <v>373</v>
      </c>
      <c r="BE4448" s="230">
        <f>IF(N4448="základní",J4448,0)</f>
        <v>0</v>
      </c>
      <c r="BF4448" s="230">
        <f>IF(N4448="snížená",J4448,0)</f>
        <v>0</v>
      </c>
      <c r="BG4448" s="230">
        <f>IF(N4448="zákl. přenesená",J4448,0)</f>
        <v>0</v>
      </c>
      <c r="BH4448" s="230">
        <f>IF(N4448="sníž. přenesená",J4448,0)</f>
        <v>0</v>
      </c>
      <c r="BI4448" s="230">
        <f>IF(N4448="nulová",J4448,0)</f>
        <v>0</v>
      </c>
      <c r="BJ4448" s="20" t="s">
        <v>91</v>
      </c>
      <c r="BK4448" s="230">
        <f>ROUND(I4448*H4448,2)</f>
        <v>0</v>
      </c>
      <c r="BL4448" s="20" t="s">
        <v>482</v>
      </c>
      <c r="BM4448" s="229" t="s">
        <v>4386</v>
      </c>
    </row>
    <row r="4449" s="13" customFormat="1">
      <c r="A4449" s="13"/>
      <c r="B4449" s="236"/>
      <c r="C4449" s="237"/>
      <c r="D4449" s="238" t="s">
        <v>383</v>
      </c>
      <c r="E4449" s="239" t="s">
        <v>19</v>
      </c>
      <c r="F4449" s="240" t="s">
        <v>384</v>
      </c>
      <c r="G4449" s="237"/>
      <c r="H4449" s="239" t="s">
        <v>19</v>
      </c>
      <c r="I4449" s="241"/>
      <c r="J4449" s="237"/>
      <c r="K4449" s="237"/>
      <c r="L4449" s="242"/>
      <c r="M4449" s="243"/>
      <c r="N4449" s="244"/>
      <c r="O4449" s="244"/>
      <c r="P4449" s="244"/>
      <c r="Q4449" s="244"/>
      <c r="R4449" s="244"/>
      <c r="S4449" s="244"/>
      <c r="T4449" s="24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6" t="s">
        <v>383</v>
      </c>
      <c r="AU4449" s="246" t="s">
        <v>91</v>
      </c>
      <c r="AV4449" s="13" t="s">
        <v>85</v>
      </c>
      <c r="AW4449" s="13" t="s">
        <v>37</v>
      </c>
      <c r="AX4449" s="13" t="s">
        <v>78</v>
      </c>
      <c r="AY4449" s="246" t="s">
        <v>373</v>
      </c>
    </row>
    <row r="4450" s="13" customFormat="1">
      <c r="A4450" s="13"/>
      <c r="B4450" s="236"/>
      <c r="C4450" s="237"/>
      <c r="D4450" s="238" t="s">
        <v>383</v>
      </c>
      <c r="E4450" s="239" t="s">
        <v>19</v>
      </c>
      <c r="F4450" s="240" t="s">
        <v>1556</v>
      </c>
      <c r="G4450" s="237"/>
      <c r="H4450" s="239" t="s">
        <v>19</v>
      </c>
      <c r="I4450" s="241"/>
      <c r="J4450" s="237"/>
      <c r="K4450" s="237"/>
      <c r="L4450" s="242"/>
      <c r="M4450" s="243"/>
      <c r="N4450" s="244"/>
      <c r="O4450" s="244"/>
      <c r="P4450" s="244"/>
      <c r="Q4450" s="244"/>
      <c r="R4450" s="244"/>
      <c r="S4450" s="244"/>
      <c r="T4450" s="24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6" t="s">
        <v>383</v>
      </c>
      <c r="AU4450" s="246" t="s">
        <v>91</v>
      </c>
      <c r="AV4450" s="13" t="s">
        <v>85</v>
      </c>
      <c r="AW4450" s="13" t="s">
        <v>37</v>
      </c>
      <c r="AX4450" s="13" t="s">
        <v>78</v>
      </c>
      <c r="AY4450" s="246" t="s">
        <v>373</v>
      </c>
    </row>
    <row r="4451" s="14" customFormat="1">
      <c r="A4451" s="14"/>
      <c r="B4451" s="247"/>
      <c r="C4451" s="248"/>
      <c r="D4451" s="238" t="s">
        <v>383</v>
      </c>
      <c r="E4451" s="249" t="s">
        <v>19</v>
      </c>
      <c r="F4451" s="250" t="s">
        <v>4379</v>
      </c>
      <c r="G4451" s="248"/>
      <c r="H4451" s="251">
        <v>1</v>
      </c>
      <c r="I4451" s="252"/>
      <c r="J4451" s="248"/>
      <c r="K4451" s="248"/>
      <c r="L4451" s="253"/>
      <c r="M4451" s="254"/>
      <c r="N4451" s="255"/>
      <c r="O4451" s="255"/>
      <c r="P4451" s="255"/>
      <c r="Q4451" s="255"/>
      <c r="R4451" s="255"/>
      <c r="S4451" s="255"/>
      <c r="T4451" s="256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7" t="s">
        <v>383</v>
      </c>
      <c r="AU4451" s="257" t="s">
        <v>91</v>
      </c>
      <c r="AV4451" s="14" t="s">
        <v>91</v>
      </c>
      <c r="AW4451" s="14" t="s">
        <v>37</v>
      </c>
      <c r="AX4451" s="14" t="s">
        <v>78</v>
      </c>
      <c r="AY4451" s="257" t="s">
        <v>373</v>
      </c>
    </row>
    <row r="4452" s="15" customFormat="1">
      <c r="A4452" s="15"/>
      <c r="B4452" s="258"/>
      <c r="C4452" s="259"/>
      <c r="D4452" s="238" t="s">
        <v>383</v>
      </c>
      <c r="E4452" s="260" t="s">
        <v>19</v>
      </c>
      <c r="F4452" s="261" t="s">
        <v>386</v>
      </c>
      <c r="G4452" s="259"/>
      <c r="H4452" s="262">
        <v>1</v>
      </c>
      <c r="I4452" s="263"/>
      <c r="J4452" s="259"/>
      <c r="K4452" s="259"/>
      <c r="L4452" s="264"/>
      <c r="M4452" s="265"/>
      <c r="N4452" s="266"/>
      <c r="O4452" s="266"/>
      <c r="P4452" s="266"/>
      <c r="Q4452" s="266"/>
      <c r="R4452" s="266"/>
      <c r="S4452" s="266"/>
      <c r="T4452" s="267"/>
      <c r="U4452" s="15"/>
      <c r="V4452" s="15"/>
      <c r="W4452" s="15"/>
      <c r="X4452" s="15"/>
      <c r="Y4452" s="15"/>
      <c r="Z4452" s="15"/>
      <c r="AA4452" s="15"/>
      <c r="AB4452" s="15"/>
      <c r="AC4452" s="15"/>
      <c r="AD4452" s="15"/>
      <c r="AE4452" s="15"/>
      <c r="AT4452" s="268" t="s">
        <v>383</v>
      </c>
      <c r="AU4452" s="268" t="s">
        <v>91</v>
      </c>
      <c r="AV4452" s="15" t="s">
        <v>379</v>
      </c>
      <c r="AW4452" s="15" t="s">
        <v>37</v>
      </c>
      <c r="AX4452" s="15" t="s">
        <v>85</v>
      </c>
      <c r="AY4452" s="268" t="s">
        <v>373</v>
      </c>
    </row>
    <row r="4453" s="2" customFormat="1" ht="44.25" customHeight="1">
      <c r="A4453" s="41"/>
      <c r="B4453" s="42"/>
      <c r="C4453" s="280" t="s">
        <v>4387</v>
      </c>
      <c r="D4453" s="280" t="s">
        <v>489</v>
      </c>
      <c r="E4453" s="281" t="s">
        <v>4388</v>
      </c>
      <c r="F4453" s="282" t="s">
        <v>4389</v>
      </c>
      <c r="G4453" s="283" t="s">
        <v>595</v>
      </c>
      <c r="H4453" s="284">
        <v>1</v>
      </c>
      <c r="I4453" s="285"/>
      <c r="J4453" s="286">
        <f>ROUND(I4453*H4453,2)</f>
        <v>0</v>
      </c>
      <c r="K4453" s="282" t="s">
        <v>19</v>
      </c>
      <c r="L4453" s="287"/>
      <c r="M4453" s="288" t="s">
        <v>19</v>
      </c>
      <c r="N4453" s="289" t="s">
        <v>50</v>
      </c>
      <c r="O4453" s="87"/>
      <c r="P4453" s="227">
        <f>O4453*H4453</f>
        <v>0</v>
      </c>
      <c r="Q4453" s="227">
        <v>0.16500000000000001</v>
      </c>
      <c r="R4453" s="227">
        <f>Q4453*H4453</f>
        <v>0.16500000000000001</v>
      </c>
      <c r="S4453" s="227">
        <v>0</v>
      </c>
      <c r="T4453" s="228">
        <f>S4453*H4453</f>
        <v>0</v>
      </c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R4453" s="229" t="s">
        <v>616</v>
      </c>
      <c r="AT4453" s="229" t="s">
        <v>489</v>
      </c>
      <c r="AU4453" s="229" t="s">
        <v>91</v>
      </c>
      <c r="AY4453" s="20" t="s">
        <v>373</v>
      </c>
      <c r="BE4453" s="230">
        <f>IF(N4453="základní",J4453,0)</f>
        <v>0</v>
      </c>
      <c r="BF4453" s="230">
        <f>IF(N4453="snížená",J4453,0)</f>
        <v>0</v>
      </c>
      <c r="BG4453" s="230">
        <f>IF(N4453="zákl. přenesená",J4453,0)</f>
        <v>0</v>
      </c>
      <c r="BH4453" s="230">
        <f>IF(N4453="sníž. přenesená",J4453,0)</f>
        <v>0</v>
      </c>
      <c r="BI4453" s="230">
        <f>IF(N4453="nulová",J4453,0)</f>
        <v>0</v>
      </c>
      <c r="BJ4453" s="20" t="s">
        <v>91</v>
      </c>
      <c r="BK4453" s="230">
        <f>ROUND(I4453*H4453,2)</f>
        <v>0</v>
      </c>
      <c r="BL4453" s="20" t="s">
        <v>482</v>
      </c>
      <c r="BM4453" s="229" t="s">
        <v>4390</v>
      </c>
    </row>
    <row r="4454" s="13" customFormat="1">
      <c r="A4454" s="13"/>
      <c r="B4454" s="236"/>
      <c r="C4454" s="237"/>
      <c r="D4454" s="238" t="s">
        <v>383</v>
      </c>
      <c r="E4454" s="239" t="s">
        <v>19</v>
      </c>
      <c r="F4454" s="240" t="s">
        <v>384</v>
      </c>
      <c r="G4454" s="237"/>
      <c r="H4454" s="239" t="s">
        <v>19</v>
      </c>
      <c r="I4454" s="241"/>
      <c r="J4454" s="237"/>
      <c r="K4454" s="237"/>
      <c r="L4454" s="242"/>
      <c r="M4454" s="243"/>
      <c r="N4454" s="244"/>
      <c r="O4454" s="244"/>
      <c r="P4454" s="244"/>
      <c r="Q4454" s="244"/>
      <c r="R4454" s="244"/>
      <c r="S4454" s="244"/>
      <c r="T4454" s="24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6" t="s">
        <v>383</v>
      </c>
      <c r="AU4454" s="246" t="s">
        <v>91</v>
      </c>
      <c r="AV4454" s="13" t="s">
        <v>85</v>
      </c>
      <c r="AW4454" s="13" t="s">
        <v>37</v>
      </c>
      <c r="AX4454" s="13" t="s">
        <v>78</v>
      </c>
      <c r="AY4454" s="246" t="s">
        <v>373</v>
      </c>
    </row>
    <row r="4455" s="13" customFormat="1">
      <c r="A4455" s="13"/>
      <c r="B4455" s="236"/>
      <c r="C4455" s="237"/>
      <c r="D4455" s="238" t="s">
        <v>383</v>
      </c>
      <c r="E4455" s="239" t="s">
        <v>19</v>
      </c>
      <c r="F4455" s="240" t="s">
        <v>1556</v>
      </c>
      <c r="G4455" s="237"/>
      <c r="H4455" s="239" t="s">
        <v>19</v>
      </c>
      <c r="I4455" s="241"/>
      <c r="J4455" s="237"/>
      <c r="K4455" s="237"/>
      <c r="L4455" s="242"/>
      <c r="M4455" s="243"/>
      <c r="N4455" s="244"/>
      <c r="O4455" s="244"/>
      <c r="P4455" s="244"/>
      <c r="Q4455" s="244"/>
      <c r="R4455" s="244"/>
      <c r="S4455" s="244"/>
      <c r="T4455" s="24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6" t="s">
        <v>383</v>
      </c>
      <c r="AU4455" s="246" t="s">
        <v>91</v>
      </c>
      <c r="AV4455" s="13" t="s">
        <v>85</v>
      </c>
      <c r="AW4455" s="13" t="s">
        <v>37</v>
      </c>
      <c r="AX4455" s="13" t="s">
        <v>78</v>
      </c>
      <c r="AY4455" s="246" t="s">
        <v>373</v>
      </c>
    </row>
    <row r="4456" s="14" customFormat="1">
      <c r="A4456" s="14"/>
      <c r="B4456" s="247"/>
      <c r="C4456" s="248"/>
      <c r="D4456" s="238" t="s">
        <v>383</v>
      </c>
      <c r="E4456" s="249" t="s">
        <v>19</v>
      </c>
      <c r="F4456" s="250" t="s">
        <v>4380</v>
      </c>
      <c r="G4456" s="248"/>
      <c r="H4456" s="251">
        <v>1</v>
      </c>
      <c r="I4456" s="252"/>
      <c r="J4456" s="248"/>
      <c r="K4456" s="248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7" t="s">
        <v>383</v>
      </c>
      <c r="AU4456" s="257" t="s">
        <v>91</v>
      </c>
      <c r="AV4456" s="14" t="s">
        <v>91</v>
      </c>
      <c r="AW4456" s="14" t="s">
        <v>37</v>
      </c>
      <c r="AX4456" s="14" t="s">
        <v>78</v>
      </c>
      <c r="AY4456" s="257" t="s">
        <v>373</v>
      </c>
    </row>
    <row r="4457" s="15" customFormat="1">
      <c r="A4457" s="15"/>
      <c r="B4457" s="258"/>
      <c r="C4457" s="259"/>
      <c r="D4457" s="238" t="s">
        <v>383</v>
      </c>
      <c r="E4457" s="260" t="s">
        <v>19</v>
      </c>
      <c r="F4457" s="261" t="s">
        <v>386</v>
      </c>
      <c r="G4457" s="259"/>
      <c r="H4457" s="262">
        <v>1</v>
      </c>
      <c r="I4457" s="263"/>
      <c r="J4457" s="259"/>
      <c r="K4457" s="259"/>
      <c r="L4457" s="264"/>
      <c r="M4457" s="265"/>
      <c r="N4457" s="266"/>
      <c r="O4457" s="266"/>
      <c r="P4457" s="266"/>
      <c r="Q4457" s="266"/>
      <c r="R4457" s="266"/>
      <c r="S4457" s="266"/>
      <c r="T4457" s="267"/>
      <c r="U4457" s="15"/>
      <c r="V4457" s="15"/>
      <c r="W4457" s="15"/>
      <c r="X4457" s="15"/>
      <c r="Y4457" s="15"/>
      <c r="Z4457" s="15"/>
      <c r="AA4457" s="15"/>
      <c r="AB4457" s="15"/>
      <c r="AC4457" s="15"/>
      <c r="AD4457" s="15"/>
      <c r="AE4457" s="15"/>
      <c r="AT4457" s="268" t="s">
        <v>383</v>
      </c>
      <c r="AU4457" s="268" t="s">
        <v>91</v>
      </c>
      <c r="AV4457" s="15" t="s">
        <v>379</v>
      </c>
      <c r="AW4457" s="15" t="s">
        <v>37</v>
      </c>
      <c r="AX4457" s="15" t="s">
        <v>85</v>
      </c>
      <c r="AY4457" s="268" t="s">
        <v>373</v>
      </c>
    </row>
    <row r="4458" s="2" customFormat="1" ht="44.25" customHeight="1">
      <c r="A4458" s="41"/>
      <c r="B4458" s="42"/>
      <c r="C4458" s="280" t="s">
        <v>4391</v>
      </c>
      <c r="D4458" s="280" t="s">
        <v>489</v>
      </c>
      <c r="E4458" s="281" t="s">
        <v>4392</v>
      </c>
      <c r="F4458" s="282" t="s">
        <v>4389</v>
      </c>
      <c r="G4458" s="283" t="s">
        <v>595</v>
      </c>
      <c r="H4458" s="284">
        <v>1</v>
      </c>
      <c r="I4458" s="285"/>
      <c r="J4458" s="286">
        <f>ROUND(I4458*H4458,2)</f>
        <v>0</v>
      </c>
      <c r="K4458" s="282" t="s">
        <v>19</v>
      </c>
      <c r="L4458" s="287"/>
      <c r="M4458" s="288" t="s">
        <v>19</v>
      </c>
      <c r="N4458" s="289" t="s">
        <v>50</v>
      </c>
      <c r="O4458" s="87"/>
      <c r="P4458" s="227">
        <f>O4458*H4458</f>
        <v>0</v>
      </c>
      <c r="Q4458" s="227">
        <v>0.16500000000000001</v>
      </c>
      <c r="R4458" s="227">
        <f>Q4458*H4458</f>
        <v>0.16500000000000001</v>
      </c>
      <c r="S4458" s="227">
        <v>0</v>
      </c>
      <c r="T4458" s="228">
        <f>S4458*H4458</f>
        <v>0</v>
      </c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R4458" s="229" t="s">
        <v>616</v>
      </c>
      <c r="AT4458" s="229" t="s">
        <v>489</v>
      </c>
      <c r="AU4458" s="229" t="s">
        <v>91</v>
      </c>
      <c r="AY4458" s="20" t="s">
        <v>373</v>
      </c>
      <c r="BE4458" s="230">
        <f>IF(N4458="základní",J4458,0)</f>
        <v>0</v>
      </c>
      <c r="BF4458" s="230">
        <f>IF(N4458="snížená",J4458,0)</f>
        <v>0</v>
      </c>
      <c r="BG4458" s="230">
        <f>IF(N4458="zákl. přenesená",J4458,0)</f>
        <v>0</v>
      </c>
      <c r="BH4458" s="230">
        <f>IF(N4458="sníž. přenesená",J4458,0)</f>
        <v>0</v>
      </c>
      <c r="BI4458" s="230">
        <f>IF(N4458="nulová",J4458,0)</f>
        <v>0</v>
      </c>
      <c r="BJ4458" s="20" t="s">
        <v>91</v>
      </c>
      <c r="BK4458" s="230">
        <f>ROUND(I4458*H4458,2)</f>
        <v>0</v>
      </c>
      <c r="BL4458" s="20" t="s">
        <v>482</v>
      </c>
      <c r="BM4458" s="229" t="s">
        <v>4393</v>
      </c>
    </row>
    <row r="4459" s="13" customFormat="1">
      <c r="A4459" s="13"/>
      <c r="B4459" s="236"/>
      <c r="C4459" s="237"/>
      <c r="D4459" s="238" t="s">
        <v>383</v>
      </c>
      <c r="E4459" s="239" t="s">
        <v>19</v>
      </c>
      <c r="F4459" s="240" t="s">
        <v>384</v>
      </c>
      <c r="G4459" s="237"/>
      <c r="H4459" s="239" t="s">
        <v>19</v>
      </c>
      <c r="I4459" s="241"/>
      <c r="J4459" s="237"/>
      <c r="K4459" s="237"/>
      <c r="L4459" s="242"/>
      <c r="M4459" s="243"/>
      <c r="N4459" s="244"/>
      <c r="O4459" s="244"/>
      <c r="P4459" s="244"/>
      <c r="Q4459" s="244"/>
      <c r="R4459" s="244"/>
      <c r="S4459" s="244"/>
      <c r="T4459" s="24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6" t="s">
        <v>383</v>
      </c>
      <c r="AU4459" s="246" t="s">
        <v>91</v>
      </c>
      <c r="AV4459" s="13" t="s">
        <v>85</v>
      </c>
      <c r="AW4459" s="13" t="s">
        <v>37</v>
      </c>
      <c r="AX4459" s="13" t="s">
        <v>78</v>
      </c>
      <c r="AY4459" s="246" t="s">
        <v>373</v>
      </c>
    </row>
    <row r="4460" s="13" customFormat="1">
      <c r="A4460" s="13"/>
      <c r="B4460" s="236"/>
      <c r="C4460" s="237"/>
      <c r="D4460" s="238" t="s">
        <v>383</v>
      </c>
      <c r="E4460" s="239" t="s">
        <v>19</v>
      </c>
      <c r="F4460" s="240" t="s">
        <v>1556</v>
      </c>
      <c r="G4460" s="237"/>
      <c r="H4460" s="239" t="s">
        <v>19</v>
      </c>
      <c r="I4460" s="241"/>
      <c r="J4460" s="237"/>
      <c r="K4460" s="237"/>
      <c r="L4460" s="242"/>
      <c r="M4460" s="243"/>
      <c r="N4460" s="244"/>
      <c r="O4460" s="244"/>
      <c r="P4460" s="244"/>
      <c r="Q4460" s="244"/>
      <c r="R4460" s="244"/>
      <c r="S4460" s="244"/>
      <c r="T4460" s="24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6" t="s">
        <v>383</v>
      </c>
      <c r="AU4460" s="246" t="s">
        <v>91</v>
      </c>
      <c r="AV4460" s="13" t="s">
        <v>85</v>
      </c>
      <c r="AW4460" s="13" t="s">
        <v>37</v>
      </c>
      <c r="AX4460" s="13" t="s">
        <v>78</v>
      </c>
      <c r="AY4460" s="246" t="s">
        <v>373</v>
      </c>
    </row>
    <row r="4461" s="14" customFormat="1">
      <c r="A4461" s="14"/>
      <c r="B4461" s="247"/>
      <c r="C4461" s="248"/>
      <c r="D4461" s="238" t="s">
        <v>383</v>
      </c>
      <c r="E4461" s="249" t="s">
        <v>19</v>
      </c>
      <c r="F4461" s="250" t="s">
        <v>4381</v>
      </c>
      <c r="G4461" s="248"/>
      <c r="H4461" s="251">
        <v>1</v>
      </c>
      <c r="I4461" s="252"/>
      <c r="J4461" s="248"/>
      <c r="K4461" s="248"/>
      <c r="L4461" s="253"/>
      <c r="M4461" s="254"/>
      <c r="N4461" s="255"/>
      <c r="O4461" s="255"/>
      <c r="P4461" s="255"/>
      <c r="Q4461" s="255"/>
      <c r="R4461" s="255"/>
      <c r="S4461" s="255"/>
      <c r="T4461" s="256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7" t="s">
        <v>383</v>
      </c>
      <c r="AU4461" s="257" t="s">
        <v>91</v>
      </c>
      <c r="AV4461" s="14" t="s">
        <v>91</v>
      </c>
      <c r="AW4461" s="14" t="s">
        <v>37</v>
      </c>
      <c r="AX4461" s="14" t="s">
        <v>78</v>
      </c>
      <c r="AY4461" s="257" t="s">
        <v>373</v>
      </c>
    </row>
    <row r="4462" s="15" customFormat="1">
      <c r="A4462" s="15"/>
      <c r="B4462" s="258"/>
      <c r="C4462" s="259"/>
      <c r="D4462" s="238" t="s">
        <v>383</v>
      </c>
      <c r="E4462" s="260" t="s">
        <v>19</v>
      </c>
      <c r="F4462" s="261" t="s">
        <v>386</v>
      </c>
      <c r="G4462" s="259"/>
      <c r="H4462" s="262">
        <v>1</v>
      </c>
      <c r="I4462" s="263"/>
      <c r="J4462" s="259"/>
      <c r="K4462" s="259"/>
      <c r="L4462" s="264"/>
      <c r="M4462" s="265"/>
      <c r="N4462" s="266"/>
      <c r="O4462" s="266"/>
      <c r="P4462" s="266"/>
      <c r="Q4462" s="266"/>
      <c r="R4462" s="266"/>
      <c r="S4462" s="266"/>
      <c r="T4462" s="267"/>
      <c r="U4462" s="15"/>
      <c r="V4462" s="15"/>
      <c r="W4462" s="15"/>
      <c r="X4462" s="15"/>
      <c r="Y4462" s="15"/>
      <c r="Z4462" s="15"/>
      <c r="AA4462" s="15"/>
      <c r="AB4462" s="15"/>
      <c r="AC4462" s="15"/>
      <c r="AD4462" s="15"/>
      <c r="AE4462" s="15"/>
      <c r="AT4462" s="268" t="s">
        <v>383</v>
      </c>
      <c r="AU4462" s="268" t="s">
        <v>91</v>
      </c>
      <c r="AV4462" s="15" t="s">
        <v>379</v>
      </c>
      <c r="AW4462" s="15" t="s">
        <v>37</v>
      </c>
      <c r="AX4462" s="15" t="s">
        <v>85</v>
      </c>
      <c r="AY4462" s="268" t="s">
        <v>373</v>
      </c>
    </row>
    <row r="4463" s="2" customFormat="1" ht="44.25" customHeight="1">
      <c r="A4463" s="41"/>
      <c r="B4463" s="42"/>
      <c r="C4463" s="280" t="s">
        <v>4394</v>
      </c>
      <c r="D4463" s="280" t="s">
        <v>489</v>
      </c>
      <c r="E4463" s="281" t="s">
        <v>4395</v>
      </c>
      <c r="F4463" s="282" t="s">
        <v>4389</v>
      </c>
      <c r="G4463" s="283" t="s">
        <v>595</v>
      </c>
      <c r="H4463" s="284">
        <v>1</v>
      </c>
      <c r="I4463" s="285"/>
      <c r="J4463" s="286">
        <f>ROUND(I4463*H4463,2)</f>
        <v>0</v>
      </c>
      <c r="K4463" s="282" t="s">
        <v>19</v>
      </c>
      <c r="L4463" s="287"/>
      <c r="M4463" s="288" t="s">
        <v>19</v>
      </c>
      <c r="N4463" s="289" t="s">
        <v>50</v>
      </c>
      <c r="O4463" s="87"/>
      <c r="P4463" s="227">
        <f>O4463*H4463</f>
        <v>0</v>
      </c>
      <c r="Q4463" s="227">
        <v>0.16500000000000001</v>
      </c>
      <c r="R4463" s="227">
        <f>Q4463*H4463</f>
        <v>0.16500000000000001</v>
      </c>
      <c r="S4463" s="227">
        <v>0</v>
      </c>
      <c r="T4463" s="228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9" t="s">
        <v>616</v>
      </c>
      <c r="AT4463" s="229" t="s">
        <v>489</v>
      </c>
      <c r="AU4463" s="229" t="s">
        <v>91</v>
      </c>
      <c r="AY4463" s="20" t="s">
        <v>373</v>
      </c>
      <c r="BE4463" s="230">
        <f>IF(N4463="základní",J4463,0)</f>
        <v>0</v>
      </c>
      <c r="BF4463" s="230">
        <f>IF(N4463="snížená",J4463,0)</f>
        <v>0</v>
      </c>
      <c r="BG4463" s="230">
        <f>IF(N4463="zákl. přenesená",J4463,0)</f>
        <v>0</v>
      </c>
      <c r="BH4463" s="230">
        <f>IF(N4463="sníž. přenesená",J4463,0)</f>
        <v>0</v>
      </c>
      <c r="BI4463" s="230">
        <f>IF(N4463="nulová",J4463,0)</f>
        <v>0</v>
      </c>
      <c r="BJ4463" s="20" t="s">
        <v>91</v>
      </c>
      <c r="BK4463" s="230">
        <f>ROUND(I4463*H4463,2)</f>
        <v>0</v>
      </c>
      <c r="BL4463" s="20" t="s">
        <v>482</v>
      </c>
      <c r="BM4463" s="229" t="s">
        <v>4396</v>
      </c>
    </row>
    <row r="4464" s="13" customFormat="1">
      <c r="A4464" s="13"/>
      <c r="B4464" s="236"/>
      <c r="C4464" s="237"/>
      <c r="D4464" s="238" t="s">
        <v>383</v>
      </c>
      <c r="E4464" s="239" t="s">
        <v>19</v>
      </c>
      <c r="F4464" s="240" t="s">
        <v>384</v>
      </c>
      <c r="G4464" s="237"/>
      <c r="H4464" s="239" t="s">
        <v>19</v>
      </c>
      <c r="I4464" s="241"/>
      <c r="J4464" s="237"/>
      <c r="K4464" s="237"/>
      <c r="L4464" s="242"/>
      <c r="M4464" s="243"/>
      <c r="N4464" s="244"/>
      <c r="O4464" s="244"/>
      <c r="P4464" s="244"/>
      <c r="Q4464" s="244"/>
      <c r="R4464" s="244"/>
      <c r="S4464" s="244"/>
      <c r="T4464" s="24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6" t="s">
        <v>383</v>
      </c>
      <c r="AU4464" s="246" t="s">
        <v>91</v>
      </c>
      <c r="AV4464" s="13" t="s">
        <v>85</v>
      </c>
      <c r="AW4464" s="13" t="s">
        <v>37</v>
      </c>
      <c r="AX4464" s="13" t="s">
        <v>78</v>
      </c>
      <c r="AY4464" s="246" t="s">
        <v>373</v>
      </c>
    </row>
    <row r="4465" s="13" customFormat="1">
      <c r="A4465" s="13"/>
      <c r="B4465" s="236"/>
      <c r="C4465" s="237"/>
      <c r="D4465" s="238" t="s">
        <v>383</v>
      </c>
      <c r="E4465" s="239" t="s">
        <v>19</v>
      </c>
      <c r="F4465" s="240" t="s">
        <v>1556</v>
      </c>
      <c r="G4465" s="237"/>
      <c r="H4465" s="239" t="s">
        <v>19</v>
      </c>
      <c r="I4465" s="241"/>
      <c r="J4465" s="237"/>
      <c r="K4465" s="237"/>
      <c r="L4465" s="242"/>
      <c r="M4465" s="243"/>
      <c r="N4465" s="244"/>
      <c r="O4465" s="244"/>
      <c r="P4465" s="244"/>
      <c r="Q4465" s="244"/>
      <c r="R4465" s="244"/>
      <c r="S4465" s="244"/>
      <c r="T4465" s="24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6" t="s">
        <v>383</v>
      </c>
      <c r="AU4465" s="246" t="s">
        <v>91</v>
      </c>
      <c r="AV4465" s="13" t="s">
        <v>85</v>
      </c>
      <c r="AW4465" s="13" t="s">
        <v>37</v>
      </c>
      <c r="AX4465" s="13" t="s">
        <v>78</v>
      </c>
      <c r="AY4465" s="246" t="s">
        <v>373</v>
      </c>
    </row>
    <row r="4466" s="14" customFormat="1">
      <c r="A4466" s="14"/>
      <c r="B4466" s="247"/>
      <c r="C4466" s="248"/>
      <c r="D4466" s="238" t="s">
        <v>383</v>
      </c>
      <c r="E4466" s="249" t="s">
        <v>19</v>
      </c>
      <c r="F4466" s="250" t="s">
        <v>4382</v>
      </c>
      <c r="G4466" s="248"/>
      <c r="H4466" s="251">
        <v>1</v>
      </c>
      <c r="I4466" s="252"/>
      <c r="J4466" s="248"/>
      <c r="K4466" s="248"/>
      <c r="L4466" s="253"/>
      <c r="M4466" s="254"/>
      <c r="N4466" s="255"/>
      <c r="O4466" s="255"/>
      <c r="P4466" s="255"/>
      <c r="Q4466" s="255"/>
      <c r="R4466" s="255"/>
      <c r="S4466" s="255"/>
      <c r="T4466" s="256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7" t="s">
        <v>383</v>
      </c>
      <c r="AU4466" s="257" t="s">
        <v>91</v>
      </c>
      <c r="AV4466" s="14" t="s">
        <v>91</v>
      </c>
      <c r="AW4466" s="14" t="s">
        <v>37</v>
      </c>
      <c r="AX4466" s="14" t="s">
        <v>78</v>
      </c>
      <c r="AY4466" s="257" t="s">
        <v>373</v>
      </c>
    </row>
    <row r="4467" s="15" customFormat="1">
      <c r="A4467" s="15"/>
      <c r="B4467" s="258"/>
      <c r="C4467" s="259"/>
      <c r="D4467" s="238" t="s">
        <v>383</v>
      </c>
      <c r="E4467" s="260" t="s">
        <v>19</v>
      </c>
      <c r="F4467" s="261" t="s">
        <v>386</v>
      </c>
      <c r="G4467" s="259"/>
      <c r="H4467" s="262">
        <v>1</v>
      </c>
      <c r="I4467" s="263"/>
      <c r="J4467" s="259"/>
      <c r="K4467" s="259"/>
      <c r="L4467" s="264"/>
      <c r="M4467" s="265"/>
      <c r="N4467" s="266"/>
      <c r="O4467" s="266"/>
      <c r="P4467" s="266"/>
      <c r="Q4467" s="266"/>
      <c r="R4467" s="266"/>
      <c r="S4467" s="266"/>
      <c r="T4467" s="267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8" t="s">
        <v>383</v>
      </c>
      <c r="AU4467" s="268" t="s">
        <v>91</v>
      </c>
      <c r="AV4467" s="15" t="s">
        <v>379</v>
      </c>
      <c r="AW4467" s="15" t="s">
        <v>37</v>
      </c>
      <c r="AX4467" s="15" t="s">
        <v>85</v>
      </c>
      <c r="AY4467" s="268" t="s">
        <v>373</v>
      </c>
    </row>
    <row r="4468" s="2" customFormat="1" ht="33" customHeight="1">
      <c r="A4468" s="41"/>
      <c r="B4468" s="42"/>
      <c r="C4468" s="218" t="s">
        <v>4397</v>
      </c>
      <c r="D4468" s="218" t="s">
        <v>375</v>
      </c>
      <c r="E4468" s="219" t="s">
        <v>4398</v>
      </c>
      <c r="F4468" s="220" t="s">
        <v>4399</v>
      </c>
      <c r="G4468" s="221" t="s">
        <v>595</v>
      </c>
      <c r="H4468" s="222">
        <v>2</v>
      </c>
      <c r="I4468" s="223"/>
      <c r="J4468" s="224">
        <f>ROUND(I4468*H4468,2)</f>
        <v>0</v>
      </c>
      <c r="K4468" s="220" t="s">
        <v>19</v>
      </c>
      <c r="L4468" s="47"/>
      <c r="M4468" s="225" t="s">
        <v>19</v>
      </c>
      <c r="N4468" s="226" t="s">
        <v>50</v>
      </c>
      <c r="O4468" s="87"/>
      <c r="P4468" s="227">
        <f>O4468*H4468</f>
        <v>0</v>
      </c>
      <c r="Q4468" s="227">
        <v>0</v>
      </c>
      <c r="R4468" s="227">
        <f>Q4468*H4468</f>
        <v>0</v>
      </c>
      <c r="S4468" s="227">
        <v>0</v>
      </c>
      <c r="T4468" s="228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9" t="s">
        <v>482</v>
      </c>
      <c r="AT4468" s="229" t="s">
        <v>375</v>
      </c>
      <c r="AU4468" s="229" t="s">
        <v>91</v>
      </c>
      <c r="AY4468" s="20" t="s">
        <v>373</v>
      </c>
      <c r="BE4468" s="230">
        <f>IF(N4468="základní",J4468,0)</f>
        <v>0</v>
      </c>
      <c r="BF4468" s="230">
        <f>IF(N4468="snížená",J4468,0)</f>
        <v>0</v>
      </c>
      <c r="BG4468" s="230">
        <f>IF(N4468="zákl. přenesená",J4468,0)</f>
        <v>0</v>
      </c>
      <c r="BH4468" s="230">
        <f>IF(N4468="sníž. přenesená",J4468,0)</f>
        <v>0</v>
      </c>
      <c r="BI4468" s="230">
        <f>IF(N4468="nulová",J4468,0)</f>
        <v>0</v>
      </c>
      <c r="BJ4468" s="20" t="s">
        <v>91</v>
      </c>
      <c r="BK4468" s="230">
        <f>ROUND(I4468*H4468,2)</f>
        <v>0</v>
      </c>
      <c r="BL4468" s="20" t="s">
        <v>482</v>
      </c>
      <c r="BM4468" s="229" t="s">
        <v>4400</v>
      </c>
    </row>
    <row r="4469" s="13" customFormat="1">
      <c r="A4469" s="13"/>
      <c r="B4469" s="236"/>
      <c r="C4469" s="237"/>
      <c r="D4469" s="238" t="s">
        <v>383</v>
      </c>
      <c r="E4469" s="239" t="s">
        <v>19</v>
      </c>
      <c r="F4469" s="240" t="s">
        <v>384</v>
      </c>
      <c r="G4469" s="237"/>
      <c r="H4469" s="239" t="s">
        <v>19</v>
      </c>
      <c r="I4469" s="241"/>
      <c r="J4469" s="237"/>
      <c r="K4469" s="237"/>
      <c r="L4469" s="242"/>
      <c r="M4469" s="243"/>
      <c r="N4469" s="244"/>
      <c r="O4469" s="244"/>
      <c r="P4469" s="244"/>
      <c r="Q4469" s="244"/>
      <c r="R4469" s="244"/>
      <c r="S4469" s="244"/>
      <c r="T4469" s="24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6" t="s">
        <v>383</v>
      </c>
      <c r="AU4469" s="246" t="s">
        <v>91</v>
      </c>
      <c r="AV4469" s="13" t="s">
        <v>85</v>
      </c>
      <c r="AW4469" s="13" t="s">
        <v>37</v>
      </c>
      <c r="AX4469" s="13" t="s">
        <v>78</v>
      </c>
      <c r="AY4469" s="246" t="s">
        <v>373</v>
      </c>
    </row>
    <row r="4470" s="13" customFormat="1">
      <c r="A4470" s="13"/>
      <c r="B4470" s="236"/>
      <c r="C4470" s="237"/>
      <c r="D4470" s="238" t="s">
        <v>383</v>
      </c>
      <c r="E4470" s="239" t="s">
        <v>19</v>
      </c>
      <c r="F4470" s="240" t="s">
        <v>1441</v>
      </c>
      <c r="G4470" s="237"/>
      <c r="H4470" s="239" t="s">
        <v>19</v>
      </c>
      <c r="I4470" s="241"/>
      <c r="J4470" s="237"/>
      <c r="K4470" s="237"/>
      <c r="L4470" s="242"/>
      <c r="M4470" s="243"/>
      <c r="N4470" s="244"/>
      <c r="O4470" s="244"/>
      <c r="P4470" s="244"/>
      <c r="Q4470" s="244"/>
      <c r="R4470" s="244"/>
      <c r="S4470" s="244"/>
      <c r="T4470" s="24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6" t="s">
        <v>383</v>
      </c>
      <c r="AU4470" s="246" t="s">
        <v>91</v>
      </c>
      <c r="AV4470" s="13" t="s">
        <v>85</v>
      </c>
      <c r="AW4470" s="13" t="s">
        <v>37</v>
      </c>
      <c r="AX4470" s="13" t="s">
        <v>78</v>
      </c>
      <c r="AY4470" s="246" t="s">
        <v>373</v>
      </c>
    </row>
    <row r="4471" s="14" customFormat="1">
      <c r="A4471" s="14"/>
      <c r="B4471" s="247"/>
      <c r="C4471" s="248"/>
      <c r="D4471" s="238" t="s">
        <v>383</v>
      </c>
      <c r="E4471" s="249" t="s">
        <v>19</v>
      </c>
      <c r="F4471" s="250" t="s">
        <v>4401</v>
      </c>
      <c r="G4471" s="248"/>
      <c r="H4471" s="251">
        <v>2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383</v>
      </c>
      <c r="AU4471" s="257" t="s">
        <v>91</v>
      </c>
      <c r="AV4471" s="14" t="s">
        <v>91</v>
      </c>
      <c r="AW4471" s="14" t="s">
        <v>37</v>
      </c>
      <c r="AX4471" s="14" t="s">
        <v>78</v>
      </c>
      <c r="AY4471" s="257" t="s">
        <v>373</v>
      </c>
    </row>
    <row r="4472" s="15" customFormat="1">
      <c r="A4472" s="15"/>
      <c r="B4472" s="258"/>
      <c r="C4472" s="259"/>
      <c r="D4472" s="238" t="s">
        <v>383</v>
      </c>
      <c r="E4472" s="260" t="s">
        <v>19</v>
      </c>
      <c r="F4472" s="261" t="s">
        <v>386</v>
      </c>
      <c r="G4472" s="259"/>
      <c r="H4472" s="262">
        <v>2</v>
      </c>
      <c r="I4472" s="263"/>
      <c r="J4472" s="259"/>
      <c r="K4472" s="259"/>
      <c r="L4472" s="264"/>
      <c r="M4472" s="265"/>
      <c r="N4472" s="266"/>
      <c r="O4472" s="266"/>
      <c r="P4472" s="266"/>
      <c r="Q4472" s="266"/>
      <c r="R4472" s="266"/>
      <c r="S4472" s="266"/>
      <c r="T4472" s="267"/>
      <c r="U4472" s="15"/>
      <c r="V4472" s="15"/>
      <c r="W4472" s="15"/>
      <c r="X4472" s="15"/>
      <c r="Y4472" s="15"/>
      <c r="Z4472" s="15"/>
      <c r="AA4472" s="15"/>
      <c r="AB4472" s="15"/>
      <c r="AC4472" s="15"/>
      <c r="AD4472" s="15"/>
      <c r="AE4472" s="15"/>
      <c r="AT4472" s="268" t="s">
        <v>383</v>
      </c>
      <c r="AU4472" s="268" t="s">
        <v>91</v>
      </c>
      <c r="AV4472" s="15" t="s">
        <v>379</v>
      </c>
      <c r="AW4472" s="15" t="s">
        <v>37</v>
      </c>
      <c r="AX4472" s="15" t="s">
        <v>85</v>
      </c>
      <c r="AY4472" s="268" t="s">
        <v>373</v>
      </c>
    </row>
    <row r="4473" s="2" customFormat="1" ht="44.25" customHeight="1">
      <c r="A4473" s="41"/>
      <c r="B4473" s="42"/>
      <c r="C4473" s="218" t="s">
        <v>4402</v>
      </c>
      <c r="D4473" s="218" t="s">
        <v>375</v>
      </c>
      <c r="E4473" s="219" t="s">
        <v>4403</v>
      </c>
      <c r="F4473" s="220" t="s">
        <v>4404</v>
      </c>
      <c r="G4473" s="221" t="s">
        <v>595</v>
      </c>
      <c r="H4473" s="222">
        <v>8</v>
      </c>
      <c r="I4473" s="223"/>
      <c r="J4473" s="224">
        <f>ROUND(I4473*H4473,2)</f>
        <v>0</v>
      </c>
      <c r="K4473" s="220" t="s">
        <v>19</v>
      </c>
      <c r="L4473" s="47"/>
      <c r="M4473" s="225" t="s">
        <v>19</v>
      </c>
      <c r="N4473" s="226" t="s">
        <v>50</v>
      </c>
      <c r="O4473" s="87"/>
      <c r="P4473" s="227">
        <f>O4473*H4473</f>
        <v>0</v>
      </c>
      <c r="Q4473" s="227">
        <v>0</v>
      </c>
      <c r="R4473" s="227">
        <f>Q4473*H4473</f>
        <v>0</v>
      </c>
      <c r="S4473" s="227">
        <v>0</v>
      </c>
      <c r="T4473" s="228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9" t="s">
        <v>482</v>
      </c>
      <c r="AT4473" s="229" t="s">
        <v>375</v>
      </c>
      <c r="AU4473" s="229" t="s">
        <v>91</v>
      </c>
      <c r="AY4473" s="20" t="s">
        <v>373</v>
      </c>
      <c r="BE4473" s="230">
        <f>IF(N4473="základní",J4473,0)</f>
        <v>0</v>
      </c>
      <c r="BF4473" s="230">
        <f>IF(N4473="snížená",J4473,0)</f>
        <v>0</v>
      </c>
      <c r="BG4473" s="230">
        <f>IF(N4473="zákl. přenesená",J4473,0)</f>
        <v>0</v>
      </c>
      <c r="BH4473" s="230">
        <f>IF(N4473="sníž. přenesená",J4473,0)</f>
        <v>0</v>
      </c>
      <c r="BI4473" s="230">
        <f>IF(N4473="nulová",J4473,0)</f>
        <v>0</v>
      </c>
      <c r="BJ4473" s="20" t="s">
        <v>91</v>
      </c>
      <c r="BK4473" s="230">
        <f>ROUND(I4473*H4473,2)</f>
        <v>0</v>
      </c>
      <c r="BL4473" s="20" t="s">
        <v>482</v>
      </c>
      <c r="BM4473" s="229" t="s">
        <v>4405</v>
      </c>
    </row>
    <row r="4474" s="13" customFormat="1">
      <c r="A4474" s="13"/>
      <c r="B4474" s="236"/>
      <c r="C4474" s="237"/>
      <c r="D4474" s="238" t="s">
        <v>383</v>
      </c>
      <c r="E4474" s="239" t="s">
        <v>19</v>
      </c>
      <c r="F4474" s="240" t="s">
        <v>384</v>
      </c>
      <c r="G4474" s="237"/>
      <c r="H4474" s="239" t="s">
        <v>19</v>
      </c>
      <c r="I4474" s="241"/>
      <c r="J4474" s="237"/>
      <c r="K4474" s="237"/>
      <c r="L4474" s="242"/>
      <c r="M4474" s="243"/>
      <c r="N4474" s="244"/>
      <c r="O4474" s="244"/>
      <c r="P4474" s="244"/>
      <c r="Q4474" s="244"/>
      <c r="R4474" s="244"/>
      <c r="S4474" s="244"/>
      <c r="T4474" s="24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6" t="s">
        <v>383</v>
      </c>
      <c r="AU4474" s="246" t="s">
        <v>91</v>
      </c>
      <c r="AV4474" s="13" t="s">
        <v>85</v>
      </c>
      <c r="AW4474" s="13" t="s">
        <v>37</v>
      </c>
      <c r="AX4474" s="13" t="s">
        <v>78</v>
      </c>
      <c r="AY4474" s="246" t="s">
        <v>373</v>
      </c>
    </row>
    <row r="4475" s="13" customFormat="1">
      <c r="A4475" s="13"/>
      <c r="B4475" s="236"/>
      <c r="C4475" s="237"/>
      <c r="D4475" s="238" t="s">
        <v>383</v>
      </c>
      <c r="E4475" s="239" t="s">
        <v>19</v>
      </c>
      <c r="F4475" s="240" t="s">
        <v>4406</v>
      </c>
      <c r="G4475" s="237"/>
      <c r="H4475" s="239" t="s">
        <v>19</v>
      </c>
      <c r="I4475" s="241"/>
      <c r="J4475" s="237"/>
      <c r="K4475" s="237"/>
      <c r="L4475" s="242"/>
      <c r="M4475" s="243"/>
      <c r="N4475" s="244"/>
      <c r="O4475" s="244"/>
      <c r="P4475" s="244"/>
      <c r="Q4475" s="244"/>
      <c r="R4475" s="244"/>
      <c r="S4475" s="244"/>
      <c r="T4475" s="24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6" t="s">
        <v>383</v>
      </c>
      <c r="AU4475" s="246" t="s">
        <v>91</v>
      </c>
      <c r="AV4475" s="13" t="s">
        <v>85</v>
      </c>
      <c r="AW4475" s="13" t="s">
        <v>37</v>
      </c>
      <c r="AX4475" s="13" t="s">
        <v>78</v>
      </c>
      <c r="AY4475" s="246" t="s">
        <v>373</v>
      </c>
    </row>
    <row r="4476" s="14" customFormat="1">
      <c r="A4476" s="14"/>
      <c r="B4476" s="247"/>
      <c r="C4476" s="248"/>
      <c r="D4476" s="238" t="s">
        <v>383</v>
      </c>
      <c r="E4476" s="249" t="s">
        <v>19</v>
      </c>
      <c r="F4476" s="250" t="s">
        <v>4407</v>
      </c>
      <c r="G4476" s="248"/>
      <c r="H4476" s="251">
        <v>8</v>
      </c>
      <c r="I4476" s="252"/>
      <c r="J4476" s="248"/>
      <c r="K4476" s="248"/>
      <c r="L4476" s="253"/>
      <c r="M4476" s="254"/>
      <c r="N4476" s="255"/>
      <c r="O4476" s="255"/>
      <c r="P4476" s="255"/>
      <c r="Q4476" s="255"/>
      <c r="R4476" s="255"/>
      <c r="S4476" s="255"/>
      <c r="T4476" s="256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7" t="s">
        <v>383</v>
      </c>
      <c r="AU4476" s="257" t="s">
        <v>91</v>
      </c>
      <c r="AV4476" s="14" t="s">
        <v>91</v>
      </c>
      <c r="AW4476" s="14" t="s">
        <v>37</v>
      </c>
      <c r="AX4476" s="14" t="s">
        <v>78</v>
      </c>
      <c r="AY4476" s="257" t="s">
        <v>373</v>
      </c>
    </row>
    <row r="4477" s="15" customFormat="1">
      <c r="A4477" s="15"/>
      <c r="B4477" s="258"/>
      <c r="C4477" s="259"/>
      <c r="D4477" s="238" t="s">
        <v>383</v>
      </c>
      <c r="E4477" s="260" t="s">
        <v>19</v>
      </c>
      <c r="F4477" s="261" t="s">
        <v>386</v>
      </c>
      <c r="G4477" s="259"/>
      <c r="H4477" s="262">
        <v>8</v>
      </c>
      <c r="I4477" s="263"/>
      <c r="J4477" s="259"/>
      <c r="K4477" s="259"/>
      <c r="L4477" s="264"/>
      <c r="M4477" s="265"/>
      <c r="N4477" s="266"/>
      <c r="O4477" s="266"/>
      <c r="P4477" s="266"/>
      <c r="Q4477" s="266"/>
      <c r="R4477" s="266"/>
      <c r="S4477" s="266"/>
      <c r="T4477" s="267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68" t="s">
        <v>383</v>
      </c>
      <c r="AU4477" s="268" t="s">
        <v>91</v>
      </c>
      <c r="AV4477" s="15" t="s">
        <v>379</v>
      </c>
      <c r="AW4477" s="15" t="s">
        <v>37</v>
      </c>
      <c r="AX4477" s="15" t="s">
        <v>85</v>
      </c>
      <c r="AY4477" s="268" t="s">
        <v>373</v>
      </c>
    </row>
    <row r="4478" s="2" customFormat="1" ht="44.25" customHeight="1">
      <c r="A4478" s="41"/>
      <c r="B4478" s="42"/>
      <c r="C4478" s="218" t="s">
        <v>4408</v>
      </c>
      <c r="D4478" s="218" t="s">
        <v>375</v>
      </c>
      <c r="E4478" s="219" t="s">
        <v>4409</v>
      </c>
      <c r="F4478" s="220" t="s">
        <v>4410</v>
      </c>
      <c r="G4478" s="221" t="s">
        <v>595</v>
      </c>
      <c r="H4478" s="222">
        <v>1</v>
      </c>
      <c r="I4478" s="223"/>
      <c r="J4478" s="224">
        <f>ROUND(I4478*H4478,2)</f>
        <v>0</v>
      </c>
      <c r="K4478" s="220" t="s">
        <v>19</v>
      </c>
      <c r="L4478" s="47"/>
      <c r="M4478" s="225" t="s">
        <v>19</v>
      </c>
      <c r="N4478" s="226" t="s">
        <v>50</v>
      </c>
      <c r="O4478" s="87"/>
      <c r="P4478" s="227">
        <f>O4478*H4478</f>
        <v>0</v>
      </c>
      <c r="Q4478" s="227">
        <v>0</v>
      </c>
      <c r="R4478" s="227">
        <f>Q4478*H4478</f>
        <v>0</v>
      </c>
      <c r="S4478" s="227">
        <v>0</v>
      </c>
      <c r="T4478" s="228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9" t="s">
        <v>482</v>
      </c>
      <c r="AT4478" s="229" t="s">
        <v>375</v>
      </c>
      <c r="AU4478" s="229" t="s">
        <v>91</v>
      </c>
      <c r="AY4478" s="20" t="s">
        <v>373</v>
      </c>
      <c r="BE4478" s="230">
        <f>IF(N4478="základní",J4478,0)</f>
        <v>0</v>
      </c>
      <c r="BF4478" s="230">
        <f>IF(N4478="snížená",J4478,0)</f>
        <v>0</v>
      </c>
      <c r="BG4478" s="230">
        <f>IF(N4478="zákl. přenesená",J4478,0)</f>
        <v>0</v>
      </c>
      <c r="BH4478" s="230">
        <f>IF(N4478="sníž. přenesená",J4478,0)</f>
        <v>0</v>
      </c>
      <c r="BI4478" s="230">
        <f>IF(N4478="nulová",J4478,0)</f>
        <v>0</v>
      </c>
      <c r="BJ4478" s="20" t="s">
        <v>91</v>
      </c>
      <c r="BK4478" s="230">
        <f>ROUND(I4478*H4478,2)</f>
        <v>0</v>
      </c>
      <c r="BL4478" s="20" t="s">
        <v>482</v>
      </c>
      <c r="BM4478" s="229" t="s">
        <v>4411</v>
      </c>
    </row>
    <row r="4479" s="13" customFormat="1">
      <c r="A4479" s="13"/>
      <c r="B4479" s="236"/>
      <c r="C4479" s="237"/>
      <c r="D4479" s="238" t="s">
        <v>383</v>
      </c>
      <c r="E4479" s="239" t="s">
        <v>19</v>
      </c>
      <c r="F4479" s="240" t="s">
        <v>3913</v>
      </c>
      <c r="G4479" s="237"/>
      <c r="H4479" s="239" t="s">
        <v>19</v>
      </c>
      <c r="I4479" s="241"/>
      <c r="J4479" s="237"/>
      <c r="K4479" s="237"/>
      <c r="L4479" s="242"/>
      <c r="M4479" s="243"/>
      <c r="N4479" s="244"/>
      <c r="O4479" s="244"/>
      <c r="P4479" s="244"/>
      <c r="Q4479" s="244"/>
      <c r="R4479" s="244"/>
      <c r="S4479" s="244"/>
      <c r="T4479" s="24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6" t="s">
        <v>383</v>
      </c>
      <c r="AU4479" s="246" t="s">
        <v>91</v>
      </c>
      <c r="AV4479" s="13" t="s">
        <v>85</v>
      </c>
      <c r="AW4479" s="13" t="s">
        <v>37</v>
      </c>
      <c r="AX4479" s="13" t="s">
        <v>78</v>
      </c>
      <c r="AY4479" s="246" t="s">
        <v>373</v>
      </c>
    </row>
    <row r="4480" s="13" customFormat="1">
      <c r="A4480" s="13"/>
      <c r="B4480" s="236"/>
      <c r="C4480" s="237"/>
      <c r="D4480" s="238" t="s">
        <v>383</v>
      </c>
      <c r="E4480" s="239" t="s">
        <v>19</v>
      </c>
      <c r="F4480" s="240" t="s">
        <v>3914</v>
      </c>
      <c r="G4480" s="237"/>
      <c r="H4480" s="239" t="s">
        <v>19</v>
      </c>
      <c r="I4480" s="241"/>
      <c r="J4480" s="237"/>
      <c r="K4480" s="237"/>
      <c r="L4480" s="242"/>
      <c r="M4480" s="243"/>
      <c r="N4480" s="244"/>
      <c r="O4480" s="244"/>
      <c r="P4480" s="244"/>
      <c r="Q4480" s="244"/>
      <c r="R4480" s="244"/>
      <c r="S4480" s="244"/>
      <c r="T4480" s="24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6" t="s">
        <v>383</v>
      </c>
      <c r="AU4480" s="246" t="s">
        <v>91</v>
      </c>
      <c r="AV4480" s="13" t="s">
        <v>85</v>
      </c>
      <c r="AW4480" s="13" t="s">
        <v>37</v>
      </c>
      <c r="AX4480" s="13" t="s">
        <v>78</v>
      </c>
      <c r="AY4480" s="246" t="s">
        <v>373</v>
      </c>
    </row>
    <row r="4481" s="14" customFormat="1">
      <c r="A4481" s="14"/>
      <c r="B4481" s="247"/>
      <c r="C4481" s="248"/>
      <c r="D4481" s="238" t="s">
        <v>383</v>
      </c>
      <c r="E4481" s="249" t="s">
        <v>19</v>
      </c>
      <c r="F4481" s="250" t="s">
        <v>4412</v>
      </c>
      <c r="G4481" s="248"/>
      <c r="H4481" s="251">
        <v>1</v>
      </c>
      <c r="I4481" s="252"/>
      <c r="J4481" s="248"/>
      <c r="K4481" s="248"/>
      <c r="L4481" s="253"/>
      <c r="M4481" s="254"/>
      <c r="N4481" s="255"/>
      <c r="O4481" s="255"/>
      <c r="P4481" s="255"/>
      <c r="Q4481" s="255"/>
      <c r="R4481" s="255"/>
      <c r="S4481" s="255"/>
      <c r="T4481" s="256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7" t="s">
        <v>383</v>
      </c>
      <c r="AU4481" s="257" t="s">
        <v>91</v>
      </c>
      <c r="AV4481" s="14" t="s">
        <v>91</v>
      </c>
      <c r="AW4481" s="14" t="s">
        <v>37</v>
      </c>
      <c r="AX4481" s="14" t="s">
        <v>78</v>
      </c>
      <c r="AY4481" s="257" t="s">
        <v>373</v>
      </c>
    </row>
    <row r="4482" s="15" customFormat="1">
      <c r="A4482" s="15"/>
      <c r="B4482" s="258"/>
      <c r="C4482" s="259"/>
      <c r="D4482" s="238" t="s">
        <v>383</v>
      </c>
      <c r="E4482" s="260" t="s">
        <v>19</v>
      </c>
      <c r="F4482" s="261" t="s">
        <v>386</v>
      </c>
      <c r="G4482" s="259"/>
      <c r="H4482" s="262">
        <v>1</v>
      </c>
      <c r="I4482" s="263"/>
      <c r="J4482" s="259"/>
      <c r="K4482" s="259"/>
      <c r="L4482" s="264"/>
      <c r="M4482" s="265"/>
      <c r="N4482" s="266"/>
      <c r="O4482" s="266"/>
      <c r="P4482" s="266"/>
      <c r="Q4482" s="266"/>
      <c r="R4482" s="266"/>
      <c r="S4482" s="266"/>
      <c r="T4482" s="267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68" t="s">
        <v>383</v>
      </c>
      <c r="AU4482" s="268" t="s">
        <v>91</v>
      </c>
      <c r="AV4482" s="15" t="s">
        <v>379</v>
      </c>
      <c r="AW4482" s="15" t="s">
        <v>37</v>
      </c>
      <c r="AX4482" s="15" t="s">
        <v>85</v>
      </c>
      <c r="AY4482" s="268" t="s">
        <v>373</v>
      </c>
    </row>
    <row r="4483" s="2" customFormat="1" ht="44.25" customHeight="1">
      <c r="A4483" s="41"/>
      <c r="B4483" s="42"/>
      <c r="C4483" s="218" t="s">
        <v>4413</v>
      </c>
      <c r="D4483" s="218" t="s">
        <v>375</v>
      </c>
      <c r="E4483" s="219" t="s">
        <v>4414</v>
      </c>
      <c r="F4483" s="220" t="s">
        <v>4415</v>
      </c>
      <c r="G4483" s="221" t="s">
        <v>595</v>
      </c>
      <c r="H4483" s="222">
        <v>1</v>
      </c>
      <c r="I4483" s="223"/>
      <c r="J4483" s="224">
        <f>ROUND(I4483*H4483,2)</f>
        <v>0</v>
      </c>
      <c r="K4483" s="220" t="s">
        <v>19</v>
      </c>
      <c r="L4483" s="47"/>
      <c r="M4483" s="225" t="s">
        <v>19</v>
      </c>
      <c r="N4483" s="226" t="s">
        <v>50</v>
      </c>
      <c r="O4483" s="87"/>
      <c r="P4483" s="227">
        <f>O4483*H4483</f>
        <v>0</v>
      </c>
      <c r="Q4483" s="227">
        <v>0</v>
      </c>
      <c r="R4483" s="227">
        <f>Q4483*H4483</f>
        <v>0</v>
      </c>
      <c r="S4483" s="227">
        <v>0</v>
      </c>
      <c r="T4483" s="228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9" t="s">
        <v>482</v>
      </c>
      <c r="AT4483" s="229" t="s">
        <v>375</v>
      </c>
      <c r="AU4483" s="229" t="s">
        <v>91</v>
      </c>
      <c r="AY4483" s="20" t="s">
        <v>373</v>
      </c>
      <c r="BE4483" s="230">
        <f>IF(N4483="základní",J4483,0)</f>
        <v>0</v>
      </c>
      <c r="BF4483" s="230">
        <f>IF(N4483="snížená",J4483,0)</f>
        <v>0</v>
      </c>
      <c r="BG4483" s="230">
        <f>IF(N4483="zákl. přenesená",J4483,0)</f>
        <v>0</v>
      </c>
      <c r="BH4483" s="230">
        <f>IF(N4483="sníž. přenesená",J4483,0)</f>
        <v>0</v>
      </c>
      <c r="BI4483" s="230">
        <f>IF(N4483="nulová",J4483,0)</f>
        <v>0</v>
      </c>
      <c r="BJ4483" s="20" t="s">
        <v>91</v>
      </c>
      <c r="BK4483" s="230">
        <f>ROUND(I4483*H4483,2)</f>
        <v>0</v>
      </c>
      <c r="BL4483" s="20" t="s">
        <v>482</v>
      </c>
      <c r="BM4483" s="229" t="s">
        <v>4416</v>
      </c>
    </row>
    <row r="4484" s="13" customFormat="1">
      <c r="A4484" s="13"/>
      <c r="B4484" s="236"/>
      <c r="C4484" s="237"/>
      <c r="D4484" s="238" t="s">
        <v>383</v>
      </c>
      <c r="E4484" s="239" t="s">
        <v>19</v>
      </c>
      <c r="F4484" s="240" t="s">
        <v>3913</v>
      </c>
      <c r="G4484" s="237"/>
      <c r="H4484" s="239" t="s">
        <v>19</v>
      </c>
      <c r="I4484" s="241"/>
      <c r="J4484" s="237"/>
      <c r="K4484" s="237"/>
      <c r="L4484" s="242"/>
      <c r="M4484" s="243"/>
      <c r="N4484" s="244"/>
      <c r="O4484" s="244"/>
      <c r="P4484" s="244"/>
      <c r="Q4484" s="244"/>
      <c r="R4484" s="244"/>
      <c r="S4484" s="244"/>
      <c r="T4484" s="24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6" t="s">
        <v>383</v>
      </c>
      <c r="AU4484" s="246" t="s">
        <v>91</v>
      </c>
      <c r="AV4484" s="13" t="s">
        <v>85</v>
      </c>
      <c r="AW4484" s="13" t="s">
        <v>37</v>
      </c>
      <c r="AX4484" s="13" t="s">
        <v>78</v>
      </c>
      <c r="AY4484" s="246" t="s">
        <v>373</v>
      </c>
    </row>
    <row r="4485" s="13" customFormat="1">
      <c r="A4485" s="13"/>
      <c r="B4485" s="236"/>
      <c r="C4485" s="237"/>
      <c r="D4485" s="238" t="s">
        <v>383</v>
      </c>
      <c r="E4485" s="239" t="s">
        <v>19</v>
      </c>
      <c r="F4485" s="240" t="s">
        <v>3914</v>
      </c>
      <c r="G4485" s="237"/>
      <c r="H4485" s="239" t="s">
        <v>19</v>
      </c>
      <c r="I4485" s="241"/>
      <c r="J4485" s="237"/>
      <c r="K4485" s="237"/>
      <c r="L4485" s="242"/>
      <c r="M4485" s="243"/>
      <c r="N4485" s="244"/>
      <c r="O4485" s="244"/>
      <c r="P4485" s="244"/>
      <c r="Q4485" s="244"/>
      <c r="R4485" s="244"/>
      <c r="S4485" s="244"/>
      <c r="T4485" s="24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6" t="s">
        <v>383</v>
      </c>
      <c r="AU4485" s="246" t="s">
        <v>91</v>
      </c>
      <c r="AV4485" s="13" t="s">
        <v>85</v>
      </c>
      <c r="AW4485" s="13" t="s">
        <v>37</v>
      </c>
      <c r="AX4485" s="13" t="s">
        <v>78</v>
      </c>
      <c r="AY4485" s="246" t="s">
        <v>373</v>
      </c>
    </row>
    <row r="4486" s="14" customFormat="1">
      <c r="A4486" s="14"/>
      <c r="B4486" s="247"/>
      <c r="C4486" s="248"/>
      <c r="D4486" s="238" t="s">
        <v>383</v>
      </c>
      <c r="E4486" s="249" t="s">
        <v>19</v>
      </c>
      <c r="F4486" s="250" t="s">
        <v>4417</v>
      </c>
      <c r="G4486" s="248"/>
      <c r="H4486" s="251">
        <v>1</v>
      </c>
      <c r="I4486" s="252"/>
      <c r="J4486" s="248"/>
      <c r="K4486" s="248"/>
      <c r="L4486" s="253"/>
      <c r="M4486" s="254"/>
      <c r="N4486" s="255"/>
      <c r="O4486" s="255"/>
      <c r="P4486" s="255"/>
      <c r="Q4486" s="255"/>
      <c r="R4486" s="255"/>
      <c r="S4486" s="255"/>
      <c r="T4486" s="256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7" t="s">
        <v>383</v>
      </c>
      <c r="AU4486" s="257" t="s">
        <v>91</v>
      </c>
      <c r="AV4486" s="14" t="s">
        <v>91</v>
      </c>
      <c r="AW4486" s="14" t="s">
        <v>37</v>
      </c>
      <c r="AX4486" s="14" t="s">
        <v>78</v>
      </c>
      <c r="AY4486" s="257" t="s">
        <v>373</v>
      </c>
    </row>
    <row r="4487" s="15" customFormat="1">
      <c r="A4487" s="15"/>
      <c r="B4487" s="258"/>
      <c r="C4487" s="259"/>
      <c r="D4487" s="238" t="s">
        <v>383</v>
      </c>
      <c r="E4487" s="260" t="s">
        <v>19</v>
      </c>
      <c r="F4487" s="261" t="s">
        <v>386</v>
      </c>
      <c r="G4487" s="259"/>
      <c r="H4487" s="262">
        <v>1</v>
      </c>
      <c r="I4487" s="263"/>
      <c r="J4487" s="259"/>
      <c r="K4487" s="259"/>
      <c r="L4487" s="264"/>
      <c r="M4487" s="265"/>
      <c r="N4487" s="266"/>
      <c r="O4487" s="266"/>
      <c r="P4487" s="266"/>
      <c r="Q4487" s="266"/>
      <c r="R4487" s="266"/>
      <c r="S4487" s="266"/>
      <c r="T4487" s="267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68" t="s">
        <v>383</v>
      </c>
      <c r="AU4487" s="268" t="s">
        <v>91</v>
      </c>
      <c r="AV4487" s="15" t="s">
        <v>379</v>
      </c>
      <c r="AW4487" s="15" t="s">
        <v>37</v>
      </c>
      <c r="AX4487" s="15" t="s">
        <v>85</v>
      </c>
      <c r="AY4487" s="268" t="s">
        <v>373</v>
      </c>
    </row>
    <row r="4488" s="2" customFormat="1" ht="55.5" customHeight="1">
      <c r="A4488" s="41"/>
      <c r="B4488" s="42"/>
      <c r="C4488" s="218" t="s">
        <v>4418</v>
      </c>
      <c r="D4488" s="218" t="s">
        <v>375</v>
      </c>
      <c r="E4488" s="219" t="s">
        <v>4419</v>
      </c>
      <c r="F4488" s="220" t="s">
        <v>4420</v>
      </c>
      <c r="G4488" s="221" t="s">
        <v>595</v>
      </c>
      <c r="H4488" s="222">
        <v>17</v>
      </c>
      <c r="I4488" s="223"/>
      <c r="J4488" s="224">
        <f>ROUND(I4488*H4488,2)</f>
        <v>0</v>
      </c>
      <c r="K4488" s="220" t="s">
        <v>19</v>
      </c>
      <c r="L4488" s="47"/>
      <c r="M4488" s="225" t="s">
        <v>19</v>
      </c>
      <c r="N4488" s="226" t="s">
        <v>50</v>
      </c>
      <c r="O4488" s="87"/>
      <c r="P4488" s="227">
        <f>O4488*H4488</f>
        <v>0</v>
      </c>
      <c r="Q4488" s="227">
        <v>0</v>
      </c>
      <c r="R4488" s="227">
        <f>Q4488*H4488</f>
        <v>0</v>
      </c>
      <c r="S4488" s="227">
        <v>0</v>
      </c>
      <c r="T4488" s="228">
        <f>S4488*H4488</f>
        <v>0</v>
      </c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R4488" s="229" t="s">
        <v>482</v>
      </c>
      <c r="AT4488" s="229" t="s">
        <v>375</v>
      </c>
      <c r="AU4488" s="229" t="s">
        <v>91</v>
      </c>
      <c r="AY4488" s="20" t="s">
        <v>373</v>
      </c>
      <c r="BE4488" s="230">
        <f>IF(N4488="základní",J4488,0)</f>
        <v>0</v>
      </c>
      <c r="BF4488" s="230">
        <f>IF(N4488="snížená",J4488,0)</f>
        <v>0</v>
      </c>
      <c r="BG4488" s="230">
        <f>IF(N4488="zákl. přenesená",J4488,0)</f>
        <v>0</v>
      </c>
      <c r="BH4488" s="230">
        <f>IF(N4488="sníž. přenesená",J4488,0)</f>
        <v>0</v>
      </c>
      <c r="BI4488" s="230">
        <f>IF(N4488="nulová",J4488,0)</f>
        <v>0</v>
      </c>
      <c r="BJ4488" s="20" t="s">
        <v>91</v>
      </c>
      <c r="BK4488" s="230">
        <f>ROUND(I4488*H4488,2)</f>
        <v>0</v>
      </c>
      <c r="BL4488" s="20" t="s">
        <v>482</v>
      </c>
      <c r="BM4488" s="229" t="s">
        <v>4421</v>
      </c>
    </row>
    <row r="4489" s="13" customFormat="1">
      <c r="A4489" s="13"/>
      <c r="B4489" s="236"/>
      <c r="C4489" s="237"/>
      <c r="D4489" s="238" t="s">
        <v>383</v>
      </c>
      <c r="E4489" s="239" t="s">
        <v>19</v>
      </c>
      <c r="F4489" s="240" t="s">
        <v>3913</v>
      </c>
      <c r="G4489" s="237"/>
      <c r="H4489" s="239" t="s">
        <v>19</v>
      </c>
      <c r="I4489" s="241"/>
      <c r="J4489" s="237"/>
      <c r="K4489" s="237"/>
      <c r="L4489" s="242"/>
      <c r="M4489" s="243"/>
      <c r="N4489" s="244"/>
      <c r="O4489" s="244"/>
      <c r="P4489" s="244"/>
      <c r="Q4489" s="244"/>
      <c r="R4489" s="244"/>
      <c r="S4489" s="244"/>
      <c r="T4489" s="24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6" t="s">
        <v>383</v>
      </c>
      <c r="AU4489" s="246" t="s">
        <v>91</v>
      </c>
      <c r="AV4489" s="13" t="s">
        <v>85</v>
      </c>
      <c r="AW4489" s="13" t="s">
        <v>37</v>
      </c>
      <c r="AX4489" s="13" t="s">
        <v>78</v>
      </c>
      <c r="AY4489" s="246" t="s">
        <v>373</v>
      </c>
    </row>
    <row r="4490" s="13" customFormat="1">
      <c r="A4490" s="13"/>
      <c r="B4490" s="236"/>
      <c r="C4490" s="237"/>
      <c r="D4490" s="238" t="s">
        <v>383</v>
      </c>
      <c r="E4490" s="239" t="s">
        <v>19</v>
      </c>
      <c r="F4490" s="240" t="s">
        <v>3914</v>
      </c>
      <c r="G4490" s="237"/>
      <c r="H4490" s="239" t="s">
        <v>19</v>
      </c>
      <c r="I4490" s="241"/>
      <c r="J4490" s="237"/>
      <c r="K4490" s="237"/>
      <c r="L4490" s="242"/>
      <c r="M4490" s="243"/>
      <c r="N4490" s="244"/>
      <c r="O4490" s="244"/>
      <c r="P4490" s="244"/>
      <c r="Q4490" s="244"/>
      <c r="R4490" s="244"/>
      <c r="S4490" s="244"/>
      <c r="T4490" s="24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6" t="s">
        <v>383</v>
      </c>
      <c r="AU4490" s="246" t="s">
        <v>91</v>
      </c>
      <c r="AV4490" s="13" t="s">
        <v>85</v>
      </c>
      <c r="AW4490" s="13" t="s">
        <v>37</v>
      </c>
      <c r="AX4490" s="13" t="s">
        <v>78</v>
      </c>
      <c r="AY4490" s="246" t="s">
        <v>373</v>
      </c>
    </row>
    <row r="4491" s="14" customFormat="1">
      <c r="A4491" s="14"/>
      <c r="B4491" s="247"/>
      <c r="C4491" s="248"/>
      <c r="D4491" s="238" t="s">
        <v>383</v>
      </c>
      <c r="E4491" s="249" t="s">
        <v>19</v>
      </c>
      <c r="F4491" s="250" t="s">
        <v>4422</v>
      </c>
      <c r="G4491" s="248"/>
      <c r="H4491" s="251">
        <v>17</v>
      </c>
      <c r="I4491" s="252"/>
      <c r="J4491" s="248"/>
      <c r="K4491" s="248"/>
      <c r="L4491" s="253"/>
      <c r="M4491" s="254"/>
      <c r="N4491" s="255"/>
      <c r="O4491" s="255"/>
      <c r="P4491" s="255"/>
      <c r="Q4491" s="255"/>
      <c r="R4491" s="255"/>
      <c r="S4491" s="255"/>
      <c r="T4491" s="256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7" t="s">
        <v>383</v>
      </c>
      <c r="AU4491" s="257" t="s">
        <v>91</v>
      </c>
      <c r="AV4491" s="14" t="s">
        <v>91</v>
      </c>
      <c r="AW4491" s="14" t="s">
        <v>37</v>
      </c>
      <c r="AX4491" s="14" t="s">
        <v>78</v>
      </c>
      <c r="AY4491" s="257" t="s">
        <v>373</v>
      </c>
    </row>
    <row r="4492" s="15" customFormat="1">
      <c r="A4492" s="15"/>
      <c r="B4492" s="258"/>
      <c r="C4492" s="259"/>
      <c r="D4492" s="238" t="s">
        <v>383</v>
      </c>
      <c r="E4492" s="260" t="s">
        <v>19</v>
      </c>
      <c r="F4492" s="261" t="s">
        <v>386</v>
      </c>
      <c r="G4492" s="259"/>
      <c r="H4492" s="262">
        <v>17</v>
      </c>
      <c r="I4492" s="263"/>
      <c r="J4492" s="259"/>
      <c r="K4492" s="259"/>
      <c r="L4492" s="264"/>
      <c r="M4492" s="265"/>
      <c r="N4492" s="266"/>
      <c r="O4492" s="266"/>
      <c r="P4492" s="266"/>
      <c r="Q4492" s="266"/>
      <c r="R4492" s="266"/>
      <c r="S4492" s="266"/>
      <c r="T4492" s="267"/>
      <c r="U4492" s="15"/>
      <c r="V4492" s="15"/>
      <c r="W4492" s="15"/>
      <c r="X4492" s="15"/>
      <c r="Y4492" s="15"/>
      <c r="Z4492" s="15"/>
      <c r="AA4492" s="15"/>
      <c r="AB4492" s="15"/>
      <c r="AC4492" s="15"/>
      <c r="AD4492" s="15"/>
      <c r="AE4492" s="15"/>
      <c r="AT4492" s="268" t="s">
        <v>383</v>
      </c>
      <c r="AU4492" s="268" t="s">
        <v>91</v>
      </c>
      <c r="AV4492" s="15" t="s">
        <v>379</v>
      </c>
      <c r="AW4492" s="15" t="s">
        <v>37</v>
      </c>
      <c r="AX4492" s="15" t="s">
        <v>85</v>
      </c>
      <c r="AY4492" s="268" t="s">
        <v>373</v>
      </c>
    </row>
    <row r="4493" s="2" customFormat="1" ht="24.15" customHeight="1">
      <c r="A4493" s="41"/>
      <c r="B4493" s="42"/>
      <c r="C4493" s="218" t="s">
        <v>4423</v>
      </c>
      <c r="D4493" s="218" t="s">
        <v>375</v>
      </c>
      <c r="E4493" s="219" t="s">
        <v>4424</v>
      </c>
      <c r="F4493" s="220" t="s">
        <v>4425</v>
      </c>
      <c r="G4493" s="221" t="s">
        <v>595</v>
      </c>
      <c r="H4493" s="222">
        <v>2</v>
      </c>
      <c r="I4493" s="223"/>
      <c r="J4493" s="224">
        <f>ROUND(I4493*H4493,2)</f>
        <v>0</v>
      </c>
      <c r="K4493" s="220" t="s">
        <v>3934</v>
      </c>
      <c r="L4493" s="47"/>
      <c r="M4493" s="225" t="s">
        <v>19</v>
      </c>
      <c r="N4493" s="226" t="s">
        <v>50</v>
      </c>
      <c r="O4493" s="87"/>
      <c r="P4493" s="227">
        <f>O4493*H4493</f>
        <v>0</v>
      </c>
      <c r="Q4493" s="227">
        <v>0</v>
      </c>
      <c r="R4493" s="227">
        <f>Q4493*H4493</f>
        <v>0</v>
      </c>
      <c r="S4493" s="227">
        <v>0</v>
      </c>
      <c r="T4493" s="228">
        <f>S4493*H4493</f>
        <v>0</v>
      </c>
      <c r="U4493" s="41"/>
      <c r="V4493" s="41"/>
      <c r="W4493" s="41"/>
      <c r="X4493" s="41"/>
      <c r="Y4493" s="41"/>
      <c r="Z4493" s="41"/>
      <c r="AA4493" s="41"/>
      <c r="AB4493" s="41"/>
      <c r="AC4493" s="41"/>
      <c r="AD4493" s="41"/>
      <c r="AE4493" s="41"/>
      <c r="AR4493" s="229" t="s">
        <v>482</v>
      </c>
      <c r="AT4493" s="229" t="s">
        <v>375</v>
      </c>
      <c r="AU4493" s="229" t="s">
        <v>91</v>
      </c>
      <c r="AY4493" s="20" t="s">
        <v>373</v>
      </c>
      <c r="BE4493" s="230">
        <f>IF(N4493="základní",J4493,0)</f>
        <v>0</v>
      </c>
      <c r="BF4493" s="230">
        <f>IF(N4493="snížená",J4493,0)</f>
        <v>0</v>
      </c>
      <c r="BG4493" s="230">
        <f>IF(N4493="zákl. přenesená",J4493,0)</f>
        <v>0</v>
      </c>
      <c r="BH4493" s="230">
        <f>IF(N4493="sníž. přenesená",J4493,0)</f>
        <v>0</v>
      </c>
      <c r="BI4493" s="230">
        <f>IF(N4493="nulová",J4493,0)</f>
        <v>0</v>
      </c>
      <c r="BJ4493" s="20" t="s">
        <v>91</v>
      </c>
      <c r="BK4493" s="230">
        <f>ROUND(I4493*H4493,2)</f>
        <v>0</v>
      </c>
      <c r="BL4493" s="20" t="s">
        <v>482</v>
      </c>
      <c r="BM4493" s="229" t="s">
        <v>4426</v>
      </c>
    </row>
    <row r="4494" s="2" customFormat="1">
      <c r="A4494" s="41"/>
      <c r="B4494" s="42"/>
      <c r="C4494" s="43"/>
      <c r="D4494" s="231" t="s">
        <v>381</v>
      </c>
      <c r="E4494" s="43"/>
      <c r="F4494" s="232" t="s">
        <v>4427</v>
      </c>
      <c r="G4494" s="43"/>
      <c r="H4494" s="43"/>
      <c r="I4494" s="233"/>
      <c r="J4494" s="43"/>
      <c r="K4494" s="43"/>
      <c r="L4494" s="47"/>
      <c r="M4494" s="234"/>
      <c r="N4494" s="235"/>
      <c r="O4494" s="87"/>
      <c r="P4494" s="87"/>
      <c r="Q4494" s="87"/>
      <c r="R4494" s="87"/>
      <c r="S4494" s="87"/>
      <c r="T4494" s="88"/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T4494" s="20" t="s">
        <v>381</v>
      </c>
      <c r="AU4494" s="20" t="s">
        <v>91</v>
      </c>
    </row>
    <row r="4495" s="13" customFormat="1">
      <c r="A4495" s="13"/>
      <c r="B4495" s="236"/>
      <c r="C4495" s="237"/>
      <c r="D4495" s="238" t="s">
        <v>383</v>
      </c>
      <c r="E4495" s="239" t="s">
        <v>19</v>
      </c>
      <c r="F4495" s="240" t="s">
        <v>384</v>
      </c>
      <c r="G4495" s="237"/>
      <c r="H4495" s="239" t="s">
        <v>19</v>
      </c>
      <c r="I4495" s="241"/>
      <c r="J4495" s="237"/>
      <c r="K4495" s="237"/>
      <c r="L4495" s="242"/>
      <c r="M4495" s="243"/>
      <c r="N4495" s="244"/>
      <c r="O4495" s="244"/>
      <c r="P4495" s="244"/>
      <c r="Q4495" s="244"/>
      <c r="R4495" s="244"/>
      <c r="S4495" s="244"/>
      <c r="T4495" s="24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6" t="s">
        <v>383</v>
      </c>
      <c r="AU4495" s="246" t="s">
        <v>91</v>
      </c>
      <c r="AV4495" s="13" t="s">
        <v>85</v>
      </c>
      <c r="AW4495" s="13" t="s">
        <v>37</v>
      </c>
      <c r="AX4495" s="13" t="s">
        <v>78</v>
      </c>
      <c r="AY4495" s="246" t="s">
        <v>373</v>
      </c>
    </row>
    <row r="4496" s="13" customFormat="1">
      <c r="A4496" s="13"/>
      <c r="B4496" s="236"/>
      <c r="C4496" s="237"/>
      <c r="D4496" s="238" t="s">
        <v>383</v>
      </c>
      <c r="E4496" s="239" t="s">
        <v>19</v>
      </c>
      <c r="F4496" s="240" t="s">
        <v>1441</v>
      </c>
      <c r="G4496" s="237"/>
      <c r="H4496" s="239" t="s">
        <v>19</v>
      </c>
      <c r="I4496" s="241"/>
      <c r="J4496" s="237"/>
      <c r="K4496" s="237"/>
      <c r="L4496" s="242"/>
      <c r="M4496" s="243"/>
      <c r="N4496" s="244"/>
      <c r="O4496" s="244"/>
      <c r="P4496" s="244"/>
      <c r="Q4496" s="244"/>
      <c r="R4496" s="244"/>
      <c r="S4496" s="244"/>
      <c r="T4496" s="245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6" t="s">
        <v>383</v>
      </c>
      <c r="AU4496" s="246" t="s">
        <v>91</v>
      </c>
      <c r="AV4496" s="13" t="s">
        <v>85</v>
      </c>
      <c r="AW4496" s="13" t="s">
        <v>37</v>
      </c>
      <c r="AX4496" s="13" t="s">
        <v>78</v>
      </c>
      <c r="AY4496" s="246" t="s">
        <v>373</v>
      </c>
    </row>
    <row r="4497" s="14" customFormat="1">
      <c r="A4497" s="14"/>
      <c r="B4497" s="247"/>
      <c r="C4497" s="248"/>
      <c r="D4497" s="238" t="s">
        <v>383</v>
      </c>
      <c r="E4497" s="249" t="s">
        <v>19</v>
      </c>
      <c r="F4497" s="250" t="s">
        <v>4428</v>
      </c>
      <c r="G4497" s="248"/>
      <c r="H4497" s="251">
        <v>2</v>
      </c>
      <c r="I4497" s="252"/>
      <c r="J4497" s="248"/>
      <c r="K4497" s="248"/>
      <c r="L4497" s="253"/>
      <c r="M4497" s="254"/>
      <c r="N4497" s="255"/>
      <c r="O4497" s="255"/>
      <c r="P4497" s="255"/>
      <c r="Q4497" s="255"/>
      <c r="R4497" s="255"/>
      <c r="S4497" s="255"/>
      <c r="T4497" s="256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7" t="s">
        <v>383</v>
      </c>
      <c r="AU4497" s="257" t="s">
        <v>91</v>
      </c>
      <c r="AV4497" s="14" t="s">
        <v>91</v>
      </c>
      <c r="AW4497" s="14" t="s">
        <v>37</v>
      </c>
      <c r="AX4497" s="14" t="s">
        <v>78</v>
      </c>
      <c r="AY4497" s="257" t="s">
        <v>373</v>
      </c>
    </row>
    <row r="4498" s="15" customFormat="1">
      <c r="A4498" s="15"/>
      <c r="B4498" s="258"/>
      <c r="C4498" s="259"/>
      <c r="D4498" s="238" t="s">
        <v>383</v>
      </c>
      <c r="E4498" s="260" t="s">
        <v>19</v>
      </c>
      <c r="F4498" s="261" t="s">
        <v>386</v>
      </c>
      <c r="G4498" s="259"/>
      <c r="H4498" s="262">
        <v>2</v>
      </c>
      <c r="I4498" s="263"/>
      <c r="J4498" s="259"/>
      <c r="K4498" s="259"/>
      <c r="L4498" s="264"/>
      <c r="M4498" s="265"/>
      <c r="N4498" s="266"/>
      <c r="O4498" s="266"/>
      <c r="P4498" s="266"/>
      <c r="Q4498" s="266"/>
      <c r="R4498" s="266"/>
      <c r="S4498" s="266"/>
      <c r="T4498" s="267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8" t="s">
        <v>383</v>
      </c>
      <c r="AU4498" s="268" t="s">
        <v>91</v>
      </c>
      <c r="AV4498" s="15" t="s">
        <v>379</v>
      </c>
      <c r="AW4498" s="15" t="s">
        <v>37</v>
      </c>
      <c r="AX4498" s="15" t="s">
        <v>85</v>
      </c>
      <c r="AY4498" s="268" t="s">
        <v>373</v>
      </c>
    </row>
    <row r="4499" s="2" customFormat="1" ht="24.15" customHeight="1">
      <c r="A4499" s="41"/>
      <c r="B4499" s="42"/>
      <c r="C4499" s="280" t="s">
        <v>4429</v>
      </c>
      <c r="D4499" s="280" t="s">
        <v>489</v>
      </c>
      <c r="E4499" s="281" t="s">
        <v>4430</v>
      </c>
      <c r="F4499" s="282" t="s">
        <v>4431</v>
      </c>
      <c r="G4499" s="283" t="s">
        <v>595</v>
      </c>
      <c r="H4499" s="284">
        <v>2</v>
      </c>
      <c r="I4499" s="285"/>
      <c r="J4499" s="286">
        <f>ROUND(I4499*H4499,2)</f>
        <v>0</v>
      </c>
      <c r="K4499" s="282" t="s">
        <v>19</v>
      </c>
      <c r="L4499" s="287"/>
      <c r="M4499" s="288" t="s">
        <v>19</v>
      </c>
      <c r="N4499" s="289" t="s">
        <v>50</v>
      </c>
      <c r="O4499" s="87"/>
      <c r="P4499" s="227">
        <f>O4499*H4499</f>
        <v>0</v>
      </c>
      <c r="Q4499" s="227">
        <v>0.019199999999999998</v>
      </c>
      <c r="R4499" s="227">
        <f>Q4499*H4499</f>
        <v>0.038399999999999997</v>
      </c>
      <c r="S4499" s="227">
        <v>0</v>
      </c>
      <c r="T4499" s="228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9" t="s">
        <v>616</v>
      </c>
      <c r="AT4499" s="229" t="s">
        <v>489</v>
      </c>
      <c r="AU4499" s="229" t="s">
        <v>91</v>
      </c>
      <c r="AY4499" s="20" t="s">
        <v>373</v>
      </c>
      <c r="BE4499" s="230">
        <f>IF(N4499="základní",J4499,0)</f>
        <v>0</v>
      </c>
      <c r="BF4499" s="230">
        <f>IF(N4499="snížená",J4499,0)</f>
        <v>0</v>
      </c>
      <c r="BG4499" s="230">
        <f>IF(N4499="zákl. přenesená",J4499,0)</f>
        <v>0</v>
      </c>
      <c r="BH4499" s="230">
        <f>IF(N4499="sníž. přenesená",J4499,0)</f>
        <v>0</v>
      </c>
      <c r="BI4499" s="230">
        <f>IF(N4499="nulová",J4499,0)</f>
        <v>0</v>
      </c>
      <c r="BJ4499" s="20" t="s">
        <v>91</v>
      </c>
      <c r="BK4499" s="230">
        <f>ROUND(I4499*H4499,2)</f>
        <v>0</v>
      </c>
      <c r="BL4499" s="20" t="s">
        <v>482</v>
      </c>
      <c r="BM4499" s="229" t="s">
        <v>4432</v>
      </c>
    </row>
    <row r="4500" s="13" customFormat="1">
      <c r="A4500" s="13"/>
      <c r="B4500" s="236"/>
      <c r="C4500" s="237"/>
      <c r="D4500" s="238" t="s">
        <v>383</v>
      </c>
      <c r="E4500" s="239" t="s">
        <v>19</v>
      </c>
      <c r="F4500" s="240" t="s">
        <v>384</v>
      </c>
      <c r="G4500" s="237"/>
      <c r="H4500" s="239" t="s">
        <v>19</v>
      </c>
      <c r="I4500" s="241"/>
      <c r="J4500" s="237"/>
      <c r="K4500" s="237"/>
      <c r="L4500" s="242"/>
      <c r="M4500" s="243"/>
      <c r="N4500" s="244"/>
      <c r="O4500" s="244"/>
      <c r="P4500" s="244"/>
      <c r="Q4500" s="244"/>
      <c r="R4500" s="244"/>
      <c r="S4500" s="244"/>
      <c r="T4500" s="24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6" t="s">
        <v>383</v>
      </c>
      <c r="AU4500" s="246" t="s">
        <v>91</v>
      </c>
      <c r="AV4500" s="13" t="s">
        <v>85</v>
      </c>
      <c r="AW4500" s="13" t="s">
        <v>37</v>
      </c>
      <c r="AX4500" s="13" t="s">
        <v>78</v>
      </c>
      <c r="AY4500" s="246" t="s">
        <v>373</v>
      </c>
    </row>
    <row r="4501" s="13" customFormat="1">
      <c r="A4501" s="13"/>
      <c r="B4501" s="236"/>
      <c r="C4501" s="237"/>
      <c r="D4501" s="238" t="s">
        <v>383</v>
      </c>
      <c r="E4501" s="239" t="s">
        <v>19</v>
      </c>
      <c r="F4501" s="240" t="s">
        <v>1441</v>
      </c>
      <c r="G4501" s="237"/>
      <c r="H4501" s="239" t="s">
        <v>19</v>
      </c>
      <c r="I4501" s="241"/>
      <c r="J4501" s="237"/>
      <c r="K4501" s="237"/>
      <c r="L4501" s="242"/>
      <c r="M4501" s="243"/>
      <c r="N4501" s="244"/>
      <c r="O4501" s="244"/>
      <c r="P4501" s="244"/>
      <c r="Q4501" s="244"/>
      <c r="R4501" s="244"/>
      <c r="S4501" s="244"/>
      <c r="T4501" s="24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6" t="s">
        <v>383</v>
      </c>
      <c r="AU4501" s="246" t="s">
        <v>91</v>
      </c>
      <c r="AV4501" s="13" t="s">
        <v>85</v>
      </c>
      <c r="AW4501" s="13" t="s">
        <v>37</v>
      </c>
      <c r="AX4501" s="13" t="s">
        <v>78</v>
      </c>
      <c r="AY4501" s="246" t="s">
        <v>373</v>
      </c>
    </row>
    <row r="4502" s="14" customFormat="1">
      <c r="A4502" s="14"/>
      <c r="B4502" s="247"/>
      <c r="C4502" s="248"/>
      <c r="D4502" s="238" t="s">
        <v>383</v>
      </c>
      <c r="E4502" s="249" t="s">
        <v>19</v>
      </c>
      <c r="F4502" s="250" t="s">
        <v>4428</v>
      </c>
      <c r="G4502" s="248"/>
      <c r="H4502" s="251">
        <v>2</v>
      </c>
      <c r="I4502" s="252"/>
      <c r="J4502" s="248"/>
      <c r="K4502" s="248"/>
      <c r="L4502" s="253"/>
      <c r="M4502" s="254"/>
      <c r="N4502" s="255"/>
      <c r="O4502" s="255"/>
      <c r="P4502" s="255"/>
      <c r="Q4502" s="255"/>
      <c r="R4502" s="255"/>
      <c r="S4502" s="255"/>
      <c r="T4502" s="256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7" t="s">
        <v>383</v>
      </c>
      <c r="AU4502" s="257" t="s">
        <v>91</v>
      </c>
      <c r="AV4502" s="14" t="s">
        <v>91</v>
      </c>
      <c r="AW4502" s="14" t="s">
        <v>37</v>
      </c>
      <c r="AX4502" s="14" t="s">
        <v>78</v>
      </c>
      <c r="AY4502" s="257" t="s">
        <v>373</v>
      </c>
    </row>
    <row r="4503" s="15" customFormat="1">
      <c r="A4503" s="15"/>
      <c r="B4503" s="258"/>
      <c r="C4503" s="259"/>
      <c r="D4503" s="238" t="s">
        <v>383</v>
      </c>
      <c r="E4503" s="260" t="s">
        <v>19</v>
      </c>
      <c r="F4503" s="261" t="s">
        <v>386</v>
      </c>
      <c r="G4503" s="259"/>
      <c r="H4503" s="262">
        <v>2</v>
      </c>
      <c r="I4503" s="263"/>
      <c r="J4503" s="259"/>
      <c r="K4503" s="259"/>
      <c r="L4503" s="264"/>
      <c r="M4503" s="265"/>
      <c r="N4503" s="266"/>
      <c r="O4503" s="266"/>
      <c r="P4503" s="266"/>
      <c r="Q4503" s="266"/>
      <c r="R4503" s="266"/>
      <c r="S4503" s="266"/>
      <c r="T4503" s="267"/>
      <c r="U4503" s="15"/>
      <c r="V4503" s="15"/>
      <c r="W4503" s="15"/>
      <c r="X4503" s="15"/>
      <c r="Y4503" s="15"/>
      <c r="Z4503" s="15"/>
      <c r="AA4503" s="15"/>
      <c r="AB4503" s="15"/>
      <c r="AC4503" s="15"/>
      <c r="AD4503" s="15"/>
      <c r="AE4503" s="15"/>
      <c r="AT4503" s="268" t="s">
        <v>383</v>
      </c>
      <c r="AU4503" s="268" t="s">
        <v>91</v>
      </c>
      <c r="AV4503" s="15" t="s">
        <v>379</v>
      </c>
      <c r="AW4503" s="15" t="s">
        <v>37</v>
      </c>
      <c r="AX4503" s="15" t="s">
        <v>85</v>
      </c>
      <c r="AY4503" s="268" t="s">
        <v>373</v>
      </c>
    </row>
    <row r="4504" s="2" customFormat="1" ht="49.05" customHeight="1">
      <c r="A4504" s="41"/>
      <c r="B4504" s="42"/>
      <c r="C4504" s="218" t="s">
        <v>4433</v>
      </c>
      <c r="D4504" s="218" t="s">
        <v>375</v>
      </c>
      <c r="E4504" s="219" t="s">
        <v>4434</v>
      </c>
      <c r="F4504" s="220" t="s">
        <v>4435</v>
      </c>
      <c r="G4504" s="221" t="s">
        <v>2058</v>
      </c>
      <c r="H4504" s="290"/>
      <c r="I4504" s="223"/>
      <c r="J4504" s="224">
        <f>ROUND(I4504*H4504,2)</f>
        <v>0</v>
      </c>
      <c r="K4504" s="220" t="s">
        <v>378</v>
      </c>
      <c r="L4504" s="47"/>
      <c r="M4504" s="225" t="s">
        <v>19</v>
      </c>
      <c r="N4504" s="226" t="s">
        <v>50</v>
      </c>
      <c r="O4504" s="87"/>
      <c r="P4504" s="227">
        <f>O4504*H4504</f>
        <v>0</v>
      </c>
      <c r="Q4504" s="227">
        <v>0</v>
      </c>
      <c r="R4504" s="227">
        <f>Q4504*H4504</f>
        <v>0</v>
      </c>
      <c r="S4504" s="227">
        <v>0</v>
      </c>
      <c r="T4504" s="228">
        <f>S4504*H4504</f>
        <v>0</v>
      </c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R4504" s="229" t="s">
        <v>482</v>
      </c>
      <c r="AT4504" s="229" t="s">
        <v>375</v>
      </c>
      <c r="AU4504" s="229" t="s">
        <v>91</v>
      </c>
      <c r="AY4504" s="20" t="s">
        <v>373</v>
      </c>
      <c r="BE4504" s="230">
        <f>IF(N4504="základní",J4504,0)</f>
        <v>0</v>
      </c>
      <c r="BF4504" s="230">
        <f>IF(N4504="snížená",J4504,0)</f>
        <v>0</v>
      </c>
      <c r="BG4504" s="230">
        <f>IF(N4504="zákl. přenesená",J4504,0)</f>
        <v>0</v>
      </c>
      <c r="BH4504" s="230">
        <f>IF(N4504="sníž. přenesená",J4504,0)</f>
        <v>0</v>
      </c>
      <c r="BI4504" s="230">
        <f>IF(N4504="nulová",J4504,0)</f>
        <v>0</v>
      </c>
      <c r="BJ4504" s="20" t="s">
        <v>91</v>
      </c>
      <c r="BK4504" s="230">
        <f>ROUND(I4504*H4504,2)</f>
        <v>0</v>
      </c>
      <c r="BL4504" s="20" t="s">
        <v>482</v>
      </c>
      <c r="BM4504" s="229" t="s">
        <v>4436</v>
      </c>
    </row>
    <row r="4505" s="2" customFormat="1">
      <c r="A4505" s="41"/>
      <c r="B4505" s="42"/>
      <c r="C4505" s="43"/>
      <c r="D4505" s="231" t="s">
        <v>381</v>
      </c>
      <c r="E4505" s="43"/>
      <c r="F4505" s="232" t="s">
        <v>4437</v>
      </c>
      <c r="G4505" s="43"/>
      <c r="H4505" s="43"/>
      <c r="I4505" s="233"/>
      <c r="J4505" s="43"/>
      <c r="K4505" s="43"/>
      <c r="L4505" s="47"/>
      <c r="M4505" s="234"/>
      <c r="N4505" s="235"/>
      <c r="O4505" s="87"/>
      <c r="P4505" s="87"/>
      <c r="Q4505" s="87"/>
      <c r="R4505" s="87"/>
      <c r="S4505" s="87"/>
      <c r="T4505" s="88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T4505" s="20" t="s">
        <v>381</v>
      </c>
      <c r="AU4505" s="20" t="s">
        <v>91</v>
      </c>
    </row>
    <row r="4506" s="12" customFormat="1" ht="22.8" customHeight="1">
      <c r="A4506" s="12"/>
      <c r="B4506" s="202"/>
      <c r="C4506" s="203"/>
      <c r="D4506" s="204" t="s">
        <v>77</v>
      </c>
      <c r="E4506" s="216" t="s">
        <v>4438</v>
      </c>
      <c r="F4506" s="216" t="s">
        <v>4439</v>
      </c>
      <c r="G4506" s="203"/>
      <c r="H4506" s="203"/>
      <c r="I4506" s="206"/>
      <c r="J4506" s="217">
        <f>BK4506</f>
        <v>0</v>
      </c>
      <c r="K4506" s="203"/>
      <c r="L4506" s="208"/>
      <c r="M4506" s="209"/>
      <c r="N4506" s="210"/>
      <c r="O4506" s="210"/>
      <c r="P4506" s="211">
        <f>SUM(P4507:P4877)</f>
        <v>0</v>
      </c>
      <c r="Q4506" s="210"/>
      <c r="R4506" s="211">
        <f>SUM(R4507:R4877)</f>
        <v>27.906679999999998</v>
      </c>
      <c r="S4506" s="210"/>
      <c r="T4506" s="212">
        <f>SUM(T4507:T4877)</f>
        <v>0</v>
      </c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R4506" s="213" t="s">
        <v>91</v>
      </c>
      <c r="AT4506" s="214" t="s">
        <v>77</v>
      </c>
      <c r="AU4506" s="214" t="s">
        <v>85</v>
      </c>
      <c r="AY4506" s="213" t="s">
        <v>373</v>
      </c>
      <c r="BK4506" s="215">
        <f>SUM(BK4507:BK4877)</f>
        <v>0</v>
      </c>
    </row>
    <row r="4507" s="2" customFormat="1" ht="24.15" customHeight="1">
      <c r="A4507" s="41"/>
      <c r="B4507" s="42"/>
      <c r="C4507" s="218" t="s">
        <v>4440</v>
      </c>
      <c r="D4507" s="218" t="s">
        <v>375</v>
      </c>
      <c r="E4507" s="219" t="s">
        <v>4441</v>
      </c>
      <c r="F4507" s="220" t="s">
        <v>4442</v>
      </c>
      <c r="G4507" s="221" t="s">
        <v>153</v>
      </c>
      <c r="H4507" s="222">
        <v>714</v>
      </c>
      <c r="I4507" s="223"/>
      <c r="J4507" s="224">
        <f>ROUND(I4507*H4507,2)</f>
        <v>0</v>
      </c>
      <c r="K4507" s="220" t="s">
        <v>378</v>
      </c>
      <c r="L4507" s="47"/>
      <c r="M4507" s="225" t="s">
        <v>19</v>
      </c>
      <c r="N4507" s="226" t="s">
        <v>50</v>
      </c>
      <c r="O4507" s="87"/>
      <c r="P4507" s="227">
        <f>O4507*H4507</f>
        <v>0</v>
      </c>
      <c r="Q4507" s="227">
        <v>0</v>
      </c>
      <c r="R4507" s="227">
        <f>Q4507*H4507</f>
        <v>0</v>
      </c>
      <c r="S4507" s="227">
        <v>0</v>
      </c>
      <c r="T4507" s="228">
        <f>S4507*H4507</f>
        <v>0</v>
      </c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R4507" s="229" t="s">
        <v>482</v>
      </c>
      <c r="AT4507" s="229" t="s">
        <v>375</v>
      </c>
      <c r="AU4507" s="229" t="s">
        <v>91</v>
      </c>
      <c r="AY4507" s="20" t="s">
        <v>373</v>
      </c>
      <c r="BE4507" s="230">
        <f>IF(N4507="základní",J4507,0)</f>
        <v>0</v>
      </c>
      <c r="BF4507" s="230">
        <f>IF(N4507="snížená",J4507,0)</f>
        <v>0</v>
      </c>
      <c r="BG4507" s="230">
        <f>IF(N4507="zákl. přenesená",J4507,0)</f>
        <v>0</v>
      </c>
      <c r="BH4507" s="230">
        <f>IF(N4507="sníž. přenesená",J4507,0)</f>
        <v>0</v>
      </c>
      <c r="BI4507" s="230">
        <f>IF(N4507="nulová",J4507,0)</f>
        <v>0</v>
      </c>
      <c r="BJ4507" s="20" t="s">
        <v>91</v>
      </c>
      <c r="BK4507" s="230">
        <f>ROUND(I4507*H4507,2)</f>
        <v>0</v>
      </c>
      <c r="BL4507" s="20" t="s">
        <v>482</v>
      </c>
      <c r="BM4507" s="229" t="s">
        <v>4443</v>
      </c>
    </row>
    <row r="4508" s="2" customFormat="1">
      <c r="A4508" s="41"/>
      <c r="B4508" s="42"/>
      <c r="C4508" s="43"/>
      <c r="D4508" s="231" t="s">
        <v>381</v>
      </c>
      <c r="E4508" s="43"/>
      <c r="F4508" s="232" t="s">
        <v>4444</v>
      </c>
      <c r="G4508" s="43"/>
      <c r="H4508" s="43"/>
      <c r="I4508" s="233"/>
      <c r="J4508" s="43"/>
      <c r="K4508" s="43"/>
      <c r="L4508" s="47"/>
      <c r="M4508" s="234"/>
      <c r="N4508" s="235"/>
      <c r="O4508" s="87"/>
      <c r="P4508" s="87"/>
      <c r="Q4508" s="87"/>
      <c r="R4508" s="87"/>
      <c r="S4508" s="87"/>
      <c r="T4508" s="88"/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T4508" s="20" t="s">
        <v>381</v>
      </c>
      <c r="AU4508" s="20" t="s">
        <v>91</v>
      </c>
    </row>
    <row r="4509" s="13" customFormat="1">
      <c r="A4509" s="13"/>
      <c r="B4509" s="236"/>
      <c r="C4509" s="237"/>
      <c r="D4509" s="238" t="s">
        <v>383</v>
      </c>
      <c r="E4509" s="239" t="s">
        <v>19</v>
      </c>
      <c r="F4509" s="240" t="s">
        <v>2377</v>
      </c>
      <c r="G4509" s="237"/>
      <c r="H4509" s="239" t="s">
        <v>19</v>
      </c>
      <c r="I4509" s="241"/>
      <c r="J4509" s="237"/>
      <c r="K4509" s="237"/>
      <c r="L4509" s="242"/>
      <c r="M4509" s="243"/>
      <c r="N4509" s="244"/>
      <c r="O4509" s="244"/>
      <c r="P4509" s="244"/>
      <c r="Q4509" s="244"/>
      <c r="R4509" s="244"/>
      <c r="S4509" s="244"/>
      <c r="T4509" s="245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6" t="s">
        <v>383</v>
      </c>
      <c r="AU4509" s="246" t="s">
        <v>91</v>
      </c>
      <c r="AV4509" s="13" t="s">
        <v>85</v>
      </c>
      <c r="AW4509" s="13" t="s">
        <v>37</v>
      </c>
      <c r="AX4509" s="13" t="s">
        <v>78</v>
      </c>
      <c r="AY4509" s="246" t="s">
        <v>373</v>
      </c>
    </row>
    <row r="4510" s="13" customFormat="1">
      <c r="A4510" s="13"/>
      <c r="B4510" s="236"/>
      <c r="C4510" s="237"/>
      <c r="D4510" s="238" t="s">
        <v>383</v>
      </c>
      <c r="E4510" s="239" t="s">
        <v>19</v>
      </c>
      <c r="F4510" s="240" t="s">
        <v>668</v>
      </c>
      <c r="G4510" s="237"/>
      <c r="H4510" s="239" t="s">
        <v>19</v>
      </c>
      <c r="I4510" s="241"/>
      <c r="J4510" s="237"/>
      <c r="K4510" s="237"/>
      <c r="L4510" s="242"/>
      <c r="M4510" s="243"/>
      <c r="N4510" s="244"/>
      <c r="O4510" s="244"/>
      <c r="P4510" s="244"/>
      <c r="Q4510" s="244"/>
      <c r="R4510" s="244"/>
      <c r="S4510" s="244"/>
      <c r="T4510" s="24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6" t="s">
        <v>383</v>
      </c>
      <c r="AU4510" s="246" t="s">
        <v>91</v>
      </c>
      <c r="AV4510" s="13" t="s">
        <v>85</v>
      </c>
      <c r="AW4510" s="13" t="s">
        <v>37</v>
      </c>
      <c r="AX4510" s="13" t="s">
        <v>78</v>
      </c>
      <c r="AY4510" s="246" t="s">
        <v>373</v>
      </c>
    </row>
    <row r="4511" s="13" customFormat="1">
      <c r="A4511" s="13"/>
      <c r="B4511" s="236"/>
      <c r="C4511" s="237"/>
      <c r="D4511" s="238" t="s">
        <v>383</v>
      </c>
      <c r="E4511" s="239" t="s">
        <v>19</v>
      </c>
      <c r="F4511" s="240" t="s">
        <v>673</v>
      </c>
      <c r="G4511" s="237"/>
      <c r="H4511" s="239" t="s">
        <v>19</v>
      </c>
      <c r="I4511" s="241"/>
      <c r="J4511" s="237"/>
      <c r="K4511" s="237"/>
      <c r="L4511" s="242"/>
      <c r="M4511" s="243"/>
      <c r="N4511" s="244"/>
      <c r="O4511" s="244"/>
      <c r="P4511" s="244"/>
      <c r="Q4511" s="244"/>
      <c r="R4511" s="244"/>
      <c r="S4511" s="244"/>
      <c r="T4511" s="24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6" t="s">
        <v>383</v>
      </c>
      <c r="AU4511" s="246" t="s">
        <v>91</v>
      </c>
      <c r="AV4511" s="13" t="s">
        <v>85</v>
      </c>
      <c r="AW4511" s="13" t="s">
        <v>37</v>
      </c>
      <c r="AX4511" s="13" t="s">
        <v>78</v>
      </c>
      <c r="AY4511" s="246" t="s">
        <v>373</v>
      </c>
    </row>
    <row r="4512" s="13" customFormat="1">
      <c r="A4512" s="13"/>
      <c r="B4512" s="236"/>
      <c r="C4512" s="237"/>
      <c r="D4512" s="238" t="s">
        <v>383</v>
      </c>
      <c r="E4512" s="239" t="s">
        <v>19</v>
      </c>
      <c r="F4512" s="240" t="s">
        <v>166</v>
      </c>
      <c r="G4512" s="237"/>
      <c r="H4512" s="239" t="s">
        <v>19</v>
      </c>
      <c r="I4512" s="241"/>
      <c r="J4512" s="237"/>
      <c r="K4512" s="237"/>
      <c r="L4512" s="242"/>
      <c r="M4512" s="243"/>
      <c r="N4512" s="244"/>
      <c r="O4512" s="244"/>
      <c r="P4512" s="244"/>
      <c r="Q4512" s="244"/>
      <c r="R4512" s="244"/>
      <c r="S4512" s="244"/>
      <c r="T4512" s="24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6" t="s">
        <v>383</v>
      </c>
      <c r="AU4512" s="246" t="s">
        <v>91</v>
      </c>
      <c r="AV4512" s="13" t="s">
        <v>85</v>
      </c>
      <c r="AW4512" s="13" t="s">
        <v>37</v>
      </c>
      <c r="AX4512" s="13" t="s">
        <v>78</v>
      </c>
      <c r="AY4512" s="246" t="s">
        <v>373</v>
      </c>
    </row>
    <row r="4513" s="14" customFormat="1">
      <c r="A4513" s="14"/>
      <c r="B4513" s="247"/>
      <c r="C4513" s="248"/>
      <c r="D4513" s="238" t="s">
        <v>383</v>
      </c>
      <c r="E4513" s="249" t="s">
        <v>19</v>
      </c>
      <c r="F4513" s="250" t="s">
        <v>2744</v>
      </c>
      <c r="G4513" s="248"/>
      <c r="H4513" s="251">
        <v>3.6200000000000001</v>
      </c>
      <c r="I4513" s="252"/>
      <c r="J4513" s="248"/>
      <c r="K4513" s="248"/>
      <c r="L4513" s="253"/>
      <c r="M4513" s="254"/>
      <c r="N4513" s="255"/>
      <c r="O4513" s="255"/>
      <c r="P4513" s="255"/>
      <c r="Q4513" s="255"/>
      <c r="R4513" s="255"/>
      <c r="S4513" s="255"/>
      <c r="T4513" s="256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7" t="s">
        <v>383</v>
      </c>
      <c r="AU4513" s="257" t="s">
        <v>91</v>
      </c>
      <c r="AV4513" s="14" t="s">
        <v>91</v>
      </c>
      <c r="AW4513" s="14" t="s">
        <v>37</v>
      </c>
      <c r="AX4513" s="14" t="s">
        <v>78</v>
      </c>
      <c r="AY4513" s="257" t="s">
        <v>373</v>
      </c>
    </row>
    <row r="4514" s="14" customFormat="1">
      <c r="A4514" s="14"/>
      <c r="B4514" s="247"/>
      <c r="C4514" s="248"/>
      <c r="D4514" s="238" t="s">
        <v>383</v>
      </c>
      <c r="E4514" s="249" t="s">
        <v>19</v>
      </c>
      <c r="F4514" s="250" t="s">
        <v>2748</v>
      </c>
      <c r="G4514" s="248"/>
      <c r="H4514" s="251">
        <v>3.7799999999999998</v>
      </c>
      <c r="I4514" s="252"/>
      <c r="J4514" s="248"/>
      <c r="K4514" s="248"/>
      <c r="L4514" s="253"/>
      <c r="M4514" s="254"/>
      <c r="N4514" s="255"/>
      <c r="O4514" s="255"/>
      <c r="P4514" s="255"/>
      <c r="Q4514" s="255"/>
      <c r="R4514" s="255"/>
      <c r="S4514" s="255"/>
      <c r="T4514" s="256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7" t="s">
        <v>383</v>
      </c>
      <c r="AU4514" s="257" t="s">
        <v>91</v>
      </c>
      <c r="AV4514" s="14" t="s">
        <v>91</v>
      </c>
      <c r="AW4514" s="14" t="s">
        <v>37</v>
      </c>
      <c r="AX4514" s="14" t="s">
        <v>78</v>
      </c>
      <c r="AY4514" s="257" t="s">
        <v>373</v>
      </c>
    </row>
    <row r="4515" s="14" customFormat="1">
      <c r="A4515" s="14"/>
      <c r="B4515" s="247"/>
      <c r="C4515" s="248"/>
      <c r="D4515" s="238" t="s">
        <v>383</v>
      </c>
      <c r="E4515" s="249" t="s">
        <v>19</v>
      </c>
      <c r="F4515" s="250" t="s">
        <v>2749</v>
      </c>
      <c r="G4515" s="248"/>
      <c r="H4515" s="251">
        <v>3.7999999999999998</v>
      </c>
      <c r="I4515" s="252"/>
      <c r="J4515" s="248"/>
      <c r="K4515" s="248"/>
      <c r="L4515" s="253"/>
      <c r="M4515" s="254"/>
      <c r="N4515" s="255"/>
      <c r="O4515" s="255"/>
      <c r="P4515" s="255"/>
      <c r="Q4515" s="255"/>
      <c r="R4515" s="255"/>
      <c r="S4515" s="255"/>
      <c r="T4515" s="256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7" t="s">
        <v>383</v>
      </c>
      <c r="AU4515" s="257" t="s">
        <v>91</v>
      </c>
      <c r="AV4515" s="14" t="s">
        <v>91</v>
      </c>
      <c r="AW4515" s="14" t="s">
        <v>37</v>
      </c>
      <c r="AX4515" s="14" t="s">
        <v>78</v>
      </c>
      <c r="AY4515" s="257" t="s">
        <v>373</v>
      </c>
    </row>
    <row r="4516" s="14" customFormat="1">
      <c r="A4516" s="14"/>
      <c r="B4516" s="247"/>
      <c r="C4516" s="248"/>
      <c r="D4516" s="238" t="s">
        <v>383</v>
      </c>
      <c r="E4516" s="249" t="s">
        <v>19</v>
      </c>
      <c r="F4516" s="250" t="s">
        <v>2750</v>
      </c>
      <c r="G4516" s="248"/>
      <c r="H4516" s="251">
        <v>6.5700000000000003</v>
      </c>
      <c r="I4516" s="252"/>
      <c r="J4516" s="248"/>
      <c r="K4516" s="248"/>
      <c r="L4516" s="253"/>
      <c r="M4516" s="254"/>
      <c r="N4516" s="255"/>
      <c r="O4516" s="255"/>
      <c r="P4516" s="255"/>
      <c r="Q4516" s="255"/>
      <c r="R4516" s="255"/>
      <c r="S4516" s="255"/>
      <c r="T4516" s="256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7" t="s">
        <v>383</v>
      </c>
      <c r="AU4516" s="257" t="s">
        <v>91</v>
      </c>
      <c r="AV4516" s="14" t="s">
        <v>91</v>
      </c>
      <c r="AW4516" s="14" t="s">
        <v>37</v>
      </c>
      <c r="AX4516" s="14" t="s">
        <v>78</v>
      </c>
      <c r="AY4516" s="257" t="s">
        <v>373</v>
      </c>
    </row>
    <row r="4517" s="14" customFormat="1">
      <c r="A4517" s="14"/>
      <c r="B4517" s="247"/>
      <c r="C4517" s="248"/>
      <c r="D4517" s="238" t="s">
        <v>383</v>
      </c>
      <c r="E4517" s="249" t="s">
        <v>19</v>
      </c>
      <c r="F4517" s="250" t="s">
        <v>2862</v>
      </c>
      <c r="G4517" s="248"/>
      <c r="H4517" s="251">
        <v>12.58</v>
      </c>
      <c r="I4517" s="252"/>
      <c r="J4517" s="248"/>
      <c r="K4517" s="248"/>
      <c r="L4517" s="253"/>
      <c r="M4517" s="254"/>
      <c r="N4517" s="255"/>
      <c r="O4517" s="255"/>
      <c r="P4517" s="255"/>
      <c r="Q4517" s="255"/>
      <c r="R4517" s="255"/>
      <c r="S4517" s="255"/>
      <c r="T4517" s="256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7" t="s">
        <v>383</v>
      </c>
      <c r="AU4517" s="257" t="s">
        <v>91</v>
      </c>
      <c r="AV4517" s="14" t="s">
        <v>91</v>
      </c>
      <c r="AW4517" s="14" t="s">
        <v>37</v>
      </c>
      <c r="AX4517" s="14" t="s">
        <v>78</v>
      </c>
      <c r="AY4517" s="257" t="s">
        <v>373</v>
      </c>
    </row>
    <row r="4518" s="14" customFormat="1">
      <c r="A4518" s="14"/>
      <c r="B4518" s="247"/>
      <c r="C4518" s="248"/>
      <c r="D4518" s="238" t="s">
        <v>383</v>
      </c>
      <c r="E4518" s="249" t="s">
        <v>19</v>
      </c>
      <c r="F4518" s="250" t="s">
        <v>2863</v>
      </c>
      <c r="G4518" s="248"/>
      <c r="H4518" s="251">
        <v>16.48</v>
      </c>
      <c r="I4518" s="252"/>
      <c r="J4518" s="248"/>
      <c r="K4518" s="248"/>
      <c r="L4518" s="253"/>
      <c r="M4518" s="254"/>
      <c r="N4518" s="255"/>
      <c r="O4518" s="255"/>
      <c r="P4518" s="255"/>
      <c r="Q4518" s="255"/>
      <c r="R4518" s="255"/>
      <c r="S4518" s="255"/>
      <c r="T4518" s="256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7" t="s">
        <v>383</v>
      </c>
      <c r="AU4518" s="257" t="s">
        <v>91</v>
      </c>
      <c r="AV4518" s="14" t="s">
        <v>91</v>
      </c>
      <c r="AW4518" s="14" t="s">
        <v>37</v>
      </c>
      <c r="AX4518" s="14" t="s">
        <v>78</v>
      </c>
      <c r="AY4518" s="257" t="s">
        <v>373</v>
      </c>
    </row>
    <row r="4519" s="14" customFormat="1">
      <c r="A4519" s="14"/>
      <c r="B4519" s="247"/>
      <c r="C4519" s="248"/>
      <c r="D4519" s="238" t="s">
        <v>383</v>
      </c>
      <c r="E4519" s="249" t="s">
        <v>19</v>
      </c>
      <c r="F4519" s="250" t="s">
        <v>2751</v>
      </c>
      <c r="G4519" s="248"/>
      <c r="H4519" s="251">
        <v>6.46</v>
      </c>
      <c r="I4519" s="252"/>
      <c r="J4519" s="248"/>
      <c r="K4519" s="248"/>
      <c r="L4519" s="253"/>
      <c r="M4519" s="254"/>
      <c r="N4519" s="255"/>
      <c r="O4519" s="255"/>
      <c r="P4519" s="255"/>
      <c r="Q4519" s="255"/>
      <c r="R4519" s="255"/>
      <c r="S4519" s="255"/>
      <c r="T4519" s="256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7" t="s">
        <v>383</v>
      </c>
      <c r="AU4519" s="257" t="s">
        <v>91</v>
      </c>
      <c r="AV4519" s="14" t="s">
        <v>91</v>
      </c>
      <c r="AW4519" s="14" t="s">
        <v>37</v>
      </c>
      <c r="AX4519" s="14" t="s">
        <v>78</v>
      </c>
      <c r="AY4519" s="257" t="s">
        <v>373</v>
      </c>
    </row>
    <row r="4520" s="14" customFormat="1">
      <c r="A4520" s="14"/>
      <c r="B4520" s="247"/>
      <c r="C4520" s="248"/>
      <c r="D4520" s="238" t="s">
        <v>383</v>
      </c>
      <c r="E4520" s="249" t="s">
        <v>19</v>
      </c>
      <c r="F4520" s="250" t="s">
        <v>2752</v>
      </c>
      <c r="G4520" s="248"/>
      <c r="H4520" s="251">
        <v>5.0599999999999996</v>
      </c>
      <c r="I4520" s="252"/>
      <c r="J4520" s="248"/>
      <c r="K4520" s="248"/>
      <c r="L4520" s="253"/>
      <c r="M4520" s="254"/>
      <c r="N4520" s="255"/>
      <c r="O4520" s="255"/>
      <c r="P4520" s="255"/>
      <c r="Q4520" s="255"/>
      <c r="R4520" s="255"/>
      <c r="S4520" s="255"/>
      <c r="T4520" s="256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7" t="s">
        <v>383</v>
      </c>
      <c r="AU4520" s="257" t="s">
        <v>91</v>
      </c>
      <c r="AV4520" s="14" t="s">
        <v>91</v>
      </c>
      <c r="AW4520" s="14" t="s">
        <v>37</v>
      </c>
      <c r="AX4520" s="14" t="s">
        <v>78</v>
      </c>
      <c r="AY4520" s="257" t="s">
        <v>373</v>
      </c>
    </row>
    <row r="4521" s="14" customFormat="1">
      <c r="A4521" s="14"/>
      <c r="B4521" s="247"/>
      <c r="C4521" s="248"/>
      <c r="D4521" s="238" t="s">
        <v>383</v>
      </c>
      <c r="E4521" s="249" t="s">
        <v>19</v>
      </c>
      <c r="F4521" s="250" t="s">
        <v>2753</v>
      </c>
      <c r="G4521" s="248"/>
      <c r="H4521" s="251">
        <v>3.25</v>
      </c>
      <c r="I4521" s="252"/>
      <c r="J4521" s="248"/>
      <c r="K4521" s="248"/>
      <c r="L4521" s="253"/>
      <c r="M4521" s="254"/>
      <c r="N4521" s="255"/>
      <c r="O4521" s="255"/>
      <c r="P4521" s="255"/>
      <c r="Q4521" s="255"/>
      <c r="R4521" s="255"/>
      <c r="S4521" s="255"/>
      <c r="T4521" s="256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7" t="s">
        <v>383</v>
      </c>
      <c r="AU4521" s="257" t="s">
        <v>91</v>
      </c>
      <c r="AV4521" s="14" t="s">
        <v>91</v>
      </c>
      <c r="AW4521" s="14" t="s">
        <v>37</v>
      </c>
      <c r="AX4521" s="14" t="s">
        <v>78</v>
      </c>
      <c r="AY4521" s="257" t="s">
        <v>373</v>
      </c>
    </row>
    <row r="4522" s="14" customFormat="1">
      <c r="A4522" s="14"/>
      <c r="B4522" s="247"/>
      <c r="C4522" s="248"/>
      <c r="D4522" s="238" t="s">
        <v>383</v>
      </c>
      <c r="E4522" s="249" t="s">
        <v>19</v>
      </c>
      <c r="F4522" s="250" t="s">
        <v>2754</v>
      </c>
      <c r="G4522" s="248"/>
      <c r="H4522" s="251">
        <v>3.23</v>
      </c>
      <c r="I4522" s="252"/>
      <c r="J4522" s="248"/>
      <c r="K4522" s="248"/>
      <c r="L4522" s="253"/>
      <c r="M4522" s="254"/>
      <c r="N4522" s="255"/>
      <c r="O4522" s="255"/>
      <c r="P4522" s="255"/>
      <c r="Q4522" s="255"/>
      <c r="R4522" s="255"/>
      <c r="S4522" s="255"/>
      <c r="T4522" s="256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7" t="s">
        <v>383</v>
      </c>
      <c r="AU4522" s="257" t="s">
        <v>91</v>
      </c>
      <c r="AV4522" s="14" t="s">
        <v>91</v>
      </c>
      <c r="AW4522" s="14" t="s">
        <v>37</v>
      </c>
      <c r="AX4522" s="14" t="s">
        <v>78</v>
      </c>
      <c r="AY4522" s="257" t="s">
        <v>373</v>
      </c>
    </row>
    <row r="4523" s="14" customFormat="1">
      <c r="A4523" s="14"/>
      <c r="B4523" s="247"/>
      <c r="C4523" s="248"/>
      <c r="D4523" s="238" t="s">
        <v>383</v>
      </c>
      <c r="E4523" s="249" t="s">
        <v>19</v>
      </c>
      <c r="F4523" s="250" t="s">
        <v>2755</v>
      </c>
      <c r="G4523" s="248"/>
      <c r="H4523" s="251">
        <v>4.8099999999999996</v>
      </c>
      <c r="I4523" s="252"/>
      <c r="J4523" s="248"/>
      <c r="K4523" s="248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7" t="s">
        <v>383</v>
      </c>
      <c r="AU4523" s="257" t="s">
        <v>91</v>
      </c>
      <c r="AV4523" s="14" t="s">
        <v>91</v>
      </c>
      <c r="AW4523" s="14" t="s">
        <v>37</v>
      </c>
      <c r="AX4523" s="14" t="s">
        <v>78</v>
      </c>
      <c r="AY4523" s="257" t="s">
        <v>373</v>
      </c>
    </row>
    <row r="4524" s="14" customFormat="1">
      <c r="A4524" s="14"/>
      <c r="B4524" s="247"/>
      <c r="C4524" s="248"/>
      <c r="D4524" s="238" t="s">
        <v>383</v>
      </c>
      <c r="E4524" s="249" t="s">
        <v>19</v>
      </c>
      <c r="F4524" s="250" t="s">
        <v>4445</v>
      </c>
      <c r="G4524" s="248"/>
      <c r="H4524" s="251">
        <v>5.9400000000000004</v>
      </c>
      <c r="I4524" s="252"/>
      <c r="J4524" s="248"/>
      <c r="K4524" s="248"/>
      <c r="L4524" s="253"/>
      <c r="M4524" s="254"/>
      <c r="N4524" s="255"/>
      <c r="O4524" s="255"/>
      <c r="P4524" s="255"/>
      <c r="Q4524" s="255"/>
      <c r="R4524" s="255"/>
      <c r="S4524" s="255"/>
      <c r="T4524" s="256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7" t="s">
        <v>383</v>
      </c>
      <c r="AU4524" s="257" t="s">
        <v>91</v>
      </c>
      <c r="AV4524" s="14" t="s">
        <v>91</v>
      </c>
      <c r="AW4524" s="14" t="s">
        <v>37</v>
      </c>
      <c r="AX4524" s="14" t="s">
        <v>78</v>
      </c>
      <c r="AY4524" s="257" t="s">
        <v>373</v>
      </c>
    </row>
    <row r="4525" s="16" customFormat="1">
      <c r="A4525" s="16"/>
      <c r="B4525" s="269"/>
      <c r="C4525" s="270"/>
      <c r="D4525" s="238" t="s">
        <v>383</v>
      </c>
      <c r="E4525" s="271" t="s">
        <v>165</v>
      </c>
      <c r="F4525" s="272" t="s">
        <v>447</v>
      </c>
      <c r="G4525" s="270"/>
      <c r="H4525" s="273">
        <v>75.579999999999998</v>
      </c>
      <c r="I4525" s="274"/>
      <c r="J4525" s="270"/>
      <c r="K4525" s="270"/>
      <c r="L4525" s="275"/>
      <c r="M4525" s="276"/>
      <c r="N4525" s="277"/>
      <c r="O4525" s="277"/>
      <c r="P4525" s="277"/>
      <c r="Q4525" s="277"/>
      <c r="R4525" s="277"/>
      <c r="S4525" s="277"/>
      <c r="T4525" s="278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T4525" s="279" t="s">
        <v>383</v>
      </c>
      <c r="AU4525" s="279" t="s">
        <v>91</v>
      </c>
      <c r="AV4525" s="16" t="s">
        <v>98</v>
      </c>
      <c r="AW4525" s="16" t="s">
        <v>37</v>
      </c>
      <c r="AX4525" s="16" t="s">
        <v>78</v>
      </c>
      <c r="AY4525" s="279" t="s">
        <v>373</v>
      </c>
    </row>
    <row r="4526" s="13" customFormat="1">
      <c r="A4526" s="13"/>
      <c r="B4526" s="236"/>
      <c r="C4526" s="237"/>
      <c r="D4526" s="238" t="s">
        <v>383</v>
      </c>
      <c r="E4526" s="239" t="s">
        <v>19</v>
      </c>
      <c r="F4526" s="240" t="s">
        <v>169</v>
      </c>
      <c r="G4526" s="237"/>
      <c r="H4526" s="239" t="s">
        <v>19</v>
      </c>
      <c r="I4526" s="241"/>
      <c r="J4526" s="237"/>
      <c r="K4526" s="237"/>
      <c r="L4526" s="242"/>
      <c r="M4526" s="243"/>
      <c r="N4526" s="244"/>
      <c r="O4526" s="244"/>
      <c r="P4526" s="244"/>
      <c r="Q4526" s="244"/>
      <c r="R4526" s="244"/>
      <c r="S4526" s="244"/>
      <c r="T4526" s="245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6" t="s">
        <v>383</v>
      </c>
      <c r="AU4526" s="246" t="s">
        <v>91</v>
      </c>
      <c r="AV4526" s="13" t="s">
        <v>85</v>
      </c>
      <c r="AW4526" s="13" t="s">
        <v>37</v>
      </c>
      <c r="AX4526" s="13" t="s">
        <v>78</v>
      </c>
      <c r="AY4526" s="246" t="s">
        <v>373</v>
      </c>
    </row>
    <row r="4527" s="14" customFormat="1">
      <c r="A4527" s="14"/>
      <c r="B4527" s="247"/>
      <c r="C4527" s="248"/>
      <c r="D4527" s="238" t="s">
        <v>383</v>
      </c>
      <c r="E4527" s="249" t="s">
        <v>19</v>
      </c>
      <c r="F4527" s="250" t="s">
        <v>4446</v>
      </c>
      <c r="G4527" s="248"/>
      <c r="H4527" s="251">
        <v>7.4000000000000004</v>
      </c>
      <c r="I4527" s="252"/>
      <c r="J4527" s="248"/>
      <c r="K4527" s="248"/>
      <c r="L4527" s="253"/>
      <c r="M4527" s="254"/>
      <c r="N4527" s="255"/>
      <c r="O4527" s="255"/>
      <c r="P4527" s="255"/>
      <c r="Q4527" s="255"/>
      <c r="R4527" s="255"/>
      <c r="S4527" s="255"/>
      <c r="T4527" s="256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7" t="s">
        <v>383</v>
      </c>
      <c r="AU4527" s="257" t="s">
        <v>91</v>
      </c>
      <c r="AV4527" s="14" t="s">
        <v>91</v>
      </c>
      <c r="AW4527" s="14" t="s">
        <v>37</v>
      </c>
      <c r="AX4527" s="14" t="s">
        <v>78</v>
      </c>
      <c r="AY4527" s="257" t="s">
        <v>373</v>
      </c>
    </row>
    <row r="4528" s="14" customFormat="1">
      <c r="A4528" s="14"/>
      <c r="B4528" s="247"/>
      <c r="C4528" s="248"/>
      <c r="D4528" s="238" t="s">
        <v>383</v>
      </c>
      <c r="E4528" s="249" t="s">
        <v>19</v>
      </c>
      <c r="F4528" s="250" t="s">
        <v>4447</v>
      </c>
      <c r="G4528" s="248"/>
      <c r="H4528" s="251">
        <v>13.65</v>
      </c>
      <c r="I4528" s="252"/>
      <c r="J4528" s="248"/>
      <c r="K4528" s="248"/>
      <c r="L4528" s="253"/>
      <c r="M4528" s="254"/>
      <c r="N4528" s="255"/>
      <c r="O4528" s="255"/>
      <c r="P4528" s="255"/>
      <c r="Q4528" s="255"/>
      <c r="R4528" s="255"/>
      <c r="S4528" s="255"/>
      <c r="T4528" s="256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7" t="s">
        <v>383</v>
      </c>
      <c r="AU4528" s="257" t="s">
        <v>91</v>
      </c>
      <c r="AV4528" s="14" t="s">
        <v>91</v>
      </c>
      <c r="AW4528" s="14" t="s">
        <v>37</v>
      </c>
      <c r="AX4528" s="14" t="s">
        <v>78</v>
      </c>
      <c r="AY4528" s="257" t="s">
        <v>373</v>
      </c>
    </row>
    <row r="4529" s="16" customFormat="1">
      <c r="A4529" s="16"/>
      <c r="B4529" s="269"/>
      <c r="C4529" s="270"/>
      <c r="D4529" s="238" t="s">
        <v>383</v>
      </c>
      <c r="E4529" s="271" t="s">
        <v>168</v>
      </c>
      <c r="F4529" s="272" t="s">
        <v>447</v>
      </c>
      <c r="G4529" s="270"/>
      <c r="H4529" s="273">
        <v>21.050000000000001</v>
      </c>
      <c r="I4529" s="274"/>
      <c r="J4529" s="270"/>
      <c r="K4529" s="270"/>
      <c r="L4529" s="275"/>
      <c r="M4529" s="276"/>
      <c r="N4529" s="277"/>
      <c r="O4529" s="277"/>
      <c r="P4529" s="277"/>
      <c r="Q4529" s="277"/>
      <c r="R4529" s="277"/>
      <c r="S4529" s="277"/>
      <c r="T4529" s="278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T4529" s="279" t="s">
        <v>383</v>
      </c>
      <c r="AU4529" s="279" t="s">
        <v>91</v>
      </c>
      <c r="AV4529" s="16" t="s">
        <v>98</v>
      </c>
      <c r="AW4529" s="16" t="s">
        <v>37</v>
      </c>
      <c r="AX4529" s="16" t="s">
        <v>78</v>
      </c>
      <c r="AY4529" s="279" t="s">
        <v>373</v>
      </c>
    </row>
    <row r="4530" s="13" customFormat="1">
      <c r="A4530" s="13"/>
      <c r="B4530" s="236"/>
      <c r="C4530" s="237"/>
      <c r="D4530" s="238" t="s">
        <v>383</v>
      </c>
      <c r="E4530" s="239" t="s">
        <v>19</v>
      </c>
      <c r="F4530" s="240" t="s">
        <v>692</v>
      </c>
      <c r="G4530" s="237"/>
      <c r="H4530" s="239" t="s">
        <v>19</v>
      </c>
      <c r="I4530" s="241"/>
      <c r="J4530" s="237"/>
      <c r="K4530" s="237"/>
      <c r="L4530" s="242"/>
      <c r="M4530" s="243"/>
      <c r="N4530" s="244"/>
      <c r="O4530" s="244"/>
      <c r="P4530" s="244"/>
      <c r="Q4530" s="244"/>
      <c r="R4530" s="244"/>
      <c r="S4530" s="244"/>
      <c r="T4530" s="245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6" t="s">
        <v>383</v>
      </c>
      <c r="AU4530" s="246" t="s">
        <v>91</v>
      </c>
      <c r="AV4530" s="13" t="s">
        <v>85</v>
      </c>
      <c r="AW4530" s="13" t="s">
        <v>37</v>
      </c>
      <c r="AX4530" s="13" t="s">
        <v>78</v>
      </c>
      <c r="AY4530" s="246" t="s">
        <v>373</v>
      </c>
    </row>
    <row r="4531" s="13" customFormat="1">
      <c r="A4531" s="13"/>
      <c r="B4531" s="236"/>
      <c r="C4531" s="237"/>
      <c r="D4531" s="238" t="s">
        <v>383</v>
      </c>
      <c r="E4531" s="239" t="s">
        <v>19</v>
      </c>
      <c r="F4531" s="240" t="s">
        <v>173</v>
      </c>
      <c r="G4531" s="237"/>
      <c r="H4531" s="239" t="s">
        <v>19</v>
      </c>
      <c r="I4531" s="241"/>
      <c r="J4531" s="237"/>
      <c r="K4531" s="237"/>
      <c r="L4531" s="242"/>
      <c r="M4531" s="243"/>
      <c r="N4531" s="244"/>
      <c r="O4531" s="244"/>
      <c r="P4531" s="244"/>
      <c r="Q4531" s="244"/>
      <c r="R4531" s="244"/>
      <c r="S4531" s="244"/>
      <c r="T4531" s="245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6" t="s">
        <v>383</v>
      </c>
      <c r="AU4531" s="246" t="s">
        <v>91</v>
      </c>
      <c r="AV4531" s="13" t="s">
        <v>85</v>
      </c>
      <c r="AW4531" s="13" t="s">
        <v>37</v>
      </c>
      <c r="AX4531" s="13" t="s">
        <v>78</v>
      </c>
      <c r="AY4531" s="246" t="s">
        <v>373</v>
      </c>
    </row>
    <row r="4532" s="14" customFormat="1">
      <c r="A4532" s="14"/>
      <c r="B4532" s="247"/>
      <c r="C4532" s="248"/>
      <c r="D4532" s="238" t="s">
        <v>383</v>
      </c>
      <c r="E4532" s="249" t="s">
        <v>19</v>
      </c>
      <c r="F4532" s="250" t="s">
        <v>2765</v>
      </c>
      <c r="G4532" s="248"/>
      <c r="H4532" s="251">
        <v>6.7800000000000002</v>
      </c>
      <c r="I4532" s="252"/>
      <c r="J4532" s="248"/>
      <c r="K4532" s="248"/>
      <c r="L4532" s="253"/>
      <c r="M4532" s="254"/>
      <c r="N4532" s="255"/>
      <c r="O4532" s="255"/>
      <c r="P4532" s="255"/>
      <c r="Q4532" s="255"/>
      <c r="R4532" s="255"/>
      <c r="S4532" s="255"/>
      <c r="T4532" s="256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7" t="s">
        <v>383</v>
      </c>
      <c r="AU4532" s="257" t="s">
        <v>91</v>
      </c>
      <c r="AV4532" s="14" t="s">
        <v>91</v>
      </c>
      <c r="AW4532" s="14" t="s">
        <v>37</v>
      </c>
      <c r="AX4532" s="14" t="s">
        <v>78</v>
      </c>
      <c r="AY4532" s="257" t="s">
        <v>373</v>
      </c>
    </row>
    <row r="4533" s="14" customFormat="1">
      <c r="A4533" s="14"/>
      <c r="B4533" s="247"/>
      <c r="C4533" s="248"/>
      <c r="D4533" s="238" t="s">
        <v>383</v>
      </c>
      <c r="E4533" s="249" t="s">
        <v>19</v>
      </c>
      <c r="F4533" s="250" t="s">
        <v>2864</v>
      </c>
      <c r="G4533" s="248"/>
      <c r="H4533" s="251">
        <v>13.550000000000001</v>
      </c>
      <c r="I4533" s="252"/>
      <c r="J4533" s="248"/>
      <c r="K4533" s="248"/>
      <c r="L4533" s="253"/>
      <c r="M4533" s="254"/>
      <c r="N4533" s="255"/>
      <c r="O4533" s="255"/>
      <c r="P4533" s="255"/>
      <c r="Q4533" s="255"/>
      <c r="R4533" s="255"/>
      <c r="S4533" s="255"/>
      <c r="T4533" s="256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7" t="s">
        <v>383</v>
      </c>
      <c r="AU4533" s="257" t="s">
        <v>91</v>
      </c>
      <c r="AV4533" s="14" t="s">
        <v>91</v>
      </c>
      <c r="AW4533" s="14" t="s">
        <v>37</v>
      </c>
      <c r="AX4533" s="14" t="s">
        <v>78</v>
      </c>
      <c r="AY4533" s="257" t="s">
        <v>373</v>
      </c>
    </row>
    <row r="4534" s="14" customFormat="1">
      <c r="A4534" s="14"/>
      <c r="B4534" s="247"/>
      <c r="C4534" s="248"/>
      <c r="D4534" s="238" t="s">
        <v>383</v>
      </c>
      <c r="E4534" s="249" t="s">
        <v>19</v>
      </c>
      <c r="F4534" s="250" t="s">
        <v>2766</v>
      </c>
      <c r="G4534" s="248"/>
      <c r="H4534" s="251">
        <v>4.2199999999999998</v>
      </c>
      <c r="I4534" s="252"/>
      <c r="J4534" s="248"/>
      <c r="K4534" s="248"/>
      <c r="L4534" s="253"/>
      <c r="M4534" s="254"/>
      <c r="N4534" s="255"/>
      <c r="O4534" s="255"/>
      <c r="P4534" s="255"/>
      <c r="Q4534" s="255"/>
      <c r="R4534" s="255"/>
      <c r="S4534" s="255"/>
      <c r="T4534" s="256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7" t="s">
        <v>383</v>
      </c>
      <c r="AU4534" s="257" t="s">
        <v>91</v>
      </c>
      <c r="AV4534" s="14" t="s">
        <v>91</v>
      </c>
      <c r="AW4534" s="14" t="s">
        <v>37</v>
      </c>
      <c r="AX4534" s="14" t="s">
        <v>78</v>
      </c>
      <c r="AY4534" s="257" t="s">
        <v>373</v>
      </c>
    </row>
    <row r="4535" s="14" customFormat="1">
      <c r="A4535" s="14"/>
      <c r="B4535" s="247"/>
      <c r="C4535" s="248"/>
      <c r="D4535" s="238" t="s">
        <v>383</v>
      </c>
      <c r="E4535" s="249" t="s">
        <v>19</v>
      </c>
      <c r="F4535" s="250" t="s">
        <v>2767</v>
      </c>
      <c r="G4535" s="248"/>
      <c r="H4535" s="251">
        <v>3.7999999999999998</v>
      </c>
      <c r="I4535" s="252"/>
      <c r="J4535" s="248"/>
      <c r="K4535" s="248"/>
      <c r="L4535" s="253"/>
      <c r="M4535" s="254"/>
      <c r="N4535" s="255"/>
      <c r="O4535" s="255"/>
      <c r="P4535" s="255"/>
      <c r="Q4535" s="255"/>
      <c r="R4535" s="255"/>
      <c r="S4535" s="255"/>
      <c r="T4535" s="256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7" t="s">
        <v>383</v>
      </c>
      <c r="AU4535" s="257" t="s">
        <v>91</v>
      </c>
      <c r="AV4535" s="14" t="s">
        <v>91</v>
      </c>
      <c r="AW4535" s="14" t="s">
        <v>37</v>
      </c>
      <c r="AX4535" s="14" t="s">
        <v>78</v>
      </c>
      <c r="AY4535" s="257" t="s">
        <v>373</v>
      </c>
    </row>
    <row r="4536" s="14" customFormat="1">
      <c r="A4536" s="14"/>
      <c r="B4536" s="247"/>
      <c r="C4536" s="248"/>
      <c r="D4536" s="238" t="s">
        <v>383</v>
      </c>
      <c r="E4536" s="249" t="s">
        <v>19</v>
      </c>
      <c r="F4536" s="250" t="s">
        <v>2768</v>
      </c>
      <c r="G4536" s="248"/>
      <c r="H4536" s="251">
        <v>5.0199999999999996</v>
      </c>
      <c r="I4536" s="252"/>
      <c r="J4536" s="248"/>
      <c r="K4536" s="248"/>
      <c r="L4536" s="253"/>
      <c r="M4536" s="254"/>
      <c r="N4536" s="255"/>
      <c r="O4536" s="255"/>
      <c r="P4536" s="255"/>
      <c r="Q4536" s="255"/>
      <c r="R4536" s="255"/>
      <c r="S4536" s="255"/>
      <c r="T4536" s="256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7" t="s">
        <v>383</v>
      </c>
      <c r="AU4536" s="257" t="s">
        <v>91</v>
      </c>
      <c r="AV4536" s="14" t="s">
        <v>91</v>
      </c>
      <c r="AW4536" s="14" t="s">
        <v>37</v>
      </c>
      <c r="AX4536" s="14" t="s">
        <v>78</v>
      </c>
      <c r="AY4536" s="257" t="s">
        <v>373</v>
      </c>
    </row>
    <row r="4537" s="14" customFormat="1">
      <c r="A4537" s="14"/>
      <c r="B4537" s="247"/>
      <c r="C4537" s="248"/>
      <c r="D4537" s="238" t="s">
        <v>383</v>
      </c>
      <c r="E4537" s="249" t="s">
        <v>19</v>
      </c>
      <c r="F4537" s="250" t="s">
        <v>2925</v>
      </c>
      <c r="G4537" s="248"/>
      <c r="H4537" s="251">
        <v>5.5300000000000002</v>
      </c>
      <c r="I4537" s="252"/>
      <c r="J4537" s="248"/>
      <c r="K4537" s="248"/>
      <c r="L4537" s="253"/>
      <c r="M4537" s="254"/>
      <c r="N4537" s="255"/>
      <c r="O4537" s="255"/>
      <c r="P4537" s="255"/>
      <c r="Q4537" s="255"/>
      <c r="R4537" s="255"/>
      <c r="S4537" s="255"/>
      <c r="T4537" s="256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7" t="s">
        <v>383</v>
      </c>
      <c r="AU4537" s="257" t="s">
        <v>91</v>
      </c>
      <c r="AV4537" s="14" t="s">
        <v>91</v>
      </c>
      <c r="AW4537" s="14" t="s">
        <v>37</v>
      </c>
      <c r="AX4537" s="14" t="s">
        <v>78</v>
      </c>
      <c r="AY4537" s="257" t="s">
        <v>373</v>
      </c>
    </row>
    <row r="4538" s="14" customFormat="1">
      <c r="A4538" s="14"/>
      <c r="B4538" s="247"/>
      <c r="C4538" s="248"/>
      <c r="D4538" s="238" t="s">
        <v>383</v>
      </c>
      <c r="E4538" s="249" t="s">
        <v>19</v>
      </c>
      <c r="F4538" s="250" t="s">
        <v>2926</v>
      </c>
      <c r="G4538" s="248"/>
      <c r="H4538" s="251">
        <v>5.5300000000000002</v>
      </c>
      <c r="I4538" s="252"/>
      <c r="J4538" s="248"/>
      <c r="K4538" s="248"/>
      <c r="L4538" s="253"/>
      <c r="M4538" s="254"/>
      <c r="N4538" s="255"/>
      <c r="O4538" s="255"/>
      <c r="P4538" s="255"/>
      <c r="Q4538" s="255"/>
      <c r="R4538" s="255"/>
      <c r="S4538" s="255"/>
      <c r="T4538" s="256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7" t="s">
        <v>383</v>
      </c>
      <c r="AU4538" s="257" t="s">
        <v>91</v>
      </c>
      <c r="AV4538" s="14" t="s">
        <v>91</v>
      </c>
      <c r="AW4538" s="14" t="s">
        <v>37</v>
      </c>
      <c r="AX4538" s="14" t="s">
        <v>78</v>
      </c>
      <c r="AY4538" s="257" t="s">
        <v>373</v>
      </c>
    </row>
    <row r="4539" s="14" customFormat="1">
      <c r="A4539" s="14"/>
      <c r="B4539" s="247"/>
      <c r="C4539" s="248"/>
      <c r="D4539" s="238" t="s">
        <v>383</v>
      </c>
      <c r="E4539" s="249" t="s">
        <v>19</v>
      </c>
      <c r="F4539" s="250" t="s">
        <v>2927</v>
      </c>
      <c r="G4539" s="248"/>
      <c r="H4539" s="251">
        <v>5.5300000000000002</v>
      </c>
      <c r="I4539" s="252"/>
      <c r="J4539" s="248"/>
      <c r="K4539" s="248"/>
      <c r="L4539" s="253"/>
      <c r="M4539" s="254"/>
      <c r="N4539" s="255"/>
      <c r="O4539" s="255"/>
      <c r="P4539" s="255"/>
      <c r="Q4539" s="255"/>
      <c r="R4539" s="255"/>
      <c r="S4539" s="255"/>
      <c r="T4539" s="256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7" t="s">
        <v>383</v>
      </c>
      <c r="AU4539" s="257" t="s">
        <v>91</v>
      </c>
      <c r="AV4539" s="14" t="s">
        <v>91</v>
      </c>
      <c r="AW4539" s="14" t="s">
        <v>37</v>
      </c>
      <c r="AX4539" s="14" t="s">
        <v>78</v>
      </c>
      <c r="AY4539" s="257" t="s">
        <v>373</v>
      </c>
    </row>
    <row r="4540" s="14" customFormat="1">
      <c r="A4540" s="14"/>
      <c r="B4540" s="247"/>
      <c r="C4540" s="248"/>
      <c r="D4540" s="238" t="s">
        <v>383</v>
      </c>
      <c r="E4540" s="249" t="s">
        <v>19</v>
      </c>
      <c r="F4540" s="250" t="s">
        <v>2928</v>
      </c>
      <c r="G4540" s="248"/>
      <c r="H4540" s="251">
        <v>5.5300000000000002</v>
      </c>
      <c r="I4540" s="252"/>
      <c r="J4540" s="248"/>
      <c r="K4540" s="248"/>
      <c r="L4540" s="253"/>
      <c r="M4540" s="254"/>
      <c r="N4540" s="255"/>
      <c r="O4540" s="255"/>
      <c r="P4540" s="255"/>
      <c r="Q4540" s="255"/>
      <c r="R4540" s="255"/>
      <c r="S4540" s="255"/>
      <c r="T4540" s="256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7" t="s">
        <v>383</v>
      </c>
      <c r="AU4540" s="257" t="s">
        <v>91</v>
      </c>
      <c r="AV4540" s="14" t="s">
        <v>91</v>
      </c>
      <c r="AW4540" s="14" t="s">
        <v>37</v>
      </c>
      <c r="AX4540" s="14" t="s">
        <v>78</v>
      </c>
      <c r="AY4540" s="257" t="s">
        <v>373</v>
      </c>
    </row>
    <row r="4541" s="14" customFormat="1">
      <c r="A4541" s="14"/>
      <c r="B4541" s="247"/>
      <c r="C4541" s="248"/>
      <c r="D4541" s="238" t="s">
        <v>383</v>
      </c>
      <c r="E4541" s="249" t="s">
        <v>19</v>
      </c>
      <c r="F4541" s="250" t="s">
        <v>2929</v>
      </c>
      <c r="G4541" s="248"/>
      <c r="H4541" s="251">
        <v>5.5300000000000002</v>
      </c>
      <c r="I4541" s="252"/>
      <c r="J4541" s="248"/>
      <c r="K4541" s="248"/>
      <c r="L4541" s="253"/>
      <c r="M4541" s="254"/>
      <c r="N4541" s="255"/>
      <c r="O4541" s="255"/>
      <c r="P4541" s="255"/>
      <c r="Q4541" s="255"/>
      <c r="R4541" s="255"/>
      <c r="S4541" s="255"/>
      <c r="T4541" s="256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7" t="s">
        <v>383</v>
      </c>
      <c r="AU4541" s="257" t="s">
        <v>91</v>
      </c>
      <c r="AV4541" s="14" t="s">
        <v>91</v>
      </c>
      <c r="AW4541" s="14" t="s">
        <v>37</v>
      </c>
      <c r="AX4541" s="14" t="s">
        <v>78</v>
      </c>
      <c r="AY4541" s="257" t="s">
        <v>373</v>
      </c>
    </row>
    <row r="4542" s="14" customFormat="1">
      <c r="A4542" s="14"/>
      <c r="B4542" s="247"/>
      <c r="C4542" s="248"/>
      <c r="D4542" s="238" t="s">
        <v>383</v>
      </c>
      <c r="E4542" s="249" t="s">
        <v>19</v>
      </c>
      <c r="F4542" s="250" t="s">
        <v>2930</v>
      </c>
      <c r="G4542" s="248"/>
      <c r="H4542" s="251">
        <v>5.5300000000000002</v>
      </c>
      <c r="I4542" s="252"/>
      <c r="J4542" s="248"/>
      <c r="K4542" s="248"/>
      <c r="L4542" s="253"/>
      <c r="M4542" s="254"/>
      <c r="N4542" s="255"/>
      <c r="O4542" s="255"/>
      <c r="P4542" s="255"/>
      <c r="Q4542" s="255"/>
      <c r="R4542" s="255"/>
      <c r="S4542" s="255"/>
      <c r="T4542" s="256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7" t="s">
        <v>383</v>
      </c>
      <c r="AU4542" s="257" t="s">
        <v>91</v>
      </c>
      <c r="AV4542" s="14" t="s">
        <v>91</v>
      </c>
      <c r="AW4542" s="14" t="s">
        <v>37</v>
      </c>
      <c r="AX4542" s="14" t="s">
        <v>78</v>
      </c>
      <c r="AY4542" s="257" t="s">
        <v>373</v>
      </c>
    </row>
    <row r="4543" s="14" customFormat="1">
      <c r="A4543" s="14"/>
      <c r="B4543" s="247"/>
      <c r="C4543" s="248"/>
      <c r="D4543" s="238" t="s">
        <v>383</v>
      </c>
      <c r="E4543" s="249" t="s">
        <v>19</v>
      </c>
      <c r="F4543" s="250" t="s">
        <v>2931</v>
      </c>
      <c r="G4543" s="248"/>
      <c r="H4543" s="251">
        <v>5.5300000000000002</v>
      </c>
      <c r="I4543" s="252"/>
      <c r="J4543" s="248"/>
      <c r="K4543" s="248"/>
      <c r="L4543" s="253"/>
      <c r="M4543" s="254"/>
      <c r="N4543" s="255"/>
      <c r="O4543" s="255"/>
      <c r="P4543" s="255"/>
      <c r="Q4543" s="255"/>
      <c r="R4543" s="255"/>
      <c r="S4543" s="255"/>
      <c r="T4543" s="256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7" t="s">
        <v>383</v>
      </c>
      <c r="AU4543" s="257" t="s">
        <v>91</v>
      </c>
      <c r="AV4543" s="14" t="s">
        <v>91</v>
      </c>
      <c r="AW4543" s="14" t="s">
        <v>37</v>
      </c>
      <c r="AX4543" s="14" t="s">
        <v>78</v>
      </c>
      <c r="AY4543" s="257" t="s">
        <v>373</v>
      </c>
    </row>
    <row r="4544" s="14" customFormat="1">
      <c r="A4544" s="14"/>
      <c r="B4544" s="247"/>
      <c r="C4544" s="248"/>
      <c r="D4544" s="238" t="s">
        <v>383</v>
      </c>
      <c r="E4544" s="249" t="s">
        <v>19</v>
      </c>
      <c r="F4544" s="250" t="s">
        <v>2932</v>
      </c>
      <c r="G4544" s="248"/>
      <c r="H4544" s="251">
        <v>5.5300000000000002</v>
      </c>
      <c r="I4544" s="252"/>
      <c r="J4544" s="248"/>
      <c r="K4544" s="248"/>
      <c r="L4544" s="253"/>
      <c r="M4544" s="254"/>
      <c r="N4544" s="255"/>
      <c r="O4544" s="255"/>
      <c r="P4544" s="255"/>
      <c r="Q4544" s="255"/>
      <c r="R4544" s="255"/>
      <c r="S4544" s="255"/>
      <c r="T4544" s="25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7" t="s">
        <v>383</v>
      </c>
      <c r="AU4544" s="257" t="s">
        <v>91</v>
      </c>
      <c r="AV4544" s="14" t="s">
        <v>91</v>
      </c>
      <c r="AW4544" s="14" t="s">
        <v>37</v>
      </c>
      <c r="AX4544" s="14" t="s">
        <v>78</v>
      </c>
      <c r="AY4544" s="257" t="s">
        <v>373</v>
      </c>
    </row>
    <row r="4545" s="14" customFormat="1">
      <c r="A4545" s="14"/>
      <c r="B4545" s="247"/>
      <c r="C4545" s="248"/>
      <c r="D4545" s="238" t="s">
        <v>383</v>
      </c>
      <c r="E4545" s="249" t="s">
        <v>19</v>
      </c>
      <c r="F4545" s="250" t="s">
        <v>2933</v>
      </c>
      <c r="G4545" s="248"/>
      <c r="H4545" s="251">
        <v>5.5300000000000002</v>
      </c>
      <c r="I4545" s="252"/>
      <c r="J4545" s="248"/>
      <c r="K4545" s="248"/>
      <c r="L4545" s="253"/>
      <c r="M4545" s="254"/>
      <c r="N4545" s="255"/>
      <c r="O4545" s="255"/>
      <c r="P4545" s="255"/>
      <c r="Q4545" s="255"/>
      <c r="R4545" s="255"/>
      <c r="S4545" s="255"/>
      <c r="T4545" s="256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7" t="s">
        <v>383</v>
      </c>
      <c r="AU4545" s="257" t="s">
        <v>91</v>
      </c>
      <c r="AV4545" s="14" t="s">
        <v>91</v>
      </c>
      <c r="AW4545" s="14" t="s">
        <v>37</v>
      </c>
      <c r="AX4545" s="14" t="s">
        <v>78</v>
      </c>
      <c r="AY4545" s="257" t="s">
        <v>373</v>
      </c>
    </row>
    <row r="4546" s="13" customFormat="1">
      <c r="A4546" s="13"/>
      <c r="B4546" s="236"/>
      <c r="C4546" s="237"/>
      <c r="D4546" s="238" t="s">
        <v>383</v>
      </c>
      <c r="E4546" s="239" t="s">
        <v>19</v>
      </c>
      <c r="F4546" s="240" t="s">
        <v>693</v>
      </c>
      <c r="G4546" s="237"/>
      <c r="H4546" s="239" t="s">
        <v>19</v>
      </c>
      <c r="I4546" s="241"/>
      <c r="J4546" s="237"/>
      <c r="K4546" s="237"/>
      <c r="L4546" s="242"/>
      <c r="M4546" s="243"/>
      <c r="N4546" s="244"/>
      <c r="O4546" s="244"/>
      <c r="P4546" s="244"/>
      <c r="Q4546" s="244"/>
      <c r="R4546" s="244"/>
      <c r="S4546" s="244"/>
      <c r="T4546" s="245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6" t="s">
        <v>383</v>
      </c>
      <c r="AU4546" s="246" t="s">
        <v>91</v>
      </c>
      <c r="AV4546" s="13" t="s">
        <v>85</v>
      </c>
      <c r="AW4546" s="13" t="s">
        <v>37</v>
      </c>
      <c r="AX4546" s="13" t="s">
        <v>78</v>
      </c>
      <c r="AY4546" s="246" t="s">
        <v>373</v>
      </c>
    </row>
    <row r="4547" s="13" customFormat="1">
      <c r="A4547" s="13"/>
      <c r="B4547" s="236"/>
      <c r="C4547" s="237"/>
      <c r="D4547" s="238" t="s">
        <v>383</v>
      </c>
      <c r="E4547" s="239" t="s">
        <v>19</v>
      </c>
      <c r="F4547" s="240" t="s">
        <v>173</v>
      </c>
      <c r="G4547" s="237"/>
      <c r="H4547" s="239" t="s">
        <v>19</v>
      </c>
      <c r="I4547" s="241"/>
      <c r="J4547" s="237"/>
      <c r="K4547" s="237"/>
      <c r="L4547" s="242"/>
      <c r="M4547" s="243"/>
      <c r="N4547" s="244"/>
      <c r="O4547" s="244"/>
      <c r="P4547" s="244"/>
      <c r="Q4547" s="244"/>
      <c r="R4547" s="244"/>
      <c r="S4547" s="244"/>
      <c r="T4547" s="245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6" t="s">
        <v>383</v>
      </c>
      <c r="AU4547" s="246" t="s">
        <v>91</v>
      </c>
      <c r="AV4547" s="13" t="s">
        <v>85</v>
      </c>
      <c r="AW4547" s="13" t="s">
        <v>37</v>
      </c>
      <c r="AX4547" s="13" t="s">
        <v>78</v>
      </c>
      <c r="AY4547" s="246" t="s">
        <v>373</v>
      </c>
    </row>
    <row r="4548" s="14" customFormat="1">
      <c r="A4548" s="14"/>
      <c r="B4548" s="247"/>
      <c r="C4548" s="248"/>
      <c r="D4548" s="238" t="s">
        <v>383</v>
      </c>
      <c r="E4548" s="249" t="s">
        <v>19</v>
      </c>
      <c r="F4548" s="250" t="s">
        <v>2796</v>
      </c>
      <c r="G4548" s="248"/>
      <c r="H4548" s="251">
        <v>6.8799999999999999</v>
      </c>
      <c r="I4548" s="252"/>
      <c r="J4548" s="248"/>
      <c r="K4548" s="248"/>
      <c r="L4548" s="253"/>
      <c r="M4548" s="254"/>
      <c r="N4548" s="255"/>
      <c r="O4548" s="255"/>
      <c r="P4548" s="255"/>
      <c r="Q4548" s="255"/>
      <c r="R4548" s="255"/>
      <c r="S4548" s="255"/>
      <c r="T4548" s="256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7" t="s">
        <v>383</v>
      </c>
      <c r="AU4548" s="257" t="s">
        <v>91</v>
      </c>
      <c r="AV4548" s="14" t="s">
        <v>91</v>
      </c>
      <c r="AW4548" s="14" t="s">
        <v>37</v>
      </c>
      <c r="AX4548" s="14" t="s">
        <v>78</v>
      </c>
      <c r="AY4548" s="257" t="s">
        <v>373</v>
      </c>
    </row>
    <row r="4549" s="14" customFormat="1">
      <c r="A4549" s="14"/>
      <c r="B4549" s="247"/>
      <c r="C4549" s="248"/>
      <c r="D4549" s="238" t="s">
        <v>383</v>
      </c>
      <c r="E4549" s="249" t="s">
        <v>19</v>
      </c>
      <c r="F4549" s="250" t="s">
        <v>2865</v>
      </c>
      <c r="G4549" s="248"/>
      <c r="H4549" s="251">
        <v>13.550000000000001</v>
      </c>
      <c r="I4549" s="252"/>
      <c r="J4549" s="248"/>
      <c r="K4549" s="248"/>
      <c r="L4549" s="253"/>
      <c r="M4549" s="254"/>
      <c r="N4549" s="255"/>
      <c r="O4549" s="255"/>
      <c r="P4549" s="255"/>
      <c r="Q4549" s="255"/>
      <c r="R4549" s="255"/>
      <c r="S4549" s="255"/>
      <c r="T4549" s="256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7" t="s">
        <v>383</v>
      </c>
      <c r="AU4549" s="257" t="s">
        <v>91</v>
      </c>
      <c r="AV4549" s="14" t="s">
        <v>91</v>
      </c>
      <c r="AW4549" s="14" t="s">
        <v>37</v>
      </c>
      <c r="AX4549" s="14" t="s">
        <v>78</v>
      </c>
      <c r="AY4549" s="257" t="s">
        <v>373</v>
      </c>
    </row>
    <row r="4550" s="14" customFormat="1">
      <c r="A4550" s="14"/>
      <c r="B4550" s="247"/>
      <c r="C4550" s="248"/>
      <c r="D4550" s="238" t="s">
        <v>383</v>
      </c>
      <c r="E4550" s="249" t="s">
        <v>19</v>
      </c>
      <c r="F4550" s="250" t="s">
        <v>2797</v>
      </c>
      <c r="G4550" s="248"/>
      <c r="H4550" s="251">
        <v>4.2300000000000004</v>
      </c>
      <c r="I4550" s="252"/>
      <c r="J4550" s="248"/>
      <c r="K4550" s="248"/>
      <c r="L4550" s="253"/>
      <c r="M4550" s="254"/>
      <c r="N4550" s="255"/>
      <c r="O4550" s="255"/>
      <c r="P4550" s="255"/>
      <c r="Q4550" s="255"/>
      <c r="R4550" s="255"/>
      <c r="S4550" s="255"/>
      <c r="T4550" s="256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7" t="s">
        <v>383</v>
      </c>
      <c r="AU4550" s="257" t="s">
        <v>91</v>
      </c>
      <c r="AV4550" s="14" t="s">
        <v>91</v>
      </c>
      <c r="AW4550" s="14" t="s">
        <v>37</v>
      </c>
      <c r="AX4550" s="14" t="s">
        <v>78</v>
      </c>
      <c r="AY4550" s="257" t="s">
        <v>373</v>
      </c>
    </row>
    <row r="4551" s="14" customFormat="1">
      <c r="A4551" s="14"/>
      <c r="B4551" s="247"/>
      <c r="C4551" s="248"/>
      <c r="D4551" s="238" t="s">
        <v>383</v>
      </c>
      <c r="E4551" s="249" t="s">
        <v>19</v>
      </c>
      <c r="F4551" s="250" t="s">
        <v>2798</v>
      </c>
      <c r="G4551" s="248"/>
      <c r="H4551" s="251">
        <v>3.7999999999999998</v>
      </c>
      <c r="I4551" s="252"/>
      <c r="J4551" s="248"/>
      <c r="K4551" s="248"/>
      <c r="L4551" s="253"/>
      <c r="M4551" s="254"/>
      <c r="N4551" s="255"/>
      <c r="O4551" s="255"/>
      <c r="P4551" s="255"/>
      <c r="Q4551" s="255"/>
      <c r="R4551" s="255"/>
      <c r="S4551" s="255"/>
      <c r="T4551" s="256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7" t="s">
        <v>383</v>
      </c>
      <c r="AU4551" s="257" t="s">
        <v>91</v>
      </c>
      <c r="AV4551" s="14" t="s">
        <v>91</v>
      </c>
      <c r="AW4551" s="14" t="s">
        <v>37</v>
      </c>
      <c r="AX4551" s="14" t="s">
        <v>78</v>
      </c>
      <c r="AY4551" s="257" t="s">
        <v>373</v>
      </c>
    </row>
    <row r="4552" s="14" customFormat="1">
      <c r="A4552" s="14"/>
      <c r="B4552" s="247"/>
      <c r="C4552" s="248"/>
      <c r="D4552" s="238" t="s">
        <v>383</v>
      </c>
      <c r="E4552" s="249" t="s">
        <v>19</v>
      </c>
      <c r="F4552" s="250" t="s">
        <v>2799</v>
      </c>
      <c r="G4552" s="248"/>
      <c r="H4552" s="251">
        <v>5.0199999999999996</v>
      </c>
      <c r="I4552" s="252"/>
      <c r="J4552" s="248"/>
      <c r="K4552" s="248"/>
      <c r="L4552" s="253"/>
      <c r="M4552" s="254"/>
      <c r="N4552" s="255"/>
      <c r="O4552" s="255"/>
      <c r="P4552" s="255"/>
      <c r="Q4552" s="255"/>
      <c r="R4552" s="255"/>
      <c r="S4552" s="255"/>
      <c r="T4552" s="256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7" t="s">
        <v>383</v>
      </c>
      <c r="AU4552" s="257" t="s">
        <v>91</v>
      </c>
      <c r="AV4552" s="14" t="s">
        <v>91</v>
      </c>
      <c r="AW4552" s="14" t="s">
        <v>37</v>
      </c>
      <c r="AX4552" s="14" t="s">
        <v>78</v>
      </c>
      <c r="AY4552" s="257" t="s">
        <v>373</v>
      </c>
    </row>
    <row r="4553" s="14" customFormat="1">
      <c r="A4553" s="14"/>
      <c r="B4553" s="247"/>
      <c r="C4553" s="248"/>
      <c r="D4553" s="238" t="s">
        <v>383</v>
      </c>
      <c r="E4553" s="249" t="s">
        <v>19</v>
      </c>
      <c r="F4553" s="250" t="s">
        <v>2934</v>
      </c>
      <c r="G4553" s="248"/>
      <c r="H4553" s="251">
        <v>5.5300000000000002</v>
      </c>
      <c r="I4553" s="252"/>
      <c r="J4553" s="248"/>
      <c r="K4553" s="248"/>
      <c r="L4553" s="253"/>
      <c r="M4553" s="254"/>
      <c r="N4553" s="255"/>
      <c r="O4553" s="255"/>
      <c r="P4553" s="255"/>
      <c r="Q4553" s="255"/>
      <c r="R4553" s="255"/>
      <c r="S4553" s="255"/>
      <c r="T4553" s="256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7" t="s">
        <v>383</v>
      </c>
      <c r="AU4553" s="257" t="s">
        <v>91</v>
      </c>
      <c r="AV4553" s="14" t="s">
        <v>91</v>
      </c>
      <c r="AW4553" s="14" t="s">
        <v>37</v>
      </c>
      <c r="AX4553" s="14" t="s">
        <v>78</v>
      </c>
      <c r="AY4553" s="257" t="s">
        <v>373</v>
      </c>
    </row>
    <row r="4554" s="14" customFormat="1">
      <c r="A4554" s="14"/>
      <c r="B4554" s="247"/>
      <c r="C4554" s="248"/>
      <c r="D4554" s="238" t="s">
        <v>383</v>
      </c>
      <c r="E4554" s="249" t="s">
        <v>19</v>
      </c>
      <c r="F4554" s="250" t="s">
        <v>2935</v>
      </c>
      <c r="G4554" s="248"/>
      <c r="H4554" s="251">
        <v>5.5300000000000002</v>
      </c>
      <c r="I4554" s="252"/>
      <c r="J4554" s="248"/>
      <c r="K4554" s="248"/>
      <c r="L4554" s="253"/>
      <c r="M4554" s="254"/>
      <c r="N4554" s="255"/>
      <c r="O4554" s="255"/>
      <c r="P4554" s="255"/>
      <c r="Q4554" s="255"/>
      <c r="R4554" s="255"/>
      <c r="S4554" s="255"/>
      <c r="T4554" s="256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7" t="s">
        <v>383</v>
      </c>
      <c r="AU4554" s="257" t="s">
        <v>91</v>
      </c>
      <c r="AV4554" s="14" t="s">
        <v>91</v>
      </c>
      <c r="AW4554" s="14" t="s">
        <v>37</v>
      </c>
      <c r="AX4554" s="14" t="s">
        <v>78</v>
      </c>
      <c r="AY4554" s="257" t="s">
        <v>373</v>
      </c>
    </row>
    <row r="4555" s="14" customFormat="1">
      <c r="A4555" s="14"/>
      <c r="B4555" s="247"/>
      <c r="C4555" s="248"/>
      <c r="D4555" s="238" t="s">
        <v>383</v>
      </c>
      <c r="E4555" s="249" t="s">
        <v>19</v>
      </c>
      <c r="F4555" s="250" t="s">
        <v>2936</v>
      </c>
      <c r="G4555" s="248"/>
      <c r="H4555" s="251">
        <v>5.5300000000000002</v>
      </c>
      <c r="I4555" s="252"/>
      <c r="J4555" s="248"/>
      <c r="K4555" s="248"/>
      <c r="L4555" s="253"/>
      <c r="M4555" s="254"/>
      <c r="N4555" s="255"/>
      <c r="O4555" s="255"/>
      <c r="P4555" s="255"/>
      <c r="Q4555" s="255"/>
      <c r="R4555" s="255"/>
      <c r="S4555" s="255"/>
      <c r="T4555" s="256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7" t="s">
        <v>383</v>
      </c>
      <c r="AU4555" s="257" t="s">
        <v>91</v>
      </c>
      <c r="AV4555" s="14" t="s">
        <v>91</v>
      </c>
      <c r="AW4555" s="14" t="s">
        <v>37</v>
      </c>
      <c r="AX4555" s="14" t="s">
        <v>78</v>
      </c>
      <c r="AY4555" s="257" t="s">
        <v>373</v>
      </c>
    </row>
    <row r="4556" s="14" customFormat="1">
      <c r="A4556" s="14"/>
      <c r="B4556" s="247"/>
      <c r="C4556" s="248"/>
      <c r="D4556" s="238" t="s">
        <v>383</v>
      </c>
      <c r="E4556" s="249" t="s">
        <v>19</v>
      </c>
      <c r="F4556" s="250" t="s">
        <v>2937</v>
      </c>
      <c r="G4556" s="248"/>
      <c r="H4556" s="251">
        <v>5.5300000000000002</v>
      </c>
      <c r="I4556" s="252"/>
      <c r="J4556" s="248"/>
      <c r="K4556" s="248"/>
      <c r="L4556" s="253"/>
      <c r="M4556" s="254"/>
      <c r="N4556" s="255"/>
      <c r="O4556" s="255"/>
      <c r="P4556" s="255"/>
      <c r="Q4556" s="255"/>
      <c r="R4556" s="255"/>
      <c r="S4556" s="255"/>
      <c r="T4556" s="256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7" t="s">
        <v>383</v>
      </c>
      <c r="AU4556" s="257" t="s">
        <v>91</v>
      </c>
      <c r="AV4556" s="14" t="s">
        <v>91</v>
      </c>
      <c r="AW4556" s="14" t="s">
        <v>37</v>
      </c>
      <c r="AX4556" s="14" t="s">
        <v>78</v>
      </c>
      <c r="AY4556" s="257" t="s">
        <v>373</v>
      </c>
    </row>
    <row r="4557" s="14" customFormat="1">
      <c r="A4557" s="14"/>
      <c r="B4557" s="247"/>
      <c r="C4557" s="248"/>
      <c r="D4557" s="238" t="s">
        <v>383</v>
      </c>
      <c r="E4557" s="249" t="s">
        <v>19</v>
      </c>
      <c r="F4557" s="250" t="s">
        <v>2938</v>
      </c>
      <c r="G4557" s="248"/>
      <c r="H4557" s="251">
        <v>5.5300000000000002</v>
      </c>
      <c r="I4557" s="252"/>
      <c r="J4557" s="248"/>
      <c r="K4557" s="248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7" t="s">
        <v>383</v>
      </c>
      <c r="AU4557" s="257" t="s">
        <v>91</v>
      </c>
      <c r="AV4557" s="14" t="s">
        <v>91</v>
      </c>
      <c r="AW4557" s="14" t="s">
        <v>37</v>
      </c>
      <c r="AX4557" s="14" t="s">
        <v>78</v>
      </c>
      <c r="AY4557" s="257" t="s">
        <v>373</v>
      </c>
    </row>
    <row r="4558" s="14" customFormat="1">
      <c r="A4558" s="14"/>
      <c r="B4558" s="247"/>
      <c r="C4558" s="248"/>
      <c r="D4558" s="238" t="s">
        <v>383</v>
      </c>
      <c r="E4558" s="249" t="s">
        <v>19</v>
      </c>
      <c r="F4558" s="250" t="s">
        <v>2939</v>
      </c>
      <c r="G4558" s="248"/>
      <c r="H4558" s="251">
        <v>5.5300000000000002</v>
      </c>
      <c r="I4558" s="252"/>
      <c r="J4558" s="248"/>
      <c r="K4558" s="248"/>
      <c r="L4558" s="253"/>
      <c r="M4558" s="254"/>
      <c r="N4558" s="255"/>
      <c r="O4558" s="255"/>
      <c r="P4558" s="255"/>
      <c r="Q4558" s="255"/>
      <c r="R4558" s="255"/>
      <c r="S4558" s="255"/>
      <c r="T4558" s="256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7" t="s">
        <v>383</v>
      </c>
      <c r="AU4558" s="257" t="s">
        <v>91</v>
      </c>
      <c r="AV4558" s="14" t="s">
        <v>91</v>
      </c>
      <c r="AW4558" s="14" t="s">
        <v>37</v>
      </c>
      <c r="AX4558" s="14" t="s">
        <v>78</v>
      </c>
      <c r="AY4558" s="257" t="s">
        <v>373</v>
      </c>
    </row>
    <row r="4559" s="14" customFormat="1">
      <c r="A4559" s="14"/>
      <c r="B4559" s="247"/>
      <c r="C4559" s="248"/>
      <c r="D4559" s="238" t="s">
        <v>383</v>
      </c>
      <c r="E4559" s="249" t="s">
        <v>19</v>
      </c>
      <c r="F4559" s="250" t="s">
        <v>2940</v>
      </c>
      <c r="G4559" s="248"/>
      <c r="H4559" s="251">
        <v>5.5300000000000002</v>
      </c>
      <c r="I4559" s="252"/>
      <c r="J4559" s="248"/>
      <c r="K4559" s="248"/>
      <c r="L4559" s="253"/>
      <c r="M4559" s="254"/>
      <c r="N4559" s="255"/>
      <c r="O4559" s="255"/>
      <c r="P4559" s="255"/>
      <c r="Q4559" s="255"/>
      <c r="R4559" s="255"/>
      <c r="S4559" s="255"/>
      <c r="T4559" s="256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7" t="s">
        <v>383</v>
      </c>
      <c r="AU4559" s="257" t="s">
        <v>91</v>
      </c>
      <c r="AV4559" s="14" t="s">
        <v>91</v>
      </c>
      <c r="AW4559" s="14" t="s">
        <v>37</v>
      </c>
      <c r="AX4559" s="14" t="s">
        <v>78</v>
      </c>
      <c r="AY4559" s="257" t="s">
        <v>373</v>
      </c>
    </row>
    <row r="4560" s="14" customFormat="1">
      <c r="A4560" s="14"/>
      <c r="B4560" s="247"/>
      <c r="C4560" s="248"/>
      <c r="D4560" s="238" t="s">
        <v>383</v>
      </c>
      <c r="E4560" s="249" t="s">
        <v>19</v>
      </c>
      <c r="F4560" s="250" t="s">
        <v>2941</v>
      </c>
      <c r="G4560" s="248"/>
      <c r="H4560" s="251">
        <v>5.5300000000000002</v>
      </c>
      <c r="I4560" s="252"/>
      <c r="J4560" s="248"/>
      <c r="K4560" s="248"/>
      <c r="L4560" s="253"/>
      <c r="M4560" s="254"/>
      <c r="N4560" s="255"/>
      <c r="O4560" s="255"/>
      <c r="P4560" s="255"/>
      <c r="Q4560" s="255"/>
      <c r="R4560" s="255"/>
      <c r="S4560" s="255"/>
      <c r="T4560" s="256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7" t="s">
        <v>383</v>
      </c>
      <c r="AU4560" s="257" t="s">
        <v>91</v>
      </c>
      <c r="AV4560" s="14" t="s">
        <v>91</v>
      </c>
      <c r="AW4560" s="14" t="s">
        <v>37</v>
      </c>
      <c r="AX4560" s="14" t="s">
        <v>78</v>
      </c>
      <c r="AY4560" s="257" t="s">
        <v>373</v>
      </c>
    </row>
    <row r="4561" s="14" customFormat="1">
      <c r="A4561" s="14"/>
      <c r="B4561" s="247"/>
      <c r="C4561" s="248"/>
      <c r="D4561" s="238" t="s">
        <v>383</v>
      </c>
      <c r="E4561" s="249" t="s">
        <v>19</v>
      </c>
      <c r="F4561" s="250" t="s">
        <v>2942</v>
      </c>
      <c r="G4561" s="248"/>
      <c r="H4561" s="251">
        <v>5.5300000000000002</v>
      </c>
      <c r="I4561" s="252"/>
      <c r="J4561" s="248"/>
      <c r="K4561" s="248"/>
      <c r="L4561" s="253"/>
      <c r="M4561" s="254"/>
      <c r="N4561" s="255"/>
      <c r="O4561" s="255"/>
      <c r="P4561" s="255"/>
      <c r="Q4561" s="255"/>
      <c r="R4561" s="255"/>
      <c r="S4561" s="255"/>
      <c r="T4561" s="256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7" t="s">
        <v>383</v>
      </c>
      <c r="AU4561" s="257" t="s">
        <v>91</v>
      </c>
      <c r="AV4561" s="14" t="s">
        <v>91</v>
      </c>
      <c r="AW4561" s="14" t="s">
        <v>37</v>
      </c>
      <c r="AX4561" s="14" t="s">
        <v>78</v>
      </c>
      <c r="AY4561" s="257" t="s">
        <v>373</v>
      </c>
    </row>
    <row r="4562" s="14" customFormat="1">
      <c r="A4562" s="14"/>
      <c r="B4562" s="247"/>
      <c r="C4562" s="248"/>
      <c r="D4562" s="238" t="s">
        <v>383</v>
      </c>
      <c r="E4562" s="249" t="s">
        <v>19</v>
      </c>
      <c r="F4562" s="250" t="s">
        <v>2943</v>
      </c>
      <c r="G4562" s="248"/>
      <c r="H4562" s="251">
        <v>5.5300000000000002</v>
      </c>
      <c r="I4562" s="252"/>
      <c r="J4562" s="248"/>
      <c r="K4562" s="248"/>
      <c r="L4562" s="253"/>
      <c r="M4562" s="254"/>
      <c r="N4562" s="255"/>
      <c r="O4562" s="255"/>
      <c r="P4562" s="255"/>
      <c r="Q4562" s="255"/>
      <c r="R4562" s="255"/>
      <c r="S4562" s="255"/>
      <c r="T4562" s="256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7" t="s">
        <v>383</v>
      </c>
      <c r="AU4562" s="257" t="s">
        <v>91</v>
      </c>
      <c r="AV4562" s="14" t="s">
        <v>91</v>
      </c>
      <c r="AW4562" s="14" t="s">
        <v>37</v>
      </c>
      <c r="AX4562" s="14" t="s">
        <v>78</v>
      </c>
      <c r="AY4562" s="257" t="s">
        <v>373</v>
      </c>
    </row>
    <row r="4563" s="13" customFormat="1">
      <c r="A4563" s="13"/>
      <c r="B4563" s="236"/>
      <c r="C4563" s="237"/>
      <c r="D4563" s="238" t="s">
        <v>383</v>
      </c>
      <c r="E4563" s="239" t="s">
        <v>19</v>
      </c>
      <c r="F4563" s="240" t="s">
        <v>2382</v>
      </c>
      <c r="G4563" s="237"/>
      <c r="H4563" s="239" t="s">
        <v>19</v>
      </c>
      <c r="I4563" s="241"/>
      <c r="J4563" s="237"/>
      <c r="K4563" s="237"/>
      <c r="L4563" s="242"/>
      <c r="M4563" s="243"/>
      <c r="N4563" s="244"/>
      <c r="O4563" s="244"/>
      <c r="P4563" s="244"/>
      <c r="Q4563" s="244"/>
      <c r="R4563" s="244"/>
      <c r="S4563" s="244"/>
      <c r="T4563" s="245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6" t="s">
        <v>383</v>
      </c>
      <c r="AU4563" s="246" t="s">
        <v>91</v>
      </c>
      <c r="AV4563" s="13" t="s">
        <v>85</v>
      </c>
      <c r="AW4563" s="13" t="s">
        <v>37</v>
      </c>
      <c r="AX4563" s="13" t="s">
        <v>78</v>
      </c>
      <c r="AY4563" s="246" t="s">
        <v>373</v>
      </c>
    </row>
    <row r="4564" s="13" customFormat="1">
      <c r="A4564" s="13"/>
      <c r="B4564" s="236"/>
      <c r="C4564" s="237"/>
      <c r="D4564" s="238" t="s">
        <v>383</v>
      </c>
      <c r="E4564" s="239" t="s">
        <v>19</v>
      </c>
      <c r="F4564" s="240" t="s">
        <v>173</v>
      </c>
      <c r="G4564" s="237"/>
      <c r="H4564" s="239" t="s">
        <v>19</v>
      </c>
      <c r="I4564" s="241"/>
      <c r="J4564" s="237"/>
      <c r="K4564" s="237"/>
      <c r="L4564" s="242"/>
      <c r="M4564" s="243"/>
      <c r="N4564" s="244"/>
      <c r="O4564" s="244"/>
      <c r="P4564" s="244"/>
      <c r="Q4564" s="244"/>
      <c r="R4564" s="244"/>
      <c r="S4564" s="244"/>
      <c r="T4564" s="245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6" t="s">
        <v>383</v>
      </c>
      <c r="AU4564" s="246" t="s">
        <v>91</v>
      </c>
      <c r="AV4564" s="13" t="s">
        <v>85</v>
      </c>
      <c r="AW4564" s="13" t="s">
        <v>37</v>
      </c>
      <c r="AX4564" s="13" t="s">
        <v>78</v>
      </c>
      <c r="AY4564" s="246" t="s">
        <v>373</v>
      </c>
    </row>
    <row r="4565" s="14" customFormat="1">
      <c r="A4565" s="14"/>
      <c r="B4565" s="247"/>
      <c r="C4565" s="248"/>
      <c r="D4565" s="238" t="s">
        <v>383</v>
      </c>
      <c r="E4565" s="249" t="s">
        <v>19</v>
      </c>
      <c r="F4565" s="250" t="s">
        <v>2827</v>
      </c>
      <c r="G4565" s="248"/>
      <c r="H4565" s="251">
        <v>6.7800000000000002</v>
      </c>
      <c r="I4565" s="252"/>
      <c r="J4565" s="248"/>
      <c r="K4565" s="248"/>
      <c r="L4565" s="253"/>
      <c r="M4565" s="254"/>
      <c r="N4565" s="255"/>
      <c r="O4565" s="255"/>
      <c r="P4565" s="255"/>
      <c r="Q4565" s="255"/>
      <c r="R4565" s="255"/>
      <c r="S4565" s="255"/>
      <c r="T4565" s="256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7" t="s">
        <v>383</v>
      </c>
      <c r="AU4565" s="257" t="s">
        <v>91</v>
      </c>
      <c r="AV4565" s="14" t="s">
        <v>91</v>
      </c>
      <c r="AW4565" s="14" t="s">
        <v>37</v>
      </c>
      <c r="AX4565" s="14" t="s">
        <v>78</v>
      </c>
      <c r="AY4565" s="257" t="s">
        <v>373</v>
      </c>
    </row>
    <row r="4566" s="14" customFormat="1">
      <c r="A4566" s="14"/>
      <c r="B4566" s="247"/>
      <c r="C4566" s="248"/>
      <c r="D4566" s="238" t="s">
        <v>383</v>
      </c>
      <c r="E4566" s="249" t="s">
        <v>19</v>
      </c>
      <c r="F4566" s="250" t="s">
        <v>2866</v>
      </c>
      <c r="G4566" s="248"/>
      <c r="H4566" s="251">
        <v>13.550000000000001</v>
      </c>
      <c r="I4566" s="252"/>
      <c r="J4566" s="248"/>
      <c r="K4566" s="248"/>
      <c r="L4566" s="253"/>
      <c r="M4566" s="254"/>
      <c r="N4566" s="255"/>
      <c r="O4566" s="255"/>
      <c r="P4566" s="255"/>
      <c r="Q4566" s="255"/>
      <c r="R4566" s="255"/>
      <c r="S4566" s="255"/>
      <c r="T4566" s="256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7" t="s">
        <v>383</v>
      </c>
      <c r="AU4566" s="257" t="s">
        <v>91</v>
      </c>
      <c r="AV4566" s="14" t="s">
        <v>91</v>
      </c>
      <c r="AW4566" s="14" t="s">
        <v>37</v>
      </c>
      <c r="AX4566" s="14" t="s">
        <v>78</v>
      </c>
      <c r="AY4566" s="257" t="s">
        <v>373</v>
      </c>
    </row>
    <row r="4567" s="14" customFormat="1">
      <c r="A4567" s="14"/>
      <c r="B4567" s="247"/>
      <c r="C4567" s="248"/>
      <c r="D4567" s="238" t="s">
        <v>383</v>
      </c>
      <c r="E4567" s="249" t="s">
        <v>19</v>
      </c>
      <c r="F4567" s="250" t="s">
        <v>2828</v>
      </c>
      <c r="G4567" s="248"/>
      <c r="H4567" s="251">
        <v>4.2300000000000004</v>
      </c>
      <c r="I4567" s="252"/>
      <c r="J4567" s="248"/>
      <c r="K4567" s="248"/>
      <c r="L4567" s="253"/>
      <c r="M4567" s="254"/>
      <c r="N4567" s="255"/>
      <c r="O4567" s="255"/>
      <c r="P4567" s="255"/>
      <c r="Q4567" s="255"/>
      <c r="R4567" s="255"/>
      <c r="S4567" s="255"/>
      <c r="T4567" s="256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7" t="s">
        <v>383</v>
      </c>
      <c r="AU4567" s="257" t="s">
        <v>91</v>
      </c>
      <c r="AV4567" s="14" t="s">
        <v>91</v>
      </c>
      <c r="AW4567" s="14" t="s">
        <v>37</v>
      </c>
      <c r="AX4567" s="14" t="s">
        <v>78</v>
      </c>
      <c r="AY4567" s="257" t="s">
        <v>373</v>
      </c>
    </row>
    <row r="4568" s="14" customFormat="1">
      <c r="A4568" s="14"/>
      <c r="B4568" s="247"/>
      <c r="C4568" s="248"/>
      <c r="D4568" s="238" t="s">
        <v>383</v>
      </c>
      <c r="E4568" s="249" t="s">
        <v>19</v>
      </c>
      <c r="F4568" s="250" t="s">
        <v>2829</v>
      </c>
      <c r="G4568" s="248"/>
      <c r="H4568" s="251">
        <v>3.7999999999999998</v>
      </c>
      <c r="I4568" s="252"/>
      <c r="J4568" s="248"/>
      <c r="K4568" s="248"/>
      <c r="L4568" s="253"/>
      <c r="M4568" s="254"/>
      <c r="N4568" s="255"/>
      <c r="O4568" s="255"/>
      <c r="P4568" s="255"/>
      <c r="Q4568" s="255"/>
      <c r="R4568" s="255"/>
      <c r="S4568" s="255"/>
      <c r="T4568" s="256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7" t="s">
        <v>383</v>
      </c>
      <c r="AU4568" s="257" t="s">
        <v>91</v>
      </c>
      <c r="AV4568" s="14" t="s">
        <v>91</v>
      </c>
      <c r="AW4568" s="14" t="s">
        <v>37</v>
      </c>
      <c r="AX4568" s="14" t="s">
        <v>78</v>
      </c>
      <c r="AY4568" s="257" t="s">
        <v>373</v>
      </c>
    </row>
    <row r="4569" s="14" customFormat="1">
      <c r="A4569" s="14"/>
      <c r="B4569" s="247"/>
      <c r="C4569" s="248"/>
      <c r="D4569" s="238" t="s">
        <v>383</v>
      </c>
      <c r="E4569" s="249" t="s">
        <v>19</v>
      </c>
      <c r="F4569" s="250" t="s">
        <v>2830</v>
      </c>
      <c r="G4569" s="248"/>
      <c r="H4569" s="251">
        <v>5.0199999999999996</v>
      </c>
      <c r="I4569" s="252"/>
      <c r="J4569" s="248"/>
      <c r="K4569" s="248"/>
      <c r="L4569" s="253"/>
      <c r="M4569" s="254"/>
      <c r="N4569" s="255"/>
      <c r="O4569" s="255"/>
      <c r="P4569" s="255"/>
      <c r="Q4569" s="255"/>
      <c r="R4569" s="255"/>
      <c r="S4569" s="255"/>
      <c r="T4569" s="256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7" t="s">
        <v>383</v>
      </c>
      <c r="AU4569" s="257" t="s">
        <v>91</v>
      </c>
      <c r="AV4569" s="14" t="s">
        <v>91</v>
      </c>
      <c r="AW4569" s="14" t="s">
        <v>37</v>
      </c>
      <c r="AX4569" s="14" t="s">
        <v>78</v>
      </c>
      <c r="AY4569" s="257" t="s">
        <v>373</v>
      </c>
    </row>
    <row r="4570" s="14" customFormat="1">
      <c r="A4570" s="14"/>
      <c r="B4570" s="247"/>
      <c r="C4570" s="248"/>
      <c r="D4570" s="238" t="s">
        <v>383</v>
      </c>
      <c r="E4570" s="249" t="s">
        <v>19</v>
      </c>
      <c r="F4570" s="250" t="s">
        <v>2944</v>
      </c>
      <c r="G4570" s="248"/>
      <c r="H4570" s="251">
        <v>5.5300000000000002</v>
      </c>
      <c r="I4570" s="252"/>
      <c r="J4570" s="248"/>
      <c r="K4570" s="248"/>
      <c r="L4570" s="253"/>
      <c r="M4570" s="254"/>
      <c r="N4570" s="255"/>
      <c r="O4570" s="255"/>
      <c r="P4570" s="255"/>
      <c r="Q4570" s="255"/>
      <c r="R4570" s="255"/>
      <c r="S4570" s="255"/>
      <c r="T4570" s="256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7" t="s">
        <v>383</v>
      </c>
      <c r="AU4570" s="257" t="s">
        <v>91</v>
      </c>
      <c r="AV4570" s="14" t="s">
        <v>91</v>
      </c>
      <c r="AW4570" s="14" t="s">
        <v>37</v>
      </c>
      <c r="AX4570" s="14" t="s">
        <v>78</v>
      </c>
      <c r="AY4570" s="257" t="s">
        <v>373</v>
      </c>
    </row>
    <row r="4571" s="14" customFormat="1">
      <c r="A4571" s="14"/>
      <c r="B4571" s="247"/>
      <c r="C4571" s="248"/>
      <c r="D4571" s="238" t="s">
        <v>383</v>
      </c>
      <c r="E4571" s="249" t="s">
        <v>19</v>
      </c>
      <c r="F4571" s="250" t="s">
        <v>2945</v>
      </c>
      <c r="G4571" s="248"/>
      <c r="H4571" s="251">
        <v>5.5300000000000002</v>
      </c>
      <c r="I4571" s="252"/>
      <c r="J4571" s="248"/>
      <c r="K4571" s="248"/>
      <c r="L4571" s="253"/>
      <c r="M4571" s="254"/>
      <c r="N4571" s="255"/>
      <c r="O4571" s="255"/>
      <c r="P4571" s="255"/>
      <c r="Q4571" s="255"/>
      <c r="R4571" s="255"/>
      <c r="S4571" s="255"/>
      <c r="T4571" s="256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7" t="s">
        <v>383</v>
      </c>
      <c r="AU4571" s="257" t="s">
        <v>91</v>
      </c>
      <c r="AV4571" s="14" t="s">
        <v>91</v>
      </c>
      <c r="AW4571" s="14" t="s">
        <v>37</v>
      </c>
      <c r="AX4571" s="14" t="s">
        <v>78</v>
      </c>
      <c r="AY4571" s="257" t="s">
        <v>373</v>
      </c>
    </row>
    <row r="4572" s="14" customFormat="1">
      <c r="A4572" s="14"/>
      <c r="B4572" s="247"/>
      <c r="C4572" s="248"/>
      <c r="D4572" s="238" t="s">
        <v>383</v>
      </c>
      <c r="E4572" s="249" t="s">
        <v>19</v>
      </c>
      <c r="F4572" s="250" t="s">
        <v>2946</v>
      </c>
      <c r="G4572" s="248"/>
      <c r="H4572" s="251">
        <v>5.5300000000000002</v>
      </c>
      <c r="I4572" s="252"/>
      <c r="J4572" s="248"/>
      <c r="K4572" s="248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7" t="s">
        <v>383</v>
      </c>
      <c r="AU4572" s="257" t="s">
        <v>91</v>
      </c>
      <c r="AV4572" s="14" t="s">
        <v>91</v>
      </c>
      <c r="AW4572" s="14" t="s">
        <v>37</v>
      </c>
      <c r="AX4572" s="14" t="s">
        <v>78</v>
      </c>
      <c r="AY4572" s="257" t="s">
        <v>373</v>
      </c>
    </row>
    <row r="4573" s="14" customFormat="1">
      <c r="A4573" s="14"/>
      <c r="B4573" s="247"/>
      <c r="C4573" s="248"/>
      <c r="D4573" s="238" t="s">
        <v>383</v>
      </c>
      <c r="E4573" s="249" t="s">
        <v>19</v>
      </c>
      <c r="F4573" s="250" t="s">
        <v>2947</v>
      </c>
      <c r="G4573" s="248"/>
      <c r="H4573" s="251">
        <v>5.5300000000000002</v>
      </c>
      <c r="I4573" s="252"/>
      <c r="J4573" s="248"/>
      <c r="K4573" s="248"/>
      <c r="L4573" s="253"/>
      <c r="M4573" s="254"/>
      <c r="N4573" s="255"/>
      <c r="O4573" s="255"/>
      <c r="P4573" s="255"/>
      <c r="Q4573" s="255"/>
      <c r="R4573" s="255"/>
      <c r="S4573" s="255"/>
      <c r="T4573" s="256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7" t="s">
        <v>383</v>
      </c>
      <c r="AU4573" s="257" t="s">
        <v>91</v>
      </c>
      <c r="AV4573" s="14" t="s">
        <v>91</v>
      </c>
      <c r="AW4573" s="14" t="s">
        <v>37</v>
      </c>
      <c r="AX4573" s="14" t="s">
        <v>78</v>
      </c>
      <c r="AY4573" s="257" t="s">
        <v>373</v>
      </c>
    </row>
    <row r="4574" s="14" customFormat="1">
      <c r="A4574" s="14"/>
      <c r="B4574" s="247"/>
      <c r="C4574" s="248"/>
      <c r="D4574" s="238" t="s">
        <v>383</v>
      </c>
      <c r="E4574" s="249" t="s">
        <v>19</v>
      </c>
      <c r="F4574" s="250" t="s">
        <v>2948</v>
      </c>
      <c r="G4574" s="248"/>
      <c r="H4574" s="251">
        <v>5.5300000000000002</v>
      </c>
      <c r="I4574" s="252"/>
      <c r="J4574" s="248"/>
      <c r="K4574" s="248"/>
      <c r="L4574" s="253"/>
      <c r="M4574" s="254"/>
      <c r="N4574" s="255"/>
      <c r="O4574" s="255"/>
      <c r="P4574" s="255"/>
      <c r="Q4574" s="255"/>
      <c r="R4574" s="255"/>
      <c r="S4574" s="255"/>
      <c r="T4574" s="256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7" t="s">
        <v>383</v>
      </c>
      <c r="AU4574" s="257" t="s">
        <v>91</v>
      </c>
      <c r="AV4574" s="14" t="s">
        <v>91</v>
      </c>
      <c r="AW4574" s="14" t="s">
        <v>37</v>
      </c>
      <c r="AX4574" s="14" t="s">
        <v>78</v>
      </c>
      <c r="AY4574" s="257" t="s">
        <v>373</v>
      </c>
    </row>
    <row r="4575" s="14" customFormat="1">
      <c r="A4575" s="14"/>
      <c r="B4575" s="247"/>
      <c r="C4575" s="248"/>
      <c r="D4575" s="238" t="s">
        <v>383</v>
      </c>
      <c r="E4575" s="249" t="s">
        <v>19</v>
      </c>
      <c r="F4575" s="250" t="s">
        <v>2949</v>
      </c>
      <c r="G4575" s="248"/>
      <c r="H4575" s="251">
        <v>5.5300000000000002</v>
      </c>
      <c r="I4575" s="252"/>
      <c r="J4575" s="248"/>
      <c r="K4575" s="248"/>
      <c r="L4575" s="253"/>
      <c r="M4575" s="254"/>
      <c r="N4575" s="255"/>
      <c r="O4575" s="255"/>
      <c r="P4575" s="255"/>
      <c r="Q4575" s="255"/>
      <c r="R4575" s="255"/>
      <c r="S4575" s="255"/>
      <c r="T4575" s="256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7" t="s">
        <v>383</v>
      </c>
      <c r="AU4575" s="257" t="s">
        <v>91</v>
      </c>
      <c r="AV4575" s="14" t="s">
        <v>91</v>
      </c>
      <c r="AW4575" s="14" t="s">
        <v>37</v>
      </c>
      <c r="AX4575" s="14" t="s">
        <v>78</v>
      </c>
      <c r="AY4575" s="257" t="s">
        <v>373</v>
      </c>
    </row>
    <row r="4576" s="14" customFormat="1">
      <c r="A4576" s="14"/>
      <c r="B4576" s="247"/>
      <c r="C4576" s="248"/>
      <c r="D4576" s="238" t="s">
        <v>383</v>
      </c>
      <c r="E4576" s="249" t="s">
        <v>19</v>
      </c>
      <c r="F4576" s="250" t="s">
        <v>2950</v>
      </c>
      <c r="G4576" s="248"/>
      <c r="H4576" s="251">
        <v>5.5300000000000002</v>
      </c>
      <c r="I4576" s="252"/>
      <c r="J4576" s="248"/>
      <c r="K4576" s="248"/>
      <c r="L4576" s="253"/>
      <c r="M4576" s="254"/>
      <c r="N4576" s="255"/>
      <c r="O4576" s="255"/>
      <c r="P4576" s="255"/>
      <c r="Q4576" s="255"/>
      <c r="R4576" s="255"/>
      <c r="S4576" s="255"/>
      <c r="T4576" s="256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7" t="s">
        <v>383</v>
      </c>
      <c r="AU4576" s="257" t="s">
        <v>91</v>
      </c>
      <c r="AV4576" s="14" t="s">
        <v>91</v>
      </c>
      <c r="AW4576" s="14" t="s">
        <v>37</v>
      </c>
      <c r="AX4576" s="14" t="s">
        <v>78</v>
      </c>
      <c r="AY4576" s="257" t="s">
        <v>373</v>
      </c>
    </row>
    <row r="4577" s="14" customFormat="1">
      <c r="A4577" s="14"/>
      <c r="B4577" s="247"/>
      <c r="C4577" s="248"/>
      <c r="D4577" s="238" t="s">
        <v>383</v>
      </c>
      <c r="E4577" s="249" t="s">
        <v>19</v>
      </c>
      <c r="F4577" s="250" t="s">
        <v>2951</v>
      </c>
      <c r="G4577" s="248"/>
      <c r="H4577" s="251">
        <v>5.5300000000000002</v>
      </c>
      <c r="I4577" s="252"/>
      <c r="J4577" s="248"/>
      <c r="K4577" s="248"/>
      <c r="L4577" s="253"/>
      <c r="M4577" s="254"/>
      <c r="N4577" s="255"/>
      <c r="O4577" s="255"/>
      <c r="P4577" s="255"/>
      <c r="Q4577" s="255"/>
      <c r="R4577" s="255"/>
      <c r="S4577" s="255"/>
      <c r="T4577" s="256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7" t="s">
        <v>383</v>
      </c>
      <c r="AU4577" s="257" t="s">
        <v>91</v>
      </c>
      <c r="AV4577" s="14" t="s">
        <v>91</v>
      </c>
      <c r="AW4577" s="14" t="s">
        <v>37</v>
      </c>
      <c r="AX4577" s="14" t="s">
        <v>78</v>
      </c>
      <c r="AY4577" s="257" t="s">
        <v>373</v>
      </c>
    </row>
    <row r="4578" s="14" customFormat="1">
      <c r="A4578" s="14"/>
      <c r="B4578" s="247"/>
      <c r="C4578" s="248"/>
      <c r="D4578" s="238" t="s">
        <v>383</v>
      </c>
      <c r="E4578" s="249" t="s">
        <v>19</v>
      </c>
      <c r="F4578" s="250" t="s">
        <v>2952</v>
      </c>
      <c r="G4578" s="248"/>
      <c r="H4578" s="251">
        <v>5.5300000000000002</v>
      </c>
      <c r="I4578" s="252"/>
      <c r="J4578" s="248"/>
      <c r="K4578" s="248"/>
      <c r="L4578" s="253"/>
      <c r="M4578" s="254"/>
      <c r="N4578" s="255"/>
      <c r="O4578" s="255"/>
      <c r="P4578" s="255"/>
      <c r="Q4578" s="255"/>
      <c r="R4578" s="255"/>
      <c r="S4578" s="255"/>
      <c r="T4578" s="256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7" t="s">
        <v>383</v>
      </c>
      <c r="AU4578" s="257" t="s">
        <v>91</v>
      </c>
      <c r="AV4578" s="14" t="s">
        <v>91</v>
      </c>
      <c r="AW4578" s="14" t="s">
        <v>37</v>
      </c>
      <c r="AX4578" s="14" t="s">
        <v>78</v>
      </c>
      <c r="AY4578" s="257" t="s">
        <v>373</v>
      </c>
    </row>
    <row r="4579" s="14" customFormat="1">
      <c r="A4579" s="14"/>
      <c r="B4579" s="247"/>
      <c r="C4579" s="248"/>
      <c r="D4579" s="238" t="s">
        <v>383</v>
      </c>
      <c r="E4579" s="249" t="s">
        <v>19</v>
      </c>
      <c r="F4579" s="250" t="s">
        <v>2953</v>
      </c>
      <c r="G4579" s="248"/>
      <c r="H4579" s="251">
        <v>5.5300000000000002</v>
      </c>
      <c r="I4579" s="252"/>
      <c r="J4579" s="248"/>
      <c r="K4579" s="248"/>
      <c r="L4579" s="253"/>
      <c r="M4579" s="254"/>
      <c r="N4579" s="255"/>
      <c r="O4579" s="255"/>
      <c r="P4579" s="255"/>
      <c r="Q4579" s="255"/>
      <c r="R4579" s="255"/>
      <c r="S4579" s="255"/>
      <c r="T4579" s="256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7" t="s">
        <v>383</v>
      </c>
      <c r="AU4579" s="257" t="s">
        <v>91</v>
      </c>
      <c r="AV4579" s="14" t="s">
        <v>91</v>
      </c>
      <c r="AW4579" s="14" t="s">
        <v>37</v>
      </c>
      <c r="AX4579" s="14" t="s">
        <v>78</v>
      </c>
      <c r="AY4579" s="257" t="s">
        <v>373</v>
      </c>
    </row>
    <row r="4580" s="16" customFormat="1">
      <c r="A4580" s="16"/>
      <c r="B4580" s="269"/>
      <c r="C4580" s="270"/>
      <c r="D4580" s="238" t="s">
        <v>383</v>
      </c>
      <c r="E4580" s="271" t="s">
        <v>172</v>
      </c>
      <c r="F4580" s="272" t="s">
        <v>447</v>
      </c>
      <c r="G4580" s="270"/>
      <c r="H4580" s="273">
        <v>260.60000000000002</v>
      </c>
      <c r="I4580" s="274"/>
      <c r="J4580" s="270"/>
      <c r="K4580" s="270"/>
      <c r="L4580" s="275"/>
      <c r="M4580" s="276"/>
      <c r="N4580" s="277"/>
      <c r="O4580" s="277"/>
      <c r="P4580" s="277"/>
      <c r="Q4580" s="277"/>
      <c r="R4580" s="277"/>
      <c r="S4580" s="277"/>
      <c r="T4580" s="278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T4580" s="279" t="s">
        <v>383</v>
      </c>
      <c r="AU4580" s="279" t="s">
        <v>91</v>
      </c>
      <c r="AV4580" s="16" t="s">
        <v>98</v>
      </c>
      <c r="AW4580" s="16" t="s">
        <v>37</v>
      </c>
      <c r="AX4580" s="16" t="s">
        <v>78</v>
      </c>
      <c r="AY4580" s="279" t="s">
        <v>373</v>
      </c>
    </row>
    <row r="4581" s="14" customFormat="1">
      <c r="A4581" s="14"/>
      <c r="B4581" s="247"/>
      <c r="C4581" s="248"/>
      <c r="D4581" s="238" t="s">
        <v>383</v>
      </c>
      <c r="E4581" s="249" t="s">
        <v>19</v>
      </c>
      <c r="F4581" s="250" t="s">
        <v>202</v>
      </c>
      <c r="G4581" s="248"/>
      <c r="H4581" s="251">
        <v>257.55000000000001</v>
      </c>
      <c r="I4581" s="252"/>
      <c r="J4581" s="248"/>
      <c r="K4581" s="248"/>
      <c r="L4581" s="253"/>
      <c r="M4581" s="254"/>
      <c r="N4581" s="255"/>
      <c r="O4581" s="255"/>
      <c r="P4581" s="255"/>
      <c r="Q4581" s="255"/>
      <c r="R4581" s="255"/>
      <c r="S4581" s="255"/>
      <c r="T4581" s="256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7" t="s">
        <v>383</v>
      </c>
      <c r="AU4581" s="257" t="s">
        <v>91</v>
      </c>
      <c r="AV4581" s="14" t="s">
        <v>91</v>
      </c>
      <c r="AW4581" s="14" t="s">
        <v>37</v>
      </c>
      <c r="AX4581" s="14" t="s">
        <v>78</v>
      </c>
      <c r="AY4581" s="257" t="s">
        <v>373</v>
      </c>
    </row>
    <row r="4582" s="14" customFormat="1">
      <c r="A4582" s="14"/>
      <c r="B4582" s="247"/>
      <c r="C4582" s="248"/>
      <c r="D4582" s="238" t="s">
        <v>383</v>
      </c>
      <c r="E4582" s="249" t="s">
        <v>19</v>
      </c>
      <c r="F4582" s="250" t="s">
        <v>199</v>
      </c>
      <c r="G4582" s="248"/>
      <c r="H4582" s="251">
        <v>99.219999999999999</v>
      </c>
      <c r="I4582" s="252"/>
      <c r="J4582" s="248"/>
      <c r="K4582" s="248"/>
      <c r="L4582" s="253"/>
      <c r="M4582" s="254"/>
      <c r="N4582" s="255"/>
      <c r="O4582" s="255"/>
      <c r="P4582" s="255"/>
      <c r="Q4582" s="255"/>
      <c r="R4582" s="255"/>
      <c r="S4582" s="255"/>
      <c r="T4582" s="256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7" t="s">
        <v>383</v>
      </c>
      <c r="AU4582" s="257" t="s">
        <v>91</v>
      </c>
      <c r="AV4582" s="14" t="s">
        <v>91</v>
      </c>
      <c r="AW4582" s="14" t="s">
        <v>37</v>
      </c>
      <c r="AX4582" s="14" t="s">
        <v>78</v>
      </c>
      <c r="AY4582" s="257" t="s">
        <v>373</v>
      </c>
    </row>
    <row r="4583" s="16" customFormat="1">
      <c r="A4583" s="16"/>
      <c r="B4583" s="269"/>
      <c r="C4583" s="270"/>
      <c r="D4583" s="238" t="s">
        <v>383</v>
      </c>
      <c r="E4583" s="271" t="s">
        <v>19</v>
      </c>
      <c r="F4583" s="272" t="s">
        <v>447</v>
      </c>
      <c r="G4583" s="270"/>
      <c r="H4583" s="273">
        <v>356.76999999999998</v>
      </c>
      <c r="I4583" s="274"/>
      <c r="J4583" s="270"/>
      <c r="K4583" s="270"/>
      <c r="L4583" s="275"/>
      <c r="M4583" s="276"/>
      <c r="N4583" s="277"/>
      <c r="O4583" s="277"/>
      <c r="P4583" s="277"/>
      <c r="Q4583" s="277"/>
      <c r="R4583" s="277"/>
      <c r="S4583" s="277"/>
      <c r="T4583" s="278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T4583" s="279" t="s">
        <v>383</v>
      </c>
      <c r="AU4583" s="279" t="s">
        <v>91</v>
      </c>
      <c r="AV4583" s="16" t="s">
        <v>98</v>
      </c>
      <c r="AW4583" s="16" t="s">
        <v>37</v>
      </c>
      <c r="AX4583" s="16" t="s">
        <v>78</v>
      </c>
      <c r="AY4583" s="279" t="s">
        <v>373</v>
      </c>
    </row>
    <row r="4584" s="15" customFormat="1">
      <c r="A4584" s="15"/>
      <c r="B4584" s="258"/>
      <c r="C4584" s="259"/>
      <c r="D4584" s="238" t="s">
        <v>383</v>
      </c>
      <c r="E4584" s="260" t="s">
        <v>19</v>
      </c>
      <c r="F4584" s="261" t="s">
        <v>386</v>
      </c>
      <c r="G4584" s="259"/>
      <c r="H4584" s="262">
        <v>714</v>
      </c>
      <c r="I4584" s="263"/>
      <c r="J4584" s="259"/>
      <c r="K4584" s="259"/>
      <c r="L4584" s="264"/>
      <c r="M4584" s="265"/>
      <c r="N4584" s="266"/>
      <c r="O4584" s="266"/>
      <c r="P4584" s="266"/>
      <c r="Q4584" s="266"/>
      <c r="R4584" s="266"/>
      <c r="S4584" s="266"/>
      <c r="T4584" s="267"/>
      <c r="U4584" s="15"/>
      <c r="V4584" s="15"/>
      <c r="W4584" s="15"/>
      <c r="X4584" s="15"/>
      <c r="Y4584" s="15"/>
      <c r="Z4584" s="15"/>
      <c r="AA4584" s="15"/>
      <c r="AB4584" s="15"/>
      <c r="AC4584" s="15"/>
      <c r="AD4584" s="15"/>
      <c r="AE4584" s="15"/>
      <c r="AT4584" s="268" t="s">
        <v>383</v>
      </c>
      <c r="AU4584" s="268" t="s">
        <v>91</v>
      </c>
      <c r="AV4584" s="15" t="s">
        <v>379</v>
      </c>
      <c r="AW4584" s="15" t="s">
        <v>37</v>
      </c>
      <c r="AX4584" s="15" t="s">
        <v>85</v>
      </c>
      <c r="AY4584" s="268" t="s">
        <v>373</v>
      </c>
    </row>
    <row r="4585" s="2" customFormat="1" ht="24.15" customHeight="1">
      <c r="A4585" s="41"/>
      <c r="B4585" s="42"/>
      <c r="C4585" s="218" t="s">
        <v>4448</v>
      </c>
      <c r="D4585" s="218" t="s">
        <v>375</v>
      </c>
      <c r="E4585" s="219" t="s">
        <v>4449</v>
      </c>
      <c r="F4585" s="220" t="s">
        <v>4450</v>
      </c>
      <c r="G4585" s="221" t="s">
        <v>153</v>
      </c>
      <c r="H4585" s="222">
        <v>714</v>
      </c>
      <c r="I4585" s="223"/>
      <c r="J4585" s="224">
        <f>ROUND(I4585*H4585,2)</f>
        <v>0</v>
      </c>
      <c r="K4585" s="220" t="s">
        <v>378</v>
      </c>
      <c r="L4585" s="47"/>
      <c r="M4585" s="225" t="s">
        <v>19</v>
      </c>
      <c r="N4585" s="226" t="s">
        <v>50</v>
      </c>
      <c r="O4585" s="87"/>
      <c r="P4585" s="227">
        <f>O4585*H4585</f>
        <v>0</v>
      </c>
      <c r="Q4585" s="227">
        <v>0.00029999999999999997</v>
      </c>
      <c r="R4585" s="227">
        <f>Q4585*H4585</f>
        <v>0.21419999999999997</v>
      </c>
      <c r="S4585" s="227">
        <v>0</v>
      </c>
      <c r="T4585" s="228">
        <f>S4585*H4585</f>
        <v>0</v>
      </c>
      <c r="U4585" s="41"/>
      <c r="V4585" s="41"/>
      <c r="W4585" s="41"/>
      <c r="X4585" s="41"/>
      <c r="Y4585" s="41"/>
      <c r="Z4585" s="41"/>
      <c r="AA4585" s="41"/>
      <c r="AB4585" s="41"/>
      <c r="AC4585" s="41"/>
      <c r="AD4585" s="41"/>
      <c r="AE4585" s="41"/>
      <c r="AR4585" s="229" t="s">
        <v>482</v>
      </c>
      <c r="AT4585" s="229" t="s">
        <v>375</v>
      </c>
      <c r="AU4585" s="229" t="s">
        <v>91</v>
      </c>
      <c r="AY4585" s="20" t="s">
        <v>373</v>
      </c>
      <c r="BE4585" s="230">
        <f>IF(N4585="základní",J4585,0)</f>
        <v>0</v>
      </c>
      <c r="BF4585" s="230">
        <f>IF(N4585="snížená",J4585,0)</f>
        <v>0</v>
      </c>
      <c r="BG4585" s="230">
        <f>IF(N4585="zákl. přenesená",J4585,0)</f>
        <v>0</v>
      </c>
      <c r="BH4585" s="230">
        <f>IF(N4585="sníž. přenesená",J4585,0)</f>
        <v>0</v>
      </c>
      <c r="BI4585" s="230">
        <f>IF(N4585="nulová",J4585,0)</f>
        <v>0</v>
      </c>
      <c r="BJ4585" s="20" t="s">
        <v>91</v>
      </c>
      <c r="BK4585" s="230">
        <f>ROUND(I4585*H4585,2)</f>
        <v>0</v>
      </c>
      <c r="BL4585" s="20" t="s">
        <v>482</v>
      </c>
      <c r="BM4585" s="229" t="s">
        <v>4451</v>
      </c>
    </row>
    <row r="4586" s="2" customFormat="1">
      <c r="A4586" s="41"/>
      <c r="B4586" s="42"/>
      <c r="C4586" s="43"/>
      <c r="D4586" s="231" t="s">
        <v>381</v>
      </c>
      <c r="E4586" s="43"/>
      <c r="F4586" s="232" t="s">
        <v>4452</v>
      </c>
      <c r="G4586" s="43"/>
      <c r="H4586" s="43"/>
      <c r="I4586" s="233"/>
      <c r="J4586" s="43"/>
      <c r="K4586" s="43"/>
      <c r="L4586" s="47"/>
      <c r="M4586" s="234"/>
      <c r="N4586" s="235"/>
      <c r="O4586" s="87"/>
      <c r="P4586" s="87"/>
      <c r="Q4586" s="87"/>
      <c r="R4586" s="87"/>
      <c r="S4586" s="87"/>
      <c r="T4586" s="88"/>
      <c r="U4586" s="41"/>
      <c r="V4586" s="41"/>
      <c r="W4586" s="41"/>
      <c r="X4586" s="41"/>
      <c r="Y4586" s="41"/>
      <c r="Z4586" s="41"/>
      <c r="AA4586" s="41"/>
      <c r="AB4586" s="41"/>
      <c r="AC4586" s="41"/>
      <c r="AD4586" s="41"/>
      <c r="AE4586" s="41"/>
      <c r="AT4586" s="20" t="s">
        <v>381</v>
      </c>
      <c r="AU4586" s="20" t="s">
        <v>91</v>
      </c>
    </row>
    <row r="4587" s="14" customFormat="1">
      <c r="A4587" s="14"/>
      <c r="B4587" s="247"/>
      <c r="C4587" s="248"/>
      <c r="D4587" s="238" t="s">
        <v>383</v>
      </c>
      <c r="E4587" s="249" t="s">
        <v>19</v>
      </c>
      <c r="F4587" s="250" t="s">
        <v>165</v>
      </c>
      <c r="G4587" s="248"/>
      <c r="H4587" s="251">
        <v>75.579999999999998</v>
      </c>
      <c r="I4587" s="252"/>
      <c r="J4587" s="248"/>
      <c r="K4587" s="248"/>
      <c r="L4587" s="253"/>
      <c r="M4587" s="254"/>
      <c r="N4587" s="255"/>
      <c r="O4587" s="255"/>
      <c r="P4587" s="255"/>
      <c r="Q4587" s="255"/>
      <c r="R4587" s="255"/>
      <c r="S4587" s="255"/>
      <c r="T4587" s="256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7" t="s">
        <v>383</v>
      </c>
      <c r="AU4587" s="257" t="s">
        <v>91</v>
      </c>
      <c r="AV4587" s="14" t="s">
        <v>91</v>
      </c>
      <c r="AW4587" s="14" t="s">
        <v>37</v>
      </c>
      <c r="AX4587" s="14" t="s">
        <v>78</v>
      </c>
      <c r="AY4587" s="257" t="s">
        <v>373</v>
      </c>
    </row>
    <row r="4588" s="14" customFormat="1">
      <c r="A4588" s="14"/>
      <c r="B4588" s="247"/>
      <c r="C4588" s="248"/>
      <c r="D4588" s="238" t="s">
        <v>383</v>
      </c>
      <c r="E4588" s="249" t="s">
        <v>19</v>
      </c>
      <c r="F4588" s="250" t="s">
        <v>168</v>
      </c>
      <c r="G4588" s="248"/>
      <c r="H4588" s="251">
        <v>21.050000000000001</v>
      </c>
      <c r="I4588" s="252"/>
      <c r="J4588" s="248"/>
      <c r="K4588" s="248"/>
      <c r="L4588" s="253"/>
      <c r="M4588" s="254"/>
      <c r="N4588" s="255"/>
      <c r="O4588" s="255"/>
      <c r="P4588" s="255"/>
      <c r="Q4588" s="255"/>
      <c r="R4588" s="255"/>
      <c r="S4588" s="255"/>
      <c r="T4588" s="256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7" t="s">
        <v>383</v>
      </c>
      <c r="AU4588" s="257" t="s">
        <v>91</v>
      </c>
      <c r="AV4588" s="14" t="s">
        <v>91</v>
      </c>
      <c r="AW4588" s="14" t="s">
        <v>37</v>
      </c>
      <c r="AX4588" s="14" t="s">
        <v>78</v>
      </c>
      <c r="AY4588" s="257" t="s">
        <v>373</v>
      </c>
    </row>
    <row r="4589" s="14" customFormat="1">
      <c r="A4589" s="14"/>
      <c r="B4589" s="247"/>
      <c r="C4589" s="248"/>
      <c r="D4589" s="238" t="s">
        <v>383</v>
      </c>
      <c r="E4589" s="249" t="s">
        <v>19</v>
      </c>
      <c r="F4589" s="250" t="s">
        <v>172</v>
      </c>
      <c r="G4589" s="248"/>
      <c r="H4589" s="251">
        <v>260.60000000000002</v>
      </c>
      <c r="I4589" s="252"/>
      <c r="J4589" s="248"/>
      <c r="K4589" s="248"/>
      <c r="L4589" s="253"/>
      <c r="M4589" s="254"/>
      <c r="N4589" s="255"/>
      <c r="O4589" s="255"/>
      <c r="P4589" s="255"/>
      <c r="Q4589" s="255"/>
      <c r="R4589" s="255"/>
      <c r="S4589" s="255"/>
      <c r="T4589" s="256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7" t="s">
        <v>383</v>
      </c>
      <c r="AU4589" s="257" t="s">
        <v>91</v>
      </c>
      <c r="AV4589" s="14" t="s">
        <v>91</v>
      </c>
      <c r="AW4589" s="14" t="s">
        <v>37</v>
      </c>
      <c r="AX4589" s="14" t="s">
        <v>78</v>
      </c>
      <c r="AY4589" s="257" t="s">
        <v>373</v>
      </c>
    </row>
    <row r="4590" s="14" customFormat="1">
      <c r="A4590" s="14"/>
      <c r="B4590" s="247"/>
      <c r="C4590" s="248"/>
      <c r="D4590" s="238" t="s">
        <v>383</v>
      </c>
      <c r="E4590" s="249" t="s">
        <v>19</v>
      </c>
      <c r="F4590" s="250" t="s">
        <v>202</v>
      </c>
      <c r="G4590" s="248"/>
      <c r="H4590" s="251">
        <v>257.55000000000001</v>
      </c>
      <c r="I4590" s="252"/>
      <c r="J4590" s="248"/>
      <c r="K4590" s="248"/>
      <c r="L4590" s="253"/>
      <c r="M4590" s="254"/>
      <c r="N4590" s="255"/>
      <c r="O4590" s="255"/>
      <c r="P4590" s="255"/>
      <c r="Q4590" s="255"/>
      <c r="R4590" s="255"/>
      <c r="S4590" s="255"/>
      <c r="T4590" s="256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7" t="s">
        <v>383</v>
      </c>
      <c r="AU4590" s="257" t="s">
        <v>91</v>
      </c>
      <c r="AV4590" s="14" t="s">
        <v>91</v>
      </c>
      <c r="AW4590" s="14" t="s">
        <v>37</v>
      </c>
      <c r="AX4590" s="14" t="s">
        <v>78</v>
      </c>
      <c r="AY4590" s="257" t="s">
        <v>373</v>
      </c>
    </row>
    <row r="4591" s="14" customFormat="1">
      <c r="A4591" s="14"/>
      <c r="B4591" s="247"/>
      <c r="C4591" s="248"/>
      <c r="D4591" s="238" t="s">
        <v>383</v>
      </c>
      <c r="E4591" s="249" t="s">
        <v>19</v>
      </c>
      <c r="F4591" s="250" t="s">
        <v>199</v>
      </c>
      <c r="G4591" s="248"/>
      <c r="H4591" s="251">
        <v>99.219999999999999</v>
      </c>
      <c r="I4591" s="252"/>
      <c r="J4591" s="248"/>
      <c r="K4591" s="248"/>
      <c r="L4591" s="253"/>
      <c r="M4591" s="254"/>
      <c r="N4591" s="255"/>
      <c r="O4591" s="255"/>
      <c r="P4591" s="255"/>
      <c r="Q4591" s="255"/>
      <c r="R4591" s="255"/>
      <c r="S4591" s="255"/>
      <c r="T4591" s="256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7" t="s">
        <v>383</v>
      </c>
      <c r="AU4591" s="257" t="s">
        <v>91</v>
      </c>
      <c r="AV4591" s="14" t="s">
        <v>91</v>
      </c>
      <c r="AW4591" s="14" t="s">
        <v>37</v>
      </c>
      <c r="AX4591" s="14" t="s">
        <v>78</v>
      </c>
      <c r="AY4591" s="257" t="s">
        <v>373</v>
      </c>
    </row>
    <row r="4592" s="15" customFormat="1">
      <c r="A4592" s="15"/>
      <c r="B4592" s="258"/>
      <c r="C4592" s="259"/>
      <c r="D4592" s="238" t="s">
        <v>383</v>
      </c>
      <c r="E4592" s="260" t="s">
        <v>19</v>
      </c>
      <c r="F4592" s="261" t="s">
        <v>386</v>
      </c>
      <c r="G4592" s="259"/>
      <c r="H4592" s="262">
        <v>714</v>
      </c>
      <c r="I4592" s="263"/>
      <c r="J4592" s="259"/>
      <c r="K4592" s="259"/>
      <c r="L4592" s="264"/>
      <c r="M4592" s="265"/>
      <c r="N4592" s="266"/>
      <c r="O4592" s="266"/>
      <c r="P4592" s="266"/>
      <c r="Q4592" s="266"/>
      <c r="R4592" s="266"/>
      <c r="S4592" s="266"/>
      <c r="T4592" s="267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8" t="s">
        <v>383</v>
      </c>
      <c r="AU4592" s="268" t="s">
        <v>91</v>
      </c>
      <c r="AV4592" s="15" t="s">
        <v>379</v>
      </c>
      <c r="AW4592" s="15" t="s">
        <v>37</v>
      </c>
      <c r="AX4592" s="15" t="s">
        <v>85</v>
      </c>
      <c r="AY4592" s="268" t="s">
        <v>373</v>
      </c>
    </row>
    <row r="4593" s="2" customFormat="1" ht="37.8" customHeight="1">
      <c r="A4593" s="41"/>
      <c r="B4593" s="42"/>
      <c r="C4593" s="218" t="s">
        <v>4453</v>
      </c>
      <c r="D4593" s="218" t="s">
        <v>375</v>
      </c>
      <c r="E4593" s="219" t="s">
        <v>4454</v>
      </c>
      <c r="F4593" s="220" t="s">
        <v>4455</v>
      </c>
      <c r="G4593" s="221" t="s">
        <v>230</v>
      </c>
      <c r="H4593" s="222">
        <v>499</v>
      </c>
      <c r="I4593" s="223"/>
      <c r="J4593" s="224">
        <f>ROUND(I4593*H4593,2)</f>
        <v>0</v>
      </c>
      <c r="K4593" s="220" t="s">
        <v>378</v>
      </c>
      <c r="L4593" s="47"/>
      <c r="M4593" s="225" t="s">
        <v>19</v>
      </c>
      <c r="N4593" s="226" t="s">
        <v>50</v>
      </c>
      <c r="O4593" s="87"/>
      <c r="P4593" s="227">
        <f>O4593*H4593</f>
        <v>0</v>
      </c>
      <c r="Q4593" s="227">
        <v>0.00058</v>
      </c>
      <c r="R4593" s="227">
        <f>Q4593*H4593</f>
        <v>0.28942000000000001</v>
      </c>
      <c r="S4593" s="227">
        <v>0</v>
      </c>
      <c r="T4593" s="228">
        <f>S4593*H4593</f>
        <v>0</v>
      </c>
      <c r="U4593" s="41"/>
      <c r="V4593" s="41"/>
      <c r="W4593" s="41"/>
      <c r="X4593" s="41"/>
      <c r="Y4593" s="41"/>
      <c r="Z4593" s="41"/>
      <c r="AA4593" s="41"/>
      <c r="AB4593" s="41"/>
      <c r="AC4593" s="41"/>
      <c r="AD4593" s="41"/>
      <c r="AE4593" s="41"/>
      <c r="AR4593" s="229" t="s">
        <v>482</v>
      </c>
      <c r="AT4593" s="229" t="s">
        <v>375</v>
      </c>
      <c r="AU4593" s="229" t="s">
        <v>91</v>
      </c>
      <c r="AY4593" s="20" t="s">
        <v>373</v>
      </c>
      <c r="BE4593" s="230">
        <f>IF(N4593="základní",J4593,0)</f>
        <v>0</v>
      </c>
      <c r="BF4593" s="230">
        <f>IF(N4593="snížená",J4593,0)</f>
        <v>0</v>
      </c>
      <c r="BG4593" s="230">
        <f>IF(N4593="zákl. přenesená",J4593,0)</f>
        <v>0</v>
      </c>
      <c r="BH4593" s="230">
        <f>IF(N4593="sníž. přenesená",J4593,0)</f>
        <v>0</v>
      </c>
      <c r="BI4593" s="230">
        <f>IF(N4593="nulová",J4593,0)</f>
        <v>0</v>
      </c>
      <c r="BJ4593" s="20" t="s">
        <v>91</v>
      </c>
      <c r="BK4593" s="230">
        <f>ROUND(I4593*H4593,2)</f>
        <v>0</v>
      </c>
      <c r="BL4593" s="20" t="s">
        <v>482</v>
      </c>
      <c r="BM4593" s="229" t="s">
        <v>4456</v>
      </c>
    </row>
    <row r="4594" s="2" customFormat="1">
      <c r="A4594" s="41"/>
      <c r="B4594" s="42"/>
      <c r="C4594" s="43"/>
      <c r="D4594" s="231" t="s">
        <v>381</v>
      </c>
      <c r="E4594" s="43"/>
      <c r="F4594" s="232" t="s">
        <v>4457</v>
      </c>
      <c r="G4594" s="43"/>
      <c r="H4594" s="43"/>
      <c r="I4594" s="233"/>
      <c r="J4594" s="43"/>
      <c r="K4594" s="43"/>
      <c r="L4594" s="47"/>
      <c r="M4594" s="234"/>
      <c r="N4594" s="235"/>
      <c r="O4594" s="87"/>
      <c r="P4594" s="87"/>
      <c r="Q4594" s="87"/>
      <c r="R4594" s="87"/>
      <c r="S4594" s="87"/>
      <c r="T4594" s="88"/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T4594" s="20" t="s">
        <v>381</v>
      </c>
      <c r="AU4594" s="20" t="s">
        <v>91</v>
      </c>
    </row>
    <row r="4595" s="13" customFormat="1">
      <c r="A4595" s="13"/>
      <c r="B4595" s="236"/>
      <c r="C4595" s="237"/>
      <c r="D4595" s="238" t="s">
        <v>383</v>
      </c>
      <c r="E4595" s="239" t="s">
        <v>19</v>
      </c>
      <c r="F4595" s="240" t="s">
        <v>2377</v>
      </c>
      <c r="G4595" s="237"/>
      <c r="H4595" s="239" t="s">
        <v>19</v>
      </c>
      <c r="I4595" s="241"/>
      <c r="J4595" s="237"/>
      <c r="K4595" s="237"/>
      <c r="L4595" s="242"/>
      <c r="M4595" s="243"/>
      <c r="N4595" s="244"/>
      <c r="O4595" s="244"/>
      <c r="P4595" s="244"/>
      <c r="Q4595" s="244"/>
      <c r="R4595" s="244"/>
      <c r="S4595" s="244"/>
      <c r="T4595" s="24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6" t="s">
        <v>383</v>
      </c>
      <c r="AU4595" s="246" t="s">
        <v>91</v>
      </c>
      <c r="AV4595" s="13" t="s">
        <v>85</v>
      </c>
      <c r="AW4595" s="13" t="s">
        <v>37</v>
      </c>
      <c r="AX4595" s="13" t="s">
        <v>78</v>
      </c>
      <c r="AY4595" s="246" t="s">
        <v>373</v>
      </c>
    </row>
    <row r="4596" s="13" customFormat="1">
      <c r="A4596" s="13"/>
      <c r="B4596" s="236"/>
      <c r="C4596" s="237"/>
      <c r="D4596" s="238" t="s">
        <v>383</v>
      </c>
      <c r="E4596" s="239" t="s">
        <v>19</v>
      </c>
      <c r="F4596" s="240" t="s">
        <v>668</v>
      </c>
      <c r="G4596" s="237"/>
      <c r="H4596" s="239" t="s">
        <v>19</v>
      </c>
      <c r="I4596" s="241"/>
      <c r="J4596" s="237"/>
      <c r="K4596" s="237"/>
      <c r="L4596" s="242"/>
      <c r="M4596" s="243"/>
      <c r="N4596" s="244"/>
      <c r="O4596" s="244"/>
      <c r="P4596" s="244"/>
      <c r="Q4596" s="244"/>
      <c r="R4596" s="244"/>
      <c r="S4596" s="244"/>
      <c r="T4596" s="245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6" t="s">
        <v>383</v>
      </c>
      <c r="AU4596" s="246" t="s">
        <v>91</v>
      </c>
      <c r="AV4596" s="13" t="s">
        <v>85</v>
      </c>
      <c r="AW4596" s="13" t="s">
        <v>37</v>
      </c>
      <c r="AX4596" s="13" t="s">
        <v>78</v>
      </c>
      <c r="AY4596" s="246" t="s">
        <v>373</v>
      </c>
    </row>
    <row r="4597" s="13" customFormat="1">
      <c r="A4597" s="13"/>
      <c r="B4597" s="236"/>
      <c r="C4597" s="237"/>
      <c r="D4597" s="238" t="s">
        <v>383</v>
      </c>
      <c r="E4597" s="239" t="s">
        <v>19</v>
      </c>
      <c r="F4597" s="240" t="s">
        <v>673</v>
      </c>
      <c r="G4597" s="237"/>
      <c r="H4597" s="239" t="s">
        <v>19</v>
      </c>
      <c r="I4597" s="241"/>
      <c r="J4597" s="237"/>
      <c r="K4597" s="237"/>
      <c r="L4597" s="242"/>
      <c r="M4597" s="243"/>
      <c r="N4597" s="244"/>
      <c r="O4597" s="244"/>
      <c r="P4597" s="244"/>
      <c r="Q4597" s="244"/>
      <c r="R4597" s="244"/>
      <c r="S4597" s="244"/>
      <c r="T4597" s="245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6" t="s">
        <v>383</v>
      </c>
      <c r="AU4597" s="246" t="s">
        <v>91</v>
      </c>
      <c r="AV4597" s="13" t="s">
        <v>85</v>
      </c>
      <c r="AW4597" s="13" t="s">
        <v>37</v>
      </c>
      <c r="AX4597" s="13" t="s">
        <v>78</v>
      </c>
      <c r="AY4597" s="246" t="s">
        <v>373</v>
      </c>
    </row>
    <row r="4598" s="13" customFormat="1">
      <c r="A4598" s="13"/>
      <c r="B4598" s="236"/>
      <c r="C4598" s="237"/>
      <c r="D4598" s="238" t="s">
        <v>383</v>
      </c>
      <c r="E4598" s="239" t="s">
        <v>19</v>
      </c>
      <c r="F4598" s="240" t="s">
        <v>166</v>
      </c>
      <c r="G4598" s="237"/>
      <c r="H4598" s="239" t="s">
        <v>19</v>
      </c>
      <c r="I4598" s="241"/>
      <c r="J4598" s="237"/>
      <c r="K4598" s="237"/>
      <c r="L4598" s="242"/>
      <c r="M4598" s="243"/>
      <c r="N4598" s="244"/>
      <c r="O4598" s="244"/>
      <c r="P4598" s="244"/>
      <c r="Q4598" s="244"/>
      <c r="R4598" s="244"/>
      <c r="S4598" s="244"/>
      <c r="T4598" s="24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6" t="s">
        <v>383</v>
      </c>
      <c r="AU4598" s="246" t="s">
        <v>91</v>
      </c>
      <c r="AV4598" s="13" t="s">
        <v>85</v>
      </c>
      <c r="AW4598" s="13" t="s">
        <v>37</v>
      </c>
      <c r="AX4598" s="13" t="s">
        <v>78</v>
      </c>
      <c r="AY4598" s="246" t="s">
        <v>373</v>
      </c>
    </row>
    <row r="4599" s="14" customFormat="1">
      <c r="A4599" s="14"/>
      <c r="B4599" s="247"/>
      <c r="C4599" s="248"/>
      <c r="D4599" s="238" t="s">
        <v>383</v>
      </c>
      <c r="E4599" s="249" t="s">
        <v>19</v>
      </c>
      <c r="F4599" s="250" t="s">
        <v>4458</v>
      </c>
      <c r="G4599" s="248"/>
      <c r="H4599" s="251">
        <v>7.9000000000000004</v>
      </c>
      <c r="I4599" s="252"/>
      <c r="J4599" s="248"/>
      <c r="K4599" s="248"/>
      <c r="L4599" s="253"/>
      <c r="M4599" s="254"/>
      <c r="N4599" s="255"/>
      <c r="O4599" s="255"/>
      <c r="P4599" s="255"/>
      <c r="Q4599" s="255"/>
      <c r="R4599" s="255"/>
      <c r="S4599" s="255"/>
      <c r="T4599" s="256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7" t="s">
        <v>383</v>
      </c>
      <c r="AU4599" s="257" t="s">
        <v>91</v>
      </c>
      <c r="AV4599" s="14" t="s">
        <v>91</v>
      </c>
      <c r="AW4599" s="14" t="s">
        <v>37</v>
      </c>
      <c r="AX4599" s="14" t="s">
        <v>78</v>
      </c>
      <c r="AY4599" s="257" t="s">
        <v>373</v>
      </c>
    </row>
    <row r="4600" s="14" customFormat="1">
      <c r="A4600" s="14"/>
      <c r="B4600" s="247"/>
      <c r="C4600" s="248"/>
      <c r="D4600" s="238" t="s">
        <v>383</v>
      </c>
      <c r="E4600" s="249" t="s">
        <v>19</v>
      </c>
      <c r="F4600" s="250" t="s">
        <v>4459</v>
      </c>
      <c r="G4600" s="248"/>
      <c r="H4600" s="251">
        <v>12.9</v>
      </c>
      <c r="I4600" s="252"/>
      <c r="J4600" s="248"/>
      <c r="K4600" s="248"/>
      <c r="L4600" s="253"/>
      <c r="M4600" s="254"/>
      <c r="N4600" s="255"/>
      <c r="O4600" s="255"/>
      <c r="P4600" s="255"/>
      <c r="Q4600" s="255"/>
      <c r="R4600" s="255"/>
      <c r="S4600" s="255"/>
      <c r="T4600" s="256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7" t="s">
        <v>383</v>
      </c>
      <c r="AU4600" s="257" t="s">
        <v>91</v>
      </c>
      <c r="AV4600" s="14" t="s">
        <v>91</v>
      </c>
      <c r="AW4600" s="14" t="s">
        <v>37</v>
      </c>
      <c r="AX4600" s="14" t="s">
        <v>78</v>
      </c>
      <c r="AY4600" s="257" t="s">
        <v>373</v>
      </c>
    </row>
    <row r="4601" s="14" customFormat="1">
      <c r="A4601" s="14"/>
      <c r="B4601" s="247"/>
      <c r="C4601" s="248"/>
      <c r="D4601" s="238" t="s">
        <v>383</v>
      </c>
      <c r="E4601" s="249" t="s">
        <v>19</v>
      </c>
      <c r="F4601" s="250" t="s">
        <v>4460</v>
      </c>
      <c r="G4601" s="248"/>
      <c r="H4601" s="251">
        <v>20</v>
      </c>
      <c r="I4601" s="252"/>
      <c r="J4601" s="248"/>
      <c r="K4601" s="248"/>
      <c r="L4601" s="253"/>
      <c r="M4601" s="254"/>
      <c r="N4601" s="255"/>
      <c r="O4601" s="255"/>
      <c r="P4601" s="255"/>
      <c r="Q4601" s="255"/>
      <c r="R4601" s="255"/>
      <c r="S4601" s="255"/>
      <c r="T4601" s="256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7" t="s">
        <v>383</v>
      </c>
      <c r="AU4601" s="257" t="s">
        <v>91</v>
      </c>
      <c r="AV4601" s="14" t="s">
        <v>91</v>
      </c>
      <c r="AW4601" s="14" t="s">
        <v>37</v>
      </c>
      <c r="AX4601" s="14" t="s">
        <v>78</v>
      </c>
      <c r="AY4601" s="257" t="s">
        <v>373</v>
      </c>
    </row>
    <row r="4602" s="14" customFormat="1">
      <c r="A4602" s="14"/>
      <c r="B4602" s="247"/>
      <c r="C4602" s="248"/>
      <c r="D4602" s="238" t="s">
        <v>383</v>
      </c>
      <c r="E4602" s="249" t="s">
        <v>19</v>
      </c>
      <c r="F4602" s="250" t="s">
        <v>4461</v>
      </c>
      <c r="G4602" s="248"/>
      <c r="H4602" s="251">
        <v>22.100000000000001</v>
      </c>
      <c r="I4602" s="252"/>
      <c r="J4602" s="248"/>
      <c r="K4602" s="248"/>
      <c r="L4602" s="253"/>
      <c r="M4602" s="254"/>
      <c r="N4602" s="255"/>
      <c r="O4602" s="255"/>
      <c r="P4602" s="255"/>
      <c r="Q4602" s="255"/>
      <c r="R4602" s="255"/>
      <c r="S4602" s="255"/>
      <c r="T4602" s="256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7" t="s">
        <v>383</v>
      </c>
      <c r="AU4602" s="257" t="s">
        <v>91</v>
      </c>
      <c r="AV4602" s="14" t="s">
        <v>91</v>
      </c>
      <c r="AW4602" s="14" t="s">
        <v>37</v>
      </c>
      <c r="AX4602" s="14" t="s">
        <v>78</v>
      </c>
      <c r="AY4602" s="257" t="s">
        <v>373</v>
      </c>
    </row>
    <row r="4603" s="14" customFormat="1">
      <c r="A4603" s="14"/>
      <c r="B4603" s="247"/>
      <c r="C4603" s="248"/>
      <c r="D4603" s="238" t="s">
        <v>383</v>
      </c>
      <c r="E4603" s="249" t="s">
        <v>19</v>
      </c>
      <c r="F4603" s="250" t="s">
        <v>4462</v>
      </c>
      <c r="G4603" s="248"/>
      <c r="H4603" s="251">
        <v>9.0999999999999996</v>
      </c>
      <c r="I4603" s="252"/>
      <c r="J4603" s="248"/>
      <c r="K4603" s="248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7" t="s">
        <v>383</v>
      </c>
      <c r="AU4603" s="257" t="s">
        <v>91</v>
      </c>
      <c r="AV4603" s="14" t="s">
        <v>91</v>
      </c>
      <c r="AW4603" s="14" t="s">
        <v>37</v>
      </c>
      <c r="AX4603" s="14" t="s">
        <v>78</v>
      </c>
      <c r="AY4603" s="257" t="s">
        <v>373</v>
      </c>
    </row>
    <row r="4604" s="14" customFormat="1">
      <c r="A4604" s="14"/>
      <c r="B4604" s="247"/>
      <c r="C4604" s="248"/>
      <c r="D4604" s="238" t="s">
        <v>383</v>
      </c>
      <c r="E4604" s="249" t="s">
        <v>19</v>
      </c>
      <c r="F4604" s="250" t="s">
        <v>4463</v>
      </c>
      <c r="G4604" s="248"/>
      <c r="H4604" s="251">
        <v>9.9000000000000004</v>
      </c>
      <c r="I4604" s="252"/>
      <c r="J4604" s="248"/>
      <c r="K4604" s="248"/>
      <c r="L4604" s="253"/>
      <c r="M4604" s="254"/>
      <c r="N4604" s="255"/>
      <c r="O4604" s="255"/>
      <c r="P4604" s="255"/>
      <c r="Q4604" s="255"/>
      <c r="R4604" s="255"/>
      <c r="S4604" s="255"/>
      <c r="T4604" s="256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7" t="s">
        <v>383</v>
      </c>
      <c r="AU4604" s="257" t="s">
        <v>91</v>
      </c>
      <c r="AV4604" s="14" t="s">
        <v>91</v>
      </c>
      <c r="AW4604" s="14" t="s">
        <v>37</v>
      </c>
      <c r="AX4604" s="14" t="s">
        <v>78</v>
      </c>
      <c r="AY4604" s="257" t="s">
        <v>373</v>
      </c>
    </row>
    <row r="4605" s="13" customFormat="1">
      <c r="A4605" s="13"/>
      <c r="B4605" s="236"/>
      <c r="C4605" s="237"/>
      <c r="D4605" s="238" t="s">
        <v>383</v>
      </c>
      <c r="E4605" s="239" t="s">
        <v>19</v>
      </c>
      <c r="F4605" s="240" t="s">
        <v>169</v>
      </c>
      <c r="G4605" s="237"/>
      <c r="H4605" s="239" t="s">
        <v>19</v>
      </c>
      <c r="I4605" s="241"/>
      <c r="J4605" s="237"/>
      <c r="K4605" s="237"/>
      <c r="L4605" s="242"/>
      <c r="M4605" s="243"/>
      <c r="N4605" s="244"/>
      <c r="O4605" s="244"/>
      <c r="P4605" s="244"/>
      <c r="Q4605" s="244"/>
      <c r="R4605" s="244"/>
      <c r="S4605" s="244"/>
      <c r="T4605" s="24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6" t="s">
        <v>383</v>
      </c>
      <c r="AU4605" s="246" t="s">
        <v>91</v>
      </c>
      <c r="AV4605" s="13" t="s">
        <v>85</v>
      </c>
      <c r="AW4605" s="13" t="s">
        <v>37</v>
      </c>
      <c r="AX4605" s="13" t="s">
        <v>78</v>
      </c>
      <c r="AY4605" s="246" t="s">
        <v>373</v>
      </c>
    </row>
    <row r="4606" s="14" customFormat="1">
      <c r="A4606" s="14"/>
      <c r="B4606" s="247"/>
      <c r="C4606" s="248"/>
      <c r="D4606" s="238" t="s">
        <v>383</v>
      </c>
      <c r="E4606" s="249" t="s">
        <v>19</v>
      </c>
      <c r="F4606" s="250" t="s">
        <v>4464</v>
      </c>
      <c r="G4606" s="248"/>
      <c r="H4606" s="251">
        <v>11</v>
      </c>
      <c r="I4606" s="252"/>
      <c r="J4606" s="248"/>
      <c r="K4606" s="248"/>
      <c r="L4606" s="253"/>
      <c r="M4606" s="254"/>
      <c r="N4606" s="255"/>
      <c r="O4606" s="255"/>
      <c r="P4606" s="255"/>
      <c r="Q4606" s="255"/>
      <c r="R4606" s="255"/>
      <c r="S4606" s="255"/>
      <c r="T4606" s="256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7" t="s">
        <v>383</v>
      </c>
      <c r="AU4606" s="257" t="s">
        <v>91</v>
      </c>
      <c r="AV4606" s="14" t="s">
        <v>91</v>
      </c>
      <c r="AW4606" s="14" t="s">
        <v>37</v>
      </c>
      <c r="AX4606" s="14" t="s">
        <v>78</v>
      </c>
      <c r="AY4606" s="257" t="s">
        <v>373</v>
      </c>
    </row>
    <row r="4607" s="14" customFormat="1">
      <c r="A4607" s="14"/>
      <c r="B4607" s="247"/>
      <c r="C4607" s="248"/>
      <c r="D4607" s="238" t="s">
        <v>383</v>
      </c>
      <c r="E4607" s="249" t="s">
        <v>19</v>
      </c>
      <c r="F4607" s="250" t="s">
        <v>4465</v>
      </c>
      <c r="G4607" s="248"/>
      <c r="H4607" s="251">
        <v>15.199999999999999</v>
      </c>
      <c r="I4607" s="252"/>
      <c r="J4607" s="248"/>
      <c r="K4607" s="248"/>
      <c r="L4607" s="253"/>
      <c r="M4607" s="254"/>
      <c r="N4607" s="255"/>
      <c r="O4607" s="255"/>
      <c r="P4607" s="255"/>
      <c r="Q4607" s="255"/>
      <c r="R4607" s="255"/>
      <c r="S4607" s="255"/>
      <c r="T4607" s="256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7" t="s">
        <v>383</v>
      </c>
      <c r="AU4607" s="257" t="s">
        <v>91</v>
      </c>
      <c r="AV4607" s="14" t="s">
        <v>91</v>
      </c>
      <c r="AW4607" s="14" t="s">
        <v>37</v>
      </c>
      <c r="AX4607" s="14" t="s">
        <v>78</v>
      </c>
      <c r="AY4607" s="257" t="s">
        <v>373</v>
      </c>
    </row>
    <row r="4608" s="13" customFormat="1">
      <c r="A4608" s="13"/>
      <c r="B4608" s="236"/>
      <c r="C4608" s="237"/>
      <c r="D4608" s="238" t="s">
        <v>383</v>
      </c>
      <c r="E4608" s="239" t="s">
        <v>19</v>
      </c>
      <c r="F4608" s="240" t="s">
        <v>692</v>
      </c>
      <c r="G4608" s="237"/>
      <c r="H4608" s="239" t="s">
        <v>19</v>
      </c>
      <c r="I4608" s="241"/>
      <c r="J4608" s="237"/>
      <c r="K4608" s="237"/>
      <c r="L4608" s="242"/>
      <c r="M4608" s="243"/>
      <c r="N4608" s="244"/>
      <c r="O4608" s="244"/>
      <c r="P4608" s="244"/>
      <c r="Q4608" s="244"/>
      <c r="R4608" s="244"/>
      <c r="S4608" s="244"/>
      <c r="T4608" s="245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6" t="s">
        <v>383</v>
      </c>
      <c r="AU4608" s="246" t="s">
        <v>91</v>
      </c>
      <c r="AV4608" s="13" t="s">
        <v>85</v>
      </c>
      <c r="AW4608" s="13" t="s">
        <v>37</v>
      </c>
      <c r="AX4608" s="13" t="s">
        <v>78</v>
      </c>
      <c r="AY4608" s="246" t="s">
        <v>373</v>
      </c>
    </row>
    <row r="4609" s="13" customFormat="1">
      <c r="A4609" s="13"/>
      <c r="B4609" s="236"/>
      <c r="C4609" s="237"/>
      <c r="D4609" s="238" t="s">
        <v>383</v>
      </c>
      <c r="E4609" s="239" t="s">
        <v>19</v>
      </c>
      <c r="F4609" s="240" t="s">
        <v>173</v>
      </c>
      <c r="G4609" s="237"/>
      <c r="H4609" s="239" t="s">
        <v>19</v>
      </c>
      <c r="I4609" s="241"/>
      <c r="J4609" s="237"/>
      <c r="K4609" s="237"/>
      <c r="L4609" s="242"/>
      <c r="M4609" s="243"/>
      <c r="N4609" s="244"/>
      <c r="O4609" s="244"/>
      <c r="P4609" s="244"/>
      <c r="Q4609" s="244"/>
      <c r="R4609" s="244"/>
      <c r="S4609" s="244"/>
      <c r="T4609" s="245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6" t="s">
        <v>383</v>
      </c>
      <c r="AU4609" s="246" t="s">
        <v>91</v>
      </c>
      <c r="AV4609" s="13" t="s">
        <v>85</v>
      </c>
      <c r="AW4609" s="13" t="s">
        <v>37</v>
      </c>
      <c r="AX4609" s="13" t="s">
        <v>78</v>
      </c>
      <c r="AY4609" s="246" t="s">
        <v>373</v>
      </c>
    </row>
    <row r="4610" s="14" customFormat="1">
      <c r="A4610" s="14"/>
      <c r="B4610" s="247"/>
      <c r="C4610" s="248"/>
      <c r="D4610" s="238" t="s">
        <v>383</v>
      </c>
      <c r="E4610" s="249" t="s">
        <v>19</v>
      </c>
      <c r="F4610" s="250" t="s">
        <v>4466</v>
      </c>
      <c r="G4610" s="248"/>
      <c r="H4610" s="251">
        <v>6.0999999999999996</v>
      </c>
      <c r="I4610" s="252"/>
      <c r="J4610" s="248"/>
      <c r="K4610" s="248"/>
      <c r="L4610" s="253"/>
      <c r="M4610" s="254"/>
      <c r="N4610" s="255"/>
      <c r="O4610" s="255"/>
      <c r="P4610" s="255"/>
      <c r="Q4610" s="255"/>
      <c r="R4610" s="255"/>
      <c r="S4610" s="255"/>
      <c r="T4610" s="256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7" t="s">
        <v>383</v>
      </c>
      <c r="AU4610" s="257" t="s">
        <v>91</v>
      </c>
      <c r="AV4610" s="14" t="s">
        <v>91</v>
      </c>
      <c r="AW4610" s="14" t="s">
        <v>37</v>
      </c>
      <c r="AX4610" s="14" t="s">
        <v>78</v>
      </c>
      <c r="AY4610" s="257" t="s">
        <v>373</v>
      </c>
    </row>
    <row r="4611" s="14" customFormat="1">
      <c r="A4611" s="14"/>
      <c r="B4611" s="247"/>
      <c r="C4611" s="248"/>
      <c r="D4611" s="238" t="s">
        <v>383</v>
      </c>
      <c r="E4611" s="249" t="s">
        <v>19</v>
      </c>
      <c r="F4611" s="250" t="s">
        <v>4467</v>
      </c>
      <c r="G4611" s="248"/>
      <c r="H4611" s="251">
        <v>4.5</v>
      </c>
      <c r="I4611" s="252"/>
      <c r="J4611" s="248"/>
      <c r="K4611" s="248"/>
      <c r="L4611" s="253"/>
      <c r="M4611" s="254"/>
      <c r="N4611" s="255"/>
      <c r="O4611" s="255"/>
      <c r="P4611" s="255"/>
      <c r="Q4611" s="255"/>
      <c r="R4611" s="255"/>
      <c r="S4611" s="255"/>
      <c r="T4611" s="256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7" t="s">
        <v>383</v>
      </c>
      <c r="AU4611" s="257" t="s">
        <v>91</v>
      </c>
      <c r="AV4611" s="14" t="s">
        <v>91</v>
      </c>
      <c r="AW4611" s="14" t="s">
        <v>37</v>
      </c>
      <c r="AX4611" s="14" t="s">
        <v>78</v>
      </c>
      <c r="AY4611" s="257" t="s">
        <v>373</v>
      </c>
    </row>
    <row r="4612" s="14" customFormat="1">
      <c r="A4612" s="14"/>
      <c r="B4612" s="247"/>
      <c r="C4612" s="248"/>
      <c r="D4612" s="238" t="s">
        <v>383</v>
      </c>
      <c r="E4612" s="249" t="s">
        <v>19</v>
      </c>
      <c r="F4612" s="250" t="s">
        <v>4468</v>
      </c>
      <c r="G4612" s="248"/>
      <c r="H4612" s="251">
        <v>7.0999999999999996</v>
      </c>
      <c r="I4612" s="252"/>
      <c r="J4612" s="248"/>
      <c r="K4612" s="248"/>
      <c r="L4612" s="253"/>
      <c r="M4612" s="254"/>
      <c r="N4612" s="255"/>
      <c r="O4612" s="255"/>
      <c r="P4612" s="255"/>
      <c r="Q4612" s="255"/>
      <c r="R4612" s="255"/>
      <c r="S4612" s="255"/>
      <c r="T4612" s="256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7" t="s">
        <v>383</v>
      </c>
      <c r="AU4612" s="257" t="s">
        <v>91</v>
      </c>
      <c r="AV4612" s="14" t="s">
        <v>91</v>
      </c>
      <c r="AW4612" s="14" t="s">
        <v>37</v>
      </c>
      <c r="AX4612" s="14" t="s">
        <v>78</v>
      </c>
      <c r="AY4612" s="257" t="s">
        <v>373</v>
      </c>
    </row>
    <row r="4613" s="14" customFormat="1">
      <c r="A4613" s="14"/>
      <c r="B4613" s="247"/>
      <c r="C4613" s="248"/>
      <c r="D4613" s="238" t="s">
        <v>383</v>
      </c>
      <c r="E4613" s="249" t="s">
        <v>19</v>
      </c>
      <c r="F4613" s="250" t="s">
        <v>4469</v>
      </c>
      <c r="G4613" s="248"/>
      <c r="H4613" s="251">
        <v>4.2000000000000002</v>
      </c>
      <c r="I4613" s="252"/>
      <c r="J4613" s="248"/>
      <c r="K4613" s="248"/>
      <c r="L4613" s="253"/>
      <c r="M4613" s="254"/>
      <c r="N4613" s="255"/>
      <c r="O4613" s="255"/>
      <c r="P4613" s="255"/>
      <c r="Q4613" s="255"/>
      <c r="R4613" s="255"/>
      <c r="S4613" s="255"/>
      <c r="T4613" s="256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7" t="s">
        <v>383</v>
      </c>
      <c r="AU4613" s="257" t="s">
        <v>91</v>
      </c>
      <c r="AV4613" s="14" t="s">
        <v>91</v>
      </c>
      <c r="AW4613" s="14" t="s">
        <v>37</v>
      </c>
      <c r="AX4613" s="14" t="s">
        <v>78</v>
      </c>
      <c r="AY4613" s="257" t="s">
        <v>373</v>
      </c>
    </row>
    <row r="4614" s="14" customFormat="1">
      <c r="A4614" s="14"/>
      <c r="B4614" s="247"/>
      <c r="C4614" s="248"/>
      <c r="D4614" s="238" t="s">
        <v>383</v>
      </c>
      <c r="E4614" s="249" t="s">
        <v>19</v>
      </c>
      <c r="F4614" s="250" t="s">
        <v>4470</v>
      </c>
      <c r="G4614" s="248"/>
      <c r="H4614" s="251">
        <v>5.5999999999999996</v>
      </c>
      <c r="I4614" s="252"/>
      <c r="J4614" s="248"/>
      <c r="K4614" s="248"/>
      <c r="L4614" s="253"/>
      <c r="M4614" s="254"/>
      <c r="N4614" s="255"/>
      <c r="O4614" s="255"/>
      <c r="P4614" s="255"/>
      <c r="Q4614" s="255"/>
      <c r="R4614" s="255"/>
      <c r="S4614" s="255"/>
      <c r="T4614" s="256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7" t="s">
        <v>383</v>
      </c>
      <c r="AU4614" s="257" t="s">
        <v>91</v>
      </c>
      <c r="AV4614" s="14" t="s">
        <v>91</v>
      </c>
      <c r="AW4614" s="14" t="s">
        <v>37</v>
      </c>
      <c r="AX4614" s="14" t="s">
        <v>78</v>
      </c>
      <c r="AY4614" s="257" t="s">
        <v>373</v>
      </c>
    </row>
    <row r="4615" s="13" customFormat="1">
      <c r="A4615" s="13"/>
      <c r="B4615" s="236"/>
      <c r="C4615" s="237"/>
      <c r="D4615" s="238" t="s">
        <v>383</v>
      </c>
      <c r="E4615" s="239" t="s">
        <v>19</v>
      </c>
      <c r="F4615" s="240" t="s">
        <v>693</v>
      </c>
      <c r="G4615" s="237"/>
      <c r="H4615" s="239" t="s">
        <v>19</v>
      </c>
      <c r="I4615" s="241"/>
      <c r="J4615" s="237"/>
      <c r="K4615" s="237"/>
      <c r="L4615" s="242"/>
      <c r="M4615" s="243"/>
      <c r="N4615" s="244"/>
      <c r="O4615" s="244"/>
      <c r="P4615" s="244"/>
      <c r="Q4615" s="244"/>
      <c r="R4615" s="244"/>
      <c r="S4615" s="244"/>
      <c r="T4615" s="245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6" t="s">
        <v>383</v>
      </c>
      <c r="AU4615" s="246" t="s">
        <v>91</v>
      </c>
      <c r="AV4615" s="13" t="s">
        <v>85</v>
      </c>
      <c r="AW4615" s="13" t="s">
        <v>37</v>
      </c>
      <c r="AX4615" s="13" t="s">
        <v>78</v>
      </c>
      <c r="AY4615" s="246" t="s">
        <v>373</v>
      </c>
    </row>
    <row r="4616" s="13" customFormat="1">
      <c r="A4616" s="13"/>
      <c r="B4616" s="236"/>
      <c r="C4616" s="237"/>
      <c r="D4616" s="238" t="s">
        <v>383</v>
      </c>
      <c r="E4616" s="239" t="s">
        <v>19</v>
      </c>
      <c r="F4616" s="240" t="s">
        <v>173</v>
      </c>
      <c r="G4616" s="237"/>
      <c r="H4616" s="239" t="s">
        <v>19</v>
      </c>
      <c r="I4616" s="241"/>
      <c r="J4616" s="237"/>
      <c r="K4616" s="237"/>
      <c r="L4616" s="242"/>
      <c r="M4616" s="243"/>
      <c r="N4616" s="244"/>
      <c r="O4616" s="244"/>
      <c r="P4616" s="244"/>
      <c r="Q4616" s="244"/>
      <c r="R4616" s="244"/>
      <c r="S4616" s="244"/>
      <c r="T4616" s="245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6" t="s">
        <v>383</v>
      </c>
      <c r="AU4616" s="246" t="s">
        <v>91</v>
      </c>
      <c r="AV4616" s="13" t="s">
        <v>85</v>
      </c>
      <c r="AW4616" s="13" t="s">
        <v>37</v>
      </c>
      <c r="AX4616" s="13" t="s">
        <v>78</v>
      </c>
      <c r="AY4616" s="246" t="s">
        <v>373</v>
      </c>
    </row>
    <row r="4617" s="14" customFormat="1">
      <c r="A4617" s="14"/>
      <c r="B4617" s="247"/>
      <c r="C4617" s="248"/>
      <c r="D4617" s="238" t="s">
        <v>383</v>
      </c>
      <c r="E4617" s="249" t="s">
        <v>19</v>
      </c>
      <c r="F4617" s="250" t="s">
        <v>4471</v>
      </c>
      <c r="G4617" s="248"/>
      <c r="H4617" s="251">
        <v>6.0999999999999996</v>
      </c>
      <c r="I4617" s="252"/>
      <c r="J4617" s="248"/>
      <c r="K4617" s="248"/>
      <c r="L4617" s="253"/>
      <c r="M4617" s="254"/>
      <c r="N4617" s="255"/>
      <c r="O4617" s="255"/>
      <c r="P4617" s="255"/>
      <c r="Q4617" s="255"/>
      <c r="R4617" s="255"/>
      <c r="S4617" s="255"/>
      <c r="T4617" s="256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7" t="s">
        <v>383</v>
      </c>
      <c r="AU4617" s="257" t="s">
        <v>91</v>
      </c>
      <c r="AV4617" s="14" t="s">
        <v>91</v>
      </c>
      <c r="AW4617" s="14" t="s">
        <v>37</v>
      </c>
      <c r="AX4617" s="14" t="s">
        <v>78</v>
      </c>
      <c r="AY4617" s="257" t="s">
        <v>373</v>
      </c>
    </row>
    <row r="4618" s="14" customFormat="1">
      <c r="A4618" s="14"/>
      <c r="B4618" s="247"/>
      <c r="C4618" s="248"/>
      <c r="D4618" s="238" t="s">
        <v>383</v>
      </c>
      <c r="E4618" s="249" t="s">
        <v>19</v>
      </c>
      <c r="F4618" s="250" t="s">
        <v>4472</v>
      </c>
      <c r="G4618" s="248"/>
      <c r="H4618" s="251">
        <v>4.5</v>
      </c>
      <c r="I4618" s="252"/>
      <c r="J4618" s="248"/>
      <c r="K4618" s="248"/>
      <c r="L4618" s="253"/>
      <c r="M4618" s="254"/>
      <c r="N4618" s="255"/>
      <c r="O4618" s="255"/>
      <c r="P4618" s="255"/>
      <c r="Q4618" s="255"/>
      <c r="R4618" s="255"/>
      <c r="S4618" s="255"/>
      <c r="T4618" s="256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7" t="s">
        <v>383</v>
      </c>
      <c r="AU4618" s="257" t="s">
        <v>91</v>
      </c>
      <c r="AV4618" s="14" t="s">
        <v>91</v>
      </c>
      <c r="AW4618" s="14" t="s">
        <v>37</v>
      </c>
      <c r="AX4618" s="14" t="s">
        <v>78</v>
      </c>
      <c r="AY4618" s="257" t="s">
        <v>373</v>
      </c>
    </row>
    <row r="4619" s="14" customFormat="1">
      <c r="A4619" s="14"/>
      <c r="B4619" s="247"/>
      <c r="C4619" s="248"/>
      <c r="D4619" s="238" t="s">
        <v>383</v>
      </c>
      <c r="E4619" s="249" t="s">
        <v>19</v>
      </c>
      <c r="F4619" s="250" t="s">
        <v>4473</v>
      </c>
      <c r="G4619" s="248"/>
      <c r="H4619" s="251">
        <v>7.0999999999999996</v>
      </c>
      <c r="I4619" s="252"/>
      <c r="J4619" s="248"/>
      <c r="K4619" s="248"/>
      <c r="L4619" s="253"/>
      <c r="M4619" s="254"/>
      <c r="N4619" s="255"/>
      <c r="O4619" s="255"/>
      <c r="P4619" s="255"/>
      <c r="Q4619" s="255"/>
      <c r="R4619" s="255"/>
      <c r="S4619" s="255"/>
      <c r="T4619" s="256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7" t="s">
        <v>383</v>
      </c>
      <c r="AU4619" s="257" t="s">
        <v>91</v>
      </c>
      <c r="AV4619" s="14" t="s">
        <v>91</v>
      </c>
      <c r="AW4619" s="14" t="s">
        <v>37</v>
      </c>
      <c r="AX4619" s="14" t="s">
        <v>78</v>
      </c>
      <c r="AY4619" s="257" t="s">
        <v>373</v>
      </c>
    </row>
    <row r="4620" s="14" customFormat="1">
      <c r="A4620" s="14"/>
      <c r="B4620" s="247"/>
      <c r="C4620" s="248"/>
      <c r="D4620" s="238" t="s">
        <v>383</v>
      </c>
      <c r="E4620" s="249" t="s">
        <v>19</v>
      </c>
      <c r="F4620" s="250" t="s">
        <v>4474</v>
      </c>
      <c r="G4620" s="248"/>
      <c r="H4620" s="251">
        <v>4.2000000000000002</v>
      </c>
      <c r="I4620" s="252"/>
      <c r="J4620" s="248"/>
      <c r="K4620" s="248"/>
      <c r="L4620" s="253"/>
      <c r="M4620" s="254"/>
      <c r="N4620" s="255"/>
      <c r="O4620" s="255"/>
      <c r="P4620" s="255"/>
      <c r="Q4620" s="255"/>
      <c r="R4620" s="255"/>
      <c r="S4620" s="255"/>
      <c r="T4620" s="256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7" t="s">
        <v>383</v>
      </c>
      <c r="AU4620" s="257" t="s">
        <v>91</v>
      </c>
      <c r="AV4620" s="14" t="s">
        <v>91</v>
      </c>
      <c r="AW4620" s="14" t="s">
        <v>37</v>
      </c>
      <c r="AX4620" s="14" t="s">
        <v>78</v>
      </c>
      <c r="AY4620" s="257" t="s">
        <v>373</v>
      </c>
    </row>
    <row r="4621" s="14" customFormat="1">
      <c r="A4621" s="14"/>
      <c r="B4621" s="247"/>
      <c r="C4621" s="248"/>
      <c r="D4621" s="238" t="s">
        <v>383</v>
      </c>
      <c r="E4621" s="249" t="s">
        <v>19</v>
      </c>
      <c r="F4621" s="250" t="s">
        <v>4475</v>
      </c>
      <c r="G4621" s="248"/>
      <c r="H4621" s="251">
        <v>5.5999999999999996</v>
      </c>
      <c r="I4621" s="252"/>
      <c r="J4621" s="248"/>
      <c r="K4621" s="248"/>
      <c r="L4621" s="253"/>
      <c r="M4621" s="254"/>
      <c r="N4621" s="255"/>
      <c r="O4621" s="255"/>
      <c r="P4621" s="255"/>
      <c r="Q4621" s="255"/>
      <c r="R4621" s="255"/>
      <c r="S4621" s="255"/>
      <c r="T4621" s="256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7" t="s">
        <v>383</v>
      </c>
      <c r="AU4621" s="257" t="s">
        <v>91</v>
      </c>
      <c r="AV4621" s="14" t="s">
        <v>91</v>
      </c>
      <c r="AW4621" s="14" t="s">
        <v>37</v>
      </c>
      <c r="AX4621" s="14" t="s">
        <v>78</v>
      </c>
      <c r="AY4621" s="257" t="s">
        <v>373</v>
      </c>
    </row>
    <row r="4622" s="13" customFormat="1">
      <c r="A4622" s="13"/>
      <c r="B4622" s="236"/>
      <c r="C4622" s="237"/>
      <c r="D4622" s="238" t="s">
        <v>383</v>
      </c>
      <c r="E4622" s="239" t="s">
        <v>19</v>
      </c>
      <c r="F4622" s="240" t="s">
        <v>2382</v>
      </c>
      <c r="G4622" s="237"/>
      <c r="H4622" s="239" t="s">
        <v>19</v>
      </c>
      <c r="I4622" s="241"/>
      <c r="J4622" s="237"/>
      <c r="K4622" s="237"/>
      <c r="L4622" s="242"/>
      <c r="M4622" s="243"/>
      <c r="N4622" s="244"/>
      <c r="O4622" s="244"/>
      <c r="P4622" s="244"/>
      <c r="Q4622" s="244"/>
      <c r="R4622" s="244"/>
      <c r="S4622" s="244"/>
      <c r="T4622" s="24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6" t="s">
        <v>383</v>
      </c>
      <c r="AU4622" s="246" t="s">
        <v>91</v>
      </c>
      <c r="AV4622" s="13" t="s">
        <v>85</v>
      </c>
      <c r="AW4622" s="13" t="s">
        <v>37</v>
      </c>
      <c r="AX4622" s="13" t="s">
        <v>78</v>
      </c>
      <c r="AY4622" s="246" t="s">
        <v>373</v>
      </c>
    </row>
    <row r="4623" s="13" customFormat="1">
      <c r="A4623" s="13"/>
      <c r="B4623" s="236"/>
      <c r="C4623" s="237"/>
      <c r="D4623" s="238" t="s">
        <v>383</v>
      </c>
      <c r="E4623" s="239" t="s">
        <v>19</v>
      </c>
      <c r="F4623" s="240" t="s">
        <v>173</v>
      </c>
      <c r="G4623" s="237"/>
      <c r="H4623" s="239" t="s">
        <v>19</v>
      </c>
      <c r="I4623" s="241"/>
      <c r="J4623" s="237"/>
      <c r="K4623" s="237"/>
      <c r="L4623" s="242"/>
      <c r="M4623" s="243"/>
      <c r="N4623" s="244"/>
      <c r="O4623" s="244"/>
      <c r="P4623" s="244"/>
      <c r="Q4623" s="244"/>
      <c r="R4623" s="244"/>
      <c r="S4623" s="244"/>
      <c r="T4623" s="245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6" t="s">
        <v>383</v>
      </c>
      <c r="AU4623" s="246" t="s">
        <v>91</v>
      </c>
      <c r="AV4623" s="13" t="s">
        <v>85</v>
      </c>
      <c r="AW4623" s="13" t="s">
        <v>37</v>
      </c>
      <c r="AX4623" s="13" t="s">
        <v>78</v>
      </c>
      <c r="AY4623" s="246" t="s">
        <v>373</v>
      </c>
    </row>
    <row r="4624" s="14" customFormat="1">
      <c r="A4624" s="14"/>
      <c r="B4624" s="247"/>
      <c r="C4624" s="248"/>
      <c r="D4624" s="238" t="s">
        <v>383</v>
      </c>
      <c r="E4624" s="249" t="s">
        <v>19</v>
      </c>
      <c r="F4624" s="250" t="s">
        <v>4476</v>
      </c>
      <c r="G4624" s="248"/>
      <c r="H4624" s="251">
        <v>6.0999999999999996</v>
      </c>
      <c r="I4624" s="252"/>
      <c r="J4624" s="248"/>
      <c r="K4624" s="248"/>
      <c r="L4624" s="253"/>
      <c r="M4624" s="254"/>
      <c r="N4624" s="255"/>
      <c r="O4624" s="255"/>
      <c r="P4624" s="255"/>
      <c r="Q4624" s="255"/>
      <c r="R4624" s="255"/>
      <c r="S4624" s="255"/>
      <c r="T4624" s="256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7" t="s">
        <v>383</v>
      </c>
      <c r="AU4624" s="257" t="s">
        <v>91</v>
      </c>
      <c r="AV4624" s="14" t="s">
        <v>91</v>
      </c>
      <c r="AW4624" s="14" t="s">
        <v>37</v>
      </c>
      <c r="AX4624" s="14" t="s">
        <v>78</v>
      </c>
      <c r="AY4624" s="257" t="s">
        <v>373</v>
      </c>
    </row>
    <row r="4625" s="14" customFormat="1">
      <c r="A4625" s="14"/>
      <c r="B4625" s="247"/>
      <c r="C4625" s="248"/>
      <c r="D4625" s="238" t="s">
        <v>383</v>
      </c>
      <c r="E4625" s="249" t="s">
        <v>19</v>
      </c>
      <c r="F4625" s="250" t="s">
        <v>4477</v>
      </c>
      <c r="G4625" s="248"/>
      <c r="H4625" s="251">
        <v>4.5</v>
      </c>
      <c r="I4625" s="252"/>
      <c r="J4625" s="248"/>
      <c r="K4625" s="248"/>
      <c r="L4625" s="253"/>
      <c r="M4625" s="254"/>
      <c r="N4625" s="255"/>
      <c r="O4625" s="255"/>
      <c r="P4625" s="255"/>
      <c r="Q4625" s="255"/>
      <c r="R4625" s="255"/>
      <c r="S4625" s="255"/>
      <c r="T4625" s="256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7" t="s">
        <v>383</v>
      </c>
      <c r="AU4625" s="257" t="s">
        <v>91</v>
      </c>
      <c r="AV4625" s="14" t="s">
        <v>91</v>
      </c>
      <c r="AW4625" s="14" t="s">
        <v>37</v>
      </c>
      <c r="AX4625" s="14" t="s">
        <v>78</v>
      </c>
      <c r="AY4625" s="257" t="s">
        <v>373</v>
      </c>
    </row>
    <row r="4626" s="14" customFormat="1">
      <c r="A4626" s="14"/>
      <c r="B4626" s="247"/>
      <c r="C4626" s="248"/>
      <c r="D4626" s="238" t="s">
        <v>383</v>
      </c>
      <c r="E4626" s="249" t="s">
        <v>19</v>
      </c>
      <c r="F4626" s="250" t="s">
        <v>4478</v>
      </c>
      <c r="G4626" s="248"/>
      <c r="H4626" s="251">
        <v>7.0999999999999996</v>
      </c>
      <c r="I4626" s="252"/>
      <c r="J4626" s="248"/>
      <c r="K4626" s="248"/>
      <c r="L4626" s="253"/>
      <c r="M4626" s="254"/>
      <c r="N4626" s="255"/>
      <c r="O4626" s="255"/>
      <c r="P4626" s="255"/>
      <c r="Q4626" s="255"/>
      <c r="R4626" s="255"/>
      <c r="S4626" s="255"/>
      <c r="T4626" s="256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7" t="s">
        <v>383</v>
      </c>
      <c r="AU4626" s="257" t="s">
        <v>91</v>
      </c>
      <c r="AV4626" s="14" t="s">
        <v>91</v>
      </c>
      <c r="AW4626" s="14" t="s">
        <v>37</v>
      </c>
      <c r="AX4626" s="14" t="s">
        <v>78</v>
      </c>
      <c r="AY4626" s="257" t="s">
        <v>373</v>
      </c>
    </row>
    <row r="4627" s="14" customFormat="1">
      <c r="A4627" s="14"/>
      <c r="B4627" s="247"/>
      <c r="C4627" s="248"/>
      <c r="D4627" s="238" t="s">
        <v>383</v>
      </c>
      <c r="E4627" s="249" t="s">
        <v>19</v>
      </c>
      <c r="F4627" s="250" t="s">
        <v>4479</v>
      </c>
      <c r="G4627" s="248"/>
      <c r="H4627" s="251">
        <v>4.2000000000000002</v>
      </c>
      <c r="I4627" s="252"/>
      <c r="J4627" s="248"/>
      <c r="K4627" s="248"/>
      <c r="L4627" s="253"/>
      <c r="M4627" s="254"/>
      <c r="N4627" s="255"/>
      <c r="O4627" s="255"/>
      <c r="P4627" s="255"/>
      <c r="Q4627" s="255"/>
      <c r="R4627" s="255"/>
      <c r="S4627" s="255"/>
      <c r="T4627" s="256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7" t="s">
        <v>383</v>
      </c>
      <c r="AU4627" s="257" t="s">
        <v>91</v>
      </c>
      <c r="AV4627" s="14" t="s">
        <v>91</v>
      </c>
      <c r="AW4627" s="14" t="s">
        <v>37</v>
      </c>
      <c r="AX4627" s="14" t="s">
        <v>78</v>
      </c>
      <c r="AY4627" s="257" t="s">
        <v>373</v>
      </c>
    </row>
    <row r="4628" s="14" customFormat="1">
      <c r="A4628" s="14"/>
      <c r="B4628" s="247"/>
      <c r="C4628" s="248"/>
      <c r="D4628" s="238" t="s">
        <v>383</v>
      </c>
      <c r="E4628" s="249" t="s">
        <v>19</v>
      </c>
      <c r="F4628" s="250" t="s">
        <v>4480</v>
      </c>
      <c r="G4628" s="248"/>
      <c r="H4628" s="251">
        <v>5.5999999999999996</v>
      </c>
      <c r="I4628" s="252"/>
      <c r="J4628" s="248"/>
      <c r="K4628" s="248"/>
      <c r="L4628" s="253"/>
      <c r="M4628" s="254"/>
      <c r="N4628" s="255"/>
      <c r="O4628" s="255"/>
      <c r="P4628" s="255"/>
      <c r="Q4628" s="255"/>
      <c r="R4628" s="255"/>
      <c r="S4628" s="255"/>
      <c r="T4628" s="256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7" t="s">
        <v>383</v>
      </c>
      <c r="AU4628" s="257" t="s">
        <v>91</v>
      </c>
      <c r="AV4628" s="14" t="s">
        <v>91</v>
      </c>
      <c r="AW4628" s="14" t="s">
        <v>37</v>
      </c>
      <c r="AX4628" s="14" t="s">
        <v>78</v>
      </c>
      <c r="AY4628" s="257" t="s">
        <v>373</v>
      </c>
    </row>
    <row r="4629" s="16" customFormat="1">
      <c r="A4629" s="16"/>
      <c r="B4629" s="269"/>
      <c r="C4629" s="270"/>
      <c r="D4629" s="238" t="s">
        <v>383</v>
      </c>
      <c r="E4629" s="271" t="s">
        <v>232</v>
      </c>
      <c r="F4629" s="272" t="s">
        <v>447</v>
      </c>
      <c r="G4629" s="270"/>
      <c r="H4629" s="273">
        <v>190.59999999999999</v>
      </c>
      <c r="I4629" s="274"/>
      <c r="J4629" s="270"/>
      <c r="K4629" s="270"/>
      <c r="L4629" s="275"/>
      <c r="M4629" s="276"/>
      <c r="N4629" s="277"/>
      <c r="O4629" s="277"/>
      <c r="P4629" s="277"/>
      <c r="Q4629" s="277"/>
      <c r="R4629" s="277"/>
      <c r="S4629" s="277"/>
      <c r="T4629" s="278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9" t="s">
        <v>383</v>
      </c>
      <c r="AU4629" s="279" t="s">
        <v>91</v>
      </c>
      <c r="AV4629" s="16" t="s">
        <v>98</v>
      </c>
      <c r="AW4629" s="16" t="s">
        <v>37</v>
      </c>
      <c r="AX4629" s="16" t="s">
        <v>78</v>
      </c>
      <c r="AY4629" s="279" t="s">
        <v>373</v>
      </c>
    </row>
    <row r="4630" s="13" customFormat="1">
      <c r="A4630" s="13"/>
      <c r="B4630" s="236"/>
      <c r="C4630" s="237"/>
      <c r="D4630" s="238" t="s">
        <v>383</v>
      </c>
      <c r="E4630" s="239" t="s">
        <v>19</v>
      </c>
      <c r="F4630" s="240" t="s">
        <v>203</v>
      </c>
      <c r="G4630" s="237"/>
      <c r="H4630" s="239" t="s">
        <v>19</v>
      </c>
      <c r="I4630" s="241"/>
      <c r="J4630" s="237"/>
      <c r="K4630" s="237"/>
      <c r="L4630" s="242"/>
      <c r="M4630" s="243"/>
      <c r="N4630" s="244"/>
      <c r="O4630" s="244"/>
      <c r="P4630" s="244"/>
      <c r="Q4630" s="244"/>
      <c r="R4630" s="244"/>
      <c r="S4630" s="244"/>
      <c r="T4630" s="245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6" t="s">
        <v>383</v>
      </c>
      <c r="AU4630" s="246" t="s">
        <v>91</v>
      </c>
      <c r="AV4630" s="13" t="s">
        <v>85</v>
      </c>
      <c r="AW4630" s="13" t="s">
        <v>37</v>
      </c>
      <c r="AX4630" s="13" t="s">
        <v>78</v>
      </c>
      <c r="AY4630" s="246" t="s">
        <v>373</v>
      </c>
    </row>
    <row r="4631" s="14" customFormat="1">
      <c r="A4631" s="14"/>
      <c r="B4631" s="247"/>
      <c r="C4631" s="248"/>
      <c r="D4631" s="238" t="s">
        <v>383</v>
      </c>
      <c r="E4631" s="249" t="s">
        <v>19</v>
      </c>
      <c r="F4631" s="250" t="s">
        <v>4481</v>
      </c>
      <c r="G4631" s="248"/>
      <c r="H4631" s="251">
        <v>270</v>
      </c>
      <c r="I4631" s="252"/>
      <c r="J4631" s="248"/>
      <c r="K4631" s="248"/>
      <c r="L4631" s="253"/>
      <c r="M4631" s="254"/>
      <c r="N4631" s="255"/>
      <c r="O4631" s="255"/>
      <c r="P4631" s="255"/>
      <c r="Q4631" s="255"/>
      <c r="R4631" s="255"/>
      <c r="S4631" s="255"/>
      <c r="T4631" s="256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7" t="s">
        <v>383</v>
      </c>
      <c r="AU4631" s="257" t="s">
        <v>91</v>
      </c>
      <c r="AV4631" s="14" t="s">
        <v>91</v>
      </c>
      <c r="AW4631" s="14" t="s">
        <v>37</v>
      </c>
      <c r="AX4631" s="14" t="s">
        <v>78</v>
      </c>
      <c r="AY4631" s="257" t="s">
        <v>373</v>
      </c>
    </row>
    <row r="4632" s="13" customFormat="1">
      <c r="A4632" s="13"/>
      <c r="B4632" s="236"/>
      <c r="C4632" s="237"/>
      <c r="D4632" s="238" t="s">
        <v>383</v>
      </c>
      <c r="E4632" s="239" t="s">
        <v>19</v>
      </c>
      <c r="F4632" s="240" t="s">
        <v>200</v>
      </c>
      <c r="G4632" s="237"/>
      <c r="H4632" s="239" t="s">
        <v>19</v>
      </c>
      <c r="I4632" s="241"/>
      <c r="J4632" s="237"/>
      <c r="K4632" s="237"/>
      <c r="L4632" s="242"/>
      <c r="M4632" s="243"/>
      <c r="N4632" s="244"/>
      <c r="O4632" s="244"/>
      <c r="P4632" s="244"/>
      <c r="Q4632" s="244"/>
      <c r="R4632" s="244"/>
      <c r="S4632" s="244"/>
      <c r="T4632" s="245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6" t="s">
        <v>383</v>
      </c>
      <c r="AU4632" s="246" t="s">
        <v>91</v>
      </c>
      <c r="AV4632" s="13" t="s">
        <v>85</v>
      </c>
      <c r="AW4632" s="13" t="s">
        <v>37</v>
      </c>
      <c r="AX4632" s="13" t="s">
        <v>78</v>
      </c>
      <c r="AY4632" s="246" t="s">
        <v>373</v>
      </c>
    </row>
    <row r="4633" s="14" customFormat="1">
      <c r="A4633" s="14"/>
      <c r="B4633" s="247"/>
      <c r="C4633" s="248"/>
      <c r="D4633" s="238" t="s">
        <v>383</v>
      </c>
      <c r="E4633" s="249" t="s">
        <v>19</v>
      </c>
      <c r="F4633" s="250" t="s">
        <v>4482</v>
      </c>
      <c r="G4633" s="248"/>
      <c r="H4633" s="251">
        <v>38.399999999999999</v>
      </c>
      <c r="I4633" s="252"/>
      <c r="J4633" s="248"/>
      <c r="K4633" s="248"/>
      <c r="L4633" s="253"/>
      <c r="M4633" s="254"/>
      <c r="N4633" s="255"/>
      <c r="O4633" s="255"/>
      <c r="P4633" s="255"/>
      <c r="Q4633" s="255"/>
      <c r="R4633" s="255"/>
      <c r="S4633" s="255"/>
      <c r="T4633" s="256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7" t="s">
        <v>383</v>
      </c>
      <c r="AU4633" s="257" t="s">
        <v>91</v>
      </c>
      <c r="AV4633" s="14" t="s">
        <v>91</v>
      </c>
      <c r="AW4633" s="14" t="s">
        <v>37</v>
      </c>
      <c r="AX4633" s="14" t="s">
        <v>78</v>
      </c>
      <c r="AY4633" s="257" t="s">
        <v>373</v>
      </c>
    </row>
    <row r="4634" s="16" customFormat="1">
      <c r="A4634" s="16"/>
      <c r="B4634" s="269"/>
      <c r="C4634" s="270"/>
      <c r="D4634" s="238" t="s">
        <v>383</v>
      </c>
      <c r="E4634" s="271" t="s">
        <v>235</v>
      </c>
      <c r="F4634" s="272" t="s">
        <v>447</v>
      </c>
      <c r="G4634" s="270"/>
      <c r="H4634" s="273">
        <v>308.39999999999998</v>
      </c>
      <c r="I4634" s="274"/>
      <c r="J4634" s="270"/>
      <c r="K4634" s="270"/>
      <c r="L4634" s="275"/>
      <c r="M4634" s="276"/>
      <c r="N4634" s="277"/>
      <c r="O4634" s="277"/>
      <c r="P4634" s="277"/>
      <c r="Q4634" s="277"/>
      <c r="R4634" s="277"/>
      <c r="S4634" s="277"/>
      <c r="T4634" s="278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T4634" s="279" t="s">
        <v>383</v>
      </c>
      <c r="AU4634" s="279" t="s">
        <v>91</v>
      </c>
      <c r="AV4634" s="16" t="s">
        <v>98</v>
      </c>
      <c r="AW4634" s="16" t="s">
        <v>37</v>
      </c>
      <c r="AX4634" s="16" t="s">
        <v>78</v>
      </c>
      <c r="AY4634" s="279" t="s">
        <v>373</v>
      </c>
    </row>
    <row r="4635" s="15" customFormat="1">
      <c r="A4635" s="15"/>
      <c r="B4635" s="258"/>
      <c r="C4635" s="259"/>
      <c r="D4635" s="238" t="s">
        <v>383</v>
      </c>
      <c r="E4635" s="260" t="s">
        <v>228</v>
      </c>
      <c r="F4635" s="261" t="s">
        <v>386</v>
      </c>
      <c r="G4635" s="259"/>
      <c r="H4635" s="262">
        <v>499</v>
      </c>
      <c r="I4635" s="263"/>
      <c r="J4635" s="259"/>
      <c r="K4635" s="259"/>
      <c r="L4635" s="264"/>
      <c r="M4635" s="265"/>
      <c r="N4635" s="266"/>
      <c r="O4635" s="266"/>
      <c r="P4635" s="266"/>
      <c r="Q4635" s="266"/>
      <c r="R4635" s="266"/>
      <c r="S4635" s="266"/>
      <c r="T4635" s="267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8" t="s">
        <v>383</v>
      </c>
      <c r="AU4635" s="268" t="s">
        <v>91</v>
      </c>
      <c r="AV4635" s="15" t="s">
        <v>379</v>
      </c>
      <c r="AW4635" s="15" t="s">
        <v>37</v>
      </c>
      <c r="AX4635" s="15" t="s">
        <v>85</v>
      </c>
      <c r="AY4635" s="268" t="s">
        <v>373</v>
      </c>
    </row>
    <row r="4636" s="2" customFormat="1" ht="37.8" customHeight="1">
      <c r="A4636" s="41"/>
      <c r="B4636" s="42"/>
      <c r="C4636" s="218" t="s">
        <v>4483</v>
      </c>
      <c r="D4636" s="218" t="s">
        <v>375</v>
      </c>
      <c r="E4636" s="219" t="s">
        <v>4484</v>
      </c>
      <c r="F4636" s="220" t="s">
        <v>4485</v>
      </c>
      <c r="G4636" s="221" t="s">
        <v>153</v>
      </c>
      <c r="H4636" s="222">
        <v>357.23000000000002</v>
      </c>
      <c r="I4636" s="223"/>
      <c r="J4636" s="224">
        <f>ROUND(I4636*H4636,2)</f>
        <v>0</v>
      </c>
      <c r="K4636" s="220" t="s">
        <v>378</v>
      </c>
      <c r="L4636" s="47"/>
      <c r="M4636" s="225" t="s">
        <v>19</v>
      </c>
      <c r="N4636" s="226" t="s">
        <v>50</v>
      </c>
      <c r="O4636" s="87"/>
      <c r="P4636" s="227">
        <f>O4636*H4636</f>
        <v>0</v>
      </c>
      <c r="Q4636" s="227">
        <v>0.0090299999999999998</v>
      </c>
      <c r="R4636" s="227">
        <f>Q4636*H4636</f>
        <v>3.2257869000000001</v>
      </c>
      <c r="S4636" s="227">
        <v>0</v>
      </c>
      <c r="T4636" s="228">
        <f>S4636*H4636</f>
        <v>0</v>
      </c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R4636" s="229" t="s">
        <v>482</v>
      </c>
      <c r="AT4636" s="229" t="s">
        <v>375</v>
      </c>
      <c r="AU4636" s="229" t="s">
        <v>91</v>
      </c>
      <c r="AY4636" s="20" t="s">
        <v>373</v>
      </c>
      <c r="BE4636" s="230">
        <f>IF(N4636="základní",J4636,0)</f>
        <v>0</v>
      </c>
      <c r="BF4636" s="230">
        <f>IF(N4636="snížená",J4636,0)</f>
        <v>0</v>
      </c>
      <c r="BG4636" s="230">
        <f>IF(N4636="zákl. přenesená",J4636,0)</f>
        <v>0</v>
      </c>
      <c r="BH4636" s="230">
        <f>IF(N4636="sníž. přenesená",J4636,0)</f>
        <v>0</v>
      </c>
      <c r="BI4636" s="230">
        <f>IF(N4636="nulová",J4636,0)</f>
        <v>0</v>
      </c>
      <c r="BJ4636" s="20" t="s">
        <v>91</v>
      </c>
      <c r="BK4636" s="230">
        <f>ROUND(I4636*H4636,2)</f>
        <v>0</v>
      </c>
      <c r="BL4636" s="20" t="s">
        <v>482</v>
      </c>
      <c r="BM4636" s="229" t="s">
        <v>4486</v>
      </c>
    </row>
    <row r="4637" s="2" customFormat="1">
      <c r="A4637" s="41"/>
      <c r="B4637" s="42"/>
      <c r="C4637" s="43"/>
      <c r="D4637" s="231" t="s">
        <v>381</v>
      </c>
      <c r="E4637" s="43"/>
      <c r="F4637" s="232" t="s">
        <v>4487</v>
      </c>
      <c r="G4637" s="43"/>
      <c r="H4637" s="43"/>
      <c r="I4637" s="233"/>
      <c r="J4637" s="43"/>
      <c r="K4637" s="43"/>
      <c r="L4637" s="47"/>
      <c r="M4637" s="234"/>
      <c r="N4637" s="235"/>
      <c r="O4637" s="87"/>
      <c r="P4637" s="87"/>
      <c r="Q4637" s="87"/>
      <c r="R4637" s="87"/>
      <c r="S4637" s="87"/>
      <c r="T4637" s="88"/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T4637" s="20" t="s">
        <v>381</v>
      </c>
      <c r="AU4637" s="20" t="s">
        <v>91</v>
      </c>
    </row>
    <row r="4638" s="14" customFormat="1">
      <c r="A4638" s="14"/>
      <c r="B4638" s="247"/>
      <c r="C4638" s="248"/>
      <c r="D4638" s="238" t="s">
        <v>383</v>
      </c>
      <c r="E4638" s="249" t="s">
        <v>19</v>
      </c>
      <c r="F4638" s="250" t="s">
        <v>165</v>
      </c>
      <c r="G4638" s="248"/>
      <c r="H4638" s="251">
        <v>75.579999999999998</v>
      </c>
      <c r="I4638" s="252"/>
      <c r="J4638" s="248"/>
      <c r="K4638" s="248"/>
      <c r="L4638" s="253"/>
      <c r="M4638" s="254"/>
      <c r="N4638" s="255"/>
      <c r="O4638" s="255"/>
      <c r="P4638" s="255"/>
      <c r="Q4638" s="255"/>
      <c r="R4638" s="255"/>
      <c r="S4638" s="255"/>
      <c r="T4638" s="256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7" t="s">
        <v>383</v>
      </c>
      <c r="AU4638" s="257" t="s">
        <v>91</v>
      </c>
      <c r="AV4638" s="14" t="s">
        <v>91</v>
      </c>
      <c r="AW4638" s="14" t="s">
        <v>37</v>
      </c>
      <c r="AX4638" s="14" t="s">
        <v>78</v>
      </c>
      <c r="AY4638" s="257" t="s">
        <v>373</v>
      </c>
    </row>
    <row r="4639" s="14" customFormat="1">
      <c r="A4639" s="14"/>
      <c r="B4639" s="247"/>
      <c r="C4639" s="248"/>
      <c r="D4639" s="238" t="s">
        <v>383</v>
      </c>
      <c r="E4639" s="249" t="s">
        <v>19</v>
      </c>
      <c r="F4639" s="250" t="s">
        <v>168</v>
      </c>
      <c r="G4639" s="248"/>
      <c r="H4639" s="251">
        <v>21.050000000000001</v>
      </c>
      <c r="I4639" s="252"/>
      <c r="J4639" s="248"/>
      <c r="K4639" s="248"/>
      <c r="L4639" s="253"/>
      <c r="M4639" s="254"/>
      <c r="N4639" s="255"/>
      <c r="O4639" s="255"/>
      <c r="P4639" s="255"/>
      <c r="Q4639" s="255"/>
      <c r="R4639" s="255"/>
      <c r="S4639" s="255"/>
      <c r="T4639" s="256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7" t="s">
        <v>383</v>
      </c>
      <c r="AU4639" s="257" t="s">
        <v>91</v>
      </c>
      <c r="AV4639" s="14" t="s">
        <v>91</v>
      </c>
      <c r="AW4639" s="14" t="s">
        <v>37</v>
      </c>
      <c r="AX4639" s="14" t="s">
        <v>78</v>
      </c>
      <c r="AY4639" s="257" t="s">
        <v>373</v>
      </c>
    </row>
    <row r="4640" s="14" customFormat="1">
      <c r="A4640" s="14"/>
      <c r="B4640" s="247"/>
      <c r="C4640" s="248"/>
      <c r="D4640" s="238" t="s">
        <v>383</v>
      </c>
      <c r="E4640" s="249" t="s">
        <v>19</v>
      </c>
      <c r="F4640" s="250" t="s">
        <v>172</v>
      </c>
      <c r="G4640" s="248"/>
      <c r="H4640" s="251">
        <v>260.60000000000002</v>
      </c>
      <c r="I4640" s="252"/>
      <c r="J4640" s="248"/>
      <c r="K4640" s="248"/>
      <c r="L4640" s="253"/>
      <c r="M4640" s="254"/>
      <c r="N4640" s="255"/>
      <c r="O4640" s="255"/>
      <c r="P4640" s="255"/>
      <c r="Q4640" s="255"/>
      <c r="R4640" s="255"/>
      <c r="S4640" s="255"/>
      <c r="T4640" s="256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7" t="s">
        <v>383</v>
      </c>
      <c r="AU4640" s="257" t="s">
        <v>91</v>
      </c>
      <c r="AV4640" s="14" t="s">
        <v>91</v>
      </c>
      <c r="AW4640" s="14" t="s">
        <v>37</v>
      </c>
      <c r="AX4640" s="14" t="s">
        <v>78</v>
      </c>
      <c r="AY4640" s="257" t="s">
        <v>373</v>
      </c>
    </row>
    <row r="4641" s="15" customFormat="1">
      <c r="A4641" s="15"/>
      <c r="B4641" s="258"/>
      <c r="C4641" s="259"/>
      <c r="D4641" s="238" t="s">
        <v>383</v>
      </c>
      <c r="E4641" s="260" t="s">
        <v>19</v>
      </c>
      <c r="F4641" s="261" t="s">
        <v>386</v>
      </c>
      <c r="G4641" s="259"/>
      <c r="H4641" s="262">
        <v>357.23000000000002</v>
      </c>
      <c r="I4641" s="263"/>
      <c r="J4641" s="259"/>
      <c r="K4641" s="259"/>
      <c r="L4641" s="264"/>
      <c r="M4641" s="265"/>
      <c r="N4641" s="266"/>
      <c r="O4641" s="266"/>
      <c r="P4641" s="266"/>
      <c r="Q4641" s="266"/>
      <c r="R4641" s="266"/>
      <c r="S4641" s="266"/>
      <c r="T4641" s="267"/>
      <c r="U4641" s="15"/>
      <c r="V4641" s="15"/>
      <c r="W4641" s="15"/>
      <c r="X4641" s="15"/>
      <c r="Y4641" s="15"/>
      <c r="Z4641" s="15"/>
      <c r="AA4641" s="15"/>
      <c r="AB4641" s="15"/>
      <c r="AC4641" s="15"/>
      <c r="AD4641" s="15"/>
      <c r="AE4641" s="15"/>
      <c r="AT4641" s="268" t="s">
        <v>383</v>
      </c>
      <c r="AU4641" s="268" t="s">
        <v>91</v>
      </c>
      <c r="AV4641" s="15" t="s">
        <v>379</v>
      </c>
      <c r="AW4641" s="15" t="s">
        <v>37</v>
      </c>
      <c r="AX4641" s="15" t="s">
        <v>85</v>
      </c>
      <c r="AY4641" s="268" t="s">
        <v>373</v>
      </c>
    </row>
    <row r="4642" s="2" customFormat="1" ht="37.8" customHeight="1">
      <c r="A4642" s="41"/>
      <c r="B4642" s="42"/>
      <c r="C4642" s="280" t="s">
        <v>4488</v>
      </c>
      <c r="D4642" s="280" t="s">
        <v>489</v>
      </c>
      <c r="E4642" s="281" t="s">
        <v>4489</v>
      </c>
      <c r="F4642" s="282" t="s">
        <v>4490</v>
      </c>
      <c r="G4642" s="283" t="s">
        <v>153</v>
      </c>
      <c r="H4642" s="284">
        <v>439.30900000000003</v>
      </c>
      <c r="I4642" s="285"/>
      <c r="J4642" s="286">
        <f>ROUND(I4642*H4642,2)</f>
        <v>0</v>
      </c>
      <c r="K4642" s="282" t="s">
        <v>19</v>
      </c>
      <c r="L4642" s="287"/>
      <c r="M4642" s="288" t="s">
        <v>19</v>
      </c>
      <c r="N4642" s="289" t="s">
        <v>50</v>
      </c>
      <c r="O4642" s="87"/>
      <c r="P4642" s="227">
        <f>O4642*H4642</f>
        <v>0</v>
      </c>
      <c r="Q4642" s="227">
        <v>0.021999999999999999</v>
      </c>
      <c r="R4642" s="227">
        <f>Q4642*H4642</f>
        <v>9.6647979999999993</v>
      </c>
      <c r="S4642" s="227">
        <v>0</v>
      </c>
      <c r="T4642" s="228">
        <f>S4642*H4642</f>
        <v>0</v>
      </c>
      <c r="U4642" s="41"/>
      <c r="V4642" s="41"/>
      <c r="W4642" s="41"/>
      <c r="X4642" s="41"/>
      <c r="Y4642" s="41"/>
      <c r="Z4642" s="41"/>
      <c r="AA4642" s="41"/>
      <c r="AB4642" s="41"/>
      <c r="AC4642" s="41"/>
      <c r="AD4642" s="41"/>
      <c r="AE4642" s="41"/>
      <c r="AR4642" s="229" t="s">
        <v>616</v>
      </c>
      <c r="AT4642" s="229" t="s">
        <v>489</v>
      </c>
      <c r="AU4642" s="229" t="s">
        <v>91</v>
      </c>
      <c r="AY4642" s="20" t="s">
        <v>373</v>
      </c>
      <c r="BE4642" s="230">
        <f>IF(N4642="základní",J4642,0)</f>
        <v>0</v>
      </c>
      <c r="BF4642" s="230">
        <f>IF(N4642="snížená",J4642,0)</f>
        <v>0</v>
      </c>
      <c r="BG4642" s="230">
        <f>IF(N4642="zákl. přenesená",J4642,0)</f>
        <v>0</v>
      </c>
      <c r="BH4642" s="230">
        <f>IF(N4642="sníž. přenesená",J4642,0)</f>
        <v>0</v>
      </c>
      <c r="BI4642" s="230">
        <f>IF(N4642="nulová",J4642,0)</f>
        <v>0</v>
      </c>
      <c r="BJ4642" s="20" t="s">
        <v>91</v>
      </c>
      <c r="BK4642" s="230">
        <f>ROUND(I4642*H4642,2)</f>
        <v>0</v>
      </c>
      <c r="BL4642" s="20" t="s">
        <v>482</v>
      </c>
      <c r="BM4642" s="229" t="s">
        <v>4491</v>
      </c>
    </row>
    <row r="4643" s="14" customFormat="1">
      <c r="A4643" s="14"/>
      <c r="B4643" s="247"/>
      <c r="C4643" s="248"/>
      <c r="D4643" s="238" t="s">
        <v>383</v>
      </c>
      <c r="E4643" s="249" t="s">
        <v>19</v>
      </c>
      <c r="F4643" s="250" t="s">
        <v>165</v>
      </c>
      <c r="G4643" s="248"/>
      <c r="H4643" s="251">
        <v>75.579999999999998</v>
      </c>
      <c r="I4643" s="252"/>
      <c r="J4643" s="248"/>
      <c r="K4643" s="248"/>
      <c r="L4643" s="253"/>
      <c r="M4643" s="254"/>
      <c r="N4643" s="255"/>
      <c r="O4643" s="255"/>
      <c r="P4643" s="255"/>
      <c r="Q4643" s="255"/>
      <c r="R4643" s="255"/>
      <c r="S4643" s="255"/>
      <c r="T4643" s="256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7" t="s">
        <v>383</v>
      </c>
      <c r="AU4643" s="257" t="s">
        <v>91</v>
      </c>
      <c r="AV4643" s="14" t="s">
        <v>91</v>
      </c>
      <c r="AW4643" s="14" t="s">
        <v>37</v>
      </c>
      <c r="AX4643" s="14" t="s">
        <v>78</v>
      </c>
      <c r="AY4643" s="257" t="s">
        <v>373</v>
      </c>
    </row>
    <row r="4644" s="14" customFormat="1">
      <c r="A4644" s="14"/>
      <c r="B4644" s="247"/>
      <c r="C4644" s="248"/>
      <c r="D4644" s="238" t="s">
        <v>383</v>
      </c>
      <c r="E4644" s="249" t="s">
        <v>19</v>
      </c>
      <c r="F4644" s="250" t="s">
        <v>168</v>
      </c>
      <c r="G4644" s="248"/>
      <c r="H4644" s="251">
        <v>21.050000000000001</v>
      </c>
      <c r="I4644" s="252"/>
      <c r="J4644" s="248"/>
      <c r="K4644" s="248"/>
      <c r="L4644" s="253"/>
      <c r="M4644" s="254"/>
      <c r="N4644" s="255"/>
      <c r="O4644" s="255"/>
      <c r="P4644" s="255"/>
      <c r="Q4644" s="255"/>
      <c r="R4644" s="255"/>
      <c r="S4644" s="255"/>
      <c r="T4644" s="256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7" t="s">
        <v>383</v>
      </c>
      <c r="AU4644" s="257" t="s">
        <v>91</v>
      </c>
      <c r="AV4644" s="14" t="s">
        <v>91</v>
      </c>
      <c r="AW4644" s="14" t="s">
        <v>37</v>
      </c>
      <c r="AX4644" s="14" t="s">
        <v>78</v>
      </c>
      <c r="AY4644" s="257" t="s">
        <v>373</v>
      </c>
    </row>
    <row r="4645" s="14" customFormat="1">
      <c r="A4645" s="14"/>
      <c r="B4645" s="247"/>
      <c r="C4645" s="248"/>
      <c r="D4645" s="238" t="s">
        <v>383</v>
      </c>
      <c r="E4645" s="249" t="s">
        <v>19</v>
      </c>
      <c r="F4645" s="250" t="s">
        <v>172</v>
      </c>
      <c r="G4645" s="248"/>
      <c r="H4645" s="251">
        <v>260.60000000000002</v>
      </c>
      <c r="I4645" s="252"/>
      <c r="J4645" s="248"/>
      <c r="K4645" s="248"/>
      <c r="L4645" s="253"/>
      <c r="M4645" s="254"/>
      <c r="N4645" s="255"/>
      <c r="O4645" s="255"/>
      <c r="P4645" s="255"/>
      <c r="Q4645" s="255"/>
      <c r="R4645" s="255"/>
      <c r="S4645" s="255"/>
      <c r="T4645" s="25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7" t="s">
        <v>383</v>
      </c>
      <c r="AU4645" s="257" t="s">
        <v>91</v>
      </c>
      <c r="AV4645" s="14" t="s">
        <v>91</v>
      </c>
      <c r="AW4645" s="14" t="s">
        <v>37</v>
      </c>
      <c r="AX4645" s="14" t="s">
        <v>78</v>
      </c>
      <c r="AY4645" s="257" t="s">
        <v>373</v>
      </c>
    </row>
    <row r="4646" s="14" customFormat="1">
      <c r="A4646" s="14"/>
      <c r="B4646" s="247"/>
      <c r="C4646" s="248"/>
      <c r="D4646" s="238" t="s">
        <v>383</v>
      </c>
      <c r="E4646" s="249" t="s">
        <v>19</v>
      </c>
      <c r="F4646" s="250" t="s">
        <v>4492</v>
      </c>
      <c r="G4646" s="248"/>
      <c r="H4646" s="251">
        <v>24.777999999999999</v>
      </c>
      <c r="I4646" s="252"/>
      <c r="J4646" s="248"/>
      <c r="K4646" s="248"/>
      <c r="L4646" s="253"/>
      <c r="M4646" s="254"/>
      <c r="N4646" s="255"/>
      <c r="O4646" s="255"/>
      <c r="P4646" s="255"/>
      <c r="Q4646" s="255"/>
      <c r="R4646" s="255"/>
      <c r="S4646" s="255"/>
      <c r="T4646" s="256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7" t="s">
        <v>383</v>
      </c>
      <c r="AU4646" s="257" t="s">
        <v>91</v>
      </c>
      <c r="AV4646" s="14" t="s">
        <v>91</v>
      </c>
      <c r="AW4646" s="14" t="s">
        <v>37</v>
      </c>
      <c r="AX4646" s="14" t="s">
        <v>78</v>
      </c>
      <c r="AY4646" s="257" t="s">
        <v>373</v>
      </c>
    </row>
    <row r="4647" s="15" customFormat="1">
      <c r="A4647" s="15"/>
      <c r="B4647" s="258"/>
      <c r="C4647" s="259"/>
      <c r="D4647" s="238" t="s">
        <v>383</v>
      </c>
      <c r="E4647" s="260" t="s">
        <v>19</v>
      </c>
      <c r="F4647" s="261" t="s">
        <v>386</v>
      </c>
      <c r="G4647" s="259"/>
      <c r="H4647" s="262">
        <v>382.00799999999998</v>
      </c>
      <c r="I4647" s="263"/>
      <c r="J4647" s="259"/>
      <c r="K4647" s="259"/>
      <c r="L4647" s="264"/>
      <c r="M4647" s="265"/>
      <c r="N4647" s="266"/>
      <c r="O4647" s="266"/>
      <c r="P4647" s="266"/>
      <c r="Q4647" s="266"/>
      <c r="R4647" s="266"/>
      <c r="S4647" s="266"/>
      <c r="T4647" s="267"/>
      <c r="U4647" s="15"/>
      <c r="V4647" s="15"/>
      <c r="W4647" s="15"/>
      <c r="X4647" s="15"/>
      <c r="Y4647" s="15"/>
      <c r="Z4647" s="15"/>
      <c r="AA4647" s="15"/>
      <c r="AB4647" s="15"/>
      <c r="AC4647" s="15"/>
      <c r="AD4647" s="15"/>
      <c r="AE4647" s="15"/>
      <c r="AT4647" s="268" t="s">
        <v>383</v>
      </c>
      <c r="AU4647" s="268" t="s">
        <v>91</v>
      </c>
      <c r="AV4647" s="15" t="s">
        <v>379</v>
      </c>
      <c r="AW4647" s="15" t="s">
        <v>37</v>
      </c>
      <c r="AX4647" s="15" t="s">
        <v>85</v>
      </c>
      <c r="AY4647" s="268" t="s">
        <v>373</v>
      </c>
    </row>
    <row r="4648" s="14" customFormat="1">
      <c r="A4648" s="14"/>
      <c r="B4648" s="247"/>
      <c r="C4648" s="248"/>
      <c r="D4648" s="238" t="s">
        <v>383</v>
      </c>
      <c r="E4648" s="248"/>
      <c r="F4648" s="250" t="s">
        <v>4493</v>
      </c>
      <c r="G4648" s="248"/>
      <c r="H4648" s="251">
        <v>439.30900000000003</v>
      </c>
      <c r="I4648" s="252"/>
      <c r="J4648" s="248"/>
      <c r="K4648" s="248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7" t="s">
        <v>383</v>
      </c>
      <c r="AU4648" s="257" t="s">
        <v>91</v>
      </c>
      <c r="AV4648" s="14" t="s">
        <v>91</v>
      </c>
      <c r="AW4648" s="14" t="s">
        <v>4</v>
      </c>
      <c r="AX4648" s="14" t="s">
        <v>85</v>
      </c>
      <c r="AY4648" s="257" t="s">
        <v>373</v>
      </c>
    </row>
    <row r="4649" s="2" customFormat="1" ht="44.25" customHeight="1">
      <c r="A4649" s="41"/>
      <c r="B4649" s="42"/>
      <c r="C4649" s="218" t="s">
        <v>4494</v>
      </c>
      <c r="D4649" s="218" t="s">
        <v>375</v>
      </c>
      <c r="E4649" s="219" t="s">
        <v>4495</v>
      </c>
      <c r="F4649" s="220" t="s">
        <v>4496</v>
      </c>
      <c r="G4649" s="221" t="s">
        <v>153</v>
      </c>
      <c r="H4649" s="222">
        <v>356.76999999999998</v>
      </c>
      <c r="I4649" s="223"/>
      <c r="J4649" s="224">
        <f>ROUND(I4649*H4649,2)</f>
        <v>0</v>
      </c>
      <c r="K4649" s="220" t="s">
        <v>378</v>
      </c>
      <c r="L4649" s="47"/>
      <c r="M4649" s="225" t="s">
        <v>19</v>
      </c>
      <c r="N4649" s="226" t="s">
        <v>50</v>
      </c>
      <c r="O4649" s="87"/>
      <c r="P4649" s="227">
        <f>O4649*H4649</f>
        <v>0</v>
      </c>
      <c r="Q4649" s="227">
        <v>0.0090299999999999998</v>
      </c>
      <c r="R4649" s="227">
        <f>Q4649*H4649</f>
        <v>3.2216330999999996</v>
      </c>
      <c r="S4649" s="227">
        <v>0</v>
      </c>
      <c r="T4649" s="228">
        <f>S4649*H4649</f>
        <v>0</v>
      </c>
      <c r="U4649" s="41"/>
      <c r="V4649" s="41"/>
      <c r="W4649" s="41"/>
      <c r="X4649" s="41"/>
      <c r="Y4649" s="41"/>
      <c r="Z4649" s="41"/>
      <c r="AA4649" s="41"/>
      <c r="AB4649" s="41"/>
      <c r="AC4649" s="41"/>
      <c r="AD4649" s="41"/>
      <c r="AE4649" s="41"/>
      <c r="AR4649" s="229" t="s">
        <v>482</v>
      </c>
      <c r="AT4649" s="229" t="s">
        <v>375</v>
      </c>
      <c r="AU4649" s="229" t="s">
        <v>91</v>
      </c>
      <c r="AY4649" s="20" t="s">
        <v>373</v>
      </c>
      <c r="BE4649" s="230">
        <f>IF(N4649="základní",J4649,0)</f>
        <v>0</v>
      </c>
      <c r="BF4649" s="230">
        <f>IF(N4649="snížená",J4649,0)</f>
        <v>0</v>
      </c>
      <c r="BG4649" s="230">
        <f>IF(N4649="zákl. přenesená",J4649,0)</f>
        <v>0</v>
      </c>
      <c r="BH4649" s="230">
        <f>IF(N4649="sníž. přenesená",J4649,0)</f>
        <v>0</v>
      </c>
      <c r="BI4649" s="230">
        <f>IF(N4649="nulová",J4649,0)</f>
        <v>0</v>
      </c>
      <c r="BJ4649" s="20" t="s">
        <v>91</v>
      </c>
      <c r="BK4649" s="230">
        <f>ROUND(I4649*H4649,2)</f>
        <v>0</v>
      </c>
      <c r="BL4649" s="20" t="s">
        <v>482</v>
      </c>
      <c r="BM4649" s="229" t="s">
        <v>4497</v>
      </c>
    </row>
    <row r="4650" s="2" customFormat="1">
      <c r="A4650" s="41"/>
      <c r="B4650" s="42"/>
      <c r="C4650" s="43"/>
      <c r="D4650" s="231" t="s">
        <v>381</v>
      </c>
      <c r="E4650" s="43"/>
      <c r="F4650" s="232" t="s">
        <v>4498</v>
      </c>
      <c r="G4650" s="43"/>
      <c r="H4650" s="43"/>
      <c r="I4650" s="233"/>
      <c r="J4650" s="43"/>
      <c r="K4650" s="43"/>
      <c r="L4650" s="47"/>
      <c r="M4650" s="234"/>
      <c r="N4650" s="235"/>
      <c r="O4650" s="87"/>
      <c r="P4650" s="87"/>
      <c r="Q4650" s="87"/>
      <c r="R4650" s="87"/>
      <c r="S4650" s="87"/>
      <c r="T4650" s="88"/>
      <c r="U4650" s="41"/>
      <c r="V4650" s="41"/>
      <c r="W4650" s="41"/>
      <c r="X4650" s="41"/>
      <c r="Y4650" s="41"/>
      <c r="Z4650" s="41"/>
      <c r="AA4650" s="41"/>
      <c r="AB4650" s="41"/>
      <c r="AC4650" s="41"/>
      <c r="AD4650" s="41"/>
      <c r="AE4650" s="41"/>
      <c r="AT4650" s="20" t="s">
        <v>381</v>
      </c>
      <c r="AU4650" s="20" t="s">
        <v>91</v>
      </c>
    </row>
    <row r="4651" s="13" customFormat="1">
      <c r="A4651" s="13"/>
      <c r="B4651" s="236"/>
      <c r="C4651" s="237"/>
      <c r="D4651" s="238" t="s">
        <v>383</v>
      </c>
      <c r="E4651" s="239" t="s">
        <v>19</v>
      </c>
      <c r="F4651" s="240" t="s">
        <v>2377</v>
      </c>
      <c r="G4651" s="237"/>
      <c r="H4651" s="239" t="s">
        <v>19</v>
      </c>
      <c r="I4651" s="241"/>
      <c r="J4651" s="237"/>
      <c r="K4651" s="237"/>
      <c r="L4651" s="242"/>
      <c r="M4651" s="243"/>
      <c r="N4651" s="244"/>
      <c r="O4651" s="244"/>
      <c r="P4651" s="244"/>
      <c r="Q4651" s="244"/>
      <c r="R4651" s="244"/>
      <c r="S4651" s="244"/>
      <c r="T4651" s="245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6" t="s">
        <v>383</v>
      </c>
      <c r="AU4651" s="246" t="s">
        <v>91</v>
      </c>
      <c r="AV4651" s="13" t="s">
        <v>85</v>
      </c>
      <c r="AW4651" s="13" t="s">
        <v>37</v>
      </c>
      <c r="AX4651" s="13" t="s">
        <v>78</v>
      </c>
      <c r="AY4651" s="246" t="s">
        <v>373</v>
      </c>
    </row>
    <row r="4652" s="13" customFormat="1">
      <c r="A4652" s="13"/>
      <c r="B4652" s="236"/>
      <c r="C4652" s="237"/>
      <c r="D4652" s="238" t="s">
        <v>383</v>
      </c>
      <c r="E4652" s="239" t="s">
        <v>19</v>
      </c>
      <c r="F4652" s="240" t="s">
        <v>668</v>
      </c>
      <c r="G4652" s="237"/>
      <c r="H4652" s="239" t="s">
        <v>19</v>
      </c>
      <c r="I4652" s="241"/>
      <c r="J4652" s="237"/>
      <c r="K4652" s="237"/>
      <c r="L4652" s="242"/>
      <c r="M4652" s="243"/>
      <c r="N4652" s="244"/>
      <c r="O4652" s="244"/>
      <c r="P4652" s="244"/>
      <c r="Q4652" s="244"/>
      <c r="R4652" s="244"/>
      <c r="S4652" s="244"/>
      <c r="T4652" s="245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6" t="s">
        <v>383</v>
      </c>
      <c r="AU4652" s="246" t="s">
        <v>91</v>
      </c>
      <c r="AV4652" s="13" t="s">
        <v>85</v>
      </c>
      <c r="AW4652" s="13" t="s">
        <v>37</v>
      </c>
      <c r="AX4652" s="13" t="s">
        <v>78</v>
      </c>
      <c r="AY4652" s="246" t="s">
        <v>373</v>
      </c>
    </row>
    <row r="4653" s="13" customFormat="1">
      <c r="A4653" s="13"/>
      <c r="B4653" s="236"/>
      <c r="C4653" s="237"/>
      <c r="D4653" s="238" t="s">
        <v>383</v>
      </c>
      <c r="E4653" s="239" t="s">
        <v>19</v>
      </c>
      <c r="F4653" s="240" t="s">
        <v>692</v>
      </c>
      <c r="G4653" s="237"/>
      <c r="H4653" s="239" t="s">
        <v>19</v>
      </c>
      <c r="I4653" s="241"/>
      <c r="J4653" s="237"/>
      <c r="K4653" s="237"/>
      <c r="L4653" s="242"/>
      <c r="M4653" s="243"/>
      <c r="N4653" s="244"/>
      <c r="O4653" s="244"/>
      <c r="P4653" s="244"/>
      <c r="Q4653" s="244"/>
      <c r="R4653" s="244"/>
      <c r="S4653" s="244"/>
      <c r="T4653" s="245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6" t="s">
        <v>383</v>
      </c>
      <c r="AU4653" s="246" t="s">
        <v>91</v>
      </c>
      <c r="AV4653" s="13" t="s">
        <v>85</v>
      </c>
      <c r="AW4653" s="13" t="s">
        <v>37</v>
      </c>
      <c r="AX4653" s="13" t="s">
        <v>78</v>
      </c>
      <c r="AY4653" s="246" t="s">
        <v>373</v>
      </c>
    </row>
    <row r="4654" s="13" customFormat="1">
      <c r="A4654" s="13"/>
      <c r="B4654" s="236"/>
      <c r="C4654" s="237"/>
      <c r="D4654" s="238" t="s">
        <v>383</v>
      </c>
      <c r="E4654" s="239" t="s">
        <v>19</v>
      </c>
      <c r="F4654" s="240" t="s">
        <v>4499</v>
      </c>
      <c r="G4654" s="237"/>
      <c r="H4654" s="239" t="s">
        <v>19</v>
      </c>
      <c r="I4654" s="241"/>
      <c r="J4654" s="237"/>
      <c r="K4654" s="237"/>
      <c r="L4654" s="242"/>
      <c r="M4654" s="243"/>
      <c r="N4654" s="244"/>
      <c r="O4654" s="244"/>
      <c r="P4654" s="244"/>
      <c r="Q4654" s="244"/>
      <c r="R4654" s="244"/>
      <c r="S4654" s="244"/>
      <c r="T4654" s="245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6" t="s">
        <v>383</v>
      </c>
      <c r="AU4654" s="246" t="s">
        <v>91</v>
      </c>
      <c r="AV4654" s="13" t="s">
        <v>85</v>
      </c>
      <c r="AW4654" s="13" t="s">
        <v>37</v>
      </c>
      <c r="AX4654" s="13" t="s">
        <v>78</v>
      </c>
      <c r="AY4654" s="246" t="s">
        <v>373</v>
      </c>
    </row>
    <row r="4655" s="14" customFormat="1">
      <c r="A4655" s="14"/>
      <c r="B4655" s="247"/>
      <c r="C4655" s="248"/>
      <c r="D4655" s="238" t="s">
        <v>383</v>
      </c>
      <c r="E4655" s="249" t="s">
        <v>19</v>
      </c>
      <c r="F4655" s="250" t="s">
        <v>4500</v>
      </c>
      <c r="G4655" s="248"/>
      <c r="H4655" s="251">
        <v>8.5999999999999996</v>
      </c>
      <c r="I4655" s="252"/>
      <c r="J4655" s="248"/>
      <c r="K4655" s="248"/>
      <c r="L4655" s="253"/>
      <c r="M4655" s="254"/>
      <c r="N4655" s="255"/>
      <c r="O4655" s="255"/>
      <c r="P4655" s="255"/>
      <c r="Q4655" s="255"/>
      <c r="R4655" s="255"/>
      <c r="S4655" s="255"/>
      <c r="T4655" s="256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7" t="s">
        <v>383</v>
      </c>
      <c r="AU4655" s="257" t="s">
        <v>91</v>
      </c>
      <c r="AV4655" s="14" t="s">
        <v>91</v>
      </c>
      <c r="AW4655" s="14" t="s">
        <v>37</v>
      </c>
      <c r="AX4655" s="14" t="s">
        <v>78</v>
      </c>
      <c r="AY4655" s="257" t="s">
        <v>373</v>
      </c>
    </row>
    <row r="4656" s="14" customFormat="1">
      <c r="A4656" s="14"/>
      <c r="B4656" s="247"/>
      <c r="C4656" s="248"/>
      <c r="D4656" s="238" t="s">
        <v>383</v>
      </c>
      <c r="E4656" s="249" t="s">
        <v>19</v>
      </c>
      <c r="F4656" s="250" t="s">
        <v>4501</v>
      </c>
      <c r="G4656" s="248"/>
      <c r="H4656" s="251">
        <v>8.5099999999999998</v>
      </c>
      <c r="I4656" s="252"/>
      <c r="J4656" s="248"/>
      <c r="K4656" s="248"/>
      <c r="L4656" s="253"/>
      <c r="M4656" s="254"/>
      <c r="N4656" s="255"/>
      <c r="O4656" s="255"/>
      <c r="P4656" s="255"/>
      <c r="Q4656" s="255"/>
      <c r="R4656" s="255"/>
      <c r="S4656" s="255"/>
      <c r="T4656" s="256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7" t="s">
        <v>383</v>
      </c>
      <c r="AU4656" s="257" t="s">
        <v>91</v>
      </c>
      <c r="AV4656" s="14" t="s">
        <v>91</v>
      </c>
      <c r="AW4656" s="14" t="s">
        <v>37</v>
      </c>
      <c r="AX4656" s="14" t="s">
        <v>78</v>
      </c>
      <c r="AY4656" s="257" t="s">
        <v>373</v>
      </c>
    </row>
    <row r="4657" s="14" customFormat="1">
      <c r="A4657" s="14"/>
      <c r="B4657" s="247"/>
      <c r="C4657" s="248"/>
      <c r="D4657" s="238" t="s">
        <v>383</v>
      </c>
      <c r="E4657" s="249" t="s">
        <v>19</v>
      </c>
      <c r="F4657" s="250" t="s">
        <v>4502</v>
      </c>
      <c r="G4657" s="248"/>
      <c r="H4657" s="251">
        <v>8.5099999999999998</v>
      </c>
      <c r="I4657" s="252"/>
      <c r="J4657" s="248"/>
      <c r="K4657" s="248"/>
      <c r="L4657" s="253"/>
      <c r="M4657" s="254"/>
      <c r="N4657" s="255"/>
      <c r="O4657" s="255"/>
      <c r="P4657" s="255"/>
      <c r="Q4657" s="255"/>
      <c r="R4657" s="255"/>
      <c r="S4657" s="255"/>
      <c r="T4657" s="256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7" t="s">
        <v>383</v>
      </c>
      <c r="AU4657" s="257" t="s">
        <v>91</v>
      </c>
      <c r="AV4657" s="14" t="s">
        <v>91</v>
      </c>
      <c r="AW4657" s="14" t="s">
        <v>37</v>
      </c>
      <c r="AX4657" s="14" t="s">
        <v>78</v>
      </c>
      <c r="AY4657" s="257" t="s">
        <v>373</v>
      </c>
    </row>
    <row r="4658" s="14" customFormat="1">
      <c r="A4658" s="14"/>
      <c r="B4658" s="247"/>
      <c r="C4658" s="248"/>
      <c r="D4658" s="238" t="s">
        <v>383</v>
      </c>
      <c r="E4658" s="249" t="s">
        <v>19</v>
      </c>
      <c r="F4658" s="250" t="s">
        <v>4503</v>
      </c>
      <c r="G4658" s="248"/>
      <c r="H4658" s="251">
        <v>8.5999999999999996</v>
      </c>
      <c r="I4658" s="252"/>
      <c r="J4658" s="248"/>
      <c r="K4658" s="248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7" t="s">
        <v>383</v>
      </c>
      <c r="AU4658" s="257" t="s">
        <v>91</v>
      </c>
      <c r="AV4658" s="14" t="s">
        <v>91</v>
      </c>
      <c r="AW4658" s="14" t="s">
        <v>37</v>
      </c>
      <c r="AX4658" s="14" t="s">
        <v>78</v>
      </c>
      <c r="AY4658" s="257" t="s">
        <v>373</v>
      </c>
    </row>
    <row r="4659" s="14" customFormat="1">
      <c r="A4659" s="14"/>
      <c r="B4659" s="247"/>
      <c r="C4659" s="248"/>
      <c r="D4659" s="238" t="s">
        <v>383</v>
      </c>
      <c r="E4659" s="249" t="s">
        <v>19</v>
      </c>
      <c r="F4659" s="250" t="s">
        <v>4504</v>
      </c>
      <c r="G4659" s="248"/>
      <c r="H4659" s="251">
        <v>8.5999999999999996</v>
      </c>
      <c r="I4659" s="252"/>
      <c r="J4659" s="248"/>
      <c r="K4659" s="248"/>
      <c r="L4659" s="253"/>
      <c r="M4659" s="254"/>
      <c r="N4659" s="255"/>
      <c r="O4659" s="255"/>
      <c r="P4659" s="255"/>
      <c r="Q4659" s="255"/>
      <c r="R4659" s="255"/>
      <c r="S4659" s="255"/>
      <c r="T4659" s="256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7" t="s">
        <v>383</v>
      </c>
      <c r="AU4659" s="257" t="s">
        <v>91</v>
      </c>
      <c r="AV4659" s="14" t="s">
        <v>91</v>
      </c>
      <c r="AW4659" s="14" t="s">
        <v>37</v>
      </c>
      <c r="AX4659" s="14" t="s">
        <v>78</v>
      </c>
      <c r="AY4659" s="257" t="s">
        <v>373</v>
      </c>
    </row>
    <row r="4660" s="14" customFormat="1">
      <c r="A4660" s="14"/>
      <c r="B4660" s="247"/>
      <c r="C4660" s="248"/>
      <c r="D4660" s="238" t="s">
        <v>383</v>
      </c>
      <c r="E4660" s="249" t="s">
        <v>19</v>
      </c>
      <c r="F4660" s="250" t="s">
        <v>4505</v>
      </c>
      <c r="G4660" s="248"/>
      <c r="H4660" s="251">
        <v>8.5099999999999998</v>
      </c>
      <c r="I4660" s="252"/>
      <c r="J4660" s="248"/>
      <c r="K4660" s="248"/>
      <c r="L4660" s="253"/>
      <c r="M4660" s="254"/>
      <c r="N4660" s="255"/>
      <c r="O4660" s="255"/>
      <c r="P4660" s="255"/>
      <c r="Q4660" s="255"/>
      <c r="R4660" s="255"/>
      <c r="S4660" s="255"/>
      <c r="T4660" s="256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7" t="s">
        <v>383</v>
      </c>
      <c r="AU4660" s="257" t="s">
        <v>91</v>
      </c>
      <c r="AV4660" s="14" t="s">
        <v>91</v>
      </c>
      <c r="AW4660" s="14" t="s">
        <v>37</v>
      </c>
      <c r="AX4660" s="14" t="s">
        <v>78</v>
      </c>
      <c r="AY4660" s="257" t="s">
        <v>373</v>
      </c>
    </row>
    <row r="4661" s="14" customFormat="1">
      <c r="A4661" s="14"/>
      <c r="B4661" s="247"/>
      <c r="C4661" s="248"/>
      <c r="D4661" s="238" t="s">
        <v>383</v>
      </c>
      <c r="E4661" s="249" t="s">
        <v>19</v>
      </c>
      <c r="F4661" s="250" t="s">
        <v>4506</v>
      </c>
      <c r="G4661" s="248"/>
      <c r="H4661" s="251">
        <v>8.5099999999999998</v>
      </c>
      <c r="I4661" s="252"/>
      <c r="J4661" s="248"/>
      <c r="K4661" s="248"/>
      <c r="L4661" s="253"/>
      <c r="M4661" s="254"/>
      <c r="N4661" s="255"/>
      <c r="O4661" s="255"/>
      <c r="P4661" s="255"/>
      <c r="Q4661" s="255"/>
      <c r="R4661" s="255"/>
      <c r="S4661" s="255"/>
      <c r="T4661" s="256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7" t="s">
        <v>383</v>
      </c>
      <c r="AU4661" s="257" t="s">
        <v>91</v>
      </c>
      <c r="AV4661" s="14" t="s">
        <v>91</v>
      </c>
      <c r="AW4661" s="14" t="s">
        <v>37</v>
      </c>
      <c r="AX4661" s="14" t="s">
        <v>78</v>
      </c>
      <c r="AY4661" s="257" t="s">
        <v>373</v>
      </c>
    </row>
    <row r="4662" s="14" customFormat="1">
      <c r="A4662" s="14"/>
      <c r="B4662" s="247"/>
      <c r="C4662" s="248"/>
      <c r="D4662" s="238" t="s">
        <v>383</v>
      </c>
      <c r="E4662" s="249" t="s">
        <v>19</v>
      </c>
      <c r="F4662" s="250" t="s">
        <v>4507</v>
      </c>
      <c r="G4662" s="248"/>
      <c r="H4662" s="251">
        <v>8.5999999999999996</v>
      </c>
      <c r="I4662" s="252"/>
      <c r="J4662" s="248"/>
      <c r="K4662" s="248"/>
      <c r="L4662" s="253"/>
      <c r="M4662" s="254"/>
      <c r="N4662" s="255"/>
      <c r="O4662" s="255"/>
      <c r="P4662" s="255"/>
      <c r="Q4662" s="255"/>
      <c r="R4662" s="255"/>
      <c r="S4662" s="255"/>
      <c r="T4662" s="256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7" t="s">
        <v>383</v>
      </c>
      <c r="AU4662" s="257" t="s">
        <v>91</v>
      </c>
      <c r="AV4662" s="14" t="s">
        <v>91</v>
      </c>
      <c r="AW4662" s="14" t="s">
        <v>37</v>
      </c>
      <c r="AX4662" s="14" t="s">
        <v>78</v>
      </c>
      <c r="AY4662" s="257" t="s">
        <v>373</v>
      </c>
    </row>
    <row r="4663" s="14" customFormat="1">
      <c r="A4663" s="14"/>
      <c r="B4663" s="247"/>
      <c r="C4663" s="248"/>
      <c r="D4663" s="238" t="s">
        <v>383</v>
      </c>
      <c r="E4663" s="249" t="s">
        <v>19</v>
      </c>
      <c r="F4663" s="250" t="s">
        <v>4508</v>
      </c>
      <c r="G4663" s="248"/>
      <c r="H4663" s="251">
        <v>8.5999999999999996</v>
      </c>
      <c r="I4663" s="252"/>
      <c r="J4663" s="248"/>
      <c r="K4663" s="248"/>
      <c r="L4663" s="253"/>
      <c r="M4663" s="254"/>
      <c r="N4663" s="255"/>
      <c r="O4663" s="255"/>
      <c r="P4663" s="255"/>
      <c r="Q4663" s="255"/>
      <c r="R4663" s="255"/>
      <c r="S4663" s="255"/>
      <c r="T4663" s="256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7" t="s">
        <v>383</v>
      </c>
      <c r="AU4663" s="257" t="s">
        <v>91</v>
      </c>
      <c r="AV4663" s="14" t="s">
        <v>91</v>
      </c>
      <c r="AW4663" s="14" t="s">
        <v>37</v>
      </c>
      <c r="AX4663" s="14" t="s">
        <v>78</v>
      </c>
      <c r="AY4663" s="257" t="s">
        <v>373</v>
      </c>
    </row>
    <row r="4664" s="14" customFormat="1">
      <c r="A4664" s="14"/>
      <c r="B4664" s="247"/>
      <c r="C4664" s="248"/>
      <c r="D4664" s="238" t="s">
        <v>383</v>
      </c>
      <c r="E4664" s="249" t="s">
        <v>19</v>
      </c>
      <c r="F4664" s="250" t="s">
        <v>4509</v>
      </c>
      <c r="G4664" s="248"/>
      <c r="H4664" s="251">
        <v>8.5999999999999996</v>
      </c>
      <c r="I4664" s="252"/>
      <c r="J4664" s="248"/>
      <c r="K4664" s="248"/>
      <c r="L4664" s="253"/>
      <c r="M4664" s="254"/>
      <c r="N4664" s="255"/>
      <c r="O4664" s="255"/>
      <c r="P4664" s="255"/>
      <c r="Q4664" s="255"/>
      <c r="R4664" s="255"/>
      <c r="S4664" s="255"/>
      <c r="T4664" s="256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7" t="s">
        <v>383</v>
      </c>
      <c r="AU4664" s="257" t="s">
        <v>91</v>
      </c>
      <c r="AV4664" s="14" t="s">
        <v>91</v>
      </c>
      <c r="AW4664" s="14" t="s">
        <v>37</v>
      </c>
      <c r="AX4664" s="14" t="s">
        <v>78</v>
      </c>
      <c r="AY4664" s="257" t="s">
        <v>373</v>
      </c>
    </row>
    <row r="4665" s="13" customFormat="1">
      <c r="A4665" s="13"/>
      <c r="B4665" s="236"/>
      <c r="C4665" s="237"/>
      <c r="D4665" s="238" t="s">
        <v>383</v>
      </c>
      <c r="E4665" s="239" t="s">
        <v>19</v>
      </c>
      <c r="F4665" s="240" t="s">
        <v>693</v>
      </c>
      <c r="G4665" s="237"/>
      <c r="H4665" s="239" t="s">
        <v>19</v>
      </c>
      <c r="I4665" s="241"/>
      <c r="J4665" s="237"/>
      <c r="K4665" s="237"/>
      <c r="L4665" s="242"/>
      <c r="M4665" s="243"/>
      <c r="N4665" s="244"/>
      <c r="O4665" s="244"/>
      <c r="P4665" s="244"/>
      <c r="Q4665" s="244"/>
      <c r="R4665" s="244"/>
      <c r="S4665" s="244"/>
      <c r="T4665" s="245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6" t="s">
        <v>383</v>
      </c>
      <c r="AU4665" s="246" t="s">
        <v>91</v>
      </c>
      <c r="AV4665" s="13" t="s">
        <v>85</v>
      </c>
      <c r="AW4665" s="13" t="s">
        <v>37</v>
      </c>
      <c r="AX4665" s="13" t="s">
        <v>78</v>
      </c>
      <c r="AY4665" s="246" t="s">
        <v>373</v>
      </c>
    </row>
    <row r="4666" s="14" customFormat="1">
      <c r="A4666" s="14"/>
      <c r="B4666" s="247"/>
      <c r="C4666" s="248"/>
      <c r="D4666" s="238" t="s">
        <v>383</v>
      </c>
      <c r="E4666" s="249" t="s">
        <v>19</v>
      </c>
      <c r="F4666" s="250" t="s">
        <v>4510</v>
      </c>
      <c r="G4666" s="248"/>
      <c r="H4666" s="251">
        <v>8.5999999999999996</v>
      </c>
      <c r="I4666" s="252"/>
      <c r="J4666" s="248"/>
      <c r="K4666" s="248"/>
      <c r="L4666" s="253"/>
      <c r="M4666" s="254"/>
      <c r="N4666" s="255"/>
      <c r="O4666" s="255"/>
      <c r="P4666" s="255"/>
      <c r="Q4666" s="255"/>
      <c r="R4666" s="255"/>
      <c r="S4666" s="255"/>
      <c r="T4666" s="256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7" t="s">
        <v>383</v>
      </c>
      <c r="AU4666" s="257" t="s">
        <v>91</v>
      </c>
      <c r="AV4666" s="14" t="s">
        <v>91</v>
      </c>
      <c r="AW4666" s="14" t="s">
        <v>37</v>
      </c>
      <c r="AX4666" s="14" t="s">
        <v>78</v>
      </c>
      <c r="AY4666" s="257" t="s">
        <v>373</v>
      </c>
    </row>
    <row r="4667" s="14" customFormat="1">
      <c r="A4667" s="14"/>
      <c r="B4667" s="247"/>
      <c r="C4667" s="248"/>
      <c r="D4667" s="238" t="s">
        <v>383</v>
      </c>
      <c r="E4667" s="249" t="s">
        <v>19</v>
      </c>
      <c r="F4667" s="250" t="s">
        <v>4511</v>
      </c>
      <c r="G4667" s="248"/>
      <c r="H4667" s="251">
        <v>8.5099999999999998</v>
      </c>
      <c r="I4667" s="252"/>
      <c r="J4667" s="248"/>
      <c r="K4667" s="248"/>
      <c r="L4667" s="253"/>
      <c r="M4667" s="254"/>
      <c r="N4667" s="255"/>
      <c r="O4667" s="255"/>
      <c r="P4667" s="255"/>
      <c r="Q4667" s="255"/>
      <c r="R4667" s="255"/>
      <c r="S4667" s="255"/>
      <c r="T4667" s="256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7" t="s">
        <v>383</v>
      </c>
      <c r="AU4667" s="257" t="s">
        <v>91</v>
      </c>
      <c r="AV4667" s="14" t="s">
        <v>91</v>
      </c>
      <c r="AW4667" s="14" t="s">
        <v>37</v>
      </c>
      <c r="AX4667" s="14" t="s">
        <v>78</v>
      </c>
      <c r="AY4667" s="257" t="s">
        <v>373</v>
      </c>
    </row>
    <row r="4668" s="14" customFormat="1">
      <c r="A4668" s="14"/>
      <c r="B4668" s="247"/>
      <c r="C4668" s="248"/>
      <c r="D4668" s="238" t="s">
        <v>383</v>
      </c>
      <c r="E4668" s="249" t="s">
        <v>19</v>
      </c>
      <c r="F4668" s="250" t="s">
        <v>4512</v>
      </c>
      <c r="G4668" s="248"/>
      <c r="H4668" s="251">
        <v>8.5099999999999998</v>
      </c>
      <c r="I4668" s="252"/>
      <c r="J4668" s="248"/>
      <c r="K4668" s="248"/>
      <c r="L4668" s="253"/>
      <c r="M4668" s="254"/>
      <c r="N4668" s="255"/>
      <c r="O4668" s="255"/>
      <c r="P4668" s="255"/>
      <c r="Q4668" s="255"/>
      <c r="R4668" s="255"/>
      <c r="S4668" s="255"/>
      <c r="T4668" s="256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7" t="s">
        <v>383</v>
      </c>
      <c r="AU4668" s="257" t="s">
        <v>91</v>
      </c>
      <c r="AV4668" s="14" t="s">
        <v>91</v>
      </c>
      <c r="AW4668" s="14" t="s">
        <v>37</v>
      </c>
      <c r="AX4668" s="14" t="s">
        <v>78</v>
      </c>
      <c r="AY4668" s="257" t="s">
        <v>373</v>
      </c>
    </row>
    <row r="4669" s="14" customFormat="1">
      <c r="A4669" s="14"/>
      <c r="B4669" s="247"/>
      <c r="C4669" s="248"/>
      <c r="D4669" s="238" t="s">
        <v>383</v>
      </c>
      <c r="E4669" s="249" t="s">
        <v>19</v>
      </c>
      <c r="F4669" s="250" t="s">
        <v>4513</v>
      </c>
      <c r="G4669" s="248"/>
      <c r="H4669" s="251">
        <v>8.7300000000000004</v>
      </c>
      <c r="I4669" s="252"/>
      <c r="J4669" s="248"/>
      <c r="K4669" s="248"/>
      <c r="L4669" s="253"/>
      <c r="M4669" s="254"/>
      <c r="N4669" s="255"/>
      <c r="O4669" s="255"/>
      <c r="P4669" s="255"/>
      <c r="Q4669" s="255"/>
      <c r="R4669" s="255"/>
      <c r="S4669" s="255"/>
      <c r="T4669" s="256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7" t="s">
        <v>383</v>
      </c>
      <c r="AU4669" s="257" t="s">
        <v>91</v>
      </c>
      <c r="AV4669" s="14" t="s">
        <v>91</v>
      </c>
      <c r="AW4669" s="14" t="s">
        <v>37</v>
      </c>
      <c r="AX4669" s="14" t="s">
        <v>78</v>
      </c>
      <c r="AY4669" s="257" t="s">
        <v>373</v>
      </c>
    </row>
    <row r="4670" s="14" customFormat="1">
      <c r="A4670" s="14"/>
      <c r="B4670" s="247"/>
      <c r="C4670" s="248"/>
      <c r="D4670" s="238" t="s">
        <v>383</v>
      </c>
      <c r="E4670" s="249" t="s">
        <v>19</v>
      </c>
      <c r="F4670" s="250" t="s">
        <v>4514</v>
      </c>
      <c r="G4670" s="248"/>
      <c r="H4670" s="251">
        <v>8.7300000000000004</v>
      </c>
      <c r="I4670" s="252"/>
      <c r="J4670" s="248"/>
      <c r="K4670" s="248"/>
      <c r="L4670" s="253"/>
      <c r="M4670" s="254"/>
      <c r="N4670" s="255"/>
      <c r="O4670" s="255"/>
      <c r="P4670" s="255"/>
      <c r="Q4670" s="255"/>
      <c r="R4670" s="255"/>
      <c r="S4670" s="255"/>
      <c r="T4670" s="256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7" t="s">
        <v>383</v>
      </c>
      <c r="AU4670" s="257" t="s">
        <v>91</v>
      </c>
      <c r="AV4670" s="14" t="s">
        <v>91</v>
      </c>
      <c r="AW4670" s="14" t="s">
        <v>37</v>
      </c>
      <c r="AX4670" s="14" t="s">
        <v>78</v>
      </c>
      <c r="AY4670" s="257" t="s">
        <v>373</v>
      </c>
    </row>
    <row r="4671" s="14" customFormat="1">
      <c r="A4671" s="14"/>
      <c r="B4671" s="247"/>
      <c r="C4671" s="248"/>
      <c r="D4671" s="238" t="s">
        <v>383</v>
      </c>
      <c r="E4671" s="249" t="s">
        <v>19</v>
      </c>
      <c r="F4671" s="250" t="s">
        <v>4515</v>
      </c>
      <c r="G4671" s="248"/>
      <c r="H4671" s="251">
        <v>8.6300000000000008</v>
      </c>
      <c r="I4671" s="252"/>
      <c r="J4671" s="248"/>
      <c r="K4671" s="248"/>
      <c r="L4671" s="253"/>
      <c r="M4671" s="254"/>
      <c r="N4671" s="255"/>
      <c r="O4671" s="255"/>
      <c r="P4671" s="255"/>
      <c r="Q4671" s="255"/>
      <c r="R4671" s="255"/>
      <c r="S4671" s="255"/>
      <c r="T4671" s="256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7" t="s">
        <v>383</v>
      </c>
      <c r="AU4671" s="257" t="s">
        <v>91</v>
      </c>
      <c r="AV4671" s="14" t="s">
        <v>91</v>
      </c>
      <c r="AW4671" s="14" t="s">
        <v>37</v>
      </c>
      <c r="AX4671" s="14" t="s">
        <v>78</v>
      </c>
      <c r="AY4671" s="257" t="s">
        <v>373</v>
      </c>
    </row>
    <row r="4672" s="14" customFormat="1">
      <c r="A4672" s="14"/>
      <c r="B4672" s="247"/>
      <c r="C4672" s="248"/>
      <c r="D4672" s="238" t="s">
        <v>383</v>
      </c>
      <c r="E4672" s="249" t="s">
        <v>19</v>
      </c>
      <c r="F4672" s="250" t="s">
        <v>4516</v>
      </c>
      <c r="G4672" s="248"/>
      <c r="H4672" s="251">
        <v>8.6300000000000008</v>
      </c>
      <c r="I4672" s="252"/>
      <c r="J4672" s="248"/>
      <c r="K4672" s="248"/>
      <c r="L4672" s="253"/>
      <c r="M4672" s="254"/>
      <c r="N4672" s="255"/>
      <c r="O4672" s="255"/>
      <c r="P4672" s="255"/>
      <c r="Q4672" s="255"/>
      <c r="R4672" s="255"/>
      <c r="S4672" s="255"/>
      <c r="T4672" s="256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7" t="s">
        <v>383</v>
      </c>
      <c r="AU4672" s="257" t="s">
        <v>91</v>
      </c>
      <c r="AV4672" s="14" t="s">
        <v>91</v>
      </c>
      <c r="AW4672" s="14" t="s">
        <v>37</v>
      </c>
      <c r="AX4672" s="14" t="s">
        <v>78</v>
      </c>
      <c r="AY4672" s="257" t="s">
        <v>373</v>
      </c>
    </row>
    <row r="4673" s="14" customFormat="1">
      <c r="A4673" s="14"/>
      <c r="B4673" s="247"/>
      <c r="C4673" s="248"/>
      <c r="D4673" s="238" t="s">
        <v>383</v>
      </c>
      <c r="E4673" s="249" t="s">
        <v>19</v>
      </c>
      <c r="F4673" s="250" t="s">
        <v>4517</v>
      </c>
      <c r="G4673" s="248"/>
      <c r="H4673" s="251">
        <v>8.7300000000000004</v>
      </c>
      <c r="I4673" s="252"/>
      <c r="J4673" s="248"/>
      <c r="K4673" s="248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7" t="s">
        <v>383</v>
      </c>
      <c r="AU4673" s="257" t="s">
        <v>91</v>
      </c>
      <c r="AV4673" s="14" t="s">
        <v>91</v>
      </c>
      <c r="AW4673" s="14" t="s">
        <v>37</v>
      </c>
      <c r="AX4673" s="14" t="s">
        <v>78</v>
      </c>
      <c r="AY4673" s="257" t="s">
        <v>373</v>
      </c>
    </row>
    <row r="4674" s="14" customFormat="1">
      <c r="A4674" s="14"/>
      <c r="B4674" s="247"/>
      <c r="C4674" s="248"/>
      <c r="D4674" s="238" t="s">
        <v>383</v>
      </c>
      <c r="E4674" s="249" t="s">
        <v>19</v>
      </c>
      <c r="F4674" s="250" t="s">
        <v>4518</v>
      </c>
      <c r="G4674" s="248"/>
      <c r="H4674" s="251">
        <v>8.5999999999999996</v>
      </c>
      <c r="I4674" s="252"/>
      <c r="J4674" s="248"/>
      <c r="K4674" s="248"/>
      <c r="L4674" s="253"/>
      <c r="M4674" s="254"/>
      <c r="N4674" s="255"/>
      <c r="O4674" s="255"/>
      <c r="P4674" s="255"/>
      <c r="Q4674" s="255"/>
      <c r="R4674" s="255"/>
      <c r="S4674" s="255"/>
      <c r="T4674" s="256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7" t="s">
        <v>383</v>
      </c>
      <c r="AU4674" s="257" t="s">
        <v>91</v>
      </c>
      <c r="AV4674" s="14" t="s">
        <v>91</v>
      </c>
      <c r="AW4674" s="14" t="s">
        <v>37</v>
      </c>
      <c r="AX4674" s="14" t="s">
        <v>78</v>
      </c>
      <c r="AY4674" s="257" t="s">
        <v>373</v>
      </c>
    </row>
    <row r="4675" s="14" customFormat="1">
      <c r="A4675" s="14"/>
      <c r="B4675" s="247"/>
      <c r="C4675" s="248"/>
      <c r="D4675" s="238" t="s">
        <v>383</v>
      </c>
      <c r="E4675" s="249" t="s">
        <v>19</v>
      </c>
      <c r="F4675" s="250" t="s">
        <v>4519</v>
      </c>
      <c r="G4675" s="248"/>
      <c r="H4675" s="251">
        <v>8.5999999999999996</v>
      </c>
      <c r="I4675" s="252"/>
      <c r="J4675" s="248"/>
      <c r="K4675" s="248"/>
      <c r="L4675" s="253"/>
      <c r="M4675" s="254"/>
      <c r="N4675" s="255"/>
      <c r="O4675" s="255"/>
      <c r="P4675" s="255"/>
      <c r="Q4675" s="255"/>
      <c r="R4675" s="255"/>
      <c r="S4675" s="255"/>
      <c r="T4675" s="256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7" t="s">
        <v>383</v>
      </c>
      <c r="AU4675" s="257" t="s">
        <v>91</v>
      </c>
      <c r="AV4675" s="14" t="s">
        <v>91</v>
      </c>
      <c r="AW4675" s="14" t="s">
        <v>37</v>
      </c>
      <c r="AX4675" s="14" t="s">
        <v>78</v>
      </c>
      <c r="AY4675" s="257" t="s">
        <v>373</v>
      </c>
    </row>
    <row r="4676" s="13" customFormat="1">
      <c r="A4676" s="13"/>
      <c r="B4676" s="236"/>
      <c r="C4676" s="237"/>
      <c r="D4676" s="238" t="s">
        <v>383</v>
      </c>
      <c r="E4676" s="239" t="s">
        <v>19</v>
      </c>
      <c r="F4676" s="240" t="s">
        <v>694</v>
      </c>
      <c r="G4676" s="237"/>
      <c r="H4676" s="239" t="s">
        <v>19</v>
      </c>
      <c r="I4676" s="241"/>
      <c r="J4676" s="237"/>
      <c r="K4676" s="237"/>
      <c r="L4676" s="242"/>
      <c r="M4676" s="243"/>
      <c r="N4676" s="244"/>
      <c r="O4676" s="244"/>
      <c r="P4676" s="244"/>
      <c r="Q4676" s="244"/>
      <c r="R4676" s="244"/>
      <c r="S4676" s="244"/>
      <c r="T4676" s="245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6" t="s">
        <v>383</v>
      </c>
      <c r="AU4676" s="246" t="s">
        <v>91</v>
      </c>
      <c r="AV4676" s="13" t="s">
        <v>85</v>
      </c>
      <c r="AW4676" s="13" t="s">
        <v>37</v>
      </c>
      <c r="AX4676" s="13" t="s">
        <v>78</v>
      </c>
      <c r="AY4676" s="246" t="s">
        <v>373</v>
      </c>
    </row>
    <row r="4677" s="14" customFormat="1">
      <c r="A4677" s="14"/>
      <c r="B4677" s="247"/>
      <c r="C4677" s="248"/>
      <c r="D4677" s="238" t="s">
        <v>383</v>
      </c>
      <c r="E4677" s="249" t="s">
        <v>19</v>
      </c>
      <c r="F4677" s="250" t="s">
        <v>4520</v>
      </c>
      <c r="G4677" s="248"/>
      <c r="H4677" s="251">
        <v>8.5999999999999996</v>
      </c>
      <c r="I4677" s="252"/>
      <c r="J4677" s="248"/>
      <c r="K4677" s="248"/>
      <c r="L4677" s="253"/>
      <c r="M4677" s="254"/>
      <c r="N4677" s="255"/>
      <c r="O4677" s="255"/>
      <c r="P4677" s="255"/>
      <c r="Q4677" s="255"/>
      <c r="R4677" s="255"/>
      <c r="S4677" s="255"/>
      <c r="T4677" s="256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57" t="s">
        <v>383</v>
      </c>
      <c r="AU4677" s="257" t="s">
        <v>91</v>
      </c>
      <c r="AV4677" s="14" t="s">
        <v>91</v>
      </c>
      <c r="AW4677" s="14" t="s">
        <v>37</v>
      </c>
      <c r="AX4677" s="14" t="s">
        <v>78</v>
      </c>
      <c r="AY4677" s="257" t="s">
        <v>373</v>
      </c>
    </row>
    <row r="4678" s="14" customFormat="1">
      <c r="A4678" s="14"/>
      <c r="B4678" s="247"/>
      <c r="C4678" s="248"/>
      <c r="D4678" s="238" t="s">
        <v>383</v>
      </c>
      <c r="E4678" s="249" t="s">
        <v>19</v>
      </c>
      <c r="F4678" s="250" t="s">
        <v>4521</v>
      </c>
      <c r="G4678" s="248"/>
      <c r="H4678" s="251">
        <v>8.5099999999999998</v>
      </c>
      <c r="I4678" s="252"/>
      <c r="J4678" s="248"/>
      <c r="K4678" s="248"/>
      <c r="L4678" s="253"/>
      <c r="M4678" s="254"/>
      <c r="N4678" s="255"/>
      <c r="O4678" s="255"/>
      <c r="P4678" s="255"/>
      <c r="Q4678" s="255"/>
      <c r="R4678" s="255"/>
      <c r="S4678" s="255"/>
      <c r="T4678" s="256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7" t="s">
        <v>383</v>
      </c>
      <c r="AU4678" s="257" t="s">
        <v>91</v>
      </c>
      <c r="AV4678" s="14" t="s">
        <v>91</v>
      </c>
      <c r="AW4678" s="14" t="s">
        <v>37</v>
      </c>
      <c r="AX4678" s="14" t="s">
        <v>78</v>
      </c>
      <c r="AY4678" s="257" t="s">
        <v>373</v>
      </c>
    </row>
    <row r="4679" s="14" customFormat="1">
      <c r="A4679" s="14"/>
      <c r="B4679" s="247"/>
      <c r="C4679" s="248"/>
      <c r="D4679" s="238" t="s">
        <v>383</v>
      </c>
      <c r="E4679" s="249" t="s">
        <v>19</v>
      </c>
      <c r="F4679" s="250" t="s">
        <v>4522</v>
      </c>
      <c r="G4679" s="248"/>
      <c r="H4679" s="251">
        <v>8.5099999999999998</v>
      </c>
      <c r="I4679" s="252"/>
      <c r="J4679" s="248"/>
      <c r="K4679" s="248"/>
      <c r="L4679" s="253"/>
      <c r="M4679" s="254"/>
      <c r="N4679" s="255"/>
      <c r="O4679" s="255"/>
      <c r="P4679" s="255"/>
      <c r="Q4679" s="255"/>
      <c r="R4679" s="255"/>
      <c r="S4679" s="255"/>
      <c r="T4679" s="256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7" t="s">
        <v>383</v>
      </c>
      <c r="AU4679" s="257" t="s">
        <v>91</v>
      </c>
      <c r="AV4679" s="14" t="s">
        <v>91</v>
      </c>
      <c r="AW4679" s="14" t="s">
        <v>37</v>
      </c>
      <c r="AX4679" s="14" t="s">
        <v>78</v>
      </c>
      <c r="AY4679" s="257" t="s">
        <v>373</v>
      </c>
    </row>
    <row r="4680" s="14" customFormat="1">
      <c r="A4680" s="14"/>
      <c r="B4680" s="247"/>
      <c r="C4680" s="248"/>
      <c r="D4680" s="238" t="s">
        <v>383</v>
      </c>
      <c r="E4680" s="249" t="s">
        <v>19</v>
      </c>
      <c r="F4680" s="250" t="s">
        <v>4523</v>
      </c>
      <c r="G4680" s="248"/>
      <c r="H4680" s="251">
        <v>8.5999999999999996</v>
      </c>
      <c r="I4680" s="252"/>
      <c r="J4680" s="248"/>
      <c r="K4680" s="248"/>
      <c r="L4680" s="253"/>
      <c r="M4680" s="254"/>
      <c r="N4680" s="255"/>
      <c r="O4680" s="255"/>
      <c r="P4680" s="255"/>
      <c r="Q4680" s="255"/>
      <c r="R4680" s="255"/>
      <c r="S4680" s="255"/>
      <c r="T4680" s="256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7" t="s">
        <v>383</v>
      </c>
      <c r="AU4680" s="257" t="s">
        <v>91</v>
      </c>
      <c r="AV4680" s="14" t="s">
        <v>91</v>
      </c>
      <c r="AW4680" s="14" t="s">
        <v>37</v>
      </c>
      <c r="AX4680" s="14" t="s">
        <v>78</v>
      </c>
      <c r="AY4680" s="257" t="s">
        <v>373</v>
      </c>
    </row>
    <row r="4681" s="14" customFormat="1">
      <c r="A4681" s="14"/>
      <c r="B4681" s="247"/>
      <c r="C4681" s="248"/>
      <c r="D4681" s="238" t="s">
        <v>383</v>
      </c>
      <c r="E4681" s="249" t="s">
        <v>19</v>
      </c>
      <c r="F4681" s="250" t="s">
        <v>4524</v>
      </c>
      <c r="G4681" s="248"/>
      <c r="H4681" s="251">
        <v>8.5999999999999996</v>
      </c>
      <c r="I4681" s="252"/>
      <c r="J4681" s="248"/>
      <c r="K4681" s="248"/>
      <c r="L4681" s="253"/>
      <c r="M4681" s="254"/>
      <c r="N4681" s="255"/>
      <c r="O4681" s="255"/>
      <c r="P4681" s="255"/>
      <c r="Q4681" s="255"/>
      <c r="R4681" s="255"/>
      <c r="S4681" s="255"/>
      <c r="T4681" s="256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7" t="s">
        <v>383</v>
      </c>
      <c r="AU4681" s="257" t="s">
        <v>91</v>
      </c>
      <c r="AV4681" s="14" t="s">
        <v>91</v>
      </c>
      <c r="AW4681" s="14" t="s">
        <v>37</v>
      </c>
      <c r="AX4681" s="14" t="s">
        <v>78</v>
      </c>
      <c r="AY4681" s="257" t="s">
        <v>373</v>
      </c>
    </row>
    <row r="4682" s="14" customFormat="1">
      <c r="A4682" s="14"/>
      <c r="B4682" s="247"/>
      <c r="C4682" s="248"/>
      <c r="D4682" s="238" t="s">
        <v>383</v>
      </c>
      <c r="E4682" s="249" t="s">
        <v>19</v>
      </c>
      <c r="F4682" s="250" t="s">
        <v>4525</v>
      </c>
      <c r="G4682" s="248"/>
      <c r="H4682" s="251">
        <v>8.5099999999999998</v>
      </c>
      <c r="I4682" s="252"/>
      <c r="J4682" s="248"/>
      <c r="K4682" s="248"/>
      <c r="L4682" s="253"/>
      <c r="M4682" s="254"/>
      <c r="N4682" s="255"/>
      <c r="O4682" s="255"/>
      <c r="P4682" s="255"/>
      <c r="Q4682" s="255"/>
      <c r="R4682" s="255"/>
      <c r="S4682" s="255"/>
      <c r="T4682" s="256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7" t="s">
        <v>383</v>
      </c>
      <c r="AU4682" s="257" t="s">
        <v>91</v>
      </c>
      <c r="AV4682" s="14" t="s">
        <v>91</v>
      </c>
      <c r="AW4682" s="14" t="s">
        <v>37</v>
      </c>
      <c r="AX4682" s="14" t="s">
        <v>78</v>
      </c>
      <c r="AY4682" s="257" t="s">
        <v>373</v>
      </c>
    </row>
    <row r="4683" s="14" customFormat="1">
      <c r="A4683" s="14"/>
      <c r="B4683" s="247"/>
      <c r="C4683" s="248"/>
      <c r="D4683" s="238" t="s">
        <v>383</v>
      </c>
      <c r="E4683" s="249" t="s">
        <v>19</v>
      </c>
      <c r="F4683" s="250" t="s">
        <v>4526</v>
      </c>
      <c r="G4683" s="248"/>
      <c r="H4683" s="251">
        <v>8.5099999999999998</v>
      </c>
      <c r="I4683" s="252"/>
      <c r="J4683" s="248"/>
      <c r="K4683" s="248"/>
      <c r="L4683" s="253"/>
      <c r="M4683" s="254"/>
      <c r="N4683" s="255"/>
      <c r="O4683" s="255"/>
      <c r="P4683" s="255"/>
      <c r="Q4683" s="255"/>
      <c r="R4683" s="255"/>
      <c r="S4683" s="255"/>
      <c r="T4683" s="256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7" t="s">
        <v>383</v>
      </c>
      <c r="AU4683" s="257" t="s">
        <v>91</v>
      </c>
      <c r="AV4683" s="14" t="s">
        <v>91</v>
      </c>
      <c r="AW4683" s="14" t="s">
        <v>37</v>
      </c>
      <c r="AX4683" s="14" t="s">
        <v>78</v>
      </c>
      <c r="AY4683" s="257" t="s">
        <v>373</v>
      </c>
    </row>
    <row r="4684" s="14" customFormat="1">
      <c r="A4684" s="14"/>
      <c r="B4684" s="247"/>
      <c r="C4684" s="248"/>
      <c r="D4684" s="238" t="s">
        <v>383</v>
      </c>
      <c r="E4684" s="249" t="s">
        <v>19</v>
      </c>
      <c r="F4684" s="250" t="s">
        <v>4527</v>
      </c>
      <c r="G4684" s="248"/>
      <c r="H4684" s="251">
        <v>8.5999999999999996</v>
      </c>
      <c r="I4684" s="252"/>
      <c r="J4684" s="248"/>
      <c r="K4684" s="248"/>
      <c r="L4684" s="253"/>
      <c r="M4684" s="254"/>
      <c r="N4684" s="255"/>
      <c r="O4684" s="255"/>
      <c r="P4684" s="255"/>
      <c r="Q4684" s="255"/>
      <c r="R4684" s="255"/>
      <c r="S4684" s="255"/>
      <c r="T4684" s="256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7" t="s">
        <v>383</v>
      </c>
      <c r="AU4684" s="257" t="s">
        <v>91</v>
      </c>
      <c r="AV4684" s="14" t="s">
        <v>91</v>
      </c>
      <c r="AW4684" s="14" t="s">
        <v>37</v>
      </c>
      <c r="AX4684" s="14" t="s">
        <v>78</v>
      </c>
      <c r="AY4684" s="257" t="s">
        <v>373</v>
      </c>
    </row>
    <row r="4685" s="14" customFormat="1">
      <c r="A4685" s="14"/>
      <c r="B4685" s="247"/>
      <c r="C4685" s="248"/>
      <c r="D4685" s="238" t="s">
        <v>383</v>
      </c>
      <c r="E4685" s="249" t="s">
        <v>19</v>
      </c>
      <c r="F4685" s="250" t="s">
        <v>4518</v>
      </c>
      <c r="G4685" s="248"/>
      <c r="H4685" s="251">
        <v>8.5999999999999996</v>
      </c>
      <c r="I4685" s="252"/>
      <c r="J4685" s="248"/>
      <c r="K4685" s="248"/>
      <c r="L4685" s="253"/>
      <c r="M4685" s="254"/>
      <c r="N4685" s="255"/>
      <c r="O4685" s="255"/>
      <c r="P4685" s="255"/>
      <c r="Q4685" s="255"/>
      <c r="R4685" s="255"/>
      <c r="S4685" s="255"/>
      <c r="T4685" s="256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7" t="s">
        <v>383</v>
      </c>
      <c r="AU4685" s="257" t="s">
        <v>91</v>
      </c>
      <c r="AV4685" s="14" t="s">
        <v>91</v>
      </c>
      <c r="AW4685" s="14" t="s">
        <v>37</v>
      </c>
      <c r="AX4685" s="14" t="s">
        <v>78</v>
      </c>
      <c r="AY4685" s="257" t="s">
        <v>373</v>
      </c>
    </row>
    <row r="4686" s="14" customFormat="1">
      <c r="A4686" s="14"/>
      <c r="B4686" s="247"/>
      <c r="C4686" s="248"/>
      <c r="D4686" s="238" t="s">
        <v>383</v>
      </c>
      <c r="E4686" s="249" t="s">
        <v>19</v>
      </c>
      <c r="F4686" s="250" t="s">
        <v>4519</v>
      </c>
      <c r="G4686" s="248"/>
      <c r="H4686" s="251">
        <v>8.5999999999999996</v>
      </c>
      <c r="I4686" s="252"/>
      <c r="J4686" s="248"/>
      <c r="K4686" s="248"/>
      <c r="L4686" s="253"/>
      <c r="M4686" s="254"/>
      <c r="N4686" s="255"/>
      <c r="O4686" s="255"/>
      <c r="P4686" s="255"/>
      <c r="Q4686" s="255"/>
      <c r="R4686" s="255"/>
      <c r="S4686" s="255"/>
      <c r="T4686" s="256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7" t="s">
        <v>383</v>
      </c>
      <c r="AU4686" s="257" t="s">
        <v>91</v>
      </c>
      <c r="AV4686" s="14" t="s">
        <v>91</v>
      </c>
      <c r="AW4686" s="14" t="s">
        <v>37</v>
      </c>
      <c r="AX4686" s="14" t="s">
        <v>78</v>
      </c>
      <c r="AY4686" s="257" t="s">
        <v>373</v>
      </c>
    </row>
    <row r="4687" s="16" customFormat="1">
      <c r="A4687" s="16"/>
      <c r="B4687" s="269"/>
      <c r="C4687" s="270"/>
      <c r="D4687" s="238" t="s">
        <v>383</v>
      </c>
      <c r="E4687" s="271" t="s">
        <v>202</v>
      </c>
      <c r="F4687" s="272" t="s">
        <v>447</v>
      </c>
      <c r="G4687" s="270"/>
      <c r="H4687" s="273">
        <v>257.55000000000001</v>
      </c>
      <c r="I4687" s="274"/>
      <c r="J4687" s="270"/>
      <c r="K4687" s="270"/>
      <c r="L4687" s="275"/>
      <c r="M4687" s="276"/>
      <c r="N4687" s="277"/>
      <c r="O4687" s="277"/>
      <c r="P4687" s="277"/>
      <c r="Q4687" s="277"/>
      <c r="R4687" s="277"/>
      <c r="S4687" s="277"/>
      <c r="T4687" s="278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T4687" s="279" t="s">
        <v>383</v>
      </c>
      <c r="AU4687" s="279" t="s">
        <v>91</v>
      </c>
      <c r="AV4687" s="16" t="s">
        <v>98</v>
      </c>
      <c r="AW4687" s="16" t="s">
        <v>37</v>
      </c>
      <c r="AX4687" s="16" t="s">
        <v>78</v>
      </c>
      <c r="AY4687" s="279" t="s">
        <v>373</v>
      </c>
    </row>
    <row r="4688" s="13" customFormat="1">
      <c r="A4688" s="13"/>
      <c r="B4688" s="236"/>
      <c r="C4688" s="237"/>
      <c r="D4688" s="238" t="s">
        <v>383</v>
      </c>
      <c r="E4688" s="239" t="s">
        <v>19</v>
      </c>
      <c r="F4688" s="240" t="s">
        <v>4528</v>
      </c>
      <c r="G4688" s="237"/>
      <c r="H4688" s="239" t="s">
        <v>19</v>
      </c>
      <c r="I4688" s="241"/>
      <c r="J4688" s="237"/>
      <c r="K4688" s="237"/>
      <c r="L4688" s="242"/>
      <c r="M4688" s="243"/>
      <c r="N4688" s="244"/>
      <c r="O4688" s="244"/>
      <c r="P4688" s="244"/>
      <c r="Q4688" s="244"/>
      <c r="R4688" s="244"/>
      <c r="S4688" s="244"/>
      <c r="T4688" s="245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6" t="s">
        <v>383</v>
      </c>
      <c r="AU4688" s="246" t="s">
        <v>91</v>
      </c>
      <c r="AV4688" s="13" t="s">
        <v>85</v>
      </c>
      <c r="AW4688" s="13" t="s">
        <v>37</v>
      </c>
      <c r="AX4688" s="13" t="s">
        <v>78</v>
      </c>
      <c r="AY4688" s="246" t="s">
        <v>373</v>
      </c>
    </row>
    <row r="4689" s="14" customFormat="1">
      <c r="A4689" s="14"/>
      <c r="B4689" s="247"/>
      <c r="C4689" s="248"/>
      <c r="D4689" s="238" t="s">
        <v>383</v>
      </c>
      <c r="E4689" s="249" t="s">
        <v>19</v>
      </c>
      <c r="F4689" s="250" t="s">
        <v>4529</v>
      </c>
      <c r="G4689" s="248"/>
      <c r="H4689" s="251">
        <v>32.969999999999999</v>
      </c>
      <c r="I4689" s="252"/>
      <c r="J4689" s="248"/>
      <c r="K4689" s="248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7" t="s">
        <v>383</v>
      </c>
      <c r="AU4689" s="257" t="s">
        <v>91</v>
      </c>
      <c r="AV4689" s="14" t="s">
        <v>91</v>
      </c>
      <c r="AW4689" s="14" t="s">
        <v>37</v>
      </c>
      <c r="AX4689" s="14" t="s">
        <v>78</v>
      </c>
      <c r="AY4689" s="257" t="s">
        <v>373</v>
      </c>
    </row>
    <row r="4690" s="14" customFormat="1">
      <c r="A4690" s="14"/>
      <c r="B4690" s="247"/>
      <c r="C4690" s="248"/>
      <c r="D4690" s="238" t="s">
        <v>383</v>
      </c>
      <c r="E4690" s="249" t="s">
        <v>19</v>
      </c>
      <c r="F4690" s="250" t="s">
        <v>4530</v>
      </c>
      <c r="G4690" s="248"/>
      <c r="H4690" s="251">
        <v>32.969999999999999</v>
      </c>
      <c r="I4690" s="252"/>
      <c r="J4690" s="248"/>
      <c r="K4690" s="248"/>
      <c r="L4690" s="253"/>
      <c r="M4690" s="254"/>
      <c r="N4690" s="255"/>
      <c r="O4690" s="255"/>
      <c r="P4690" s="255"/>
      <c r="Q4690" s="255"/>
      <c r="R4690" s="255"/>
      <c r="S4690" s="255"/>
      <c r="T4690" s="256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7" t="s">
        <v>383</v>
      </c>
      <c r="AU4690" s="257" t="s">
        <v>91</v>
      </c>
      <c r="AV4690" s="14" t="s">
        <v>91</v>
      </c>
      <c r="AW4690" s="14" t="s">
        <v>37</v>
      </c>
      <c r="AX4690" s="14" t="s">
        <v>78</v>
      </c>
      <c r="AY4690" s="257" t="s">
        <v>373</v>
      </c>
    </row>
    <row r="4691" s="14" customFormat="1">
      <c r="A4691" s="14"/>
      <c r="B4691" s="247"/>
      <c r="C4691" s="248"/>
      <c r="D4691" s="238" t="s">
        <v>383</v>
      </c>
      <c r="E4691" s="249" t="s">
        <v>19</v>
      </c>
      <c r="F4691" s="250" t="s">
        <v>4531</v>
      </c>
      <c r="G4691" s="248"/>
      <c r="H4691" s="251">
        <v>33.280000000000001</v>
      </c>
      <c r="I4691" s="252"/>
      <c r="J4691" s="248"/>
      <c r="K4691" s="248"/>
      <c r="L4691" s="253"/>
      <c r="M4691" s="254"/>
      <c r="N4691" s="255"/>
      <c r="O4691" s="255"/>
      <c r="P4691" s="255"/>
      <c r="Q4691" s="255"/>
      <c r="R4691" s="255"/>
      <c r="S4691" s="255"/>
      <c r="T4691" s="256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7" t="s">
        <v>383</v>
      </c>
      <c r="AU4691" s="257" t="s">
        <v>91</v>
      </c>
      <c r="AV4691" s="14" t="s">
        <v>91</v>
      </c>
      <c r="AW4691" s="14" t="s">
        <v>37</v>
      </c>
      <c r="AX4691" s="14" t="s">
        <v>78</v>
      </c>
      <c r="AY4691" s="257" t="s">
        <v>373</v>
      </c>
    </row>
    <row r="4692" s="16" customFormat="1">
      <c r="A4692" s="16"/>
      <c r="B4692" s="269"/>
      <c r="C4692" s="270"/>
      <c r="D4692" s="238" t="s">
        <v>383</v>
      </c>
      <c r="E4692" s="271" t="s">
        <v>199</v>
      </c>
      <c r="F4692" s="272" t="s">
        <v>447</v>
      </c>
      <c r="G4692" s="270"/>
      <c r="H4692" s="273">
        <v>99.219999999999999</v>
      </c>
      <c r="I4692" s="274"/>
      <c r="J4692" s="270"/>
      <c r="K4692" s="270"/>
      <c r="L4692" s="275"/>
      <c r="M4692" s="276"/>
      <c r="N4692" s="277"/>
      <c r="O4692" s="277"/>
      <c r="P4692" s="277"/>
      <c r="Q4692" s="277"/>
      <c r="R4692" s="277"/>
      <c r="S4692" s="277"/>
      <c r="T4692" s="278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T4692" s="279" t="s">
        <v>383</v>
      </c>
      <c r="AU4692" s="279" t="s">
        <v>91</v>
      </c>
      <c r="AV4692" s="16" t="s">
        <v>98</v>
      </c>
      <c r="AW4692" s="16" t="s">
        <v>37</v>
      </c>
      <c r="AX4692" s="16" t="s">
        <v>78</v>
      </c>
      <c r="AY4692" s="279" t="s">
        <v>373</v>
      </c>
    </row>
    <row r="4693" s="15" customFormat="1">
      <c r="A4693" s="15"/>
      <c r="B4693" s="258"/>
      <c r="C4693" s="259"/>
      <c r="D4693" s="238" t="s">
        <v>383</v>
      </c>
      <c r="E4693" s="260" t="s">
        <v>19</v>
      </c>
      <c r="F4693" s="261" t="s">
        <v>386</v>
      </c>
      <c r="G4693" s="259"/>
      <c r="H4693" s="262">
        <v>356.76999999999998</v>
      </c>
      <c r="I4693" s="263"/>
      <c r="J4693" s="259"/>
      <c r="K4693" s="259"/>
      <c r="L4693" s="264"/>
      <c r="M4693" s="265"/>
      <c r="N4693" s="266"/>
      <c r="O4693" s="266"/>
      <c r="P4693" s="266"/>
      <c r="Q4693" s="266"/>
      <c r="R4693" s="266"/>
      <c r="S4693" s="266"/>
      <c r="T4693" s="267"/>
      <c r="U4693" s="15"/>
      <c r="V4693" s="15"/>
      <c r="W4693" s="15"/>
      <c r="X4693" s="15"/>
      <c r="Y4693" s="15"/>
      <c r="Z4693" s="15"/>
      <c r="AA4693" s="15"/>
      <c r="AB4693" s="15"/>
      <c r="AC4693" s="15"/>
      <c r="AD4693" s="15"/>
      <c r="AE4693" s="15"/>
      <c r="AT4693" s="268" t="s">
        <v>383</v>
      </c>
      <c r="AU4693" s="268" t="s">
        <v>91</v>
      </c>
      <c r="AV4693" s="15" t="s">
        <v>379</v>
      </c>
      <c r="AW4693" s="15" t="s">
        <v>37</v>
      </c>
      <c r="AX4693" s="15" t="s">
        <v>85</v>
      </c>
      <c r="AY4693" s="268" t="s">
        <v>373</v>
      </c>
    </row>
    <row r="4694" s="2" customFormat="1" ht="37.8" customHeight="1">
      <c r="A4694" s="41"/>
      <c r="B4694" s="42"/>
      <c r="C4694" s="280" t="s">
        <v>4532</v>
      </c>
      <c r="D4694" s="280" t="s">
        <v>489</v>
      </c>
      <c r="E4694" s="281" t="s">
        <v>4533</v>
      </c>
      <c r="F4694" s="282" t="s">
        <v>4534</v>
      </c>
      <c r="G4694" s="283" t="s">
        <v>153</v>
      </c>
      <c r="H4694" s="284">
        <v>456.39100000000002</v>
      </c>
      <c r="I4694" s="285"/>
      <c r="J4694" s="286">
        <f>ROUND(I4694*H4694,2)</f>
        <v>0</v>
      </c>
      <c r="K4694" s="282" t="s">
        <v>19</v>
      </c>
      <c r="L4694" s="287"/>
      <c r="M4694" s="288" t="s">
        <v>19</v>
      </c>
      <c r="N4694" s="289" t="s">
        <v>50</v>
      </c>
      <c r="O4694" s="87"/>
      <c r="P4694" s="227">
        <f>O4694*H4694</f>
        <v>0</v>
      </c>
      <c r="Q4694" s="227">
        <v>0.021999999999999999</v>
      </c>
      <c r="R4694" s="227">
        <f>Q4694*H4694</f>
        <v>10.040602</v>
      </c>
      <c r="S4694" s="227">
        <v>0</v>
      </c>
      <c r="T4694" s="228">
        <f>S4694*H4694</f>
        <v>0</v>
      </c>
      <c r="U4694" s="41"/>
      <c r="V4694" s="41"/>
      <c r="W4694" s="41"/>
      <c r="X4694" s="41"/>
      <c r="Y4694" s="41"/>
      <c r="Z4694" s="41"/>
      <c r="AA4694" s="41"/>
      <c r="AB4694" s="41"/>
      <c r="AC4694" s="41"/>
      <c r="AD4694" s="41"/>
      <c r="AE4694" s="41"/>
      <c r="AR4694" s="229" t="s">
        <v>616</v>
      </c>
      <c r="AT4694" s="229" t="s">
        <v>489</v>
      </c>
      <c r="AU4694" s="229" t="s">
        <v>91</v>
      </c>
      <c r="AY4694" s="20" t="s">
        <v>373</v>
      </c>
      <c r="BE4694" s="230">
        <f>IF(N4694="základní",J4694,0)</f>
        <v>0</v>
      </c>
      <c r="BF4694" s="230">
        <f>IF(N4694="snížená",J4694,0)</f>
        <v>0</v>
      </c>
      <c r="BG4694" s="230">
        <f>IF(N4694="zákl. přenesená",J4694,0)</f>
        <v>0</v>
      </c>
      <c r="BH4694" s="230">
        <f>IF(N4694="sníž. přenesená",J4694,0)</f>
        <v>0</v>
      </c>
      <c r="BI4694" s="230">
        <f>IF(N4694="nulová",J4694,0)</f>
        <v>0</v>
      </c>
      <c r="BJ4694" s="20" t="s">
        <v>91</v>
      </c>
      <c r="BK4694" s="230">
        <f>ROUND(I4694*H4694,2)</f>
        <v>0</v>
      </c>
      <c r="BL4694" s="20" t="s">
        <v>482</v>
      </c>
      <c r="BM4694" s="229" t="s">
        <v>4535</v>
      </c>
    </row>
    <row r="4695" s="14" customFormat="1">
      <c r="A4695" s="14"/>
      <c r="B4695" s="247"/>
      <c r="C4695" s="248"/>
      <c r="D4695" s="238" t="s">
        <v>383</v>
      </c>
      <c r="E4695" s="249" t="s">
        <v>19</v>
      </c>
      <c r="F4695" s="250" t="s">
        <v>202</v>
      </c>
      <c r="G4695" s="248"/>
      <c r="H4695" s="251">
        <v>257.55000000000001</v>
      </c>
      <c r="I4695" s="252"/>
      <c r="J4695" s="248"/>
      <c r="K4695" s="248"/>
      <c r="L4695" s="253"/>
      <c r="M4695" s="254"/>
      <c r="N4695" s="255"/>
      <c r="O4695" s="255"/>
      <c r="P4695" s="255"/>
      <c r="Q4695" s="255"/>
      <c r="R4695" s="255"/>
      <c r="S4695" s="255"/>
      <c r="T4695" s="256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7" t="s">
        <v>383</v>
      </c>
      <c r="AU4695" s="257" t="s">
        <v>91</v>
      </c>
      <c r="AV4695" s="14" t="s">
        <v>91</v>
      </c>
      <c r="AW4695" s="14" t="s">
        <v>37</v>
      </c>
      <c r="AX4695" s="14" t="s">
        <v>78</v>
      </c>
      <c r="AY4695" s="257" t="s">
        <v>373</v>
      </c>
    </row>
    <row r="4696" s="14" customFormat="1">
      <c r="A4696" s="14"/>
      <c r="B4696" s="247"/>
      <c r="C4696" s="248"/>
      <c r="D4696" s="238" t="s">
        <v>383</v>
      </c>
      <c r="E4696" s="249" t="s">
        <v>19</v>
      </c>
      <c r="F4696" s="250" t="s">
        <v>199</v>
      </c>
      <c r="G4696" s="248"/>
      <c r="H4696" s="251">
        <v>99.219999999999999</v>
      </c>
      <c r="I4696" s="252"/>
      <c r="J4696" s="248"/>
      <c r="K4696" s="248"/>
      <c r="L4696" s="253"/>
      <c r="M4696" s="254"/>
      <c r="N4696" s="255"/>
      <c r="O4696" s="255"/>
      <c r="P4696" s="255"/>
      <c r="Q4696" s="255"/>
      <c r="R4696" s="255"/>
      <c r="S4696" s="255"/>
      <c r="T4696" s="256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7" t="s">
        <v>383</v>
      </c>
      <c r="AU4696" s="257" t="s">
        <v>91</v>
      </c>
      <c r="AV4696" s="14" t="s">
        <v>91</v>
      </c>
      <c r="AW4696" s="14" t="s">
        <v>37</v>
      </c>
      <c r="AX4696" s="14" t="s">
        <v>78</v>
      </c>
      <c r="AY4696" s="257" t="s">
        <v>373</v>
      </c>
    </row>
    <row r="4697" s="14" customFormat="1">
      <c r="A4697" s="14"/>
      <c r="B4697" s="247"/>
      <c r="C4697" s="248"/>
      <c r="D4697" s="238" t="s">
        <v>383</v>
      </c>
      <c r="E4697" s="249" t="s">
        <v>19</v>
      </c>
      <c r="F4697" s="250" t="s">
        <v>4536</v>
      </c>
      <c r="G4697" s="248"/>
      <c r="H4697" s="251">
        <v>40.091999999999999</v>
      </c>
      <c r="I4697" s="252"/>
      <c r="J4697" s="248"/>
      <c r="K4697" s="248"/>
      <c r="L4697" s="253"/>
      <c r="M4697" s="254"/>
      <c r="N4697" s="255"/>
      <c r="O4697" s="255"/>
      <c r="P4697" s="255"/>
      <c r="Q4697" s="255"/>
      <c r="R4697" s="255"/>
      <c r="S4697" s="255"/>
      <c r="T4697" s="256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7" t="s">
        <v>383</v>
      </c>
      <c r="AU4697" s="257" t="s">
        <v>91</v>
      </c>
      <c r="AV4697" s="14" t="s">
        <v>91</v>
      </c>
      <c r="AW4697" s="14" t="s">
        <v>37</v>
      </c>
      <c r="AX4697" s="14" t="s">
        <v>78</v>
      </c>
      <c r="AY4697" s="257" t="s">
        <v>373</v>
      </c>
    </row>
    <row r="4698" s="15" customFormat="1">
      <c r="A4698" s="15"/>
      <c r="B4698" s="258"/>
      <c r="C4698" s="259"/>
      <c r="D4698" s="238" t="s">
        <v>383</v>
      </c>
      <c r="E4698" s="260" t="s">
        <v>19</v>
      </c>
      <c r="F4698" s="261" t="s">
        <v>386</v>
      </c>
      <c r="G4698" s="259"/>
      <c r="H4698" s="262">
        <v>396.86200000000002</v>
      </c>
      <c r="I4698" s="263"/>
      <c r="J4698" s="259"/>
      <c r="K4698" s="259"/>
      <c r="L4698" s="264"/>
      <c r="M4698" s="265"/>
      <c r="N4698" s="266"/>
      <c r="O4698" s="266"/>
      <c r="P4698" s="266"/>
      <c r="Q4698" s="266"/>
      <c r="R4698" s="266"/>
      <c r="S4698" s="266"/>
      <c r="T4698" s="267"/>
      <c r="U4698" s="15"/>
      <c r="V4698" s="15"/>
      <c r="W4698" s="15"/>
      <c r="X4698" s="15"/>
      <c r="Y4698" s="15"/>
      <c r="Z4698" s="15"/>
      <c r="AA4698" s="15"/>
      <c r="AB4698" s="15"/>
      <c r="AC4698" s="15"/>
      <c r="AD4698" s="15"/>
      <c r="AE4698" s="15"/>
      <c r="AT4698" s="268" t="s">
        <v>383</v>
      </c>
      <c r="AU4698" s="268" t="s">
        <v>91</v>
      </c>
      <c r="AV4698" s="15" t="s">
        <v>379</v>
      </c>
      <c r="AW4698" s="15" t="s">
        <v>37</v>
      </c>
      <c r="AX4698" s="15" t="s">
        <v>85</v>
      </c>
      <c r="AY4698" s="268" t="s">
        <v>373</v>
      </c>
    </row>
    <row r="4699" s="14" customFormat="1">
      <c r="A4699" s="14"/>
      <c r="B4699" s="247"/>
      <c r="C4699" s="248"/>
      <c r="D4699" s="238" t="s">
        <v>383</v>
      </c>
      <c r="E4699" s="248"/>
      <c r="F4699" s="250" t="s">
        <v>4537</v>
      </c>
      <c r="G4699" s="248"/>
      <c r="H4699" s="251">
        <v>456.39100000000002</v>
      </c>
      <c r="I4699" s="252"/>
      <c r="J4699" s="248"/>
      <c r="K4699" s="248"/>
      <c r="L4699" s="253"/>
      <c r="M4699" s="254"/>
      <c r="N4699" s="255"/>
      <c r="O4699" s="255"/>
      <c r="P4699" s="255"/>
      <c r="Q4699" s="255"/>
      <c r="R4699" s="255"/>
      <c r="S4699" s="255"/>
      <c r="T4699" s="256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7" t="s">
        <v>383</v>
      </c>
      <c r="AU4699" s="257" t="s">
        <v>91</v>
      </c>
      <c r="AV4699" s="14" t="s">
        <v>91</v>
      </c>
      <c r="AW4699" s="14" t="s">
        <v>4</v>
      </c>
      <c r="AX4699" s="14" t="s">
        <v>85</v>
      </c>
      <c r="AY4699" s="257" t="s">
        <v>373</v>
      </c>
    </row>
    <row r="4700" s="2" customFormat="1" ht="24.15" customHeight="1">
      <c r="A4700" s="41"/>
      <c r="B4700" s="42"/>
      <c r="C4700" s="218" t="s">
        <v>4538</v>
      </c>
      <c r="D4700" s="218" t="s">
        <v>375</v>
      </c>
      <c r="E4700" s="219" t="s">
        <v>4539</v>
      </c>
      <c r="F4700" s="220" t="s">
        <v>4540</v>
      </c>
      <c r="G4700" s="221" t="s">
        <v>153</v>
      </c>
      <c r="H4700" s="222">
        <v>372.62</v>
      </c>
      <c r="I4700" s="223"/>
      <c r="J4700" s="224">
        <f>ROUND(I4700*H4700,2)</f>
        <v>0</v>
      </c>
      <c r="K4700" s="220" t="s">
        <v>378</v>
      </c>
      <c r="L4700" s="47"/>
      <c r="M4700" s="225" t="s">
        <v>19</v>
      </c>
      <c r="N4700" s="226" t="s">
        <v>50</v>
      </c>
      <c r="O4700" s="87"/>
      <c r="P4700" s="227">
        <f>O4700*H4700</f>
        <v>0</v>
      </c>
      <c r="Q4700" s="227">
        <v>0.0015</v>
      </c>
      <c r="R4700" s="227">
        <f>Q4700*H4700</f>
        <v>0.55893000000000004</v>
      </c>
      <c r="S4700" s="227">
        <v>0</v>
      </c>
      <c r="T4700" s="228">
        <f>S4700*H4700</f>
        <v>0</v>
      </c>
      <c r="U4700" s="41"/>
      <c r="V4700" s="41"/>
      <c r="W4700" s="41"/>
      <c r="X4700" s="41"/>
      <c r="Y4700" s="41"/>
      <c r="Z4700" s="41"/>
      <c r="AA4700" s="41"/>
      <c r="AB4700" s="41"/>
      <c r="AC4700" s="41"/>
      <c r="AD4700" s="41"/>
      <c r="AE4700" s="41"/>
      <c r="AR4700" s="229" t="s">
        <v>482</v>
      </c>
      <c r="AT4700" s="229" t="s">
        <v>375</v>
      </c>
      <c r="AU4700" s="229" t="s">
        <v>91</v>
      </c>
      <c r="AY4700" s="20" t="s">
        <v>373</v>
      </c>
      <c r="BE4700" s="230">
        <f>IF(N4700="základní",J4700,0)</f>
        <v>0</v>
      </c>
      <c r="BF4700" s="230">
        <f>IF(N4700="snížená",J4700,0)</f>
        <v>0</v>
      </c>
      <c r="BG4700" s="230">
        <f>IF(N4700="zákl. přenesená",J4700,0)</f>
        <v>0</v>
      </c>
      <c r="BH4700" s="230">
        <f>IF(N4700="sníž. přenesená",J4700,0)</f>
        <v>0</v>
      </c>
      <c r="BI4700" s="230">
        <f>IF(N4700="nulová",J4700,0)</f>
        <v>0</v>
      </c>
      <c r="BJ4700" s="20" t="s">
        <v>91</v>
      </c>
      <c r="BK4700" s="230">
        <f>ROUND(I4700*H4700,2)</f>
        <v>0</v>
      </c>
      <c r="BL4700" s="20" t="s">
        <v>482</v>
      </c>
      <c r="BM4700" s="229" t="s">
        <v>4541</v>
      </c>
    </row>
    <row r="4701" s="2" customFormat="1">
      <c r="A4701" s="41"/>
      <c r="B4701" s="42"/>
      <c r="C4701" s="43"/>
      <c r="D4701" s="231" t="s">
        <v>381</v>
      </c>
      <c r="E4701" s="43"/>
      <c r="F4701" s="232" t="s">
        <v>4542</v>
      </c>
      <c r="G4701" s="43"/>
      <c r="H4701" s="43"/>
      <c r="I4701" s="233"/>
      <c r="J4701" s="43"/>
      <c r="K4701" s="43"/>
      <c r="L4701" s="47"/>
      <c r="M4701" s="234"/>
      <c r="N4701" s="235"/>
      <c r="O4701" s="87"/>
      <c r="P4701" s="87"/>
      <c r="Q4701" s="87"/>
      <c r="R4701" s="87"/>
      <c r="S4701" s="87"/>
      <c r="T4701" s="88"/>
      <c r="U4701" s="41"/>
      <c r="V4701" s="41"/>
      <c r="W4701" s="41"/>
      <c r="X4701" s="41"/>
      <c r="Y4701" s="41"/>
      <c r="Z4701" s="41"/>
      <c r="AA4701" s="41"/>
      <c r="AB4701" s="41"/>
      <c r="AC4701" s="41"/>
      <c r="AD4701" s="41"/>
      <c r="AE4701" s="41"/>
      <c r="AT4701" s="20" t="s">
        <v>381</v>
      </c>
      <c r="AU4701" s="20" t="s">
        <v>91</v>
      </c>
    </row>
    <row r="4702" s="13" customFormat="1">
      <c r="A4702" s="13"/>
      <c r="B4702" s="236"/>
      <c r="C4702" s="237"/>
      <c r="D4702" s="238" t="s">
        <v>383</v>
      </c>
      <c r="E4702" s="239" t="s">
        <v>19</v>
      </c>
      <c r="F4702" s="240" t="s">
        <v>2377</v>
      </c>
      <c r="G4702" s="237"/>
      <c r="H4702" s="239" t="s">
        <v>19</v>
      </c>
      <c r="I4702" s="241"/>
      <c r="J4702" s="237"/>
      <c r="K4702" s="237"/>
      <c r="L4702" s="242"/>
      <c r="M4702" s="243"/>
      <c r="N4702" s="244"/>
      <c r="O4702" s="244"/>
      <c r="P4702" s="244"/>
      <c r="Q4702" s="244"/>
      <c r="R4702" s="244"/>
      <c r="S4702" s="244"/>
      <c r="T4702" s="245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6" t="s">
        <v>383</v>
      </c>
      <c r="AU4702" s="246" t="s">
        <v>91</v>
      </c>
      <c r="AV4702" s="13" t="s">
        <v>85</v>
      </c>
      <c r="AW4702" s="13" t="s">
        <v>37</v>
      </c>
      <c r="AX4702" s="13" t="s">
        <v>78</v>
      </c>
      <c r="AY4702" s="246" t="s">
        <v>373</v>
      </c>
    </row>
    <row r="4703" s="13" customFormat="1">
      <c r="A4703" s="13"/>
      <c r="B4703" s="236"/>
      <c r="C4703" s="237"/>
      <c r="D4703" s="238" t="s">
        <v>383</v>
      </c>
      <c r="E4703" s="239" t="s">
        <v>19</v>
      </c>
      <c r="F4703" s="240" t="s">
        <v>668</v>
      </c>
      <c r="G4703" s="237"/>
      <c r="H4703" s="239" t="s">
        <v>19</v>
      </c>
      <c r="I4703" s="241"/>
      <c r="J4703" s="237"/>
      <c r="K4703" s="237"/>
      <c r="L4703" s="242"/>
      <c r="M4703" s="243"/>
      <c r="N4703" s="244"/>
      <c r="O4703" s="244"/>
      <c r="P4703" s="244"/>
      <c r="Q4703" s="244"/>
      <c r="R4703" s="244"/>
      <c r="S4703" s="244"/>
      <c r="T4703" s="245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6" t="s">
        <v>383</v>
      </c>
      <c r="AU4703" s="246" t="s">
        <v>91</v>
      </c>
      <c r="AV4703" s="13" t="s">
        <v>85</v>
      </c>
      <c r="AW4703" s="13" t="s">
        <v>37</v>
      </c>
      <c r="AX4703" s="13" t="s">
        <v>78</v>
      </c>
      <c r="AY4703" s="246" t="s">
        <v>373</v>
      </c>
    </row>
    <row r="4704" s="13" customFormat="1">
      <c r="A4704" s="13"/>
      <c r="B4704" s="236"/>
      <c r="C4704" s="237"/>
      <c r="D4704" s="238" t="s">
        <v>383</v>
      </c>
      <c r="E4704" s="239" t="s">
        <v>19</v>
      </c>
      <c r="F4704" s="240" t="s">
        <v>673</v>
      </c>
      <c r="G4704" s="237"/>
      <c r="H4704" s="239" t="s">
        <v>19</v>
      </c>
      <c r="I4704" s="241"/>
      <c r="J4704" s="237"/>
      <c r="K4704" s="237"/>
      <c r="L4704" s="242"/>
      <c r="M4704" s="243"/>
      <c r="N4704" s="244"/>
      <c r="O4704" s="244"/>
      <c r="P4704" s="244"/>
      <c r="Q4704" s="244"/>
      <c r="R4704" s="244"/>
      <c r="S4704" s="244"/>
      <c r="T4704" s="245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6" t="s">
        <v>383</v>
      </c>
      <c r="AU4704" s="246" t="s">
        <v>91</v>
      </c>
      <c r="AV4704" s="13" t="s">
        <v>85</v>
      </c>
      <c r="AW4704" s="13" t="s">
        <v>37</v>
      </c>
      <c r="AX4704" s="13" t="s">
        <v>78</v>
      </c>
      <c r="AY4704" s="246" t="s">
        <v>373</v>
      </c>
    </row>
    <row r="4705" s="13" customFormat="1">
      <c r="A4705" s="13"/>
      <c r="B4705" s="236"/>
      <c r="C4705" s="237"/>
      <c r="D4705" s="238" t="s">
        <v>383</v>
      </c>
      <c r="E4705" s="239" t="s">
        <v>19</v>
      </c>
      <c r="F4705" s="240" t="s">
        <v>166</v>
      </c>
      <c r="G4705" s="237"/>
      <c r="H4705" s="239" t="s">
        <v>19</v>
      </c>
      <c r="I4705" s="241"/>
      <c r="J4705" s="237"/>
      <c r="K4705" s="237"/>
      <c r="L4705" s="242"/>
      <c r="M4705" s="243"/>
      <c r="N4705" s="244"/>
      <c r="O4705" s="244"/>
      <c r="P4705" s="244"/>
      <c r="Q4705" s="244"/>
      <c r="R4705" s="244"/>
      <c r="S4705" s="244"/>
      <c r="T4705" s="245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6" t="s">
        <v>383</v>
      </c>
      <c r="AU4705" s="246" t="s">
        <v>91</v>
      </c>
      <c r="AV4705" s="13" t="s">
        <v>85</v>
      </c>
      <c r="AW4705" s="13" t="s">
        <v>37</v>
      </c>
      <c r="AX4705" s="13" t="s">
        <v>78</v>
      </c>
      <c r="AY4705" s="246" t="s">
        <v>373</v>
      </c>
    </row>
    <row r="4706" s="14" customFormat="1">
      <c r="A4706" s="14"/>
      <c r="B4706" s="247"/>
      <c r="C4706" s="248"/>
      <c r="D4706" s="238" t="s">
        <v>383</v>
      </c>
      <c r="E4706" s="249" t="s">
        <v>19</v>
      </c>
      <c r="F4706" s="250" t="s">
        <v>4543</v>
      </c>
      <c r="G4706" s="248"/>
      <c r="H4706" s="251">
        <v>18.52</v>
      </c>
      <c r="I4706" s="252"/>
      <c r="J4706" s="248"/>
      <c r="K4706" s="248"/>
      <c r="L4706" s="253"/>
      <c r="M4706" s="254"/>
      <c r="N4706" s="255"/>
      <c r="O4706" s="255"/>
      <c r="P4706" s="255"/>
      <c r="Q4706" s="255"/>
      <c r="R4706" s="255"/>
      <c r="S4706" s="255"/>
      <c r="T4706" s="256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7" t="s">
        <v>383</v>
      </c>
      <c r="AU4706" s="257" t="s">
        <v>91</v>
      </c>
      <c r="AV4706" s="14" t="s">
        <v>91</v>
      </c>
      <c r="AW4706" s="14" t="s">
        <v>37</v>
      </c>
      <c r="AX4706" s="14" t="s">
        <v>78</v>
      </c>
      <c r="AY4706" s="257" t="s">
        <v>373</v>
      </c>
    </row>
    <row r="4707" s="14" customFormat="1">
      <c r="A4707" s="14"/>
      <c r="B4707" s="247"/>
      <c r="C4707" s="248"/>
      <c r="D4707" s="238" t="s">
        <v>383</v>
      </c>
      <c r="E4707" s="249" t="s">
        <v>19</v>
      </c>
      <c r="F4707" s="250" t="s">
        <v>4544</v>
      </c>
      <c r="G4707" s="248"/>
      <c r="H4707" s="251">
        <v>23.109999999999999</v>
      </c>
      <c r="I4707" s="252"/>
      <c r="J4707" s="248"/>
      <c r="K4707" s="248"/>
      <c r="L4707" s="253"/>
      <c r="M4707" s="254"/>
      <c r="N4707" s="255"/>
      <c r="O4707" s="255"/>
      <c r="P4707" s="255"/>
      <c r="Q4707" s="255"/>
      <c r="R4707" s="255"/>
      <c r="S4707" s="255"/>
      <c r="T4707" s="256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7" t="s">
        <v>383</v>
      </c>
      <c r="AU4707" s="257" t="s">
        <v>91</v>
      </c>
      <c r="AV4707" s="14" t="s">
        <v>91</v>
      </c>
      <c r="AW4707" s="14" t="s">
        <v>37</v>
      </c>
      <c r="AX4707" s="14" t="s">
        <v>78</v>
      </c>
      <c r="AY4707" s="257" t="s">
        <v>373</v>
      </c>
    </row>
    <row r="4708" s="16" customFormat="1">
      <c r="A4708" s="16"/>
      <c r="B4708" s="269"/>
      <c r="C4708" s="270"/>
      <c r="D4708" s="238" t="s">
        <v>383</v>
      </c>
      <c r="E4708" s="271" t="s">
        <v>19</v>
      </c>
      <c r="F4708" s="272" t="s">
        <v>447</v>
      </c>
      <c r="G4708" s="270"/>
      <c r="H4708" s="273">
        <v>41.630000000000003</v>
      </c>
      <c r="I4708" s="274"/>
      <c r="J4708" s="270"/>
      <c r="K4708" s="270"/>
      <c r="L4708" s="275"/>
      <c r="M4708" s="276"/>
      <c r="N4708" s="277"/>
      <c r="O4708" s="277"/>
      <c r="P4708" s="277"/>
      <c r="Q4708" s="277"/>
      <c r="R4708" s="277"/>
      <c r="S4708" s="277"/>
      <c r="T4708" s="278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T4708" s="279" t="s">
        <v>383</v>
      </c>
      <c r="AU4708" s="279" t="s">
        <v>91</v>
      </c>
      <c r="AV4708" s="16" t="s">
        <v>98</v>
      </c>
      <c r="AW4708" s="16" t="s">
        <v>37</v>
      </c>
      <c r="AX4708" s="16" t="s">
        <v>78</v>
      </c>
      <c r="AY4708" s="279" t="s">
        <v>373</v>
      </c>
    </row>
    <row r="4709" s="13" customFormat="1">
      <c r="A4709" s="13"/>
      <c r="B4709" s="236"/>
      <c r="C4709" s="237"/>
      <c r="D4709" s="238" t="s">
        <v>383</v>
      </c>
      <c r="E4709" s="239" t="s">
        <v>19</v>
      </c>
      <c r="F4709" s="240" t="s">
        <v>692</v>
      </c>
      <c r="G4709" s="237"/>
      <c r="H4709" s="239" t="s">
        <v>19</v>
      </c>
      <c r="I4709" s="241"/>
      <c r="J4709" s="237"/>
      <c r="K4709" s="237"/>
      <c r="L4709" s="242"/>
      <c r="M4709" s="243"/>
      <c r="N4709" s="244"/>
      <c r="O4709" s="244"/>
      <c r="P4709" s="244"/>
      <c r="Q4709" s="244"/>
      <c r="R4709" s="244"/>
      <c r="S4709" s="244"/>
      <c r="T4709" s="245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6" t="s">
        <v>383</v>
      </c>
      <c r="AU4709" s="246" t="s">
        <v>91</v>
      </c>
      <c r="AV4709" s="13" t="s">
        <v>85</v>
      </c>
      <c r="AW4709" s="13" t="s">
        <v>37</v>
      </c>
      <c r="AX4709" s="13" t="s">
        <v>78</v>
      </c>
      <c r="AY4709" s="246" t="s">
        <v>373</v>
      </c>
    </row>
    <row r="4710" s="13" customFormat="1">
      <c r="A4710" s="13"/>
      <c r="B4710" s="236"/>
      <c r="C4710" s="237"/>
      <c r="D4710" s="238" t="s">
        <v>383</v>
      </c>
      <c r="E4710" s="239" t="s">
        <v>19</v>
      </c>
      <c r="F4710" s="240" t="s">
        <v>173</v>
      </c>
      <c r="G4710" s="237"/>
      <c r="H4710" s="239" t="s">
        <v>19</v>
      </c>
      <c r="I4710" s="241"/>
      <c r="J4710" s="237"/>
      <c r="K4710" s="237"/>
      <c r="L4710" s="242"/>
      <c r="M4710" s="243"/>
      <c r="N4710" s="244"/>
      <c r="O4710" s="244"/>
      <c r="P4710" s="244"/>
      <c r="Q4710" s="244"/>
      <c r="R4710" s="244"/>
      <c r="S4710" s="244"/>
      <c r="T4710" s="245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6" t="s">
        <v>383</v>
      </c>
      <c r="AU4710" s="246" t="s">
        <v>91</v>
      </c>
      <c r="AV4710" s="13" t="s">
        <v>85</v>
      </c>
      <c r="AW4710" s="13" t="s">
        <v>37</v>
      </c>
      <c r="AX4710" s="13" t="s">
        <v>78</v>
      </c>
      <c r="AY4710" s="246" t="s">
        <v>373</v>
      </c>
    </row>
    <row r="4711" s="14" customFormat="1">
      <c r="A4711" s="14"/>
      <c r="B4711" s="247"/>
      <c r="C4711" s="248"/>
      <c r="D4711" s="238" t="s">
        <v>383</v>
      </c>
      <c r="E4711" s="249" t="s">
        <v>19</v>
      </c>
      <c r="F4711" s="250" t="s">
        <v>4545</v>
      </c>
      <c r="G4711" s="248"/>
      <c r="H4711" s="251">
        <v>9.8399999999999999</v>
      </c>
      <c r="I4711" s="252"/>
      <c r="J4711" s="248"/>
      <c r="K4711" s="248"/>
      <c r="L4711" s="253"/>
      <c r="M4711" s="254"/>
      <c r="N4711" s="255"/>
      <c r="O4711" s="255"/>
      <c r="P4711" s="255"/>
      <c r="Q4711" s="255"/>
      <c r="R4711" s="255"/>
      <c r="S4711" s="255"/>
      <c r="T4711" s="256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7" t="s">
        <v>383</v>
      </c>
      <c r="AU4711" s="257" t="s">
        <v>91</v>
      </c>
      <c r="AV4711" s="14" t="s">
        <v>91</v>
      </c>
      <c r="AW4711" s="14" t="s">
        <v>37</v>
      </c>
      <c r="AX4711" s="14" t="s">
        <v>78</v>
      </c>
      <c r="AY4711" s="257" t="s">
        <v>373</v>
      </c>
    </row>
    <row r="4712" s="14" customFormat="1">
      <c r="A4712" s="14"/>
      <c r="B4712" s="247"/>
      <c r="C4712" s="248"/>
      <c r="D4712" s="238" t="s">
        <v>383</v>
      </c>
      <c r="E4712" s="249" t="s">
        <v>19</v>
      </c>
      <c r="F4712" s="250" t="s">
        <v>4546</v>
      </c>
      <c r="G4712" s="248"/>
      <c r="H4712" s="251">
        <v>17.989999999999998</v>
      </c>
      <c r="I4712" s="252"/>
      <c r="J4712" s="248"/>
      <c r="K4712" s="248"/>
      <c r="L4712" s="253"/>
      <c r="M4712" s="254"/>
      <c r="N4712" s="255"/>
      <c r="O4712" s="255"/>
      <c r="P4712" s="255"/>
      <c r="Q4712" s="255"/>
      <c r="R4712" s="255"/>
      <c r="S4712" s="255"/>
      <c r="T4712" s="256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7" t="s">
        <v>383</v>
      </c>
      <c r="AU4712" s="257" t="s">
        <v>91</v>
      </c>
      <c r="AV4712" s="14" t="s">
        <v>91</v>
      </c>
      <c r="AW4712" s="14" t="s">
        <v>37</v>
      </c>
      <c r="AX4712" s="14" t="s">
        <v>78</v>
      </c>
      <c r="AY4712" s="257" t="s">
        <v>373</v>
      </c>
    </row>
    <row r="4713" s="14" customFormat="1">
      <c r="A4713" s="14"/>
      <c r="B4713" s="247"/>
      <c r="C4713" s="248"/>
      <c r="D4713" s="238" t="s">
        <v>383</v>
      </c>
      <c r="E4713" s="249" t="s">
        <v>19</v>
      </c>
      <c r="F4713" s="250" t="s">
        <v>4547</v>
      </c>
      <c r="G4713" s="248"/>
      <c r="H4713" s="251">
        <v>8.3800000000000008</v>
      </c>
      <c r="I4713" s="252"/>
      <c r="J4713" s="248"/>
      <c r="K4713" s="248"/>
      <c r="L4713" s="253"/>
      <c r="M4713" s="254"/>
      <c r="N4713" s="255"/>
      <c r="O4713" s="255"/>
      <c r="P4713" s="255"/>
      <c r="Q4713" s="255"/>
      <c r="R4713" s="255"/>
      <c r="S4713" s="255"/>
      <c r="T4713" s="256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7" t="s">
        <v>383</v>
      </c>
      <c r="AU4713" s="257" t="s">
        <v>91</v>
      </c>
      <c r="AV4713" s="14" t="s">
        <v>91</v>
      </c>
      <c r="AW4713" s="14" t="s">
        <v>37</v>
      </c>
      <c r="AX4713" s="14" t="s">
        <v>78</v>
      </c>
      <c r="AY4713" s="257" t="s">
        <v>373</v>
      </c>
    </row>
    <row r="4714" s="14" customFormat="1">
      <c r="A4714" s="14"/>
      <c r="B4714" s="247"/>
      <c r="C4714" s="248"/>
      <c r="D4714" s="238" t="s">
        <v>383</v>
      </c>
      <c r="E4714" s="249" t="s">
        <v>19</v>
      </c>
      <c r="F4714" s="250" t="s">
        <v>4548</v>
      </c>
      <c r="G4714" s="248"/>
      <c r="H4714" s="251">
        <v>8.3800000000000008</v>
      </c>
      <c r="I4714" s="252"/>
      <c r="J4714" s="248"/>
      <c r="K4714" s="248"/>
      <c r="L4714" s="253"/>
      <c r="M4714" s="254"/>
      <c r="N4714" s="255"/>
      <c r="O4714" s="255"/>
      <c r="P4714" s="255"/>
      <c r="Q4714" s="255"/>
      <c r="R4714" s="255"/>
      <c r="S4714" s="255"/>
      <c r="T4714" s="256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7" t="s">
        <v>383</v>
      </c>
      <c r="AU4714" s="257" t="s">
        <v>91</v>
      </c>
      <c r="AV4714" s="14" t="s">
        <v>91</v>
      </c>
      <c r="AW4714" s="14" t="s">
        <v>37</v>
      </c>
      <c r="AX4714" s="14" t="s">
        <v>78</v>
      </c>
      <c r="AY4714" s="257" t="s">
        <v>373</v>
      </c>
    </row>
    <row r="4715" s="14" customFormat="1">
      <c r="A4715" s="14"/>
      <c r="B4715" s="247"/>
      <c r="C4715" s="248"/>
      <c r="D4715" s="238" t="s">
        <v>383</v>
      </c>
      <c r="E4715" s="249" t="s">
        <v>19</v>
      </c>
      <c r="F4715" s="250" t="s">
        <v>4549</v>
      </c>
      <c r="G4715" s="248"/>
      <c r="H4715" s="251">
        <v>8.3800000000000008</v>
      </c>
      <c r="I4715" s="252"/>
      <c r="J4715" s="248"/>
      <c r="K4715" s="248"/>
      <c r="L4715" s="253"/>
      <c r="M4715" s="254"/>
      <c r="N4715" s="255"/>
      <c r="O4715" s="255"/>
      <c r="P4715" s="255"/>
      <c r="Q4715" s="255"/>
      <c r="R4715" s="255"/>
      <c r="S4715" s="255"/>
      <c r="T4715" s="256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7" t="s">
        <v>383</v>
      </c>
      <c r="AU4715" s="257" t="s">
        <v>91</v>
      </c>
      <c r="AV4715" s="14" t="s">
        <v>91</v>
      </c>
      <c r="AW4715" s="14" t="s">
        <v>37</v>
      </c>
      <c r="AX4715" s="14" t="s">
        <v>78</v>
      </c>
      <c r="AY4715" s="257" t="s">
        <v>373</v>
      </c>
    </row>
    <row r="4716" s="14" customFormat="1">
      <c r="A4716" s="14"/>
      <c r="B4716" s="247"/>
      <c r="C4716" s="248"/>
      <c r="D4716" s="238" t="s">
        <v>383</v>
      </c>
      <c r="E4716" s="249" t="s">
        <v>19</v>
      </c>
      <c r="F4716" s="250" t="s">
        <v>4550</v>
      </c>
      <c r="G4716" s="248"/>
      <c r="H4716" s="251">
        <v>8.3800000000000008</v>
      </c>
      <c r="I4716" s="252"/>
      <c r="J4716" s="248"/>
      <c r="K4716" s="248"/>
      <c r="L4716" s="253"/>
      <c r="M4716" s="254"/>
      <c r="N4716" s="255"/>
      <c r="O4716" s="255"/>
      <c r="P4716" s="255"/>
      <c r="Q4716" s="255"/>
      <c r="R4716" s="255"/>
      <c r="S4716" s="255"/>
      <c r="T4716" s="256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7" t="s">
        <v>383</v>
      </c>
      <c r="AU4716" s="257" t="s">
        <v>91</v>
      </c>
      <c r="AV4716" s="14" t="s">
        <v>91</v>
      </c>
      <c r="AW4716" s="14" t="s">
        <v>37</v>
      </c>
      <c r="AX4716" s="14" t="s">
        <v>78</v>
      </c>
      <c r="AY4716" s="257" t="s">
        <v>373</v>
      </c>
    </row>
    <row r="4717" s="14" customFormat="1">
      <c r="A4717" s="14"/>
      <c r="B4717" s="247"/>
      <c r="C4717" s="248"/>
      <c r="D4717" s="238" t="s">
        <v>383</v>
      </c>
      <c r="E4717" s="249" t="s">
        <v>19</v>
      </c>
      <c r="F4717" s="250" t="s">
        <v>4551</v>
      </c>
      <c r="G4717" s="248"/>
      <c r="H4717" s="251">
        <v>8.3800000000000008</v>
      </c>
      <c r="I4717" s="252"/>
      <c r="J4717" s="248"/>
      <c r="K4717" s="248"/>
      <c r="L4717" s="253"/>
      <c r="M4717" s="254"/>
      <c r="N4717" s="255"/>
      <c r="O4717" s="255"/>
      <c r="P4717" s="255"/>
      <c r="Q4717" s="255"/>
      <c r="R4717" s="255"/>
      <c r="S4717" s="255"/>
      <c r="T4717" s="256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7" t="s">
        <v>383</v>
      </c>
      <c r="AU4717" s="257" t="s">
        <v>91</v>
      </c>
      <c r="AV4717" s="14" t="s">
        <v>91</v>
      </c>
      <c r="AW4717" s="14" t="s">
        <v>37</v>
      </c>
      <c r="AX4717" s="14" t="s">
        <v>78</v>
      </c>
      <c r="AY4717" s="257" t="s">
        <v>373</v>
      </c>
    </row>
    <row r="4718" s="14" customFormat="1">
      <c r="A4718" s="14"/>
      <c r="B4718" s="247"/>
      <c r="C4718" s="248"/>
      <c r="D4718" s="238" t="s">
        <v>383</v>
      </c>
      <c r="E4718" s="249" t="s">
        <v>19</v>
      </c>
      <c r="F4718" s="250" t="s">
        <v>4552</v>
      </c>
      <c r="G4718" s="248"/>
      <c r="H4718" s="251">
        <v>8.3800000000000008</v>
      </c>
      <c r="I4718" s="252"/>
      <c r="J4718" s="248"/>
      <c r="K4718" s="248"/>
      <c r="L4718" s="253"/>
      <c r="M4718" s="254"/>
      <c r="N4718" s="255"/>
      <c r="O4718" s="255"/>
      <c r="P4718" s="255"/>
      <c r="Q4718" s="255"/>
      <c r="R4718" s="255"/>
      <c r="S4718" s="255"/>
      <c r="T4718" s="256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7" t="s">
        <v>383</v>
      </c>
      <c r="AU4718" s="257" t="s">
        <v>91</v>
      </c>
      <c r="AV4718" s="14" t="s">
        <v>91</v>
      </c>
      <c r="AW4718" s="14" t="s">
        <v>37</v>
      </c>
      <c r="AX4718" s="14" t="s">
        <v>78</v>
      </c>
      <c r="AY4718" s="257" t="s">
        <v>373</v>
      </c>
    </row>
    <row r="4719" s="14" customFormat="1">
      <c r="A4719" s="14"/>
      <c r="B4719" s="247"/>
      <c r="C4719" s="248"/>
      <c r="D4719" s="238" t="s">
        <v>383</v>
      </c>
      <c r="E4719" s="249" t="s">
        <v>19</v>
      </c>
      <c r="F4719" s="250" t="s">
        <v>4553</v>
      </c>
      <c r="G4719" s="248"/>
      <c r="H4719" s="251">
        <v>8.3800000000000008</v>
      </c>
      <c r="I4719" s="252"/>
      <c r="J4719" s="248"/>
      <c r="K4719" s="248"/>
      <c r="L4719" s="253"/>
      <c r="M4719" s="254"/>
      <c r="N4719" s="255"/>
      <c r="O4719" s="255"/>
      <c r="P4719" s="255"/>
      <c r="Q4719" s="255"/>
      <c r="R4719" s="255"/>
      <c r="S4719" s="255"/>
      <c r="T4719" s="256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7" t="s">
        <v>383</v>
      </c>
      <c r="AU4719" s="257" t="s">
        <v>91</v>
      </c>
      <c r="AV4719" s="14" t="s">
        <v>91</v>
      </c>
      <c r="AW4719" s="14" t="s">
        <v>37</v>
      </c>
      <c r="AX4719" s="14" t="s">
        <v>78</v>
      </c>
      <c r="AY4719" s="257" t="s">
        <v>373</v>
      </c>
    </row>
    <row r="4720" s="14" customFormat="1">
      <c r="A4720" s="14"/>
      <c r="B4720" s="247"/>
      <c r="C4720" s="248"/>
      <c r="D4720" s="238" t="s">
        <v>383</v>
      </c>
      <c r="E4720" s="249" t="s">
        <v>19</v>
      </c>
      <c r="F4720" s="250" t="s">
        <v>4554</v>
      </c>
      <c r="G4720" s="248"/>
      <c r="H4720" s="251">
        <v>8.3800000000000008</v>
      </c>
      <c r="I4720" s="252"/>
      <c r="J4720" s="248"/>
      <c r="K4720" s="248"/>
      <c r="L4720" s="253"/>
      <c r="M4720" s="254"/>
      <c r="N4720" s="255"/>
      <c r="O4720" s="255"/>
      <c r="P4720" s="255"/>
      <c r="Q4720" s="255"/>
      <c r="R4720" s="255"/>
      <c r="S4720" s="255"/>
      <c r="T4720" s="256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7" t="s">
        <v>383</v>
      </c>
      <c r="AU4720" s="257" t="s">
        <v>91</v>
      </c>
      <c r="AV4720" s="14" t="s">
        <v>91</v>
      </c>
      <c r="AW4720" s="14" t="s">
        <v>37</v>
      </c>
      <c r="AX4720" s="14" t="s">
        <v>78</v>
      </c>
      <c r="AY4720" s="257" t="s">
        <v>373</v>
      </c>
    </row>
    <row r="4721" s="14" customFormat="1">
      <c r="A4721" s="14"/>
      <c r="B4721" s="247"/>
      <c r="C4721" s="248"/>
      <c r="D4721" s="238" t="s">
        <v>383</v>
      </c>
      <c r="E4721" s="249" t="s">
        <v>19</v>
      </c>
      <c r="F4721" s="250" t="s">
        <v>4555</v>
      </c>
      <c r="G4721" s="248"/>
      <c r="H4721" s="251">
        <v>8.3800000000000008</v>
      </c>
      <c r="I4721" s="252"/>
      <c r="J4721" s="248"/>
      <c r="K4721" s="248"/>
      <c r="L4721" s="253"/>
      <c r="M4721" s="254"/>
      <c r="N4721" s="255"/>
      <c r="O4721" s="255"/>
      <c r="P4721" s="255"/>
      <c r="Q4721" s="255"/>
      <c r="R4721" s="255"/>
      <c r="S4721" s="255"/>
      <c r="T4721" s="256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7" t="s">
        <v>383</v>
      </c>
      <c r="AU4721" s="257" t="s">
        <v>91</v>
      </c>
      <c r="AV4721" s="14" t="s">
        <v>91</v>
      </c>
      <c r="AW4721" s="14" t="s">
        <v>37</v>
      </c>
      <c r="AX4721" s="14" t="s">
        <v>78</v>
      </c>
      <c r="AY4721" s="257" t="s">
        <v>373</v>
      </c>
    </row>
    <row r="4722" s="13" customFormat="1">
      <c r="A4722" s="13"/>
      <c r="B4722" s="236"/>
      <c r="C4722" s="237"/>
      <c r="D4722" s="238" t="s">
        <v>383</v>
      </c>
      <c r="E4722" s="239" t="s">
        <v>19</v>
      </c>
      <c r="F4722" s="240" t="s">
        <v>693</v>
      </c>
      <c r="G4722" s="237"/>
      <c r="H4722" s="239" t="s">
        <v>19</v>
      </c>
      <c r="I4722" s="241"/>
      <c r="J4722" s="237"/>
      <c r="K4722" s="237"/>
      <c r="L4722" s="242"/>
      <c r="M4722" s="243"/>
      <c r="N4722" s="244"/>
      <c r="O4722" s="244"/>
      <c r="P4722" s="244"/>
      <c r="Q4722" s="244"/>
      <c r="R4722" s="244"/>
      <c r="S4722" s="244"/>
      <c r="T4722" s="245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6" t="s">
        <v>383</v>
      </c>
      <c r="AU4722" s="246" t="s">
        <v>91</v>
      </c>
      <c r="AV4722" s="13" t="s">
        <v>85</v>
      </c>
      <c r="AW4722" s="13" t="s">
        <v>37</v>
      </c>
      <c r="AX4722" s="13" t="s">
        <v>78</v>
      </c>
      <c r="AY4722" s="246" t="s">
        <v>373</v>
      </c>
    </row>
    <row r="4723" s="13" customFormat="1">
      <c r="A4723" s="13"/>
      <c r="B4723" s="236"/>
      <c r="C4723" s="237"/>
      <c r="D4723" s="238" t="s">
        <v>383</v>
      </c>
      <c r="E4723" s="239" t="s">
        <v>19</v>
      </c>
      <c r="F4723" s="240" t="s">
        <v>173</v>
      </c>
      <c r="G4723" s="237"/>
      <c r="H4723" s="239" t="s">
        <v>19</v>
      </c>
      <c r="I4723" s="241"/>
      <c r="J4723" s="237"/>
      <c r="K4723" s="237"/>
      <c r="L4723" s="242"/>
      <c r="M4723" s="243"/>
      <c r="N4723" s="244"/>
      <c r="O4723" s="244"/>
      <c r="P4723" s="244"/>
      <c r="Q4723" s="244"/>
      <c r="R4723" s="244"/>
      <c r="S4723" s="244"/>
      <c r="T4723" s="245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6" t="s">
        <v>383</v>
      </c>
      <c r="AU4723" s="246" t="s">
        <v>91</v>
      </c>
      <c r="AV4723" s="13" t="s">
        <v>85</v>
      </c>
      <c r="AW4723" s="13" t="s">
        <v>37</v>
      </c>
      <c r="AX4723" s="13" t="s">
        <v>78</v>
      </c>
      <c r="AY4723" s="246" t="s">
        <v>373</v>
      </c>
    </row>
    <row r="4724" s="14" customFormat="1">
      <c r="A4724" s="14"/>
      <c r="B4724" s="247"/>
      <c r="C4724" s="248"/>
      <c r="D4724" s="238" t="s">
        <v>383</v>
      </c>
      <c r="E4724" s="249" t="s">
        <v>19</v>
      </c>
      <c r="F4724" s="250" t="s">
        <v>4556</v>
      </c>
      <c r="G4724" s="248"/>
      <c r="H4724" s="251">
        <v>9.9399999999999995</v>
      </c>
      <c r="I4724" s="252"/>
      <c r="J4724" s="248"/>
      <c r="K4724" s="248"/>
      <c r="L4724" s="253"/>
      <c r="M4724" s="254"/>
      <c r="N4724" s="255"/>
      <c r="O4724" s="255"/>
      <c r="P4724" s="255"/>
      <c r="Q4724" s="255"/>
      <c r="R4724" s="255"/>
      <c r="S4724" s="255"/>
      <c r="T4724" s="256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7" t="s">
        <v>383</v>
      </c>
      <c r="AU4724" s="257" t="s">
        <v>91</v>
      </c>
      <c r="AV4724" s="14" t="s">
        <v>91</v>
      </c>
      <c r="AW4724" s="14" t="s">
        <v>37</v>
      </c>
      <c r="AX4724" s="14" t="s">
        <v>78</v>
      </c>
      <c r="AY4724" s="257" t="s">
        <v>373</v>
      </c>
    </row>
    <row r="4725" s="14" customFormat="1">
      <c r="A4725" s="14"/>
      <c r="B4725" s="247"/>
      <c r="C4725" s="248"/>
      <c r="D4725" s="238" t="s">
        <v>383</v>
      </c>
      <c r="E4725" s="249" t="s">
        <v>19</v>
      </c>
      <c r="F4725" s="250" t="s">
        <v>4557</v>
      </c>
      <c r="G4725" s="248"/>
      <c r="H4725" s="251">
        <v>20.18</v>
      </c>
      <c r="I4725" s="252"/>
      <c r="J4725" s="248"/>
      <c r="K4725" s="248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7" t="s">
        <v>383</v>
      </c>
      <c r="AU4725" s="257" t="s">
        <v>91</v>
      </c>
      <c r="AV4725" s="14" t="s">
        <v>91</v>
      </c>
      <c r="AW4725" s="14" t="s">
        <v>37</v>
      </c>
      <c r="AX4725" s="14" t="s">
        <v>78</v>
      </c>
      <c r="AY4725" s="257" t="s">
        <v>373</v>
      </c>
    </row>
    <row r="4726" s="14" customFormat="1">
      <c r="A4726" s="14"/>
      <c r="B4726" s="247"/>
      <c r="C4726" s="248"/>
      <c r="D4726" s="238" t="s">
        <v>383</v>
      </c>
      <c r="E4726" s="249" t="s">
        <v>19</v>
      </c>
      <c r="F4726" s="250" t="s">
        <v>4558</v>
      </c>
      <c r="G4726" s="248"/>
      <c r="H4726" s="251">
        <v>8.3800000000000008</v>
      </c>
      <c r="I4726" s="252"/>
      <c r="J4726" s="248"/>
      <c r="K4726" s="248"/>
      <c r="L4726" s="253"/>
      <c r="M4726" s="254"/>
      <c r="N4726" s="255"/>
      <c r="O4726" s="255"/>
      <c r="P4726" s="255"/>
      <c r="Q4726" s="255"/>
      <c r="R4726" s="255"/>
      <c r="S4726" s="255"/>
      <c r="T4726" s="256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7" t="s">
        <v>383</v>
      </c>
      <c r="AU4726" s="257" t="s">
        <v>91</v>
      </c>
      <c r="AV4726" s="14" t="s">
        <v>91</v>
      </c>
      <c r="AW4726" s="14" t="s">
        <v>37</v>
      </c>
      <c r="AX4726" s="14" t="s">
        <v>78</v>
      </c>
      <c r="AY4726" s="257" t="s">
        <v>373</v>
      </c>
    </row>
    <row r="4727" s="14" customFormat="1">
      <c r="A4727" s="14"/>
      <c r="B4727" s="247"/>
      <c r="C4727" s="248"/>
      <c r="D4727" s="238" t="s">
        <v>383</v>
      </c>
      <c r="E4727" s="249" t="s">
        <v>19</v>
      </c>
      <c r="F4727" s="250" t="s">
        <v>4559</v>
      </c>
      <c r="G4727" s="248"/>
      <c r="H4727" s="251">
        <v>8.3800000000000008</v>
      </c>
      <c r="I4727" s="252"/>
      <c r="J4727" s="248"/>
      <c r="K4727" s="248"/>
      <c r="L4727" s="253"/>
      <c r="M4727" s="254"/>
      <c r="N4727" s="255"/>
      <c r="O4727" s="255"/>
      <c r="P4727" s="255"/>
      <c r="Q4727" s="255"/>
      <c r="R4727" s="255"/>
      <c r="S4727" s="255"/>
      <c r="T4727" s="256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7" t="s">
        <v>383</v>
      </c>
      <c r="AU4727" s="257" t="s">
        <v>91</v>
      </c>
      <c r="AV4727" s="14" t="s">
        <v>91</v>
      </c>
      <c r="AW4727" s="14" t="s">
        <v>37</v>
      </c>
      <c r="AX4727" s="14" t="s">
        <v>78</v>
      </c>
      <c r="AY4727" s="257" t="s">
        <v>373</v>
      </c>
    </row>
    <row r="4728" s="14" customFormat="1">
      <c r="A4728" s="14"/>
      <c r="B4728" s="247"/>
      <c r="C4728" s="248"/>
      <c r="D4728" s="238" t="s">
        <v>383</v>
      </c>
      <c r="E4728" s="249" t="s">
        <v>19</v>
      </c>
      <c r="F4728" s="250" t="s">
        <v>4560</v>
      </c>
      <c r="G4728" s="248"/>
      <c r="H4728" s="251">
        <v>8.3800000000000008</v>
      </c>
      <c r="I4728" s="252"/>
      <c r="J4728" s="248"/>
      <c r="K4728" s="248"/>
      <c r="L4728" s="253"/>
      <c r="M4728" s="254"/>
      <c r="N4728" s="255"/>
      <c r="O4728" s="255"/>
      <c r="P4728" s="255"/>
      <c r="Q4728" s="255"/>
      <c r="R4728" s="255"/>
      <c r="S4728" s="255"/>
      <c r="T4728" s="256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7" t="s">
        <v>383</v>
      </c>
      <c r="AU4728" s="257" t="s">
        <v>91</v>
      </c>
      <c r="AV4728" s="14" t="s">
        <v>91</v>
      </c>
      <c r="AW4728" s="14" t="s">
        <v>37</v>
      </c>
      <c r="AX4728" s="14" t="s">
        <v>78</v>
      </c>
      <c r="AY4728" s="257" t="s">
        <v>373</v>
      </c>
    </row>
    <row r="4729" s="14" customFormat="1">
      <c r="A4729" s="14"/>
      <c r="B4729" s="247"/>
      <c r="C4729" s="248"/>
      <c r="D4729" s="238" t="s">
        <v>383</v>
      </c>
      <c r="E4729" s="249" t="s">
        <v>19</v>
      </c>
      <c r="F4729" s="250" t="s">
        <v>4561</v>
      </c>
      <c r="G4729" s="248"/>
      <c r="H4729" s="251">
        <v>8.3800000000000008</v>
      </c>
      <c r="I4729" s="252"/>
      <c r="J4729" s="248"/>
      <c r="K4729" s="248"/>
      <c r="L4729" s="253"/>
      <c r="M4729" s="254"/>
      <c r="N4729" s="255"/>
      <c r="O4729" s="255"/>
      <c r="P4729" s="255"/>
      <c r="Q4729" s="255"/>
      <c r="R4729" s="255"/>
      <c r="S4729" s="255"/>
      <c r="T4729" s="256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7" t="s">
        <v>383</v>
      </c>
      <c r="AU4729" s="257" t="s">
        <v>91</v>
      </c>
      <c r="AV4729" s="14" t="s">
        <v>91</v>
      </c>
      <c r="AW4729" s="14" t="s">
        <v>37</v>
      </c>
      <c r="AX4729" s="14" t="s">
        <v>78</v>
      </c>
      <c r="AY4729" s="257" t="s">
        <v>373</v>
      </c>
    </row>
    <row r="4730" s="14" customFormat="1">
      <c r="A4730" s="14"/>
      <c r="B4730" s="247"/>
      <c r="C4730" s="248"/>
      <c r="D4730" s="238" t="s">
        <v>383</v>
      </c>
      <c r="E4730" s="249" t="s">
        <v>19</v>
      </c>
      <c r="F4730" s="250" t="s">
        <v>4562</v>
      </c>
      <c r="G4730" s="248"/>
      <c r="H4730" s="251">
        <v>8.3800000000000008</v>
      </c>
      <c r="I4730" s="252"/>
      <c r="J4730" s="248"/>
      <c r="K4730" s="248"/>
      <c r="L4730" s="253"/>
      <c r="M4730" s="254"/>
      <c r="N4730" s="255"/>
      <c r="O4730" s="255"/>
      <c r="P4730" s="255"/>
      <c r="Q4730" s="255"/>
      <c r="R4730" s="255"/>
      <c r="S4730" s="255"/>
      <c r="T4730" s="256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7" t="s">
        <v>383</v>
      </c>
      <c r="AU4730" s="257" t="s">
        <v>91</v>
      </c>
      <c r="AV4730" s="14" t="s">
        <v>91</v>
      </c>
      <c r="AW4730" s="14" t="s">
        <v>37</v>
      </c>
      <c r="AX4730" s="14" t="s">
        <v>78</v>
      </c>
      <c r="AY4730" s="257" t="s">
        <v>373</v>
      </c>
    </row>
    <row r="4731" s="14" customFormat="1">
      <c r="A4731" s="14"/>
      <c r="B4731" s="247"/>
      <c r="C4731" s="248"/>
      <c r="D4731" s="238" t="s">
        <v>383</v>
      </c>
      <c r="E4731" s="249" t="s">
        <v>19</v>
      </c>
      <c r="F4731" s="250" t="s">
        <v>4563</v>
      </c>
      <c r="G4731" s="248"/>
      <c r="H4731" s="251">
        <v>8.3800000000000008</v>
      </c>
      <c r="I4731" s="252"/>
      <c r="J4731" s="248"/>
      <c r="K4731" s="248"/>
      <c r="L4731" s="253"/>
      <c r="M4731" s="254"/>
      <c r="N4731" s="255"/>
      <c r="O4731" s="255"/>
      <c r="P4731" s="255"/>
      <c r="Q4731" s="255"/>
      <c r="R4731" s="255"/>
      <c r="S4731" s="255"/>
      <c r="T4731" s="256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7" t="s">
        <v>383</v>
      </c>
      <c r="AU4731" s="257" t="s">
        <v>91</v>
      </c>
      <c r="AV4731" s="14" t="s">
        <v>91</v>
      </c>
      <c r="AW4731" s="14" t="s">
        <v>37</v>
      </c>
      <c r="AX4731" s="14" t="s">
        <v>78</v>
      </c>
      <c r="AY4731" s="257" t="s">
        <v>373</v>
      </c>
    </row>
    <row r="4732" s="14" customFormat="1">
      <c r="A4732" s="14"/>
      <c r="B4732" s="247"/>
      <c r="C4732" s="248"/>
      <c r="D4732" s="238" t="s">
        <v>383</v>
      </c>
      <c r="E4732" s="249" t="s">
        <v>19</v>
      </c>
      <c r="F4732" s="250" t="s">
        <v>4564</v>
      </c>
      <c r="G4732" s="248"/>
      <c r="H4732" s="251">
        <v>8.3800000000000008</v>
      </c>
      <c r="I4732" s="252"/>
      <c r="J4732" s="248"/>
      <c r="K4732" s="248"/>
      <c r="L4732" s="253"/>
      <c r="M4732" s="254"/>
      <c r="N4732" s="255"/>
      <c r="O4732" s="255"/>
      <c r="P4732" s="255"/>
      <c r="Q4732" s="255"/>
      <c r="R4732" s="255"/>
      <c r="S4732" s="255"/>
      <c r="T4732" s="256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7" t="s">
        <v>383</v>
      </c>
      <c r="AU4732" s="257" t="s">
        <v>91</v>
      </c>
      <c r="AV4732" s="14" t="s">
        <v>91</v>
      </c>
      <c r="AW4732" s="14" t="s">
        <v>37</v>
      </c>
      <c r="AX4732" s="14" t="s">
        <v>78</v>
      </c>
      <c r="AY4732" s="257" t="s">
        <v>373</v>
      </c>
    </row>
    <row r="4733" s="14" customFormat="1">
      <c r="A4733" s="14"/>
      <c r="B4733" s="247"/>
      <c r="C4733" s="248"/>
      <c r="D4733" s="238" t="s">
        <v>383</v>
      </c>
      <c r="E4733" s="249" t="s">
        <v>19</v>
      </c>
      <c r="F4733" s="250" t="s">
        <v>4565</v>
      </c>
      <c r="G4733" s="248"/>
      <c r="H4733" s="251">
        <v>8.3800000000000008</v>
      </c>
      <c r="I4733" s="252"/>
      <c r="J4733" s="248"/>
      <c r="K4733" s="248"/>
      <c r="L4733" s="253"/>
      <c r="M4733" s="254"/>
      <c r="N4733" s="255"/>
      <c r="O4733" s="255"/>
      <c r="P4733" s="255"/>
      <c r="Q4733" s="255"/>
      <c r="R4733" s="255"/>
      <c r="S4733" s="255"/>
      <c r="T4733" s="256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7" t="s">
        <v>383</v>
      </c>
      <c r="AU4733" s="257" t="s">
        <v>91</v>
      </c>
      <c r="AV4733" s="14" t="s">
        <v>91</v>
      </c>
      <c r="AW4733" s="14" t="s">
        <v>37</v>
      </c>
      <c r="AX4733" s="14" t="s">
        <v>78</v>
      </c>
      <c r="AY4733" s="257" t="s">
        <v>373</v>
      </c>
    </row>
    <row r="4734" s="14" customFormat="1">
      <c r="A4734" s="14"/>
      <c r="B4734" s="247"/>
      <c r="C4734" s="248"/>
      <c r="D4734" s="238" t="s">
        <v>383</v>
      </c>
      <c r="E4734" s="249" t="s">
        <v>19</v>
      </c>
      <c r="F4734" s="250" t="s">
        <v>4566</v>
      </c>
      <c r="G4734" s="248"/>
      <c r="H4734" s="251">
        <v>8.3800000000000008</v>
      </c>
      <c r="I4734" s="252"/>
      <c r="J4734" s="248"/>
      <c r="K4734" s="248"/>
      <c r="L4734" s="253"/>
      <c r="M4734" s="254"/>
      <c r="N4734" s="255"/>
      <c r="O4734" s="255"/>
      <c r="P4734" s="255"/>
      <c r="Q4734" s="255"/>
      <c r="R4734" s="255"/>
      <c r="S4734" s="255"/>
      <c r="T4734" s="256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7" t="s">
        <v>383</v>
      </c>
      <c r="AU4734" s="257" t="s">
        <v>91</v>
      </c>
      <c r="AV4734" s="14" t="s">
        <v>91</v>
      </c>
      <c r="AW4734" s="14" t="s">
        <v>37</v>
      </c>
      <c r="AX4734" s="14" t="s">
        <v>78</v>
      </c>
      <c r="AY4734" s="257" t="s">
        <v>373</v>
      </c>
    </row>
    <row r="4735" s="14" customFormat="1">
      <c r="A4735" s="14"/>
      <c r="B4735" s="247"/>
      <c r="C4735" s="248"/>
      <c r="D4735" s="238" t="s">
        <v>383</v>
      </c>
      <c r="E4735" s="249" t="s">
        <v>19</v>
      </c>
      <c r="F4735" s="250" t="s">
        <v>4567</v>
      </c>
      <c r="G4735" s="248"/>
      <c r="H4735" s="251">
        <v>8.3800000000000008</v>
      </c>
      <c r="I4735" s="252"/>
      <c r="J4735" s="248"/>
      <c r="K4735" s="248"/>
      <c r="L4735" s="253"/>
      <c r="M4735" s="254"/>
      <c r="N4735" s="255"/>
      <c r="O4735" s="255"/>
      <c r="P4735" s="255"/>
      <c r="Q4735" s="255"/>
      <c r="R4735" s="255"/>
      <c r="S4735" s="255"/>
      <c r="T4735" s="256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7" t="s">
        <v>383</v>
      </c>
      <c r="AU4735" s="257" t="s">
        <v>91</v>
      </c>
      <c r="AV4735" s="14" t="s">
        <v>91</v>
      </c>
      <c r="AW4735" s="14" t="s">
        <v>37</v>
      </c>
      <c r="AX4735" s="14" t="s">
        <v>78</v>
      </c>
      <c r="AY4735" s="257" t="s">
        <v>373</v>
      </c>
    </row>
    <row r="4736" s="13" customFormat="1">
      <c r="A4736" s="13"/>
      <c r="B4736" s="236"/>
      <c r="C4736" s="237"/>
      <c r="D4736" s="238" t="s">
        <v>383</v>
      </c>
      <c r="E4736" s="239" t="s">
        <v>19</v>
      </c>
      <c r="F4736" s="240" t="s">
        <v>2382</v>
      </c>
      <c r="G4736" s="237"/>
      <c r="H4736" s="239" t="s">
        <v>19</v>
      </c>
      <c r="I4736" s="241"/>
      <c r="J4736" s="237"/>
      <c r="K4736" s="237"/>
      <c r="L4736" s="242"/>
      <c r="M4736" s="243"/>
      <c r="N4736" s="244"/>
      <c r="O4736" s="244"/>
      <c r="P4736" s="244"/>
      <c r="Q4736" s="244"/>
      <c r="R4736" s="244"/>
      <c r="S4736" s="244"/>
      <c r="T4736" s="245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6" t="s">
        <v>383</v>
      </c>
      <c r="AU4736" s="246" t="s">
        <v>91</v>
      </c>
      <c r="AV4736" s="13" t="s">
        <v>85</v>
      </c>
      <c r="AW4736" s="13" t="s">
        <v>37</v>
      </c>
      <c r="AX4736" s="13" t="s">
        <v>78</v>
      </c>
      <c r="AY4736" s="246" t="s">
        <v>373</v>
      </c>
    </row>
    <row r="4737" s="13" customFormat="1">
      <c r="A4737" s="13"/>
      <c r="B4737" s="236"/>
      <c r="C4737" s="237"/>
      <c r="D4737" s="238" t="s">
        <v>383</v>
      </c>
      <c r="E4737" s="239" t="s">
        <v>19</v>
      </c>
      <c r="F4737" s="240" t="s">
        <v>173</v>
      </c>
      <c r="G4737" s="237"/>
      <c r="H4737" s="239" t="s">
        <v>19</v>
      </c>
      <c r="I4737" s="241"/>
      <c r="J4737" s="237"/>
      <c r="K4737" s="237"/>
      <c r="L4737" s="242"/>
      <c r="M4737" s="243"/>
      <c r="N4737" s="244"/>
      <c r="O4737" s="244"/>
      <c r="P4737" s="244"/>
      <c r="Q4737" s="244"/>
      <c r="R4737" s="244"/>
      <c r="S4737" s="244"/>
      <c r="T4737" s="245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6" t="s">
        <v>383</v>
      </c>
      <c r="AU4737" s="246" t="s">
        <v>91</v>
      </c>
      <c r="AV4737" s="13" t="s">
        <v>85</v>
      </c>
      <c r="AW4737" s="13" t="s">
        <v>37</v>
      </c>
      <c r="AX4737" s="13" t="s">
        <v>78</v>
      </c>
      <c r="AY4737" s="246" t="s">
        <v>373</v>
      </c>
    </row>
    <row r="4738" s="14" customFormat="1">
      <c r="A4738" s="14"/>
      <c r="B4738" s="247"/>
      <c r="C4738" s="248"/>
      <c r="D4738" s="238" t="s">
        <v>383</v>
      </c>
      <c r="E4738" s="249" t="s">
        <v>19</v>
      </c>
      <c r="F4738" s="250" t="s">
        <v>4568</v>
      </c>
      <c r="G4738" s="248"/>
      <c r="H4738" s="251">
        <v>9.8399999999999999</v>
      </c>
      <c r="I4738" s="252"/>
      <c r="J4738" s="248"/>
      <c r="K4738" s="248"/>
      <c r="L4738" s="253"/>
      <c r="M4738" s="254"/>
      <c r="N4738" s="255"/>
      <c r="O4738" s="255"/>
      <c r="P4738" s="255"/>
      <c r="Q4738" s="255"/>
      <c r="R4738" s="255"/>
      <c r="S4738" s="255"/>
      <c r="T4738" s="256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7" t="s">
        <v>383</v>
      </c>
      <c r="AU4738" s="257" t="s">
        <v>91</v>
      </c>
      <c r="AV4738" s="14" t="s">
        <v>91</v>
      </c>
      <c r="AW4738" s="14" t="s">
        <v>37</v>
      </c>
      <c r="AX4738" s="14" t="s">
        <v>78</v>
      </c>
      <c r="AY4738" s="257" t="s">
        <v>373</v>
      </c>
    </row>
    <row r="4739" s="14" customFormat="1">
      <c r="A4739" s="14"/>
      <c r="B4739" s="247"/>
      <c r="C4739" s="248"/>
      <c r="D4739" s="238" t="s">
        <v>383</v>
      </c>
      <c r="E4739" s="249" t="s">
        <v>19</v>
      </c>
      <c r="F4739" s="250" t="s">
        <v>4569</v>
      </c>
      <c r="G4739" s="248"/>
      <c r="H4739" s="251">
        <v>20.18</v>
      </c>
      <c r="I4739" s="252"/>
      <c r="J4739" s="248"/>
      <c r="K4739" s="248"/>
      <c r="L4739" s="253"/>
      <c r="M4739" s="254"/>
      <c r="N4739" s="255"/>
      <c r="O4739" s="255"/>
      <c r="P4739" s="255"/>
      <c r="Q4739" s="255"/>
      <c r="R4739" s="255"/>
      <c r="S4739" s="255"/>
      <c r="T4739" s="256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7" t="s">
        <v>383</v>
      </c>
      <c r="AU4739" s="257" t="s">
        <v>91</v>
      </c>
      <c r="AV4739" s="14" t="s">
        <v>91</v>
      </c>
      <c r="AW4739" s="14" t="s">
        <v>37</v>
      </c>
      <c r="AX4739" s="14" t="s">
        <v>78</v>
      </c>
      <c r="AY4739" s="257" t="s">
        <v>373</v>
      </c>
    </row>
    <row r="4740" s="14" customFormat="1">
      <c r="A4740" s="14"/>
      <c r="B4740" s="247"/>
      <c r="C4740" s="248"/>
      <c r="D4740" s="238" t="s">
        <v>383</v>
      </c>
      <c r="E4740" s="249" t="s">
        <v>19</v>
      </c>
      <c r="F4740" s="250" t="s">
        <v>4570</v>
      </c>
      <c r="G4740" s="248"/>
      <c r="H4740" s="251">
        <v>8.3800000000000008</v>
      </c>
      <c r="I4740" s="252"/>
      <c r="J4740" s="248"/>
      <c r="K4740" s="248"/>
      <c r="L4740" s="253"/>
      <c r="M4740" s="254"/>
      <c r="N4740" s="255"/>
      <c r="O4740" s="255"/>
      <c r="P4740" s="255"/>
      <c r="Q4740" s="255"/>
      <c r="R4740" s="255"/>
      <c r="S4740" s="255"/>
      <c r="T4740" s="256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57" t="s">
        <v>383</v>
      </c>
      <c r="AU4740" s="257" t="s">
        <v>91</v>
      </c>
      <c r="AV4740" s="14" t="s">
        <v>91</v>
      </c>
      <c r="AW4740" s="14" t="s">
        <v>37</v>
      </c>
      <c r="AX4740" s="14" t="s">
        <v>78</v>
      </c>
      <c r="AY4740" s="257" t="s">
        <v>373</v>
      </c>
    </row>
    <row r="4741" s="14" customFormat="1">
      <c r="A4741" s="14"/>
      <c r="B4741" s="247"/>
      <c r="C4741" s="248"/>
      <c r="D4741" s="238" t="s">
        <v>383</v>
      </c>
      <c r="E4741" s="249" t="s">
        <v>19</v>
      </c>
      <c r="F4741" s="250" t="s">
        <v>4571</v>
      </c>
      <c r="G4741" s="248"/>
      <c r="H4741" s="251">
        <v>8.3800000000000008</v>
      </c>
      <c r="I4741" s="252"/>
      <c r="J4741" s="248"/>
      <c r="K4741" s="248"/>
      <c r="L4741" s="253"/>
      <c r="M4741" s="254"/>
      <c r="N4741" s="255"/>
      <c r="O4741" s="255"/>
      <c r="P4741" s="255"/>
      <c r="Q4741" s="255"/>
      <c r="R4741" s="255"/>
      <c r="S4741" s="255"/>
      <c r="T4741" s="256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7" t="s">
        <v>383</v>
      </c>
      <c r="AU4741" s="257" t="s">
        <v>91</v>
      </c>
      <c r="AV4741" s="14" t="s">
        <v>91</v>
      </c>
      <c r="AW4741" s="14" t="s">
        <v>37</v>
      </c>
      <c r="AX4741" s="14" t="s">
        <v>78</v>
      </c>
      <c r="AY4741" s="257" t="s">
        <v>373</v>
      </c>
    </row>
    <row r="4742" s="14" customFormat="1">
      <c r="A4742" s="14"/>
      <c r="B4742" s="247"/>
      <c r="C4742" s="248"/>
      <c r="D4742" s="238" t="s">
        <v>383</v>
      </c>
      <c r="E4742" s="249" t="s">
        <v>19</v>
      </c>
      <c r="F4742" s="250" t="s">
        <v>4572</v>
      </c>
      <c r="G4742" s="248"/>
      <c r="H4742" s="251">
        <v>8.3800000000000008</v>
      </c>
      <c r="I4742" s="252"/>
      <c r="J4742" s="248"/>
      <c r="K4742" s="248"/>
      <c r="L4742" s="253"/>
      <c r="M4742" s="254"/>
      <c r="N4742" s="255"/>
      <c r="O4742" s="255"/>
      <c r="P4742" s="255"/>
      <c r="Q4742" s="255"/>
      <c r="R4742" s="255"/>
      <c r="S4742" s="255"/>
      <c r="T4742" s="256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7" t="s">
        <v>383</v>
      </c>
      <c r="AU4742" s="257" t="s">
        <v>91</v>
      </c>
      <c r="AV4742" s="14" t="s">
        <v>91</v>
      </c>
      <c r="AW4742" s="14" t="s">
        <v>37</v>
      </c>
      <c r="AX4742" s="14" t="s">
        <v>78</v>
      </c>
      <c r="AY4742" s="257" t="s">
        <v>373</v>
      </c>
    </row>
    <row r="4743" s="14" customFormat="1">
      <c r="A4743" s="14"/>
      <c r="B4743" s="247"/>
      <c r="C4743" s="248"/>
      <c r="D4743" s="238" t="s">
        <v>383</v>
      </c>
      <c r="E4743" s="249" t="s">
        <v>19</v>
      </c>
      <c r="F4743" s="250" t="s">
        <v>4573</v>
      </c>
      <c r="G4743" s="248"/>
      <c r="H4743" s="251">
        <v>8.3800000000000008</v>
      </c>
      <c r="I4743" s="252"/>
      <c r="J4743" s="248"/>
      <c r="K4743" s="248"/>
      <c r="L4743" s="253"/>
      <c r="M4743" s="254"/>
      <c r="N4743" s="255"/>
      <c r="O4743" s="255"/>
      <c r="P4743" s="255"/>
      <c r="Q4743" s="255"/>
      <c r="R4743" s="255"/>
      <c r="S4743" s="255"/>
      <c r="T4743" s="256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7" t="s">
        <v>383</v>
      </c>
      <c r="AU4743" s="257" t="s">
        <v>91</v>
      </c>
      <c r="AV4743" s="14" t="s">
        <v>91</v>
      </c>
      <c r="AW4743" s="14" t="s">
        <v>37</v>
      </c>
      <c r="AX4743" s="14" t="s">
        <v>78</v>
      </c>
      <c r="AY4743" s="257" t="s">
        <v>373</v>
      </c>
    </row>
    <row r="4744" s="14" customFormat="1">
      <c r="A4744" s="14"/>
      <c r="B4744" s="247"/>
      <c r="C4744" s="248"/>
      <c r="D4744" s="238" t="s">
        <v>383</v>
      </c>
      <c r="E4744" s="249" t="s">
        <v>19</v>
      </c>
      <c r="F4744" s="250" t="s">
        <v>4574</v>
      </c>
      <c r="G4744" s="248"/>
      <c r="H4744" s="251">
        <v>8.3800000000000008</v>
      </c>
      <c r="I4744" s="252"/>
      <c r="J4744" s="248"/>
      <c r="K4744" s="248"/>
      <c r="L4744" s="253"/>
      <c r="M4744" s="254"/>
      <c r="N4744" s="255"/>
      <c r="O4744" s="255"/>
      <c r="P4744" s="255"/>
      <c r="Q4744" s="255"/>
      <c r="R4744" s="255"/>
      <c r="S4744" s="255"/>
      <c r="T4744" s="256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7" t="s">
        <v>383</v>
      </c>
      <c r="AU4744" s="257" t="s">
        <v>91</v>
      </c>
      <c r="AV4744" s="14" t="s">
        <v>91</v>
      </c>
      <c r="AW4744" s="14" t="s">
        <v>37</v>
      </c>
      <c r="AX4744" s="14" t="s">
        <v>78</v>
      </c>
      <c r="AY4744" s="257" t="s">
        <v>373</v>
      </c>
    </row>
    <row r="4745" s="14" customFormat="1">
      <c r="A4745" s="14"/>
      <c r="B4745" s="247"/>
      <c r="C4745" s="248"/>
      <c r="D4745" s="238" t="s">
        <v>383</v>
      </c>
      <c r="E4745" s="249" t="s">
        <v>19</v>
      </c>
      <c r="F4745" s="250" t="s">
        <v>4575</v>
      </c>
      <c r="G4745" s="248"/>
      <c r="H4745" s="251">
        <v>8.3800000000000008</v>
      </c>
      <c r="I4745" s="252"/>
      <c r="J4745" s="248"/>
      <c r="K4745" s="248"/>
      <c r="L4745" s="253"/>
      <c r="M4745" s="254"/>
      <c r="N4745" s="255"/>
      <c r="O4745" s="255"/>
      <c r="P4745" s="255"/>
      <c r="Q4745" s="255"/>
      <c r="R4745" s="255"/>
      <c r="S4745" s="255"/>
      <c r="T4745" s="256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7" t="s">
        <v>383</v>
      </c>
      <c r="AU4745" s="257" t="s">
        <v>91</v>
      </c>
      <c r="AV4745" s="14" t="s">
        <v>91</v>
      </c>
      <c r="AW4745" s="14" t="s">
        <v>37</v>
      </c>
      <c r="AX4745" s="14" t="s">
        <v>78</v>
      </c>
      <c r="AY4745" s="257" t="s">
        <v>373</v>
      </c>
    </row>
    <row r="4746" s="14" customFormat="1">
      <c r="A4746" s="14"/>
      <c r="B4746" s="247"/>
      <c r="C4746" s="248"/>
      <c r="D4746" s="238" t="s">
        <v>383</v>
      </c>
      <c r="E4746" s="249" t="s">
        <v>19</v>
      </c>
      <c r="F4746" s="250" t="s">
        <v>4576</v>
      </c>
      <c r="G4746" s="248"/>
      <c r="H4746" s="251">
        <v>8.3800000000000008</v>
      </c>
      <c r="I4746" s="252"/>
      <c r="J4746" s="248"/>
      <c r="K4746" s="248"/>
      <c r="L4746" s="253"/>
      <c r="M4746" s="254"/>
      <c r="N4746" s="255"/>
      <c r="O4746" s="255"/>
      <c r="P4746" s="255"/>
      <c r="Q4746" s="255"/>
      <c r="R4746" s="255"/>
      <c r="S4746" s="255"/>
      <c r="T4746" s="256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7" t="s">
        <v>383</v>
      </c>
      <c r="AU4746" s="257" t="s">
        <v>91</v>
      </c>
      <c r="AV4746" s="14" t="s">
        <v>91</v>
      </c>
      <c r="AW4746" s="14" t="s">
        <v>37</v>
      </c>
      <c r="AX4746" s="14" t="s">
        <v>78</v>
      </c>
      <c r="AY4746" s="257" t="s">
        <v>373</v>
      </c>
    </row>
    <row r="4747" s="14" customFormat="1">
      <c r="A4747" s="14"/>
      <c r="B4747" s="247"/>
      <c r="C4747" s="248"/>
      <c r="D4747" s="238" t="s">
        <v>383</v>
      </c>
      <c r="E4747" s="249" t="s">
        <v>19</v>
      </c>
      <c r="F4747" s="250" t="s">
        <v>4577</v>
      </c>
      <c r="G4747" s="248"/>
      <c r="H4747" s="251">
        <v>8.3800000000000008</v>
      </c>
      <c r="I4747" s="252"/>
      <c r="J4747" s="248"/>
      <c r="K4747" s="248"/>
      <c r="L4747" s="253"/>
      <c r="M4747" s="254"/>
      <c r="N4747" s="255"/>
      <c r="O4747" s="255"/>
      <c r="P4747" s="255"/>
      <c r="Q4747" s="255"/>
      <c r="R4747" s="255"/>
      <c r="S4747" s="255"/>
      <c r="T4747" s="256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7" t="s">
        <v>383</v>
      </c>
      <c r="AU4747" s="257" t="s">
        <v>91</v>
      </c>
      <c r="AV4747" s="14" t="s">
        <v>91</v>
      </c>
      <c r="AW4747" s="14" t="s">
        <v>37</v>
      </c>
      <c r="AX4747" s="14" t="s">
        <v>78</v>
      </c>
      <c r="AY4747" s="257" t="s">
        <v>373</v>
      </c>
    </row>
    <row r="4748" s="14" customFormat="1">
      <c r="A4748" s="14"/>
      <c r="B4748" s="247"/>
      <c r="C4748" s="248"/>
      <c r="D4748" s="238" t="s">
        <v>383</v>
      </c>
      <c r="E4748" s="249" t="s">
        <v>19</v>
      </c>
      <c r="F4748" s="250" t="s">
        <v>4578</v>
      </c>
      <c r="G4748" s="248"/>
      <c r="H4748" s="251">
        <v>8.3800000000000008</v>
      </c>
      <c r="I4748" s="252"/>
      <c r="J4748" s="248"/>
      <c r="K4748" s="248"/>
      <c r="L4748" s="253"/>
      <c r="M4748" s="254"/>
      <c r="N4748" s="255"/>
      <c r="O4748" s="255"/>
      <c r="P4748" s="255"/>
      <c r="Q4748" s="255"/>
      <c r="R4748" s="255"/>
      <c r="S4748" s="255"/>
      <c r="T4748" s="256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7" t="s">
        <v>383</v>
      </c>
      <c r="AU4748" s="257" t="s">
        <v>91</v>
      </c>
      <c r="AV4748" s="14" t="s">
        <v>91</v>
      </c>
      <c r="AW4748" s="14" t="s">
        <v>37</v>
      </c>
      <c r="AX4748" s="14" t="s">
        <v>78</v>
      </c>
      <c r="AY4748" s="257" t="s">
        <v>373</v>
      </c>
    </row>
    <row r="4749" s="14" customFormat="1">
      <c r="A4749" s="14"/>
      <c r="B4749" s="247"/>
      <c r="C4749" s="248"/>
      <c r="D4749" s="238" t="s">
        <v>383</v>
      </c>
      <c r="E4749" s="249" t="s">
        <v>19</v>
      </c>
      <c r="F4749" s="250" t="s">
        <v>4579</v>
      </c>
      <c r="G4749" s="248"/>
      <c r="H4749" s="251">
        <v>8.3800000000000008</v>
      </c>
      <c r="I4749" s="252"/>
      <c r="J4749" s="248"/>
      <c r="K4749" s="248"/>
      <c r="L4749" s="253"/>
      <c r="M4749" s="254"/>
      <c r="N4749" s="255"/>
      <c r="O4749" s="255"/>
      <c r="P4749" s="255"/>
      <c r="Q4749" s="255"/>
      <c r="R4749" s="255"/>
      <c r="S4749" s="255"/>
      <c r="T4749" s="256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7" t="s">
        <v>383</v>
      </c>
      <c r="AU4749" s="257" t="s">
        <v>91</v>
      </c>
      <c r="AV4749" s="14" t="s">
        <v>91</v>
      </c>
      <c r="AW4749" s="14" t="s">
        <v>37</v>
      </c>
      <c r="AX4749" s="14" t="s">
        <v>78</v>
      </c>
      <c r="AY4749" s="257" t="s">
        <v>373</v>
      </c>
    </row>
    <row r="4750" s="16" customFormat="1">
      <c r="A4750" s="16"/>
      <c r="B4750" s="269"/>
      <c r="C4750" s="270"/>
      <c r="D4750" s="238" t="s">
        <v>383</v>
      </c>
      <c r="E4750" s="271" t="s">
        <v>19</v>
      </c>
      <c r="F4750" s="272" t="s">
        <v>447</v>
      </c>
      <c r="G4750" s="270"/>
      <c r="H4750" s="273">
        <v>330.99000000000001</v>
      </c>
      <c r="I4750" s="274"/>
      <c r="J4750" s="270"/>
      <c r="K4750" s="270"/>
      <c r="L4750" s="275"/>
      <c r="M4750" s="276"/>
      <c r="N4750" s="277"/>
      <c r="O4750" s="277"/>
      <c r="P4750" s="277"/>
      <c r="Q4750" s="277"/>
      <c r="R4750" s="277"/>
      <c r="S4750" s="277"/>
      <c r="T4750" s="278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T4750" s="279" t="s">
        <v>383</v>
      </c>
      <c r="AU4750" s="279" t="s">
        <v>91</v>
      </c>
      <c r="AV4750" s="16" t="s">
        <v>98</v>
      </c>
      <c r="AW4750" s="16" t="s">
        <v>37</v>
      </c>
      <c r="AX4750" s="16" t="s">
        <v>78</v>
      </c>
      <c r="AY4750" s="279" t="s">
        <v>373</v>
      </c>
    </row>
    <row r="4751" s="15" customFormat="1">
      <c r="A4751" s="15"/>
      <c r="B4751" s="258"/>
      <c r="C4751" s="259"/>
      <c r="D4751" s="238" t="s">
        <v>383</v>
      </c>
      <c r="E4751" s="260" t="s">
        <v>19</v>
      </c>
      <c r="F4751" s="261" t="s">
        <v>386</v>
      </c>
      <c r="G4751" s="259"/>
      <c r="H4751" s="262">
        <v>372.62</v>
      </c>
      <c r="I4751" s="263"/>
      <c r="J4751" s="259"/>
      <c r="K4751" s="259"/>
      <c r="L4751" s="264"/>
      <c r="M4751" s="265"/>
      <c r="N4751" s="266"/>
      <c r="O4751" s="266"/>
      <c r="P4751" s="266"/>
      <c r="Q4751" s="266"/>
      <c r="R4751" s="266"/>
      <c r="S4751" s="266"/>
      <c r="T4751" s="267"/>
      <c r="U4751" s="15"/>
      <c r="V4751" s="15"/>
      <c r="W4751" s="15"/>
      <c r="X4751" s="15"/>
      <c r="Y4751" s="15"/>
      <c r="Z4751" s="15"/>
      <c r="AA4751" s="15"/>
      <c r="AB4751" s="15"/>
      <c r="AC4751" s="15"/>
      <c r="AD4751" s="15"/>
      <c r="AE4751" s="15"/>
      <c r="AT4751" s="268" t="s">
        <v>383</v>
      </c>
      <c r="AU4751" s="268" t="s">
        <v>91</v>
      </c>
      <c r="AV4751" s="15" t="s">
        <v>379</v>
      </c>
      <c r="AW4751" s="15" t="s">
        <v>37</v>
      </c>
      <c r="AX4751" s="15" t="s">
        <v>85</v>
      </c>
      <c r="AY4751" s="268" t="s">
        <v>373</v>
      </c>
    </row>
    <row r="4752" s="2" customFormat="1" ht="16.5" customHeight="1">
      <c r="A4752" s="41"/>
      <c r="B4752" s="42"/>
      <c r="C4752" s="218" t="s">
        <v>1937</v>
      </c>
      <c r="D4752" s="218" t="s">
        <v>375</v>
      </c>
      <c r="E4752" s="219" t="s">
        <v>4580</v>
      </c>
      <c r="F4752" s="220" t="s">
        <v>4581</v>
      </c>
      <c r="G4752" s="221" t="s">
        <v>230</v>
      </c>
      <c r="H4752" s="222">
        <v>499</v>
      </c>
      <c r="I4752" s="223"/>
      <c r="J4752" s="224">
        <f>ROUND(I4752*H4752,2)</f>
        <v>0</v>
      </c>
      <c r="K4752" s="220" t="s">
        <v>378</v>
      </c>
      <c r="L4752" s="47"/>
      <c r="M4752" s="225" t="s">
        <v>19</v>
      </c>
      <c r="N4752" s="226" t="s">
        <v>50</v>
      </c>
      <c r="O4752" s="87"/>
      <c r="P4752" s="227">
        <f>O4752*H4752</f>
        <v>0</v>
      </c>
      <c r="Q4752" s="227">
        <v>9.0000000000000006E-05</v>
      </c>
      <c r="R4752" s="227">
        <f>Q4752*H4752</f>
        <v>0.044910000000000005</v>
      </c>
      <c r="S4752" s="227">
        <v>0</v>
      </c>
      <c r="T4752" s="228">
        <f>S4752*H4752</f>
        <v>0</v>
      </c>
      <c r="U4752" s="41"/>
      <c r="V4752" s="41"/>
      <c r="W4752" s="41"/>
      <c r="X4752" s="41"/>
      <c r="Y4752" s="41"/>
      <c r="Z4752" s="41"/>
      <c r="AA4752" s="41"/>
      <c r="AB4752" s="41"/>
      <c r="AC4752" s="41"/>
      <c r="AD4752" s="41"/>
      <c r="AE4752" s="41"/>
      <c r="AR4752" s="229" t="s">
        <v>482</v>
      </c>
      <c r="AT4752" s="229" t="s">
        <v>375</v>
      </c>
      <c r="AU4752" s="229" t="s">
        <v>91</v>
      </c>
      <c r="AY4752" s="20" t="s">
        <v>373</v>
      </c>
      <c r="BE4752" s="230">
        <f>IF(N4752="základní",J4752,0)</f>
        <v>0</v>
      </c>
      <c r="BF4752" s="230">
        <f>IF(N4752="snížená",J4752,0)</f>
        <v>0</v>
      </c>
      <c r="BG4752" s="230">
        <f>IF(N4752="zákl. přenesená",J4752,0)</f>
        <v>0</v>
      </c>
      <c r="BH4752" s="230">
        <f>IF(N4752="sníž. přenesená",J4752,0)</f>
        <v>0</v>
      </c>
      <c r="BI4752" s="230">
        <f>IF(N4752="nulová",J4752,0)</f>
        <v>0</v>
      </c>
      <c r="BJ4752" s="20" t="s">
        <v>91</v>
      </c>
      <c r="BK4752" s="230">
        <f>ROUND(I4752*H4752,2)</f>
        <v>0</v>
      </c>
      <c r="BL4752" s="20" t="s">
        <v>482</v>
      </c>
      <c r="BM4752" s="229" t="s">
        <v>4582</v>
      </c>
    </row>
    <row r="4753" s="2" customFormat="1">
      <c r="A4753" s="41"/>
      <c r="B4753" s="42"/>
      <c r="C4753" s="43"/>
      <c r="D4753" s="231" t="s">
        <v>381</v>
      </c>
      <c r="E4753" s="43"/>
      <c r="F4753" s="232" t="s">
        <v>4583</v>
      </c>
      <c r="G4753" s="43"/>
      <c r="H4753" s="43"/>
      <c r="I4753" s="233"/>
      <c r="J4753" s="43"/>
      <c r="K4753" s="43"/>
      <c r="L4753" s="47"/>
      <c r="M4753" s="234"/>
      <c r="N4753" s="235"/>
      <c r="O4753" s="87"/>
      <c r="P4753" s="87"/>
      <c r="Q4753" s="87"/>
      <c r="R4753" s="87"/>
      <c r="S4753" s="87"/>
      <c r="T4753" s="88"/>
      <c r="U4753" s="41"/>
      <c r="V4753" s="41"/>
      <c r="W4753" s="41"/>
      <c r="X4753" s="41"/>
      <c r="Y4753" s="41"/>
      <c r="Z4753" s="41"/>
      <c r="AA4753" s="41"/>
      <c r="AB4753" s="41"/>
      <c r="AC4753" s="41"/>
      <c r="AD4753" s="41"/>
      <c r="AE4753" s="41"/>
      <c r="AT4753" s="20" t="s">
        <v>381</v>
      </c>
      <c r="AU4753" s="20" t="s">
        <v>91</v>
      </c>
    </row>
    <row r="4754" s="14" customFormat="1">
      <c r="A4754" s="14"/>
      <c r="B4754" s="247"/>
      <c r="C4754" s="248"/>
      <c r="D4754" s="238" t="s">
        <v>383</v>
      </c>
      <c r="E4754" s="249" t="s">
        <v>19</v>
      </c>
      <c r="F4754" s="250" t="s">
        <v>4584</v>
      </c>
      <c r="G4754" s="248"/>
      <c r="H4754" s="251">
        <v>499</v>
      </c>
      <c r="I4754" s="252"/>
      <c r="J4754" s="248"/>
      <c r="K4754" s="248"/>
      <c r="L4754" s="253"/>
      <c r="M4754" s="254"/>
      <c r="N4754" s="255"/>
      <c r="O4754" s="255"/>
      <c r="P4754" s="255"/>
      <c r="Q4754" s="255"/>
      <c r="R4754" s="255"/>
      <c r="S4754" s="255"/>
      <c r="T4754" s="256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7" t="s">
        <v>383</v>
      </c>
      <c r="AU4754" s="257" t="s">
        <v>91</v>
      </c>
      <c r="AV4754" s="14" t="s">
        <v>91</v>
      </c>
      <c r="AW4754" s="14" t="s">
        <v>37</v>
      </c>
      <c r="AX4754" s="14" t="s">
        <v>78</v>
      </c>
      <c r="AY4754" s="257" t="s">
        <v>373</v>
      </c>
    </row>
    <row r="4755" s="15" customFormat="1">
      <c r="A4755" s="15"/>
      <c r="B4755" s="258"/>
      <c r="C4755" s="259"/>
      <c r="D4755" s="238" t="s">
        <v>383</v>
      </c>
      <c r="E4755" s="260" t="s">
        <v>19</v>
      </c>
      <c r="F4755" s="261" t="s">
        <v>386</v>
      </c>
      <c r="G4755" s="259"/>
      <c r="H4755" s="262">
        <v>499</v>
      </c>
      <c r="I4755" s="263"/>
      <c r="J4755" s="259"/>
      <c r="K4755" s="259"/>
      <c r="L4755" s="264"/>
      <c r="M4755" s="265"/>
      <c r="N4755" s="266"/>
      <c r="O4755" s="266"/>
      <c r="P4755" s="266"/>
      <c r="Q4755" s="266"/>
      <c r="R4755" s="266"/>
      <c r="S4755" s="266"/>
      <c r="T4755" s="267"/>
      <c r="U4755" s="15"/>
      <c r="V4755" s="15"/>
      <c r="W4755" s="15"/>
      <c r="X4755" s="15"/>
      <c r="Y4755" s="15"/>
      <c r="Z4755" s="15"/>
      <c r="AA4755" s="15"/>
      <c r="AB4755" s="15"/>
      <c r="AC4755" s="15"/>
      <c r="AD4755" s="15"/>
      <c r="AE4755" s="15"/>
      <c r="AT4755" s="268" t="s">
        <v>383</v>
      </c>
      <c r="AU4755" s="268" t="s">
        <v>91</v>
      </c>
      <c r="AV4755" s="15" t="s">
        <v>379</v>
      </c>
      <c r="AW4755" s="15" t="s">
        <v>37</v>
      </c>
      <c r="AX4755" s="15" t="s">
        <v>85</v>
      </c>
      <c r="AY4755" s="268" t="s">
        <v>373</v>
      </c>
    </row>
    <row r="4756" s="2" customFormat="1" ht="24.15" customHeight="1">
      <c r="A4756" s="41"/>
      <c r="B4756" s="42"/>
      <c r="C4756" s="218" t="s">
        <v>2061</v>
      </c>
      <c r="D4756" s="218" t="s">
        <v>375</v>
      </c>
      <c r="E4756" s="219" t="s">
        <v>4585</v>
      </c>
      <c r="F4756" s="220" t="s">
        <v>4586</v>
      </c>
      <c r="G4756" s="221" t="s">
        <v>230</v>
      </c>
      <c r="H4756" s="222">
        <v>499</v>
      </c>
      <c r="I4756" s="223"/>
      <c r="J4756" s="224">
        <f>ROUND(I4756*H4756,2)</f>
        <v>0</v>
      </c>
      <c r="K4756" s="220" t="s">
        <v>378</v>
      </c>
      <c r="L4756" s="47"/>
      <c r="M4756" s="225" t="s">
        <v>19</v>
      </c>
      <c r="N4756" s="226" t="s">
        <v>50</v>
      </c>
      <c r="O4756" s="87"/>
      <c r="P4756" s="227">
        <f>O4756*H4756</f>
        <v>0</v>
      </c>
      <c r="Q4756" s="227">
        <v>0</v>
      </c>
      <c r="R4756" s="227">
        <f>Q4756*H4756</f>
        <v>0</v>
      </c>
      <c r="S4756" s="227">
        <v>0</v>
      </c>
      <c r="T4756" s="228">
        <f>S4756*H4756</f>
        <v>0</v>
      </c>
      <c r="U4756" s="41"/>
      <c r="V4756" s="41"/>
      <c r="W4756" s="41"/>
      <c r="X4756" s="41"/>
      <c r="Y4756" s="41"/>
      <c r="Z4756" s="41"/>
      <c r="AA4756" s="41"/>
      <c r="AB4756" s="41"/>
      <c r="AC4756" s="41"/>
      <c r="AD4756" s="41"/>
      <c r="AE4756" s="41"/>
      <c r="AR4756" s="229" t="s">
        <v>482</v>
      </c>
      <c r="AT4756" s="229" t="s">
        <v>375</v>
      </c>
      <c r="AU4756" s="229" t="s">
        <v>91</v>
      </c>
      <c r="AY4756" s="20" t="s">
        <v>373</v>
      </c>
      <c r="BE4756" s="230">
        <f>IF(N4756="základní",J4756,0)</f>
        <v>0</v>
      </c>
      <c r="BF4756" s="230">
        <f>IF(N4756="snížená",J4756,0)</f>
        <v>0</v>
      </c>
      <c r="BG4756" s="230">
        <f>IF(N4756="zákl. přenesená",J4756,0)</f>
        <v>0</v>
      </c>
      <c r="BH4756" s="230">
        <f>IF(N4756="sníž. přenesená",J4756,0)</f>
        <v>0</v>
      </c>
      <c r="BI4756" s="230">
        <f>IF(N4756="nulová",J4756,0)</f>
        <v>0</v>
      </c>
      <c r="BJ4756" s="20" t="s">
        <v>91</v>
      </c>
      <c r="BK4756" s="230">
        <f>ROUND(I4756*H4756,2)</f>
        <v>0</v>
      </c>
      <c r="BL4756" s="20" t="s">
        <v>482</v>
      </c>
      <c r="BM4756" s="229" t="s">
        <v>4587</v>
      </c>
    </row>
    <row r="4757" s="2" customFormat="1">
      <c r="A4757" s="41"/>
      <c r="B4757" s="42"/>
      <c r="C4757" s="43"/>
      <c r="D4757" s="231" t="s">
        <v>381</v>
      </c>
      <c r="E4757" s="43"/>
      <c r="F4757" s="232" t="s">
        <v>4588</v>
      </c>
      <c r="G4757" s="43"/>
      <c r="H4757" s="43"/>
      <c r="I4757" s="233"/>
      <c r="J4757" s="43"/>
      <c r="K4757" s="43"/>
      <c r="L4757" s="47"/>
      <c r="M4757" s="234"/>
      <c r="N4757" s="235"/>
      <c r="O4757" s="87"/>
      <c r="P4757" s="87"/>
      <c r="Q4757" s="87"/>
      <c r="R4757" s="87"/>
      <c r="S4757" s="87"/>
      <c r="T4757" s="88"/>
      <c r="U4757" s="41"/>
      <c r="V4757" s="41"/>
      <c r="W4757" s="41"/>
      <c r="X4757" s="41"/>
      <c r="Y4757" s="41"/>
      <c r="Z4757" s="41"/>
      <c r="AA4757" s="41"/>
      <c r="AB4757" s="41"/>
      <c r="AC4757" s="41"/>
      <c r="AD4757" s="41"/>
      <c r="AE4757" s="41"/>
      <c r="AT4757" s="20" t="s">
        <v>381</v>
      </c>
      <c r="AU4757" s="20" t="s">
        <v>91</v>
      </c>
    </row>
    <row r="4758" s="14" customFormat="1">
      <c r="A4758" s="14"/>
      <c r="B4758" s="247"/>
      <c r="C4758" s="248"/>
      <c r="D4758" s="238" t="s">
        <v>383</v>
      </c>
      <c r="E4758" s="249" t="s">
        <v>19</v>
      </c>
      <c r="F4758" s="250" t="s">
        <v>4584</v>
      </c>
      <c r="G4758" s="248"/>
      <c r="H4758" s="251">
        <v>499</v>
      </c>
      <c r="I4758" s="252"/>
      <c r="J4758" s="248"/>
      <c r="K4758" s="248"/>
      <c r="L4758" s="253"/>
      <c r="M4758" s="254"/>
      <c r="N4758" s="255"/>
      <c r="O4758" s="255"/>
      <c r="P4758" s="255"/>
      <c r="Q4758" s="255"/>
      <c r="R4758" s="255"/>
      <c r="S4758" s="255"/>
      <c r="T4758" s="256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7" t="s">
        <v>383</v>
      </c>
      <c r="AU4758" s="257" t="s">
        <v>91</v>
      </c>
      <c r="AV4758" s="14" t="s">
        <v>91</v>
      </c>
      <c r="AW4758" s="14" t="s">
        <v>37</v>
      </c>
      <c r="AX4758" s="14" t="s">
        <v>78</v>
      </c>
      <c r="AY4758" s="257" t="s">
        <v>373</v>
      </c>
    </row>
    <row r="4759" s="15" customFormat="1">
      <c r="A4759" s="15"/>
      <c r="B4759" s="258"/>
      <c r="C4759" s="259"/>
      <c r="D4759" s="238" t="s">
        <v>383</v>
      </c>
      <c r="E4759" s="260" t="s">
        <v>19</v>
      </c>
      <c r="F4759" s="261" t="s">
        <v>386</v>
      </c>
      <c r="G4759" s="259"/>
      <c r="H4759" s="262">
        <v>499</v>
      </c>
      <c r="I4759" s="263"/>
      <c r="J4759" s="259"/>
      <c r="K4759" s="259"/>
      <c r="L4759" s="264"/>
      <c r="M4759" s="265"/>
      <c r="N4759" s="266"/>
      <c r="O4759" s="266"/>
      <c r="P4759" s="266"/>
      <c r="Q4759" s="266"/>
      <c r="R4759" s="266"/>
      <c r="S4759" s="266"/>
      <c r="T4759" s="267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T4759" s="268" t="s">
        <v>383</v>
      </c>
      <c r="AU4759" s="268" t="s">
        <v>91</v>
      </c>
      <c r="AV4759" s="15" t="s">
        <v>379</v>
      </c>
      <c r="AW4759" s="15" t="s">
        <v>37</v>
      </c>
      <c r="AX4759" s="15" t="s">
        <v>85</v>
      </c>
      <c r="AY4759" s="268" t="s">
        <v>373</v>
      </c>
    </row>
    <row r="4760" s="2" customFormat="1" ht="24.15" customHeight="1">
      <c r="A4760" s="41"/>
      <c r="B4760" s="42"/>
      <c r="C4760" s="218" t="s">
        <v>2302</v>
      </c>
      <c r="D4760" s="218" t="s">
        <v>375</v>
      </c>
      <c r="E4760" s="219" t="s">
        <v>4589</v>
      </c>
      <c r="F4760" s="220" t="s">
        <v>4590</v>
      </c>
      <c r="G4760" s="221" t="s">
        <v>595</v>
      </c>
      <c r="H4760" s="222">
        <v>156</v>
      </c>
      <c r="I4760" s="223"/>
      <c r="J4760" s="224">
        <f>ROUND(I4760*H4760,2)</f>
        <v>0</v>
      </c>
      <c r="K4760" s="220" t="s">
        <v>378</v>
      </c>
      <c r="L4760" s="47"/>
      <c r="M4760" s="225" t="s">
        <v>19</v>
      </c>
      <c r="N4760" s="226" t="s">
        <v>50</v>
      </c>
      <c r="O4760" s="87"/>
      <c r="P4760" s="227">
        <f>O4760*H4760</f>
        <v>0</v>
      </c>
      <c r="Q4760" s="227">
        <v>0.00021000000000000001</v>
      </c>
      <c r="R4760" s="227">
        <f>Q4760*H4760</f>
        <v>0.032760000000000004</v>
      </c>
      <c r="S4760" s="227">
        <v>0</v>
      </c>
      <c r="T4760" s="228">
        <f>S4760*H4760</f>
        <v>0</v>
      </c>
      <c r="U4760" s="41"/>
      <c r="V4760" s="41"/>
      <c r="W4760" s="41"/>
      <c r="X4760" s="41"/>
      <c r="Y4760" s="41"/>
      <c r="Z4760" s="41"/>
      <c r="AA4760" s="41"/>
      <c r="AB4760" s="41"/>
      <c r="AC4760" s="41"/>
      <c r="AD4760" s="41"/>
      <c r="AE4760" s="41"/>
      <c r="AR4760" s="229" t="s">
        <v>482</v>
      </c>
      <c r="AT4760" s="229" t="s">
        <v>375</v>
      </c>
      <c r="AU4760" s="229" t="s">
        <v>91</v>
      </c>
      <c r="AY4760" s="20" t="s">
        <v>373</v>
      </c>
      <c r="BE4760" s="230">
        <f>IF(N4760="základní",J4760,0)</f>
        <v>0</v>
      </c>
      <c r="BF4760" s="230">
        <f>IF(N4760="snížená",J4760,0)</f>
        <v>0</v>
      </c>
      <c r="BG4760" s="230">
        <f>IF(N4760="zákl. přenesená",J4760,0)</f>
        <v>0</v>
      </c>
      <c r="BH4760" s="230">
        <f>IF(N4760="sníž. přenesená",J4760,0)</f>
        <v>0</v>
      </c>
      <c r="BI4760" s="230">
        <f>IF(N4760="nulová",J4760,0)</f>
        <v>0</v>
      </c>
      <c r="BJ4760" s="20" t="s">
        <v>91</v>
      </c>
      <c r="BK4760" s="230">
        <f>ROUND(I4760*H4760,2)</f>
        <v>0</v>
      </c>
      <c r="BL4760" s="20" t="s">
        <v>482</v>
      </c>
      <c r="BM4760" s="229" t="s">
        <v>4591</v>
      </c>
    </row>
    <row r="4761" s="2" customFormat="1">
      <c r="A4761" s="41"/>
      <c r="B4761" s="42"/>
      <c r="C4761" s="43"/>
      <c r="D4761" s="231" t="s">
        <v>381</v>
      </c>
      <c r="E4761" s="43"/>
      <c r="F4761" s="232" t="s">
        <v>4592</v>
      </c>
      <c r="G4761" s="43"/>
      <c r="H4761" s="43"/>
      <c r="I4761" s="233"/>
      <c r="J4761" s="43"/>
      <c r="K4761" s="43"/>
      <c r="L4761" s="47"/>
      <c r="M4761" s="234"/>
      <c r="N4761" s="235"/>
      <c r="O4761" s="87"/>
      <c r="P4761" s="87"/>
      <c r="Q4761" s="87"/>
      <c r="R4761" s="87"/>
      <c r="S4761" s="87"/>
      <c r="T4761" s="88"/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T4761" s="20" t="s">
        <v>381</v>
      </c>
      <c r="AU4761" s="20" t="s">
        <v>91</v>
      </c>
    </row>
    <row r="4762" s="13" customFormat="1">
      <c r="A4762" s="13"/>
      <c r="B4762" s="236"/>
      <c r="C4762" s="237"/>
      <c r="D4762" s="238" t="s">
        <v>383</v>
      </c>
      <c r="E4762" s="239" t="s">
        <v>19</v>
      </c>
      <c r="F4762" s="240" t="s">
        <v>2377</v>
      </c>
      <c r="G4762" s="237"/>
      <c r="H4762" s="239" t="s">
        <v>19</v>
      </c>
      <c r="I4762" s="241"/>
      <c r="J4762" s="237"/>
      <c r="K4762" s="237"/>
      <c r="L4762" s="242"/>
      <c r="M4762" s="243"/>
      <c r="N4762" s="244"/>
      <c r="O4762" s="244"/>
      <c r="P4762" s="244"/>
      <c r="Q4762" s="244"/>
      <c r="R4762" s="244"/>
      <c r="S4762" s="244"/>
      <c r="T4762" s="245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6" t="s">
        <v>383</v>
      </c>
      <c r="AU4762" s="246" t="s">
        <v>91</v>
      </c>
      <c r="AV4762" s="13" t="s">
        <v>85</v>
      </c>
      <c r="AW4762" s="13" t="s">
        <v>37</v>
      </c>
      <c r="AX4762" s="13" t="s">
        <v>78</v>
      </c>
      <c r="AY4762" s="246" t="s">
        <v>373</v>
      </c>
    </row>
    <row r="4763" s="13" customFormat="1">
      <c r="A4763" s="13"/>
      <c r="B4763" s="236"/>
      <c r="C4763" s="237"/>
      <c r="D4763" s="238" t="s">
        <v>383</v>
      </c>
      <c r="E4763" s="239" t="s">
        <v>19</v>
      </c>
      <c r="F4763" s="240" t="s">
        <v>668</v>
      </c>
      <c r="G4763" s="237"/>
      <c r="H4763" s="239" t="s">
        <v>19</v>
      </c>
      <c r="I4763" s="241"/>
      <c r="J4763" s="237"/>
      <c r="K4763" s="237"/>
      <c r="L4763" s="242"/>
      <c r="M4763" s="243"/>
      <c r="N4763" s="244"/>
      <c r="O4763" s="244"/>
      <c r="P4763" s="244"/>
      <c r="Q4763" s="244"/>
      <c r="R4763" s="244"/>
      <c r="S4763" s="244"/>
      <c r="T4763" s="245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6" t="s">
        <v>383</v>
      </c>
      <c r="AU4763" s="246" t="s">
        <v>91</v>
      </c>
      <c r="AV4763" s="13" t="s">
        <v>85</v>
      </c>
      <c r="AW4763" s="13" t="s">
        <v>37</v>
      </c>
      <c r="AX4763" s="13" t="s">
        <v>78</v>
      </c>
      <c r="AY4763" s="246" t="s">
        <v>373</v>
      </c>
    </row>
    <row r="4764" s="13" customFormat="1">
      <c r="A4764" s="13"/>
      <c r="B4764" s="236"/>
      <c r="C4764" s="237"/>
      <c r="D4764" s="238" t="s">
        <v>383</v>
      </c>
      <c r="E4764" s="239" t="s">
        <v>19</v>
      </c>
      <c r="F4764" s="240" t="s">
        <v>673</v>
      </c>
      <c r="G4764" s="237"/>
      <c r="H4764" s="239" t="s">
        <v>19</v>
      </c>
      <c r="I4764" s="241"/>
      <c r="J4764" s="237"/>
      <c r="K4764" s="237"/>
      <c r="L4764" s="242"/>
      <c r="M4764" s="243"/>
      <c r="N4764" s="244"/>
      <c r="O4764" s="244"/>
      <c r="P4764" s="244"/>
      <c r="Q4764" s="244"/>
      <c r="R4764" s="244"/>
      <c r="S4764" s="244"/>
      <c r="T4764" s="245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6" t="s">
        <v>383</v>
      </c>
      <c r="AU4764" s="246" t="s">
        <v>91</v>
      </c>
      <c r="AV4764" s="13" t="s">
        <v>85</v>
      </c>
      <c r="AW4764" s="13" t="s">
        <v>37</v>
      </c>
      <c r="AX4764" s="13" t="s">
        <v>78</v>
      </c>
      <c r="AY4764" s="246" t="s">
        <v>373</v>
      </c>
    </row>
    <row r="4765" s="13" customFormat="1">
      <c r="A4765" s="13"/>
      <c r="B4765" s="236"/>
      <c r="C4765" s="237"/>
      <c r="D4765" s="238" t="s">
        <v>383</v>
      </c>
      <c r="E4765" s="239" t="s">
        <v>19</v>
      </c>
      <c r="F4765" s="240" t="s">
        <v>166</v>
      </c>
      <c r="G4765" s="237"/>
      <c r="H4765" s="239" t="s">
        <v>19</v>
      </c>
      <c r="I4765" s="241"/>
      <c r="J4765" s="237"/>
      <c r="K4765" s="237"/>
      <c r="L4765" s="242"/>
      <c r="M4765" s="243"/>
      <c r="N4765" s="244"/>
      <c r="O4765" s="244"/>
      <c r="P4765" s="244"/>
      <c r="Q4765" s="244"/>
      <c r="R4765" s="244"/>
      <c r="S4765" s="244"/>
      <c r="T4765" s="245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6" t="s">
        <v>383</v>
      </c>
      <c r="AU4765" s="246" t="s">
        <v>91</v>
      </c>
      <c r="AV4765" s="13" t="s">
        <v>85</v>
      </c>
      <c r="AW4765" s="13" t="s">
        <v>37</v>
      </c>
      <c r="AX4765" s="13" t="s">
        <v>78</v>
      </c>
      <c r="AY4765" s="246" t="s">
        <v>373</v>
      </c>
    </row>
    <row r="4766" s="14" customFormat="1">
      <c r="A4766" s="14"/>
      <c r="B4766" s="247"/>
      <c r="C4766" s="248"/>
      <c r="D4766" s="238" t="s">
        <v>383</v>
      </c>
      <c r="E4766" s="249" t="s">
        <v>19</v>
      </c>
      <c r="F4766" s="250" t="s">
        <v>4593</v>
      </c>
      <c r="G4766" s="248"/>
      <c r="H4766" s="251">
        <v>8</v>
      </c>
      <c r="I4766" s="252"/>
      <c r="J4766" s="248"/>
      <c r="K4766" s="248"/>
      <c r="L4766" s="253"/>
      <c r="M4766" s="254"/>
      <c r="N4766" s="255"/>
      <c r="O4766" s="255"/>
      <c r="P4766" s="255"/>
      <c r="Q4766" s="255"/>
      <c r="R4766" s="255"/>
      <c r="S4766" s="255"/>
      <c r="T4766" s="256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7" t="s">
        <v>383</v>
      </c>
      <c r="AU4766" s="257" t="s">
        <v>91</v>
      </c>
      <c r="AV4766" s="14" t="s">
        <v>91</v>
      </c>
      <c r="AW4766" s="14" t="s">
        <v>37</v>
      </c>
      <c r="AX4766" s="14" t="s">
        <v>78</v>
      </c>
      <c r="AY4766" s="257" t="s">
        <v>373</v>
      </c>
    </row>
    <row r="4767" s="14" customFormat="1">
      <c r="A4767" s="14"/>
      <c r="B4767" s="247"/>
      <c r="C4767" s="248"/>
      <c r="D4767" s="238" t="s">
        <v>383</v>
      </c>
      <c r="E4767" s="249" t="s">
        <v>19</v>
      </c>
      <c r="F4767" s="250" t="s">
        <v>4594</v>
      </c>
      <c r="G4767" s="248"/>
      <c r="H4767" s="251">
        <v>8</v>
      </c>
      <c r="I4767" s="252"/>
      <c r="J4767" s="248"/>
      <c r="K4767" s="248"/>
      <c r="L4767" s="253"/>
      <c r="M4767" s="254"/>
      <c r="N4767" s="255"/>
      <c r="O4767" s="255"/>
      <c r="P4767" s="255"/>
      <c r="Q4767" s="255"/>
      <c r="R4767" s="255"/>
      <c r="S4767" s="255"/>
      <c r="T4767" s="256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7" t="s">
        <v>383</v>
      </c>
      <c r="AU4767" s="257" t="s">
        <v>91</v>
      </c>
      <c r="AV4767" s="14" t="s">
        <v>91</v>
      </c>
      <c r="AW4767" s="14" t="s">
        <v>37</v>
      </c>
      <c r="AX4767" s="14" t="s">
        <v>78</v>
      </c>
      <c r="AY4767" s="257" t="s">
        <v>373</v>
      </c>
    </row>
    <row r="4768" s="16" customFormat="1">
      <c r="A4768" s="16"/>
      <c r="B4768" s="269"/>
      <c r="C4768" s="270"/>
      <c r="D4768" s="238" t="s">
        <v>383</v>
      </c>
      <c r="E4768" s="271" t="s">
        <v>19</v>
      </c>
      <c r="F4768" s="272" t="s">
        <v>447</v>
      </c>
      <c r="G4768" s="270"/>
      <c r="H4768" s="273">
        <v>16</v>
      </c>
      <c r="I4768" s="274"/>
      <c r="J4768" s="270"/>
      <c r="K4768" s="270"/>
      <c r="L4768" s="275"/>
      <c r="M4768" s="276"/>
      <c r="N4768" s="277"/>
      <c r="O4768" s="277"/>
      <c r="P4768" s="277"/>
      <c r="Q4768" s="277"/>
      <c r="R4768" s="277"/>
      <c r="S4768" s="277"/>
      <c r="T4768" s="278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T4768" s="279" t="s">
        <v>383</v>
      </c>
      <c r="AU4768" s="279" t="s">
        <v>91</v>
      </c>
      <c r="AV4768" s="16" t="s">
        <v>98</v>
      </c>
      <c r="AW4768" s="16" t="s">
        <v>37</v>
      </c>
      <c r="AX4768" s="16" t="s">
        <v>78</v>
      </c>
      <c r="AY4768" s="279" t="s">
        <v>373</v>
      </c>
    </row>
    <row r="4769" s="13" customFormat="1">
      <c r="A4769" s="13"/>
      <c r="B4769" s="236"/>
      <c r="C4769" s="237"/>
      <c r="D4769" s="238" t="s">
        <v>383</v>
      </c>
      <c r="E4769" s="239" t="s">
        <v>19</v>
      </c>
      <c r="F4769" s="240" t="s">
        <v>692</v>
      </c>
      <c r="G4769" s="237"/>
      <c r="H4769" s="239" t="s">
        <v>19</v>
      </c>
      <c r="I4769" s="241"/>
      <c r="J4769" s="237"/>
      <c r="K4769" s="237"/>
      <c r="L4769" s="242"/>
      <c r="M4769" s="243"/>
      <c r="N4769" s="244"/>
      <c r="O4769" s="244"/>
      <c r="P4769" s="244"/>
      <c r="Q4769" s="244"/>
      <c r="R4769" s="244"/>
      <c r="S4769" s="244"/>
      <c r="T4769" s="245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6" t="s">
        <v>383</v>
      </c>
      <c r="AU4769" s="246" t="s">
        <v>91</v>
      </c>
      <c r="AV4769" s="13" t="s">
        <v>85</v>
      </c>
      <c r="AW4769" s="13" t="s">
        <v>37</v>
      </c>
      <c r="AX4769" s="13" t="s">
        <v>78</v>
      </c>
      <c r="AY4769" s="246" t="s">
        <v>373</v>
      </c>
    </row>
    <row r="4770" s="13" customFormat="1">
      <c r="A4770" s="13"/>
      <c r="B4770" s="236"/>
      <c r="C4770" s="237"/>
      <c r="D4770" s="238" t="s">
        <v>383</v>
      </c>
      <c r="E4770" s="239" t="s">
        <v>19</v>
      </c>
      <c r="F4770" s="240" t="s">
        <v>173</v>
      </c>
      <c r="G4770" s="237"/>
      <c r="H4770" s="239" t="s">
        <v>19</v>
      </c>
      <c r="I4770" s="241"/>
      <c r="J4770" s="237"/>
      <c r="K4770" s="237"/>
      <c r="L4770" s="242"/>
      <c r="M4770" s="243"/>
      <c r="N4770" s="244"/>
      <c r="O4770" s="244"/>
      <c r="P4770" s="244"/>
      <c r="Q4770" s="244"/>
      <c r="R4770" s="244"/>
      <c r="S4770" s="244"/>
      <c r="T4770" s="245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6" t="s">
        <v>383</v>
      </c>
      <c r="AU4770" s="246" t="s">
        <v>91</v>
      </c>
      <c r="AV4770" s="13" t="s">
        <v>85</v>
      </c>
      <c r="AW4770" s="13" t="s">
        <v>37</v>
      </c>
      <c r="AX4770" s="13" t="s">
        <v>78</v>
      </c>
      <c r="AY4770" s="246" t="s">
        <v>373</v>
      </c>
    </row>
    <row r="4771" s="14" customFormat="1">
      <c r="A4771" s="14"/>
      <c r="B4771" s="247"/>
      <c r="C4771" s="248"/>
      <c r="D4771" s="238" t="s">
        <v>383</v>
      </c>
      <c r="E4771" s="249" t="s">
        <v>19</v>
      </c>
      <c r="F4771" s="250" t="s">
        <v>4595</v>
      </c>
      <c r="G4771" s="248"/>
      <c r="H4771" s="251">
        <v>4</v>
      </c>
      <c r="I4771" s="252"/>
      <c r="J4771" s="248"/>
      <c r="K4771" s="248"/>
      <c r="L4771" s="253"/>
      <c r="M4771" s="254"/>
      <c r="N4771" s="255"/>
      <c r="O4771" s="255"/>
      <c r="P4771" s="255"/>
      <c r="Q4771" s="255"/>
      <c r="R4771" s="255"/>
      <c r="S4771" s="255"/>
      <c r="T4771" s="256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7" t="s">
        <v>383</v>
      </c>
      <c r="AU4771" s="257" t="s">
        <v>91</v>
      </c>
      <c r="AV4771" s="14" t="s">
        <v>91</v>
      </c>
      <c r="AW4771" s="14" t="s">
        <v>37</v>
      </c>
      <c r="AX4771" s="14" t="s">
        <v>78</v>
      </c>
      <c r="AY4771" s="257" t="s">
        <v>373</v>
      </c>
    </row>
    <row r="4772" s="14" customFormat="1">
      <c r="A4772" s="14"/>
      <c r="B4772" s="247"/>
      <c r="C4772" s="248"/>
      <c r="D4772" s="238" t="s">
        <v>383</v>
      </c>
      <c r="E4772" s="249" t="s">
        <v>19</v>
      </c>
      <c r="F4772" s="250" t="s">
        <v>4596</v>
      </c>
      <c r="G4772" s="248"/>
      <c r="H4772" s="251">
        <v>4</v>
      </c>
      <c r="I4772" s="252"/>
      <c r="J4772" s="248"/>
      <c r="K4772" s="248"/>
      <c r="L4772" s="253"/>
      <c r="M4772" s="254"/>
      <c r="N4772" s="255"/>
      <c r="O4772" s="255"/>
      <c r="P4772" s="255"/>
      <c r="Q4772" s="255"/>
      <c r="R4772" s="255"/>
      <c r="S4772" s="255"/>
      <c r="T4772" s="256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7" t="s">
        <v>383</v>
      </c>
      <c r="AU4772" s="257" t="s">
        <v>91</v>
      </c>
      <c r="AV4772" s="14" t="s">
        <v>91</v>
      </c>
      <c r="AW4772" s="14" t="s">
        <v>37</v>
      </c>
      <c r="AX4772" s="14" t="s">
        <v>78</v>
      </c>
      <c r="AY4772" s="257" t="s">
        <v>373</v>
      </c>
    </row>
    <row r="4773" s="14" customFormat="1">
      <c r="A4773" s="14"/>
      <c r="B4773" s="247"/>
      <c r="C4773" s="248"/>
      <c r="D4773" s="238" t="s">
        <v>383</v>
      </c>
      <c r="E4773" s="249" t="s">
        <v>19</v>
      </c>
      <c r="F4773" s="250" t="s">
        <v>4597</v>
      </c>
      <c r="G4773" s="248"/>
      <c r="H4773" s="251">
        <v>4</v>
      </c>
      <c r="I4773" s="252"/>
      <c r="J4773" s="248"/>
      <c r="K4773" s="248"/>
      <c r="L4773" s="253"/>
      <c r="M4773" s="254"/>
      <c r="N4773" s="255"/>
      <c r="O4773" s="255"/>
      <c r="P4773" s="255"/>
      <c r="Q4773" s="255"/>
      <c r="R4773" s="255"/>
      <c r="S4773" s="255"/>
      <c r="T4773" s="256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7" t="s">
        <v>383</v>
      </c>
      <c r="AU4773" s="257" t="s">
        <v>91</v>
      </c>
      <c r="AV4773" s="14" t="s">
        <v>91</v>
      </c>
      <c r="AW4773" s="14" t="s">
        <v>37</v>
      </c>
      <c r="AX4773" s="14" t="s">
        <v>78</v>
      </c>
      <c r="AY4773" s="257" t="s">
        <v>373</v>
      </c>
    </row>
    <row r="4774" s="14" customFormat="1">
      <c r="A4774" s="14"/>
      <c r="B4774" s="247"/>
      <c r="C4774" s="248"/>
      <c r="D4774" s="238" t="s">
        <v>383</v>
      </c>
      <c r="E4774" s="249" t="s">
        <v>19</v>
      </c>
      <c r="F4774" s="250" t="s">
        <v>4598</v>
      </c>
      <c r="G4774" s="248"/>
      <c r="H4774" s="251">
        <v>4</v>
      </c>
      <c r="I4774" s="252"/>
      <c r="J4774" s="248"/>
      <c r="K4774" s="248"/>
      <c r="L4774" s="253"/>
      <c r="M4774" s="254"/>
      <c r="N4774" s="255"/>
      <c r="O4774" s="255"/>
      <c r="P4774" s="255"/>
      <c r="Q4774" s="255"/>
      <c r="R4774" s="255"/>
      <c r="S4774" s="255"/>
      <c r="T4774" s="256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7" t="s">
        <v>383</v>
      </c>
      <c r="AU4774" s="257" t="s">
        <v>91</v>
      </c>
      <c r="AV4774" s="14" t="s">
        <v>91</v>
      </c>
      <c r="AW4774" s="14" t="s">
        <v>37</v>
      </c>
      <c r="AX4774" s="14" t="s">
        <v>78</v>
      </c>
      <c r="AY4774" s="257" t="s">
        <v>373</v>
      </c>
    </row>
    <row r="4775" s="14" customFormat="1">
      <c r="A4775" s="14"/>
      <c r="B4775" s="247"/>
      <c r="C4775" s="248"/>
      <c r="D4775" s="238" t="s">
        <v>383</v>
      </c>
      <c r="E4775" s="249" t="s">
        <v>19</v>
      </c>
      <c r="F4775" s="250" t="s">
        <v>4599</v>
      </c>
      <c r="G4775" s="248"/>
      <c r="H4775" s="251">
        <v>4</v>
      </c>
      <c r="I4775" s="252"/>
      <c r="J4775" s="248"/>
      <c r="K4775" s="248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7" t="s">
        <v>383</v>
      </c>
      <c r="AU4775" s="257" t="s">
        <v>91</v>
      </c>
      <c r="AV4775" s="14" t="s">
        <v>91</v>
      </c>
      <c r="AW4775" s="14" t="s">
        <v>37</v>
      </c>
      <c r="AX4775" s="14" t="s">
        <v>78</v>
      </c>
      <c r="AY4775" s="257" t="s">
        <v>373</v>
      </c>
    </row>
    <row r="4776" s="14" customFormat="1">
      <c r="A4776" s="14"/>
      <c r="B4776" s="247"/>
      <c r="C4776" s="248"/>
      <c r="D4776" s="238" t="s">
        <v>383</v>
      </c>
      <c r="E4776" s="249" t="s">
        <v>19</v>
      </c>
      <c r="F4776" s="250" t="s">
        <v>4600</v>
      </c>
      <c r="G4776" s="248"/>
      <c r="H4776" s="251">
        <v>4</v>
      </c>
      <c r="I4776" s="252"/>
      <c r="J4776" s="248"/>
      <c r="K4776" s="248"/>
      <c r="L4776" s="253"/>
      <c r="M4776" s="254"/>
      <c r="N4776" s="255"/>
      <c r="O4776" s="255"/>
      <c r="P4776" s="255"/>
      <c r="Q4776" s="255"/>
      <c r="R4776" s="255"/>
      <c r="S4776" s="255"/>
      <c r="T4776" s="256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7" t="s">
        <v>383</v>
      </c>
      <c r="AU4776" s="257" t="s">
        <v>91</v>
      </c>
      <c r="AV4776" s="14" t="s">
        <v>91</v>
      </c>
      <c r="AW4776" s="14" t="s">
        <v>37</v>
      </c>
      <c r="AX4776" s="14" t="s">
        <v>78</v>
      </c>
      <c r="AY4776" s="257" t="s">
        <v>373</v>
      </c>
    </row>
    <row r="4777" s="14" customFormat="1">
      <c r="A4777" s="14"/>
      <c r="B4777" s="247"/>
      <c r="C4777" s="248"/>
      <c r="D4777" s="238" t="s">
        <v>383</v>
      </c>
      <c r="E4777" s="249" t="s">
        <v>19</v>
      </c>
      <c r="F4777" s="250" t="s">
        <v>4601</v>
      </c>
      <c r="G4777" s="248"/>
      <c r="H4777" s="251">
        <v>4</v>
      </c>
      <c r="I4777" s="252"/>
      <c r="J4777" s="248"/>
      <c r="K4777" s="248"/>
      <c r="L4777" s="253"/>
      <c r="M4777" s="254"/>
      <c r="N4777" s="255"/>
      <c r="O4777" s="255"/>
      <c r="P4777" s="255"/>
      <c r="Q4777" s="255"/>
      <c r="R4777" s="255"/>
      <c r="S4777" s="255"/>
      <c r="T4777" s="256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7" t="s">
        <v>383</v>
      </c>
      <c r="AU4777" s="257" t="s">
        <v>91</v>
      </c>
      <c r="AV4777" s="14" t="s">
        <v>91</v>
      </c>
      <c r="AW4777" s="14" t="s">
        <v>37</v>
      </c>
      <c r="AX4777" s="14" t="s">
        <v>78</v>
      </c>
      <c r="AY4777" s="257" t="s">
        <v>373</v>
      </c>
    </row>
    <row r="4778" s="14" customFormat="1">
      <c r="A4778" s="14"/>
      <c r="B4778" s="247"/>
      <c r="C4778" s="248"/>
      <c r="D4778" s="238" t="s">
        <v>383</v>
      </c>
      <c r="E4778" s="249" t="s">
        <v>19</v>
      </c>
      <c r="F4778" s="250" t="s">
        <v>4602</v>
      </c>
      <c r="G4778" s="248"/>
      <c r="H4778" s="251">
        <v>4</v>
      </c>
      <c r="I4778" s="252"/>
      <c r="J4778" s="248"/>
      <c r="K4778" s="248"/>
      <c r="L4778" s="253"/>
      <c r="M4778" s="254"/>
      <c r="N4778" s="255"/>
      <c r="O4778" s="255"/>
      <c r="P4778" s="255"/>
      <c r="Q4778" s="255"/>
      <c r="R4778" s="255"/>
      <c r="S4778" s="255"/>
      <c r="T4778" s="256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7" t="s">
        <v>383</v>
      </c>
      <c r="AU4778" s="257" t="s">
        <v>91</v>
      </c>
      <c r="AV4778" s="14" t="s">
        <v>91</v>
      </c>
      <c r="AW4778" s="14" t="s">
        <v>37</v>
      </c>
      <c r="AX4778" s="14" t="s">
        <v>78</v>
      </c>
      <c r="AY4778" s="257" t="s">
        <v>373</v>
      </c>
    </row>
    <row r="4779" s="14" customFormat="1">
      <c r="A4779" s="14"/>
      <c r="B4779" s="247"/>
      <c r="C4779" s="248"/>
      <c r="D4779" s="238" t="s">
        <v>383</v>
      </c>
      <c r="E4779" s="249" t="s">
        <v>19</v>
      </c>
      <c r="F4779" s="250" t="s">
        <v>4603</v>
      </c>
      <c r="G4779" s="248"/>
      <c r="H4779" s="251">
        <v>4</v>
      </c>
      <c r="I4779" s="252"/>
      <c r="J4779" s="248"/>
      <c r="K4779" s="248"/>
      <c r="L4779" s="253"/>
      <c r="M4779" s="254"/>
      <c r="N4779" s="255"/>
      <c r="O4779" s="255"/>
      <c r="P4779" s="255"/>
      <c r="Q4779" s="255"/>
      <c r="R4779" s="255"/>
      <c r="S4779" s="255"/>
      <c r="T4779" s="256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7" t="s">
        <v>383</v>
      </c>
      <c r="AU4779" s="257" t="s">
        <v>91</v>
      </c>
      <c r="AV4779" s="14" t="s">
        <v>91</v>
      </c>
      <c r="AW4779" s="14" t="s">
        <v>37</v>
      </c>
      <c r="AX4779" s="14" t="s">
        <v>78</v>
      </c>
      <c r="AY4779" s="257" t="s">
        <v>373</v>
      </c>
    </row>
    <row r="4780" s="14" customFormat="1">
      <c r="A4780" s="14"/>
      <c r="B4780" s="247"/>
      <c r="C4780" s="248"/>
      <c r="D4780" s="238" t="s">
        <v>383</v>
      </c>
      <c r="E4780" s="249" t="s">
        <v>19</v>
      </c>
      <c r="F4780" s="250" t="s">
        <v>4604</v>
      </c>
      <c r="G4780" s="248"/>
      <c r="H4780" s="251">
        <v>4</v>
      </c>
      <c r="I4780" s="252"/>
      <c r="J4780" s="248"/>
      <c r="K4780" s="248"/>
      <c r="L4780" s="253"/>
      <c r="M4780" s="254"/>
      <c r="N4780" s="255"/>
      <c r="O4780" s="255"/>
      <c r="P4780" s="255"/>
      <c r="Q4780" s="255"/>
      <c r="R4780" s="255"/>
      <c r="S4780" s="255"/>
      <c r="T4780" s="256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7" t="s">
        <v>383</v>
      </c>
      <c r="AU4780" s="257" t="s">
        <v>91</v>
      </c>
      <c r="AV4780" s="14" t="s">
        <v>91</v>
      </c>
      <c r="AW4780" s="14" t="s">
        <v>37</v>
      </c>
      <c r="AX4780" s="14" t="s">
        <v>78</v>
      </c>
      <c r="AY4780" s="257" t="s">
        <v>373</v>
      </c>
    </row>
    <row r="4781" s="14" customFormat="1">
      <c r="A4781" s="14"/>
      <c r="B4781" s="247"/>
      <c r="C4781" s="248"/>
      <c r="D4781" s="238" t="s">
        <v>383</v>
      </c>
      <c r="E4781" s="249" t="s">
        <v>19</v>
      </c>
      <c r="F4781" s="250" t="s">
        <v>4605</v>
      </c>
      <c r="G4781" s="248"/>
      <c r="H4781" s="251">
        <v>4</v>
      </c>
      <c r="I4781" s="252"/>
      <c r="J4781" s="248"/>
      <c r="K4781" s="248"/>
      <c r="L4781" s="253"/>
      <c r="M4781" s="254"/>
      <c r="N4781" s="255"/>
      <c r="O4781" s="255"/>
      <c r="P4781" s="255"/>
      <c r="Q4781" s="255"/>
      <c r="R4781" s="255"/>
      <c r="S4781" s="255"/>
      <c r="T4781" s="256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7" t="s">
        <v>383</v>
      </c>
      <c r="AU4781" s="257" t="s">
        <v>91</v>
      </c>
      <c r="AV4781" s="14" t="s">
        <v>91</v>
      </c>
      <c r="AW4781" s="14" t="s">
        <v>37</v>
      </c>
      <c r="AX4781" s="14" t="s">
        <v>78</v>
      </c>
      <c r="AY4781" s="257" t="s">
        <v>373</v>
      </c>
    </row>
    <row r="4782" s="13" customFormat="1">
      <c r="A4782" s="13"/>
      <c r="B4782" s="236"/>
      <c r="C4782" s="237"/>
      <c r="D4782" s="238" t="s">
        <v>383</v>
      </c>
      <c r="E4782" s="239" t="s">
        <v>19</v>
      </c>
      <c r="F4782" s="240" t="s">
        <v>693</v>
      </c>
      <c r="G4782" s="237"/>
      <c r="H4782" s="239" t="s">
        <v>19</v>
      </c>
      <c r="I4782" s="241"/>
      <c r="J4782" s="237"/>
      <c r="K4782" s="237"/>
      <c r="L4782" s="242"/>
      <c r="M4782" s="243"/>
      <c r="N4782" s="244"/>
      <c r="O4782" s="244"/>
      <c r="P4782" s="244"/>
      <c r="Q4782" s="244"/>
      <c r="R4782" s="244"/>
      <c r="S4782" s="244"/>
      <c r="T4782" s="245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6" t="s">
        <v>383</v>
      </c>
      <c r="AU4782" s="246" t="s">
        <v>91</v>
      </c>
      <c r="AV4782" s="13" t="s">
        <v>85</v>
      </c>
      <c r="AW4782" s="13" t="s">
        <v>37</v>
      </c>
      <c r="AX4782" s="13" t="s">
        <v>78</v>
      </c>
      <c r="AY4782" s="246" t="s">
        <v>373</v>
      </c>
    </row>
    <row r="4783" s="13" customFormat="1">
      <c r="A4783" s="13"/>
      <c r="B4783" s="236"/>
      <c r="C4783" s="237"/>
      <c r="D4783" s="238" t="s">
        <v>383</v>
      </c>
      <c r="E4783" s="239" t="s">
        <v>19</v>
      </c>
      <c r="F4783" s="240" t="s">
        <v>173</v>
      </c>
      <c r="G4783" s="237"/>
      <c r="H4783" s="239" t="s">
        <v>19</v>
      </c>
      <c r="I4783" s="241"/>
      <c r="J4783" s="237"/>
      <c r="K4783" s="237"/>
      <c r="L4783" s="242"/>
      <c r="M4783" s="243"/>
      <c r="N4783" s="244"/>
      <c r="O4783" s="244"/>
      <c r="P4783" s="244"/>
      <c r="Q4783" s="244"/>
      <c r="R4783" s="244"/>
      <c r="S4783" s="244"/>
      <c r="T4783" s="245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6" t="s">
        <v>383</v>
      </c>
      <c r="AU4783" s="246" t="s">
        <v>91</v>
      </c>
      <c r="AV4783" s="13" t="s">
        <v>85</v>
      </c>
      <c r="AW4783" s="13" t="s">
        <v>37</v>
      </c>
      <c r="AX4783" s="13" t="s">
        <v>78</v>
      </c>
      <c r="AY4783" s="246" t="s">
        <v>373</v>
      </c>
    </row>
    <row r="4784" s="14" customFormat="1">
      <c r="A4784" s="14"/>
      <c r="B4784" s="247"/>
      <c r="C4784" s="248"/>
      <c r="D4784" s="238" t="s">
        <v>383</v>
      </c>
      <c r="E4784" s="249" t="s">
        <v>19</v>
      </c>
      <c r="F4784" s="250" t="s">
        <v>4606</v>
      </c>
      <c r="G4784" s="248"/>
      <c r="H4784" s="251">
        <v>4</v>
      </c>
      <c r="I4784" s="252"/>
      <c r="J4784" s="248"/>
      <c r="K4784" s="248"/>
      <c r="L4784" s="253"/>
      <c r="M4784" s="254"/>
      <c r="N4784" s="255"/>
      <c r="O4784" s="255"/>
      <c r="P4784" s="255"/>
      <c r="Q4784" s="255"/>
      <c r="R4784" s="255"/>
      <c r="S4784" s="255"/>
      <c r="T4784" s="256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7" t="s">
        <v>383</v>
      </c>
      <c r="AU4784" s="257" t="s">
        <v>91</v>
      </c>
      <c r="AV4784" s="14" t="s">
        <v>91</v>
      </c>
      <c r="AW4784" s="14" t="s">
        <v>37</v>
      </c>
      <c r="AX4784" s="14" t="s">
        <v>78</v>
      </c>
      <c r="AY4784" s="257" t="s">
        <v>373</v>
      </c>
    </row>
    <row r="4785" s="14" customFormat="1">
      <c r="A4785" s="14"/>
      <c r="B4785" s="247"/>
      <c r="C4785" s="248"/>
      <c r="D4785" s="238" t="s">
        <v>383</v>
      </c>
      <c r="E4785" s="249" t="s">
        <v>19</v>
      </c>
      <c r="F4785" s="250" t="s">
        <v>4607</v>
      </c>
      <c r="G4785" s="248"/>
      <c r="H4785" s="251">
        <v>4</v>
      </c>
      <c r="I4785" s="252"/>
      <c r="J4785" s="248"/>
      <c r="K4785" s="248"/>
      <c r="L4785" s="253"/>
      <c r="M4785" s="254"/>
      <c r="N4785" s="255"/>
      <c r="O4785" s="255"/>
      <c r="P4785" s="255"/>
      <c r="Q4785" s="255"/>
      <c r="R4785" s="255"/>
      <c r="S4785" s="255"/>
      <c r="T4785" s="256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7" t="s">
        <v>383</v>
      </c>
      <c r="AU4785" s="257" t="s">
        <v>91</v>
      </c>
      <c r="AV4785" s="14" t="s">
        <v>91</v>
      </c>
      <c r="AW4785" s="14" t="s">
        <v>37</v>
      </c>
      <c r="AX4785" s="14" t="s">
        <v>78</v>
      </c>
      <c r="AY4785" s="257" t="s">
        <v>373</v>
      </c>
    </row>
    <row r="4786" s="14" customFormat="1">
      <c r="A4786" s="14"/>
      <c r="B4786" s="247"/>
      <c r="C4786" s="248"/>
      <c r="D4786" s="238" t="s">
        <v>383</v>
      </c>
      <c r="E4786" s="249" t="s">
        <v>19</v>
      </c>
      <c r="F4786" s="250" t="s">
        <v>4608</v>
      </c>
      <c r="G4786" s="248"/>
      <c r="H4786" s="251">
        <v>4</v>
      </c>
      <c r="I4786" s="252"/>
      <c r="J4786" s="248"/>
      <c r="K4786" s="248"/>
      <c r="L4786" s="253"/>
      <c r="M4786" s="254"/>
      <c r="N4786" s="255"/>
      <c r="O4786" s="255"/>
      <c r="P4786" s="255"/>
      <c r="Q4786" s="255"/>
      <c r="R4786" s="255"/>
      <c r="S4786" s="255"/>
      <c r="T4786" s="256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7" t="s">
        <v>383</v>
      </c>
      <c r="AU4786" s="257" t="s">
        <v>91</v>
      </c>
      <c r="AV4786" s="14" t="s">
        <v>91</v>
      </c>
      <c r="AW4786" s="14" t="s">
        <v>37</v>
      </c>
      <c r="AX4786" s="14" t="s">
        <v>78</v>
      </c>
      <c r="AY4786" s="257" t="s">
        <v>373</v>
      </c>
    </row>
    <row r="4787" s="14" customFormat="1">
      <c r="A4787" s="14"/>
      <c r="B4787" s="247"/>
      <c r="C4787" s="248"/>
      <c r="D4787" s="238" t="s">
        <v>383</v>
      </c>
      <c r="E4787" s="249" t="s">
        <v>19</v>
      </c>
      <c r="F4787" s="250" t="s">
        <v>4609</v>
      </c>
      <c r="G4787" s="248"/>
      <c r="H4787" s="251">
        <v>4</v>
      </c>
      <c r="I4787" s="252"/>
      <c r="J4787" s="248"/>
      <c r="K4787" s="248"/>
      <c r="L4787" s="253"/>
      <c r="M4787" s="254"/>
      <c r="N4787" s="255"/>
      <c r="O4787" s="255"/>
      <c r="P4787" s="255"/>
      <c r="Q4787" s="255"/>
      <c r="R4787" s="255"/>
      <c r="S4787" s="255"/>
      <c r="T4787" s="256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7" t="s">
        <v>383</v>
      </c>
      <c r="AU4787" s="257" t="s">
        <v>91</v>
      </c>
      <c r="AV4787" s="14" t="s">
        <v>91</v>
      </c>
      <c r="AW4787" s="14" t="s">
        <v>37</v>
      </c>
      <c r="AX4787" s="14" t="s">
        <v>78</v>
      </c>
      <c r="AY4787" s="257" t="s">
        <v>373</v>
      </c>
    </row>
    <row r="4788" s="14" customFormat="1">
      <c r="A4788" s="14"/>
      <c r="B4788" s="247"/>
      <c r="C4788" s="248"/>
      <c r="D4788" s="238" t="s">
        <v>383</v>
      </c>
      <c r="E4788" s="249" t="s">
        <v>19</v>
      </c>
      <c r="F4788" s="250" t="s">
        <v>4610</v>
      </c>
      <c r="G4788" s="248"/>
      <c r="H4788" s="251">
        <v>4</v>
      </c>
      <c r="I4788" s="252"/>
      <c r="J4788" s="248"/>
      <c r="K4788" s="248"/>
      <c r="L4788" s="253"/>
      <c r="M4788" s="254"/>
      <c r="N4788" s="255"/>
      <c r="O4788" s="255"/>
      <c r="P4788" s="255"/>
      <c r="Q4788" s="255"/>
      <c r="R4788" s="255"/>
      <c r="S4788" s="255"/>
      <c r="T4788" s="256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7" t="s">
        <v>383</v>
      </c>
      <c r="AU4788" s="257" t="s">
        <v>91</v>
      </c>
      <c r="AV4788" s="14" t="s">
        <v>91</v>
      </c>
      <c r="AW4788" s="14" t="s">
        <v>37</v>
      </c>
      <c r="AX4788" s="14" t="s">
        <v>78</v>
      </c>
      <c r="AY4788" s="257" t="s">
        <v>373</v>
      </c>
    </row>
    <row r="4789" s="14" customFormat="1">
      <c r="A4789" s="14"/>
      <c r="B4789" s="247"/>
      <c r="C4789" s="248"/>
      <c r="D4789" s="238" t="s">
        <v>383</v>
      </c>
      <c r="E4789" s="249" t="s">
        <v>19</v>
      </c>
      <c r="F4789" s="250" t="s">
        <v>4611</v>
      </c>
      <c r="G4789" s="248"/>
      <c r="H4789" s="251">
        <v>4</v>
      </c>
      <c r="I4789" s="252"/>
      <c r="J4789" s="248"/>
      <c r="K4789" s="248"/>
      <c r="L4789" s="253"/>
      <c r="M4789" s="254"/>
      <c r="N4789" s="255"/>
      <c r="O4789" s="255"/>
      <c r="P4789" s="255"/>
      <c r="Q4789" s="255"/>
      <c r="R4789" s="255"/>
      <c r="S4789" s="255"/>
      <c r="T4789" s="256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7" t="s">
        <v>383</v>
      </c>
      <c r="AU4789" s="257" t="s">
        <v>91</v>
      </c>
      <c r="AV4789" s="14" t="s">
        <v>91</v>
      </c>
      <c r="AW4789" s="14" t="s">
        <v>37</v>
      </c>
      <c r="AX4789" s="14" t="s">
        <v>78</v>
      </c>
      <c r="AY4789" s="257" t="s">
        <v>373</v>
      </c>
    </row>
    <row r="4790" s="14" customFormat="1">
      <c r="A4790" s="14"/>
      <c r="B4790" s="247"/>
      <c r="C4790" s="248"/>
      <c r="D4790" s="238" t="s">
        <v>383</v>
      </c>
      <c r="E4790" s="249" t="s">
        <v>19</v>
      </c>
      <c r="F4790" s="250" t="s">
        <v>4612</v>
      </c>
      <c r="G4790" s="248"/>
      <c r="H4790" s="251">
        <v>4</v>
      </c>
      <c r="I4790" s="252"/>
      <c r="J4790" s="248"/>
      <c r="K4790" s="248"/>
      <c r="L4790" s="253"/>
      <c r="M4790" s="254"/>
      <c r="N4790" s="255"/>
      <c r="O4790" s="255"/>
      <c r="P4790" s="255"/>
      <c r="Q4790" s="255"/>
      <c r="R4790" s="255"/>
      <c r="S4790" s="255"/>
      <c r="T4790" s="256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7" t="s">
        <v>383</v>
      </c>
      <c r="AU4790" s="257" t="s">
        <v>91</v>
      </c>
      <c r="AV4790" s="14" t="s">
        <v>91</v>
      </c>
      <c r="AW4790" s="14" t="s">
        <v>37</v>
      </c>
      <c r="AX4790" s="14" t="s">
        <v>78</v>
      </c>
      <c r="AY4790" s="257" t="s">
        <v>373</v>
      </c>
    </row>
    <row r="4791" s="14" customFormat="1">
      <c r="A4791" s="14"/>
      <c r="B4791" s="247"/>
      <c r="C4791" s="248"/>
      <c r="D4791" s="238" t="s">
        <v>383</v>
      </c>
      <c r="E4791" s="249" t="s">
        <v>19</v>
      </c>
      <c r="F4791" s="250" t="s">
        <v>4613</v>
      </c>
      <c r="G4791" s="248"/>
      <c r="H4791" s="251">
        <v>4</v>
      </c>
      <c r="I4791" s="252"/>
      <c r="J4791" s="248"/>
      <c r="K4791" s="248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7" t="s">
        <v>383</v>
      </c>
      <c r="AU4791" s="257" t="s">
        <v>91</v>
      </c>
      <c r="AV4791" s="14" t="s">
        <v>91</v>
      </c>
      <c r="AW4791" s="14" t="s">
        <v>37</v>
      </c>
      <c r="AX4791" s="14" t="s">
        <v>78</v>
      </c>
      <c r="AY4791" s="257" t="s">
        <v>373</v>
      </c>
    </row>
    <row r="4792" s="14" customFormat="1">
      <c r="A4792" s="14"/>
      <c r="B4792" s="247"/>
      <c r="C4792" s="248"/>
      <c r="D4792" s="238" t="s">
        <v>383</v>
      </c>
      <c r="E4792" s="249" t="s">
        <v>19</v>
      </c>
      <c r="F4792" s="250" t="s">
        <v>4614</v>
      </c>
      <c r="G4792" s="248"/>
      <c r="H4792" s="251">
        <v>4</v>
      </c>
      <c r="I4792" s="252"/>
      <c r="J4792" s="248"/>
      <c r="K4792" s="248"/>
      <c r="L4792" s="253"/>
      <c r="M4792" s="254"/>
      <c r="N4792" s="255"/>
      <c r="O4792" s="255"/>
      <c r="P4792" s="255"/>
      <c r="Q4792" s="255"/>
      <c r="R4792" s="255"/>
      <c r="S4792" s="255"/>
      <c r="T4792" s="256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7" t="s">
        <v>383</v>
      </c>
      <c r="AU4792" s="257" t="s">
        <v>91</v>
      </c>
      <c r="AV4792" s="14" t="s">
        <v>91</v>
      </c>
      <c r="AW4792" s="14" t="s">
        <v>37</v>
      </c>
      <c r="AX4792" s="14" t="s">
        <v>78</v>
      </c>
      <c r="AY4792" s="257" t="s">
        <v>373</v>
      </c>
    </row>
    <row r="4793" s="14" customFormat="1">
      <c r="A4793" s="14"/>
      <c r="B4793" s="247"/>
      <c r="C4793" s="248"/>
      <c r="D4793" s="238" t="s">
        <v>383</v>
      </c>
      <c r="E4793" s="249" t="s">
        <v>19</v>
      </c>
      <c r="F4793" s="250" t="s">
        <v>4615</v>
      </c>
      <c r="G4793" s="248"/>
      <c r="H4793" s="251">
        <v>4</v>
      </c>
      <c r="I4793" s="252"/>
      <c r="J4793" s="248"/>
      <c r="K4793" s="248"/>
      <c r="L4793" s="253"/>
      <c r="M4793" s="254"/>
      <c r="N4793" s="255"/>
      <c r="O4793" s="255"/>
      <c r="P4793" s="255"/>
      <c r="Q4793" s="255"/>
      <c r="R4793" s="255"/>
      <c r="S4793" s="255"/>
      <c r="T4793" s="256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7" t="s">
        <v>383</v>
      </c>
      <c r="AU4793" s="257" t="s">
        <v>91</v>
      </c>
      <c r="AV4793" s="14" t="s">
        <v>91</v>
      </c>
      <c r="AW4793" s="14" t="s">
        <v>37</v>
      </c>
      <c r="AX4793" s="14" t="s">
        <v>78</v>
      </c>
      <c r="AY4793" s="257" t="s">
        <v>373</v>
      </c>
    </row>
    <row r="4794" s="14" customFormat="1">
      <c r="A4794" s="14"/>
      <c r="B4794" s="247"/>
      <c r="C4794" s="248"/>
      <c r="D4794" s="238" t="s">
        <v>383</v>
      </c>
      <c r="E4794" s="249" t="s">
        <v>19</v>
      </c>
      <c r="F4794" s="250" t="s">
        <v>4616</v>
      </c>
      <c r="G4794" s="248"/>
      <c r="H4794" s="251">
        <v>4</v>
      </c>
      <c r="I4794" s="252"/>
      <c r="J4794" s="248"/>
      <c r="K4794" s="248"/>
      <c r="L4794" s="253"/>
      <c r="M4794" s="254"/>
      <c r="N4794" s="255"/>
      <c r="O4794" s="255"/>
      <c r="P4794" s="255"/>
      <c r="Q4794" s="255"/>
      <c r="R4794" s="255"/>
      <c r="S4794" s="255"/>
      <c r="T4794" s="256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7" t="s">
        <v>383</v>
      </c>
      <c r="AU4794" s="257" t="s">
        <v>91</v>
      </c>
      <c r="AV4794" s="14" t="s">
        <v>91</v>
      </c>
      <c r="AW4794" s="14" t="s">
        <v>37</v>
      </c>
      <c r="AX4794" s="14" t="s">
        <v>78</v>
      </c>
      <c r="AY4794" s="257" t="s">
        <v>373</v>
      </c>
    </row>
    <row r="4795" s="14" customFormat="1">
      <c r="A4795" s="14"/>
      <c r="B4795" s="247"/>
      <c r="C4795" s="248"/>
      <c r="D4795" s="238" t="s">
        <v>383</v>
      </c>
      <c r="E4795" s="249" t="s">
        <v>19</v>
      </c>
      <c r="F4795" s="250" t="s">
        <v>4617</v>
      </c>
      <c r="G4795" s="248"/>
      <c r="H4795" s="251">
        <v>4</v>
      </c>
      <c r="I4795" s="252"/>
      <c r="J4795" s="248"/>
      <c r="K4795" s="248"/>
      <c r="L4795" s="253"/>
      <c r="M4795" s="254"/>
      <c r="N4795" s="255"/>
      <c r="O4795" s="255"/>
      <c r="P4795" s="255"/>
      <c r="Q4795" s="255"/>
      <c r="R4795" s="255"/>
      <c r="S4795" s="255"/>
      <c r="T4795" s="256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7" t="s">
        <v>383</v>
      </c>
      <c r="AU4795" s="257" t="s">
        <v>91</v>
      </c>
      <c r="AV4795" s="14" t="s">
        <v>91</v>
      </c>
      <c r="AW4795" s="14" t="s">
        <v>37</v>
      </c>
      <c r="AX4795" s="14" t="s">
        <v>78</v>
      </c>
      <c r="AY4795" s="257" t="s">
        <v>373</v>
      </c>
    </row>
    <row r="4796" s="13" customFormat="1">
      <c r="A4796" s="13"/>
      <c r="B4796" s="236"/>
      <c r="C4796" s="237"/>
      <c r="D4796" s="238" t="s">
        <v>383</v>
      </c>
      <c r="E4796" s="239" t="s">
        <v>19</v>
      </c>
      <c r="F4796" s="240" t="s">
        <v>2382</v>
      </c>
      <c r="G4796" s="237"/>
      <c r="H4796" s="239" t="s">
        <v>19</v>
      </c>
      <c r="I4796" s="241"/>
      <c r="J4796" s="237"/>
      <c r="K4796" s="237"/>
      <c r="L4796" s="242"/>
      <c r="M4796" s="243"/>
      <c r="N4796" s="244"/>
      <c r="O4796" s="244"/>
      <c r="P4796" s="244"/>
      <c r="Q4796" s="244"/>
      <c r="R4796" s="244"/>
      <c r="S4796" s="244"/>
      <c r="T4796" s="245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6" t="s">
        <v>383</v>
      </c>
      <c r="AU4796" s="246" t="s">
        <v>91</v>
      </c>
      <c r="AV4796" s="13" t="s">
        <v>85</v>
      </c>
      <c r="AW4796" s="13" t="s">
        <v>37</v>
      </c>
      <c r="AX4796" s="13" t="s">
        <v>78</v>
      </c>
      <c r="AY4796" s="246" t="s">
        <v>373</v>
      </c>
    </row>
    <row r="4797" s="13" customFormat="1">
      <c r="A4797" s="13"/>
      <c r="B4797" s="236"/>
      <c r="C4797" s="237"/>
      <c r="D4797" s="238" t="s">
        <v>383</v>
      </c>
      <c r="E4797" s="239" t="s">
        <v>19</v>
      </c>
      <c r="F4797" s="240" t="s">
        <v>173</v>
      </c>
      <c r="G4797" s="237"/>
      <c r="H4797" s="239" t="s">
        <v>19</v>
      </c>
      <c r="I4797" s="241"/>
      <c r="J4797" s="237"/>
      <c r="K4797" s="237"/>
      <c r="L4797" s="242"/>
      <c r="M4797" s="243"/>
      <c r="N4797" s="244"/>
      <c r="O4797" s="244"/>
      <c r="P4797" s="244"/>
      <c r="Q4797" s="244"/>
      <c r="R4797" s="244"/>
      <c r="S4797" s="244"/>
      <c r="T4797" s="245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6" t="s">
        <v>383</v>
      </c>
      <c r="AU4797" s="246" t="s">
        <v>91</v>
      </c>
      <c r="AV4797" s="13" t="s">
        <v>85</v>
      </c>
      <c r="AW4797" s="13" t="s">
        <v>37</v>
      </c>
      <c r="AX4797" s="13" t="s">
        <v>78</v>
      </c>
      <c r="AY4797" s="246" t="s">
        <v>373</v>
      </c>
    </row>
    <row r="4798" s="14" customFormat="1">
      <c r="A4798" s="14"/>
      <c r="B4798" s="247"/>
      <c r="C4798" s="248"/>
      <c r="D4798" s="238" t="s">
        <v>383</v>
      </c>
      <c r="E4798" s="249" t="s">
        <v>19</v>
      </c>
      <c r="F4798" s="250" t="s">
        <v>4618</v>
      </c>
      <c r="G4798" s="248"/>
      <c r="H4798" s="251">
        <v>4</v>
      </c>
      <c r="I4798" s="252"/>
      <c r="J4798" s="248"/>
      <c r="K4798" s="248"/>
      <c r="L4798" s="253"/>
      <c r="M4798" s="254"/>
      <c r="N4798" s="255"/>
      <c r="O4798" s="255"/>
      <c r="P4798" s="255"/>
      <c r="Q4798" s="255"/>
      <c r="R4798" s="255"/>
      <c r="S4798" s="255"/>
      <c r="T4798" s="256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7" t="s">
        <v>383</v>
      </c>
      <c r="AU4798" s="257" t="s">
        <v>91</v>
      </c>
      <c r="AV4798" s="14" t="s">
        <v>91</v>
      </c>
      <c r="AW4798" s="14" t="s">
        <v>37</v>
      </c>
      <c r="AX4798" s="14" t="s">
        <v>78</v>
      </c>
      <c r="AY4798" s="257" t="s">
        <v>373</v>
      </c>
    </row>
    <row r="4799" s="14" customFormat="1">
      <c r="A4799" s="14"/>
      <c r="B4799" s="247"/>
      <c r="C4799" s="248"/>
      <c r="D4799" s="238" t="s">
        <v>383</v>
      </c>
      <c r="E4799" s="249" t="s">
        <v>19</v>
      </c>
      <c r="F4799" s="250" t="s">
        <v>4619</v>
      </c>
      <c r="G4799" s="248"/>
      <c r="H4799" s="251">
        <v>4</v>
      </c>
      <c r="I4799" s="252"/>
      <c r="J4799" s="248"/>
      <c r="K4799" s="248"/>
      <c r="L4799" s="253"/>
      <c r="M4799" s="254"/>
      <c r="N4799" s="255"/>
      <c r="O4799" s="255"/>
      <c r="P4799" s="255"/>
      <c r="Q4799" s="255"/>
      <c r="R4799" s="255"/>
      <c r="S4799" s="255"/>
      <c r="T4799" s="256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7" t="s">
        <v>383</v>
      </c>
      <c r="AU4799" s="257" t="s">
        <v>91</v>
      </c>
      <c r="AV4799" s="14" t="s">
        <v>91</v>
      </c>
      <c r="AW4799" s="14" t="s">
        <v>37</v>
      </c>
      <c r="AX4799" s="14" t="s">
        <v>78</v>
      </c>
      <c r="AY4799" s="257" t="s">
        <v>373</v>
      </c>
    </row>
    <row r="4800" s="14" customFormat="1">
      <c r="A4800" s="14"/>
      <c r="B4800" s="247"/>
      <c r="C4800" s="248"/>
      <c r="D4800" s="238" t="s">
        <v>383</v>
      </c>
      <c r="E4800" s="249" t="s">
        <v>19</v>
      </c>
      <c r="F4800" s="250" t="s">
        <v>4620</v>
      </c>
      <c r="G4800" s="248"/>
      <c r="H4800" s="251">
        <v>4</v>
      </c>
      <c r="I4800" s="252"/>
      <c r="J4800" s="248"/>
      <c r="K4800" s="248"/>
      <c r="L4800" s="253"/>
      <c r="M4800" s="254"/>
      <c r="N4800" s="255"/>
      <c r="O4800" s="255"/>
      <c r="P4800" s="255"/>
      <c r="Q4800" s="255"/>
      <c r="R4800" s="255"/>
      <c r="S4800" s="255"/>
      <c r="T4800" s="256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7" t="s">
        <v>383</v>
      </c>
      <c r="AU4800" s="257" t="s">
        <v>91</v>
      </c>
      <c r="AV4800" s="14" t="s">
        <v>91</v>
      </c>
      <c r="AW4800" s="14" t="s">
        <v>37</v>
      </c>
      <c r="AX4800" s="14" t="s">
        <v>78</v>
      </c>
      <c r="AY4800" s="257" t="s">
        <v>373</v>
      </c>
    </row>
    <row r="4801" s="14" customFormat="1">
      <c r="A4801" s="14"/>
      <c r="B4801" s="247"/>
      <c r="C4801" s="248"/>
      <c r="D4801" s="238" t="s">
        <v>383</v>
      </c>
      <c r="E4801" s="249" t="s">
        <v>19</v>
      </c>
      <c r="F4801" s="250" t="s">
        <v>4621</v>
      </c>
      <c r="G4801" s="248"/>
      <c r="H4801" s="251">
        <v>4</v>
      </c>
      <c r="I4801" s="252"/>
      <c r="J4801" s="248"/>
      <c r="K4801" s="248"/>
      <c r="L4801" s="253"/>
      <c r="M4801" s="254"/>
      <c r="N4801" s="255"/>
      <c r="O4801" s="255"/>
      <c r="P4801" s="255"/>
      <c r="Q4801" s="255"/>
      <c r="R4801" s="255"/>
      <c r="S4801" s="255"/>
      <c r="T4801" s="256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7" t="s">
        <v>383</v>
      </c>
      <c r="AU4801" s="257" t="s">
        <v>91</v>
      </c>
      <c r="AV4801" s="14" t="s">
        <v>91</v>
      </c>
      <c r="AW4801" s="14" t="s">
        <v>37</v>
      </c>
      <c r="AX4801" s="14" t="s">
        <v>78</v>
      </c>
      <c r="AY4801" s="257" t="s">
        <v>373</v>
      </c>
    </row>
    <row r="4802" s="14" customFormat="1">
      <c r="A4802" s="14"/>
      <c r="B4802" s="247"/>
      <c r="C4802" s="248"/>
      <c r="D4802" s="238" t="s">
        <v>383</v>
      </c>
      <c r="E4802" s="249" t="s">
        <v>19</v>
      </c>
      <c r="F4802" s="250" t="s">
        <v>4622</v>
      </c>
      <c r="G4802" s="248"/>
      <c r="H4802" s="251">
        <v>4</v>
      </c>
      <c r="I4802" s="252"/>
      <c r="J4802" s="248"/>
      <c r="K4802" s="248"/>
      <c r="L4802" s="253"/>
      <c r="M4802" s="254"/>
      <c r="N4802" s="255"/>
      <c r="O4802" s="255"/>
      <c r="P4802" s="255"/>
      <c r="Q4802" s="255"/>
      <c r="R4802" s="255"/>
      <c r="S4802" s="255"/>
      <c r="T4802" s="256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7" t="s">
        <v>383</v>
      </c>
      <c r="AU4802" s="257" t="s">
        <v>91</v>
      </c>
      <c r="AV4802" s="14" t="s">
        <v>91</v>
      </c>
      <c r="AW4802" s="14" t="s">
        <v>37</v>
      </c>
      <c r="AX4802" s="14" t="s">
        <v>78</v>
      </c>
      <c r="AY4802" s="257" t="s">
        <v>373</v>
      </c>
    </row>
    <row r="4803" s="14" customFormat="1">
      <c r="A4803" s="14"/>
      <c r="B4803" s="247"/>
      <c r="C4803" s="248"/>
      <c r="D4803" s="238" t="s">
        <v>383</v>
      </c>
      <c r="E4803" s="249" t="s">
        <v>19</v>
      </c>
      <c r="F4803" s="250" t="s">
        <v>4623</v>
      </c>
      <c r="G4803" s="248"/>
      <c r="H4803" s="251">
        <v>4</v>
      </c>
      <c r="I4803" s="252"/>
      <c r="J4803" s="248"/>
      <c r="K4803" s="248"/>
      <c r="L4803" s="253"/>
      <c r="M4803" s="254"/>
      <c r="N4803" s="255"/>
      <c r="O4803" s="255"/>
      <c r="P4803" s="255"/>
      <c r="Q4803" s="255"/>
      <c r="R4803" s="255"/>
      <c r="S4803" s="255"/>
      <c r="T4803" s="256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7" t="s">
        <v>383</v>
      </c>
      <c r="AU4803" s="257" t="s">
        <v>91</v>
      </c>
      <c r="AV4803" s="14" t="s">
        <v>91</v>
      </c>
      <c r="AW4803" s="14" t="s">
        <v>37</v>
      </c>
      <c r="AX4803" s="14" t="s">
        <v>78</v>
      </c>
      <c r="AY4803" s="257" t="s">
        <v>373</v>
      </c>
    </row>
    <row r="4804" s="14" customFormat="1">
      <c r="A4804" s="14"/>
      <c r="B4804" s="247"/>
      <c r="C4804" s="248"/>
      <c r="D4804" s="238" t="s">
        <v>383</v>
      </c>
      <c r="E4804" s="249" t="s">
        <v>19</v>
      </c>
      <c r="F4804" s="250" t="s">
        <v>4624</v>
      </c>
      <c r="G4804" s="248"/>
      <c r="H4804" s="251">
        <v>4</v>
      </c>
      <c r="I4804" s="252"/>
      <c r="J4804" s="248"/>
      <c r="K4804" s="248"/>
      <c r="L4804" s="253"/>
      <c r="M4804" s="254"/>
      <c r="N4804" s="255"/>
      <c r="O4804" s="255"/>
      <c r="P4804" s="255"/>
      <c r="Q4804" s="255"/>
      <c r="R4804" s="255"/>
      <c r="S4804" s="255"/>
      <c r="T4804" s="256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7" t="s">
        <v>383</v>
      </c>
      <c r="AU4804" s="257" t="s">
        <v>91</v>
      </c>
      <c r="AV4804" s="14" t="s">
        <v>91</v>
      </c>
      <c r="AW4804" s="14" t="s">
        <v>37</v>
      </c>
      <c r="AX4804" s="14" t="s">
        <v>78</v>
      </c>
      <c r="AY4804" s="257" t="s">
        <v>373</v>
      </c>
    </row>
    <row r="4805" s="14" customFormat="1">
      <c r="A4805" s="14"/>
      <c r="B4805" s="247"/>
      <c r="C4805" s="248"/>
      <c r="D4805" s="238" t="s">
        <v>383</v>
      </c>
      <c r="E4805" s="249" t="s">
        <v>19</v>
      </c>
      <c r="F4805" s="250" t="s">
        <v>4625</v>
      </c>
      <c r="G4805" s="248"/>
      <c r="H4805" s="251">
        <v>4</v>
      </c>
      <c r="I4805" s="252"/>
      <c r="J4805" s="248"/>
      <c r="K4805" s="248"/>
      <c r="L4805" s="253"/>
      <c r="M4805" s="254"/>
      <c r="N4805" s="255"/>
      <c r="O4805" s="255"/>
      <c r="P4805" s="255"/>
      <c r="Q4805" s="255"/>
      <c r="R4805" s="255"/>
      <c r="S4805" s="255"/>
      <c r="T4805" s="256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7" t="s">
        <v>383</v>
      </c>
      <c r="AU4805" s="257" t="s">
        <v>91</v>
      </c>
      <c r="AV4805" s="14" t="s">
        <v>91</v>
      </c>
      <c r="AW4805" s="14" t="s">
        <v>37</v>
      </c>
      <c r="AX4805" s="14" t="s">
        <v>78</v>
      </c>
      <c r="AY4805" s="257" t="s">
        <v>373</v>
      </c>
    </row>
    <row r="4806" s="14" customFormat="1">
      <c r="A4806" s="14"/>
      <c r="B4806" s="247"/>
      <c r="C4806" s="248"/>
      <c r="D4806" s="238" t="s">
        <v>383</v>
      </c>
      <c r="E4806" s="249" t="s">
        <v>19</v>
      </c>
      <c r="F4806" s="250" t="s">
        <v>4626</v>
      </c>
      <c r="G4806" s="248"/>
      <c r="H4806" s="251">
        <v>4</v>
      </c>
      <c r="I4806" s="252"/>
      <c r="J4806" s="248"/>
      <c r="K4806" s="248"/>
      <c r="L4806" s="253"/>
      <c r="M4806" s="254"/>
      <c r="N4806" s="255"/>
      <c r="O4806" s="255"/>
      <c r="P4806" s="255"/>
      <c r="Q4806" s="255"/>
      <c r="R4806" s="255"/>
      <c r="S4806" s="255"/>
      <c r="T4806" s="256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7" t="s">
        <v>383</v>
      </c>
      <c r="AU4806" s="257" t="s">
        <v>91</v>
      </c>
      <c r="AV4806" s="14" t="s">
        <v>91</v>
      </c>
      <c r="AW4806" s="14" t="s">
        <v>37</v>
      </c>
      <c r="AX4806" s="14" t="s">
        <v>78</v>
      </c>
      <c r="AY4806" s="257" t="s">
        <v>373</v>
      </c>
    </row>
    <row r="4807" s="14" customFormat="1">
      <c r="A4807" s="14"/>
      <c r="B4807" s="247"/>
      <c r="C4807" s="248"/>
      <c r="D4807" s="238" t="s">
        <v>383</v>
      </c>
      <c r="E4807" s="249" t="s">
        <v>19</v>
      </c>
      <c r="F4807" s="250" t="s">
        <v>4627</v>
      </c>
      <c r="G4807" s="248"/>
      <c r="H4807" s="251">
        <v>4</v>
      </c>
      <c r="I4807" s="252"/>
      <c r="J4807" s="248"/>
      <c r="K4807" s="248"/>
      <c r="L4807" s="253"/>
      <c r="M4807" s="254"/>
      <c r="N4807" s="255"/>
      <c r="O4807" s="255"/>
      <c r="P4807" s="255"/>
      <c r="Q4807" s="255"/>
      <c r="R4807" s="255"/>
      <c r="S4807" s="255"/>
      <c r="T4807" s="256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7" t="s">
        <v>383</v>
      </c>
      <c r="AU4807" s="257" t="s">
        <v>91</v>
      </c>
      <c r="AV4807" s="14" t="s">
        <v>91</v>
      </c>
      <c r="AW4807" s="14" t="s">
        <v>37</v>
      </c>
      <c r="AX4807" s="14" t="s">
        <v>78</v>
      </c>
      <c r="AY4807" s="257" t="s">
        <v>373</v>
      </c>
    </row>
    <row r="4808" s="14" customFormat="1">
      <c r="A4808" s="14"/>
      <c r="B4808" s="247"/>
      <c r="C4808" s="248"/>
      <c r="D4808" s="238" t="s">
        <v>383</v>
      </c>
      <c r="E4808" s="249" t="s">
        <v>19</v>
      </c>
      <c r="F4808" s="250" t="s">
        <v>4628</v>
      </c>
      <c r="G4808" s="248"/>
      <c r="H4808" s="251">
        <v>4</v>
      </c>
      <c r="I4808" s="252"/>
      <c r="J4808" s="248"/>
      <c r="K4808" s="248"/>
      <c r="L4808" s="253"/>
      <c r="M4808" s="254"/>
      <c r="N4808" s="255"/>
      <c r="O4808" s="255"/>
      <c r="P4808" s="255"/>
      <c r="Q4808" s="255"/>
      <c r="R4808" s="255"/>
      <c r="S4808" s="255"/>
      <c r="T4808" s="256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7" t="s">
        <v>383</v>
      </c>
      <c r="AU4808" s="257" t="s">
        <v>91</v>
      </c>
      <c r="AV4808" s="14" t="s">
        <v>91</v>
      </c>
      <c r="AW4808" s="14" t="s">
        <v>37</v>
      </c>
      <c r="AX4808" s="14" t="s">
        <v>78</v>
      </c>
      <c r="AY4808" s="257" t="s">
        <v>373</v>
      </c>
    </row>
    <row r="4809" s="14" customFormat="1">
      <c r="A4809" s="14"/>
      <c r="B4809" s="247"/>
      <c r="C4809" s="248"/>
      <c r="D4809" s="238" t="s">
        <v>383</v>
      </c>
      <c r="E4809" s="249" t="s">
        <v>19</v>
      </c>
      <c r="F4809" s="250" t="s">
        <v>4629</v>
      </c>
      <c r="G4809" s="248"/>
      <c r="H4809" s="251">
        <v>4</v>
      </c>
      <c r="I4809" s="252"/>
      <c r="J4809" s="248"/>
      <c r="K4809" s="248"/>
      <c r="L4809" s="253"/>
      <c r="M4809" s="254"/>
      <c r="N4809" s="255"/>
      <c r="O4809" s="255"/>
      <c r="P4809" s="255"/>
      <c r="Q4809" s="255"/>
      <c r="R4809" s="255"/>
      <c r="S4809" s="255"/>
      <c r="T4809" s="256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7" t="s">
        <v>383</v>
      </c>
      <c r="AU4809" s="257" t="s">
        <v>91</v>
      </c>
      <c r="AV4809" s="14" t="s">
        <v>91</v>
      </c>
      <c r="AW4809" s="14" t="s">
        <v>37</v>
      </c>
      <c r="AX4809" s="14" t="s">
        <v>78</v>
      </c>
      <c r="AY4809" s="257" t="s">
        <v>373</v>
      </c>
    </row>
    <row r="4810" s="16" customFormat="1">
      <c r="A4810" s="16"/>
      <c r="B4810" s="269"/>
      <c r="C4810" s="270"/>
      <c r="D4810" s="238" t="s">
        <v>383</v>
      </c>
      <c r="E4810" s="271" t="s">
        <v>19</v>
      </c>
      <c r="F4810" s="272" t="s">
        <v>447</v>
      </c>
      <c r="G4810" s="270"/>
      <c r="H4810" s="273">
        <v>140</v>
      </c>
      <c r="I4810" s="274"/>
      <c r="J4810" s="270"/>
      <c r="K4810" s="270"/>
      <c r="L4810" s="275"/>
      <c r="M4810" s="276"/>
      <c r="N4810" s="277"/>
      <c r="O4810" s="277"/>
      <c r="P4810" s="277"/>
      <c r="Q4810" s="277"/>
      <c r="R4810" s="277"/>
      <c r="S4810" s="277"/>
      <c r="T4810" s="278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T4810" s="279" t="s">
        <v>383</v>
      </c>
      <c r="AU4810" s="279" t="s">
        <v>91</v>
      </c>
      <c r="AV4810" s="16" t="s">
        <v>98</v>
      </c>
      <c r="AW4810" s="16" t="s">
        <v>37</v>
      </c>
      <c r="AX4810" s="16" t="s">
        <v>78</v>
      </c>
      <c r="AY4810" s="279" t="s">
        <v>373</v>
      </c>
    </row>
    <row r="4811" s="15" customFormat="1">
      <c r="A4811" s="15"/>
      <c r="B4811" s="258"/>
      <c r="C4811" s="259"/>
      <c r="D4811" s="238" t="s">
        <v>383</v>
      </c>
      <c r="E4811" s="260" t="s">
        <v>19</v>
      </c>
      <c r="F4811" s="261" t="s">
        <v>386</v>
      </c>
      <c r="G4811" s="259"/>
      <c r="H4811" s="262">
        <v>156</v>
      </c>
      <c r="I4811" s="263"/>
      <c r="J4811" s="259"/>
      <c r="K4811" s="259"/>
      <c r="L4811" s="264"/>
      <c r="M4811" s="265"/>
      <c r="N4811" s="266"/>
      <c r="O4811" s="266"/>
      <c r="P4811" s="266"/>
      <c r="Q4811" s="266"/>
      <c r="R4811" s="266"/>
      <c r="S4811" s="266"/>
      <c r="T4811" s="267"/>
      <c r="U4811" s="15"/>
      <c r="V4811" s="15"/>
      <c r="W4811" s="15"/>
      <c r="X4811" s="15"/>
      <c r="Y4811" s="15"/>
      <c r="Z4811" s="15"/>
      <c r="AA4811" s="15"/>
      <c r="AB4811" s="15"/>
      <c r="AC4811" s="15"/>
      <c r="AD4811" s="15"/>
      <c r="AE4811" s="15"/>
      <c r="AT4811" s="268" t="s">
        <v>383</v>
      </c>
      <c r="AU4811" s="268" t="s">
        <v>91</v>
      </c>
      <c r="AV4811" s="15" t="s">
        <v>379</v>
      </c>
      <c r="AW4811" s="15" t="s">
        <v>37</v>
      </c>
      <c r="AX4811" s="15" t="s">
        <v>85</v>
      </c>
      <c r="AY4811" s="268" t="s">
        <v>373</v>
      </c>
    </row>
    <row r="4812" s="2" customFormat="1" ht="24.15" customHeight="1">
      <c r="A4812" s="41"/>
      <c r="B4812" s="42"/>
      <c r="C4812" s="218" t="s">
        <v>4630</v>
      </c>
      <c r="D4812" s="218" t="s">
        <v>375</v>
      </c>
      <c r="E4812" s="219" t="s">
        <v>4631</v>
      </c>
      <c r="F4812" s="220" t="s">
        <v>4632</v>
      </c>
      <c r="G4812" s="221" t="s">
        <v>230</v>
      </c>
      <c r="H4812" s="222">
        <v>407</v>
      </c>
      <c r="I4812" s="223"/>
      <c r="J4812" s="224">
        <f>ROUND(I4812*H4812,2)</f>
        <v>0</v>
      </c>
      <c r="K4812" s="220" t="s">
        <v>378</v>
      </c>
      <c r="L4812" s="47"/>
      <c r="M4812" s="225" t="s">
        <v>19</v>
      </c>
      <c r="N4812" s="226" t="s">
        <v>50</v>
      </c>
      <c r="O4812" s="87"/>
      <c r="P4812" s="227">
        <f>O4812*H4812</f>
        <v>0</v>
      </c>
      <c r="Q4812" s="227">
        <v>0.00142</v>
      </c>
      <c r="R4812" s="227">
        <f>Q4812*H4812</f>
        <v>0.57794000000000001</v>
      </c>
      <c r="S4812" s="227">
        <v>0</v>
      </c>
      <c r="T4812" s="228">
        <f>S4812*H4812</f>
        <v>0</v>
      </c>
      <c r="U4812" s="41"/>
      <c r="V4812" s="41"/>
      <c r="W4812" s="41"/>
      <c r="X4812" s="41"/>
      <c r="Y4812" s="41"/>
      <c r="Z4812" s="41"/>
      <c r="AA4812" s="41"/>
      <c r="AB4812" s="41"/>
      <c r="AC4812" s="41"/>
      <c r="AD4812" s="41"/>
      <c r="AE4812" s="41"/>
      <c r="AR4812" s="229" t="s">
        <v>482</v>
      </c>
      <c r="AT4812" s="229" t="s">
        <v>375</v>
      </c>
      <c r="AU4812" s="229" t="s">
        <v>91</v>
      </c>
      <c r="AY4812" s="20" t="s">
        <v>373</v>
      </c>
      <c r="BE4812" s="230">
        <f>IF(N4812="základní",J4812,0)</f>
        <v>0</v>
      </c>
      <c r="BF4812" s="230">
        <f>IF(N4812="snížená",J4812,0)</f>
        <v>0</v>
      </c>
      <c r="BG4812" s="230">
        <f>IF(N4812="zákl. přenesená",J4812,0)</f>
        <v>0</v>
      </c>
      <c r="BH4812" s="230">
        <f>IF(N4812="sníž. přenesená",J4812,0)</f>
        <v>0</v>
      </c>
      <c r="BI4812" s="230">
        <f>IF(N4812="nulová",J4812,0)</f>
        <v>0</v>
      </c>
      <c r="BJ4812" s="20" t="s">
        <v>91</v>
      </c>
      <c r="BK4812" s="230">
        <f>ROUND(I4812*H4812,2)</f>
        <v>0</v>
      </c>
      <c r="BL4812" s="20" t="s">
        <v>482</v>
      </c>
      <c r="BM4812" s="229" t="s">
        <v>4633</v>
      </c>
    </row>
    <row r="4813" s="2" customFormat="1">
      <c r="A4813" s="41"/>
      <c r="B4813" s="42"/>
      <c r="C4813" s="43"/>
      <c r="D4813" s="231" t="s">
        <v>381</v>
      </c>
      <c r="E4813" s="43"/>
      <c r="F4813" s="232" t="s">
        <v>4634</v>
      </c>
      <c r="G4813" s="43"/>
      <c r="H4813" s="43"/>
      <c r="I4813" s="233"/>
      <c r="J4813" s="43"/>
      <c r="K4813" s="43"/>
      <c r="L4813" s="47"/>
      <c r="M4813" s="234"/>
      <c r="N4813" s="235"/>
      <c r="O4813" s="87"/>
      <c r="P4813" s="87"/>
      <c r="Q4813" s="87"/>
      <c r="R4813" s="87"/>
      <c r="S4813" s="87"/>
      <c r="T4813" s="88"/>
      <c r="U4813" s="41"/>
      <c r="V4813" s="41"/>
      <c r="W4813" s="41"/>
      <c r="X4813" s="41"/>
      <c r="Y4813" s="41"/>
      <c r="Z4813" s="41"/>
      <c r="AA4813" s="41"/>
      <c r="AB4813" s="41"/>
      <c r="AC4813" s="41"/>
      <c r="AD4813" s="41"/>
      <c r="AE4813" s="41"/>
      <c r="AT4813" s="20" t="s">
        <v>381</v>
      </c>
      <c r="AU4813" s="20" t="s">
        <v>91</v>
      </c>
    </row>
    <row r="4814" s="13" customFormat="1">
      <c r="A4814" s="13"/>
      <c r="B4814" s="236"/>
      <c r="C4814" s="237"/>
      <c r="D4814" s="238" t="s">
        <v>383</v>
      </c>
      <c r="E4814" s="239" t="s">
        <v>19</v>
      </c>
      <c r="F4814" s="240" t="s">
        <v>2377</v>
      </c>
      <c r="G4814" s="237"/>
      <c r="H4814" s="239" t="s">
        <v>19</v>
      </c>
      <c r="I4814" s="241"/>
      <c r="J4814" s="237"/>
      <c r="K4814" s="237"/>
      <c r="L4814" s="242"/>
      <c r="M4814" s="243"/>
      <c r="N4814" s="244"/>
      <c r="O4814" s="244"/>
      <c r="P4814" s="244"/>
      <c r="Q4814" s="244"/>
      <c r="R4814" s="244"/>
      <c r="S4814" s="244"/>
      <c r="T4814" s="245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6" t="s">
        <v>383</v>
      </c>
      <c r="AU4814" s="246" t="s">
        <v>91</v>
      </c>
      <c r="AV4814" s="13" t="s">
        <v>85</v>
      </c>
      <c r="AW4814" s="13" t="s">
        <v>37</v>
      </c>
      <c r="AX4814" s="13" t="s">
        <v>78</v>
      </c>
      <c r="AY4814" s="246" t="s">
        <v>373</v>
      </c>
    </row>
    <row r="4815" s="13" customFormat="1">
      <c r="A4815" s="13"/>
      <c r="B4815" s="236"/>
      <c r="C4815" s="237"/>
      <c r="D4815" s="238" t="s">
        <v>383</v>
      </c>
      <c r="E4815" s="239" t="s">
        <v>19</v>
      </c>
      <c r="F4815" s="240" t="s">
        <v>668</v>
      </c>
      <c r="G4815" s="237"/>
      <c r="H4815" s="239" t="s">
        <v>19</v>
      </c>
      <c r="I4815" s="241"/>
      <c r="J4815" s="237"/>
      <c r="K4815" s="237"/>
      <c r="L4815" s="242"/>
      <c r="M4815" s="243"/>
      <c r="N4815" s="244"/>
      <c r="O4815" s="244"/>
      <c r="P4815" s="244"/>
      <c r="Q4815" s="244"/>
      <c r="R4815" s="244"/>
      <c r="S4815" s="244"/>
      <c r="T4815" s="245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6" t="s">
        <v>383</v>
      </c>
      <c r="AU4815" s="246" t="s">
        <v>91</v>
      </c>
      <c r="AV4815" s="13" t="s">
        <v>85</v>
      </c>
      <c r="AW4815" s="13" t="s">
        <v>37</v>
      </c>
      <c r="AX4815" s="13" t="s">
        <v>78</v>
      </c>
      <c r="AY4815" s="246" t="s">
        <v>373</v>
      </c>
    </row>
    <row r="4816" s="13" customFormat="1">
      <c r="A4816" s="13"/>
      <c r="B4816" s="236"/>
      <c r="C4816" s="237"/>
      <c r="D4816" s="238" t="s">
        <v>383</v>
      </c>
      <c r="E4816" s="239" t="s">
        <v>19</v>
      </c>
      <c r="F4816" s="240" t="s">
        <v>673</v>
      </c>
      <c r="G4816" s="237"/>
      <c r="H4816" s="239" t="s">
        <v>19</v>
      </c>
      <c r="I4816" s="241"/>
      <c r="J4816" s="237"/>
      <c r="K4816" s="237"/>
      <c r="L4816" s="242"/>
      <c r="M4816" s="243"/>
      <c r="N4816" s="244"/>
      <c r="O4816" s="244"/>
      <c r="P4816" s="244"/>
      <c r="Q4816" s="244"/>
      <c r="R4816" s="244"/>
      <c r="S4816" s="244"/>
      <c r="T4816" s="245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6" t="s">
        <v>383</v>
      </c>
      <c r="AU4816" s="246" t="s">
        <v>91</v>
      </c>
      <c r="AV4816" s="13" t="s">
        <v>85</v>
      </c>
      <c r="AW4816" s="13" t="s">
        <v>37</v>
      </c>
      <c r="AX4816" s="13" t="s">
        <v>78</v>
      </c>
      <c r="AY4816" s="246" t="s">
        <v>373</v>
      </c>
    </row>
    <row r="4817" s="13" customFormat="1">
      <c r="A4817" s="13"/>
      <c r="B4817" s="236"/>
      <c r="C4817" s="237"/>
      <c r="D4817" s="238" t="s">
        <v>383</v>
      </c>
      <c r="E4817" s="239" t="s">
        <v>19</v>
      </c>
      <c r="F4817" s="240" t="s">
        <v>166</v>
      </c>
      <c r="G4817" s="237"/>
      <c r="H4817" s="239" t="s">
        <v>19</v>
      </c>
      <c r="I4817" s="241"/>
      <c r="J4817" s="237"/>
      <c r="K4817" s="237"/>
      <c r="L4817" s="242"/>
      <c r="M4817" s="243"/>
      <c r="N4817" s="244"/>
      <c r="O4817" s="244"/>
      <c r="P4817" s="244"/>
      <c r="Q4817" s="244"/>
      <c r="R4817" s="244"/>
      <c r="S4817" s="244"/>
      <c r="T4817" s="245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6" t="s">
        <v>383</v>
      </c>
      <c r="AU4817" s="246" t="s">
        <v>91</v>
      </c>
      <c r="AV4817" s="13" t="s">
        <v>85</v>
      </c>
      <c r="AW4817" s="13" t="s">
        <v>37</v>
      </c>
      <c r="AX4817" s="13" t="s">
        <v>78</v>
      </c>
      <c r="AY4817" s="246" t="s">
        <v>373</v>
      </c>
    </row>
    <row r="4818" s="14" customFormat="1">
      <c r="A4818" s="14"/>
      <c r="B4818" s="247"/>
      <c r="C4818" s="248"/>
      <c r="D4818" s="238" t="s">
        <v>383</v>
      </c>
      <c r="E4818" s="249" t="s">
        <v>19</v>
      </c>
      <c r="F4818" s="250" t="s">
        <v>4635</v>
      </c>
      <c r="G4818" s="248"/>
      <c r="H4818" s="251">
        <v>19.800000000000001</v>
      </c>
      <c r="I4818" s="252"/>
      <c r="J4818" s="248"/>
      <c r="K4818" s="248"/>
      <c r="L4818" s="253"/>
      <c r="M4818" s="254"/>
      <c r="N4818" s="255"/>
      <c r="O4818" s="255"/>
      <c r="P4818" s="255"/>
      <c r="Q4818" s="255"/>
      <c r="R4818" s="255"/>
      <c r="S4818" s="255"/>
      <c r="T4818" s="256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7" t="s">
        <v>383</v>
      </c>
      <c r="AU4818" s="257" t="s">
        <v>91</v>
      </c>
      <c r="AV4818" s="14" t="s">
        <v>91</v>
      </c>
      <c r="AW4818" s="14" t="s">
        <v>37</v>
      </c>
      <c r="AX4818" s="14" t="s">
        <v>78</v>
      </c>
      <c r="AY4818" s="257" t="s">
        <v>373</v>
      </c>
    </row>
    <row r="4819" s="14" customFormat="1">
      <c r="A4819" s="14"/>
      <c r="B4819" s="247"/>
      <c r="C4819" s="248"/>
      <c r="D4819" s="238" t="s">
        <v>383</v>
      </c>
      <c r="E4819" s="249" t="s">
        <v>19</v>
      </c>
      <c r="F4819" s="250" t="s">
        <v>4461</v>
      </c>
      <c r="G4819" s="248"/>
      <c r="H4819" s="251">
        <v>22.100000000000001</v>
      </c>
      <c r="I4819" s="252"/>
      <c r="J4819" s="248"/>
      <c r="K4819" s="248"/>
      <c r="L4819" s="253"/>
      <c r="M4819" s="254"/>
      <c r="N4819" s="255"/>
      <c r="O4819" s="255"/>
      <c r="P4819" s="255"/>
      <c r="Q4819" s="255"/>
      <c r="R4819" s="255"/>
      <c r="S4819" s="255"/>
      <c r="T4819" s="256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7" t="s">
        <v>383</v>
      </c>
      <c r="AU4819" s="257" t="s">
        <v>91</v>
      </c>
      <c r="AV4819" s="14" t="s">
        <v>91</v>
      </c>
      <c r="AW4819" s="14" t="s">
        <v>37</v>
      </c>
      <c r="AX4819" s="14" t="s">
        <v>78</v>
      </c>
      <c r="AY4819" s="257" t="s">
        <v>373</v>
      </c>
    </row>
    <row r="4820" s="16" customFormat="1">
      <c r="A4820" s="16"/>
      <c r="B4820" s="269"/>
      <c r="C4820" s="270"/>
      <c r="D4820" s="238" t="s">
        <v>383</v>
      </c>
      <c r="E4820" s="271" t="s">
        <v>19</v>
      </c>
      <c r="F4820" s="272" t="s">
        <v>447</v>
      </c>
      <c r="G4820" s="270"/>
      <c r="H4820" s="273">
        <v>41.899999999999999</v>
      </c>
      <c r="I4820" s="274"/>
      <c r="J4820" s="270"/>
      <c r="K4820" s="270"/>
      <c r="L4820" s="275"/>
      <c r="M4820" s="276"/>
      <c r="N4820" s="277"/>
      <c r="O4820" s="277"/>
      <c r="P4820" s="277"/>
      <c r="Q4820" s="277"/>
      <c r="R4820" s="277"/>
      <c r="S4820" s="277"/>
      <c r="T4820" s="278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T4820" s="279" t="s">
        <v>383</v>
      </c>
      <c r="AU4820" s="279" t="s">
        <v>91</v>
      </c>
      <c r="AV4820" s="16" t="s">
        <v>98</v>
      </c>
      <c r="AW4820" s="16" t="s">
        <v>37</v>
      </c>
      <c r="AX4820" s="16" t="s">
        <v>78</v>
      </c>
      <c r="AY4820" s="279" t="s">
        <v>373</v>
      </c>
    </row>
    <row r="4821" s="13" customFormat="1">
      <c r="A4821" s="13"/>
      <c r="B4821" s="236"/>
      <c r="C4821" s="237"/>
      <c r="D4821" s="238" t="s">
        <v>383</v>
      </c>
      <c r="E4821" s="239" t="s">
        <v>19</v>
      </c>
      <c r="F4821" s="240" t="s">
        <v>692</v>
      </c>
      <c r="G4821" s="237"/>
      <c r="H4821" s="239" t="s">
        <v>19</v>
      </c>
      <c r="I4821" s="241"/>
      <c r="J4821" s="237"/>
      <c r="K4821" s="237"/>
      <c r="L4821" s="242"/>
      <c r="M4821" s="243"/>
      <c r="N4821" s="244"/>
      <c r="O4821" s="244"/>
      <c r="P4821" s="244"/>
      <c r="Q4821" s="244"/>
      <c r="R4821" s="244"/>
      <c r="S4821" s="244"/>
      <c r="T4821" s="245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6" t="s">
        <v>383</v>
      </c>
      <c r="AU4821" s="246" t="s">
        <v>91</v>
      </c>
      <c r="AV4821" s="13" t="s">
        <v>85</v>
      </c>
      <c r="AW4821" s="13" t="s">
        <v>37</v>
      </c>
      <c r="AX4821" s="13" t="s">
        <v>78</v>
      </c>
      <c r="AY4821" s="246" t="s">
        <v>373</v>
      </c>
    </row>
    <row r="4822" s="13" customFormat="1">
      <c r="A4822" s="13"/>
      <c r="B4822" s="236"/>
      <c r="C4822" s="237"/>
      <c r="D4822" s="238" t="s">
        <v>383</v>
      </c>
      <c r="E4822" s="239" t="s">
        <v>19</v>
      </c>
      <c r="F4822" s="240" t="s">
        <v>173</v>
      </c>
      <c r="G4822" s="237"/>
      <c r="H4822" s="239" t="s">
        <v>19</v>
      </c>
      <c r="I4822" s="241"/>
      <c r="J4822" s="237"/>
      <c r="K4822" s="237"/>
      <c r="L4822" s="242"/>
      <c r="M4822" s="243"/>
      <c r="N4822" s="244"/>
      <c r="O4822" s="244"/>
      <c r="P4822" s="244"/>
      <c r="Q4822" s="244"/>
      <c r="R4822" s="244"/>
      <c r="S4822" s="244"/>
      <c r="T4822" s="245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6" t="s">
        <v>383</v>
      </c>
      <c r="AU4822" s="246" t="s">
        <v>91</v>
      </c>
      <c r="AV4822" s="13" t="s">
        <v>85</v>
      </c>
      <c r="AW4822" s="13" t="s">
        <v>37</v>
      </c>
      <c r="AX4822" s="13" t="s">
        <v>78</v>
      </c>
      <c r="AY4822" s="246" t="s">
        <v>373</v>
      </c>
    </row>
    <row r="4823" s="14" customFormat="1">
      <c r="A4823" s="14"/>
      <c r="B4823" s="247"/>
      <c r="C4823" s="248"/>
      <c r="D4823" s="238" t="s">
        <v>383</v>
      </c>
      <c r="E4823" s="249" t="s">
        <v>19</v>
      </c>
      <c r="F4823" s="250" t="s">
        <v>4636</v>
      </c>
      <c r="G4823" s="248"/>
      <c r="H4823" s="251">
        <v>10.199999999999999</v>
      </c>
      <c r="I4823" s="252"/>
      <c r="J4823" s="248"/>
      <c r="K4823" s="248"/>
      <c r="L4823" s="253"/>
      <c r="M4823" s="254"/>
      <c r="N4823" s="255"/>
      <c r="O4823" s="255"/>
      <c r="P4823" s="255"/>
      <c r="Q4823" s="255"/>
      <c r="R4823" s="255"/>
      <c r="S4823" s="255"/>
      <c r="T4823" s="256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7" t="s">
        <v>383</v>
      </c>
      <c r="AU4823" s="257" t="s">
        <v>91</v>
      </c>
      <c r="AV4823" s="14" t="s">
        <v>91</v>
      </c>
      <c r="AW4823" s="14" t="s">
        <v>37</v>
      </c>
      <c r="AX4823" s="14" t="s">
        <v>78</v>
      </c>
      <c r="AY4823" s="257" t="s">
        <v>373</v>
      </c>
    </row>
    <row r="4824" s="14" customFormat="1">
      <c r="A4824" s="14"/>
      <c r="B4824" s="247"/>
      <c r="C4824" s="248"/>
      <c r="D4824" s="238" t="s">
        <v>383</v>
      </c>
      <c r="E4824" s="249" t="s">
        <v>19</v>
      </c>
      <c r="F4824" s="250" t="s">
        <v>4637</v>
      </c>
      <c r="G4824" s="248"/>
      <c r="H4824" s="251">
        <v>14.800000000000001</v>
      </c>
      <c r="I4824" s="252"/>
      <c r="J4824" s="248"/>
      <c r="K4824" s="248"/>
      <c r="L4824" s="253"/>
      <c r="M4824" s="254"/>
      <c r="N4824" s="255"/>
      <c r="O4824" s="255"/>
      <c r="P4824" s="255"/>
      <c r="Q4824" s="255"/>
      <c r="R4824" s="255"/>
      <c r="S4824" s="255"/>
      <c r="T4824" s="256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7" t="s">
        <v>383</v>
      </c>
      <c r="AU4824" s="257" t="s">
        <v>91</v>
      </c>
      <c r="AV4824" s="14" t="s">
        <v>91</v>
      </c>
      <c r="AW4824" s="14" t="s">
        <v>37</v>
      </c>
      <c r="AX4824" s="14" t="s">
        <v>78</v>
      </c>
      <c r="AY4824" s="257" t="s">
        <v>373</v>
      </c>
    </row>
    <row r="4825" s="14" customFormat="1">
      <c r="A4825" s="14"/>
      <c r="B4825" s="247"/>
      <c r="C4825" s="248"/>
      <c r="D4825" s="238" t="s">
        <v>383</v>
      </c>
      <c r="E4825" s="249" t="s">
        <v>19</v>
      </c>
      <c r="F4825" s="250" t="s">
        <v>4638</v>
      </c>
      <c r="G4825" s="248"/>
      <c r="H4825" s="251">
        <v>9.5</v>
      </c>
      <c r="I4825" s="252"/>
      <c r="J4825" s="248"/>
      <c r="K4825" s="248"/>
      <c r="L4825" s="253"/>
      <c r="M4825" s="254"/>
      <c r="N4825" s="255"/>
      <c r="O4825" s="255"/>
      <c r="P4825" s="255"/>
      <c r="Q4825" s="255"/>
      <c r="R4825" s="255"/>
      <c r="S4825" s="255"/>
      <c r="T4825" s="256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7" t="s">
        <v>383</v>
      </c>
      <c r="AU4825" s="257" t="s">
        <v>91</v>
      </c>
      <c r="AV4825" s="14" t="s">
        <v>91</v>
      </c>
      <c r="AW4825" s="14" t="s">
        <v>37</v>
      </c>
      <c r="AX4825" s="14" t="s">
        <v>78</v>
      </c>
      <c r="AY4825" s="257" t="s">
        <v>373</v>
      </c>
    </row>
    <row r="4826" s="14" customFormat="1">
      <c r="A4826" s="14"/>
      <c r="B4826" s="247"/>
      <c r="C4826" s="248"/>
      <c r="D4826" s="238" t="s">
        <v>383</v>
      </c>
      <c r="E4826" s="249" t="s">
        <v>19</v>
      </c>
      <c r="F4826" s="250" t="s">
        <v>4639</v>
      </c>
      <c r="G4826" s="248"/>
      <c r="H4826" s="251">
        <v>9.5</v>
      </c>
      <c r="I4826" s="252"/>
      <c r="J4826" s="248"/>
      <c r="K4826" s="248"/>
      <c r="L4826" s="253"/>
      <c r="M4826" s="254"/>
      <c r="N4826" s="255"/>
      <c r="O4826" s="255"/>
      <c r="P4826" s="255"/>
      <c r="Q4826" s="255"/>
      <c r="R4826" s="255"/>
      <c r="S4826" s="255"/>
      <c r="T4826" s="256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7" t="s">
        <v>383</v>
      </c>
      <c r="AU4826" s="257" t="s">
        <v>91</v>
      </c>
      <c r="AV4826" s="14" t="s">
        <v>91</v>
      </c>
      <c r="AW4826" s="14" t="s">
        <v>37</v>
      </c>
      <c r="AX4826" s="14" t="s">
        <v>78</v>
      </c>
      <c r="AY4826" s="257" t="s">
        <v>373</v>
      </c>
    </row>
    <row r="4827" s="14" customFormat="1">
      <c r="A4827" s="14"/>
      <c r="B4827" s="247"/>
      <c r="C4827" s="248"/>
      <c r="D4827" s="238" t="s">
        <v>383</v>
      </c>
      <c r="E4827" s="249" t="s">
        <v>19</v>
      </c>
      <c r="F4827" s="250" t="s">
        <v>4640</v>
      </c>
      <c r="G4827" s="248"/>
      <c r="H4827" s="251">
        <v>9.5</v>
      </c>
      <c r="I4827" s="252"/>
      <c r="J4827" s="248"/>
      <c r="K4827" s="248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7" t="s">
        <v>383</v>
      </c>
      <c r="AU4827" s="257" t="s">
        <v>91</v>
      </c>
      <c r="AV4827" s="14" t="s">
        <v>91</v>
      </c>
      <c r="AW4827" s="14" t="s">
        <v>37</v>
      </c>
      <c r="AX4827" s="14" t="s">
        <v>78</v>
      </c>
      <c r="AY4827" s="257" t="s">
        <v>373</v>
      </c>
    </row>
    <row r="4828" s="14" customFormat="1">
      <c r="A4828" s="14"/>
      <c r="B4828" s="247"/>
      <c r="C4828" s="248"/>
      <c r="D4828" s="238" t="s">
        <v>383</v>
      </c>
      <c r="E4828" s="249" t="s">
        <v>19</v>
      </c>
      <c r="F4828" s="250" t="s">
        <v>4641</v>
      </c>
      <c r="G4828" s="248"/>
      <c r="H4828" s="251">
        <v>9.5</v>
      </c>
      <c r="I4828" s="252"/>
      <c r="J4828" s="248"/>
      <c r="K4828" s="248"/>
      <c r="L4828" s="253"/>
      <c r="M4828" s="254"/>
      <c r="N4828" s="255"/>
      <c r="O4828" s="255"/>
      <c r="P4828" s="255"/>
      <c r="Q4828" s="255"/>
      <c r="R4828" s="255"/>
      <c r="S4828" s="255"/>
      <c r="T4828" s="256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7" t="s">
        <v>383</v>
      </c>
      <c r="AU4828" s="257" t="s">
        <v>91</v>
      </c>
      <c r="AV4828" s="14" t="s">
        <v>91</v>
      </c>
      <c r="AW4828" s="14" t="s">
        <v>37</v>
      </c>
      <c r="AX4828" s="14" t="s">
        <v>78</v>
      </c>
      <c r="AY4828" s="257" t="s">
        <v>373</v>
      </c>
    </row>
    <row r="4829" s="14" customFormat="1">
      <c r="A4829" s="14"/>
      <c r="B4829" s="247"/>
      <c r="C4829" s="248"/>
      <c r="D4829" s="238" t="s">
        <v>383</v>
      </c>
      <c r="E4829" s="249" t="s">
        <v>19</v>
      </c>
      <c r="F4829" s="250" t="s">
        <v>4642</v>
      </c>
      <c r="G4829" s="248"/>
      <c r="H4829" s="251">
        <v>9.5</v>
      </c>
      <c r="I4829" s="252"/>
      <c r="J4829" s="248"/>
      <c r="K4829" s="248"/>
      <c r="L4829" s="253"/>
      <c r="M4829" s="254"/>
      <c r="N4829" s="255"/>
      <c r="O4829" s="255"/>
      <c r="P4829" s="255"/>
      <c r="Q4829" s="255"/>
      <c r="R4829" s="255"/>
      <c r="S4829" s="255"/>
      <c r="T4829" s="256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7" t="s">
        <v>383</v>
      </c>
      <c r="AU4829" s="257" t="s">
        <v>91</v>
      </c>
      <c r="AV4829" s="14" t="s">
        <v>91</v>
      </c>
      <c r="AW4829" s="14" t="s">
        <v>37</v>
      </c>
      <c r="AX4829" s="14" t="s">
        <v>78</v>
      </c>
      <c r="AY4829" s="257" t="s">
        <v>373</v>
      </c>
    </row>
    <row r="4830" s="14" customFormat="1">
      <c r="A4830" s="14"/>
      <c r="B4830" s="247"/>
      <c r="C4830" s="248"/>
      <c r="D4830" s="238" t="s">
        <v>383</v>
      </c>
      <c r="E4830" s="249" t="s">
        <v>19</v>
      </c>
      <c r="F4830" s="250" t="s">
        <v>4643</v>
      </c>
      <c r="G4830" s="248"/>
      <c r="H4830" s="251">
        <v>9.5</v>
      </c>
      <c r="I4830" s="252"/>
      <c r="J4830" s="248"/>
      <c r="K4830" s="248"/>
      <c r="L4830" s="253"/>
      <c r="M4830" s="254"/>
      <c r="N4830" s="255"/>
      <c r="O4830" s="255"/>
      <c r="P4830" s="255"/>
      <c r="Q4830" s="255"/>
      <c r="R4830" s="255"/>
      <c r="S4830" s="255"/>
      <c r="T4830" s="256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7" t="s">
        <v>383</v>
      </c>
      <c r="AU4830" s="257" t="s">
        <v>91</v>
      </c>
      <c r="AV4830" s="14" t="s">
        <v>91</v>
      </c>
      <c r="AW4830" s="14" t="s">
        <v>37</v>
      </c>
      <c r="AX4830" s="14" t="s">
        <v>78</v>
      </c>
      <c r="AY4830" s="257" t="s">
        <v>373</v>
      </c>
    </row>
    <row r="4831" s="14" customFormat="1">
      <c r="A4831" s="14"/>
      <c r="B4831" s="247"/>
      <c r="C4831" s="248"/>
      <c r="D4831" s="238" t="s">
        <v>383</v>
      </c>
      <c r="E4831" s="249" t="s">
        <v>19</v>
      </c>
      <c r="F4831" s="250" t="s">
        <v>4644</v>
      </c>
      <c r="G4831" s="248"/>
      <c r="H4831" s="251">
        <v>9.5</v>
      </c>
      <c r="I4831" s="252"/>
      <c r="J4831" s="248"/>
      <c r="K4831" s="248"/>
      <c r="L4831" s="253"/>
      <c r="M4831" s="254"/>
      <c r="N4831" s="255"/>
      <c r="O4831" s="255"/>
      <c r="P4831" s="255"/>
      <c r="Q4831" s="255"/>
      <c r="R4831" s="255"/>
      <c r="S4831" s="255"/>
      <c r="T4831" s="256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7" t="s">
        <v>383</v>
      </c>
      <c r="AU4831" s="257" t="s">
        <v>91</v>
      </c>
      <c r="AV4831" s="14" t="s">
        <v>91</v>
      </c>
      <c r="AW4831" s="14" t="s">
        <v>37</v>
      </c>
      <c r="AX4831" s="14" t="s">
        <v>78</v>
      </c>
      <c r="AY4831" s="257" t="s">
        <v>373</v>
      </c>
    </row>
    <row r="4832" s="14" customFormat="1">
      <c r="A4832" s="14"/>
      <c r="B4832" s="247"/>
      <c r="C4832" s="248"/>
      <c r="D4832" s="238" t="s">
        <v>383</v>
      </c>
      <c r="E4832" s="249" t="s">
        <v>19</v>
      </c>
      <c r="F4832" s="250" t="s">
        <v>4645</v>
      </c>
      <c r="G4832" s="248"/>
      <c r="H4832" s="251">
        <v>9.5</v>
      </c>
      <c r="I4832" s="252"/>
      <c r="J4832" s="248"/>
      <c r="K4832" s="248"/>
      <c r="L4832" s="253"/>
      <c r="M4832" s="254"/>
      <c r="N4832" s="255"/>
      <c r="O4832" s="255"/>
      <c r="P4832" s="255"/>
      <c r="Q4832" s="255"/>
      <c r="R4832" s="255"/>
      <c r="S4832" s="255"/>
      <c r="T4832" s="256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7" t="s">
        <v>383</v>
      </c>
      <c r="AU4832" s="257" t="s">
        <v>91</v>
      </c>
      <c r="AV4832" s="14" t="s">
        <v>91</v>
      </c>
      <c r="AW4832" s="14" t="s">
        <v>37</v>
      </c>
      <c r="AX4832" s="14" t="s">
        <v>78</v>
      </c>
      <c r="AY4832" s="257" t="s">
        <v>373</v>
      </c>
    </row>
    <row r="4833" s="14" customFormat="1">
      <c r="A4833" s="14"/>
      <c r="B4833" s="247"/>
      <c r="C4833" s="248"/>
      <c r="D4833" s="238" t="s">
        <v>383</v>
      </c>
      <c r="E4833" s="249" t="s">
        <v>19</v>
      </c>
      <c r="F4833" s="250" t="s">
        <v>4646</v>
      </c>
      <c r="G4833" s="248"/>
      <c r="H4833" s="251">
        <v>9.5</v>
      </c>
      <c r="I4833" s="252"/>
      <c r="J4833" s="248"/>
      <c r="K4833" s="248"/>
      <c r="L4833" s="253"/>
      <c r="M4833" s="254"/>
      <c r="N4833" s="255"/>
      <c r="O4833" s="255"/>
      <c r="P4833" s="255"/>
      <c r="Q4833" s="255"/>
      <c r="R4833" s="255"/>
      <c r="S4833" s="255"/>
      <c r="T4833" s="256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7" t="s">
        <v>383</v>
      </c>
      <c r="AU4833" s="257" t="s">
        <v>91</v>
      </c>
      <c r="AV4833" s="14" t="s">
        <v>91</v>
      </c>
      <c r="AW4833" s="14" t="s">
        <v>37</v>
      </c>
      <c r="AX4833" s="14" t="s">
        <v>78</v>
      </c>
      <c r="AY4833" s="257" t="s">
        <v>373</v>
      </c>
    </row>
    <row r="4834" s="13" customFormat="1">
      <c r="A4834" s="13"/>
      <c r="B4834" s="236"/>
      <c r="C4834" s="237"/>
      <c r="D4834" s="238" t="s">
        <v>383</v>
      </c>
      <c r="E4834" s="239" t="s">
        <v>19</v>
      </c>
      <c r="F4834" s="240" t="s">
        <v>693</v>
      </c>
      <c r="G4834" s="237"/>
      <c r="H4834" s="239" t="s">
        <v>19</v>
      </c>
      <c r="I4834" s="241"/>
      <c r="J4834" s="237"/>
      <c r="K4834" s="237"/>
      <c r="L4834" s="242"/>
      <c r="M4834" s="243"/>
      <c r="N4834" s="244"/>
      <c r="O4834" s="244"/>
      <c r="P4834" s="244"/>
      <c r="Q4834" s="244"/>
      <c r="R4834" s="244"/>
      <c r="S4834" s="244"/>
      <c r="T4834" s="245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6" t="s">
        <v>383</v>
      </c>
      <c r="AU4834" s="246" t="s">
        <v>91</v>
      </c>
      <c r="AV4834" s="13" t="s">
        <v>85</v>
      </c>
      <c r="AW4834" s="13" t="s">
        <v>37</v>
      </c>
      <c r="AX4834" s="13" t="s">
        <v>78</v>
      </c>
      <c r="AY4834" s="246" t="s">
        <v>373</v>
      </c>
    </row>
    <row r="4835" s="13" customFormat="1">
      <c r="A4835" s="13"/>
      <c r="B4835" s="236"/>
      <c r="C4835" s="237"/>
      <c r="D4835" s="238" t="s">
        <v>383</v>
      </c>
      <c r="E4835" s="239" t="s">
        <v>19</v>
      </c>
      <c r="F4835" s="240" t="s">
        <v>173</v>
      </c>
      <c r="G4835" s="237"/>
      <c r="H4835" s="239" t="s">
        <v>19</v>
      </c>
      <c r="I4835" s="241"/>
      <c r="J4835" s="237"/>
      <c r="K4835" s="237"/>
      <c r="L4835" s="242"/>
      <c r="M4835" s="243"/>
      <c r="N4835" s="244"/>
      <c r="O4835" s="244"/>
      <c r="P4835" s="244"/>
      <c r="Q4835" s="244"/>
      <c r="R4835" s="244"/>
      <c r="S4835" s="244"/>
      <c r="T4835" s="245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6" t="s">
        <v>383</v>
      </c>
      <c r="AU4835" s="246" t="s">
        <v>91</v>
      </c>
      <c r="AV4835" s="13" t="s">
        <v>85</v>
      </c>
      <c r="AW4835" s="13" t="s">
        <v>37</v>
      </c>
      <c r="AX4835" s="13" t="s">
        <v>78</v>
      </c>
      <c r="AY4835" s="246" t="s">
        <v>373</v>
      </c>
    </row>
    <row r="4836" s="14" customFormat="1">
      <c r="A4836" s="14"/>
      <c r="B4836" s="247"/>
      <c r="C4836" s="248"/>
      <c r="D4836" s="238" t="s">
        <v>383</v>
      </c>
      <c r="E4836" s="249" t="s">
        <v>19</v>
      </c>
      <c r="F4836" s="250" t="s">
        <v>4647</v>
      </c>
      <c r="G4836" s="248"/>
      <c r="H4836" s="251">
        <v>10.199999999999999</v>
      </c>
      <c r="I4836" s="252"/>
      <c r="J4836" s="248"/>
      <c r="K4836" s="248"/>
      <c r="L4836" s="253"/>
      <c r="M4836" s="254"/>
      <c r="N4836" s="255"/>
      <c r="O4836" s="255"/>
      <c r="P4836" s="255"/>
      <c r="Q4836" s="255"/>
      <c r="R4836" s="255"/>
      <c r="S4836" s="255"/>
      <c r="T4836" s="256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7" t="s">
        <v>383</v>
      </c>
      <c r="AU4836" s="257" t="s">
        <v>91</v>
      </c>
      <c r="AV4836" s="14" t="s">
        <v>91</v>
      </c>
      <c r="AW4836" s="14" t="s">
        <v>37</v>
      </c>
      <c r="AX4836" s="14" t="s">
        <v>78</v>
      </c>
      <c r="AY4836" s="257" t="s">
        <v>373</v>
      </c>
    </row>
    <row r="4837" s="14" customFormat="1">
      <c r="A4837" s="14"/>
      <c r="B4837" s="247"/>
      <c r="C4837" s="248"/>
      <c r="D4837" s="238" t="s">
        <v>383</v>
      </c>
      <c r="E4837" s="249" t="s">
        <v>19</v>
      </c>
      <c r="F4837" s="250" t="s">
        <v>4648</v>
      </c>
      <c r="G4837" s="248"/>
      <c r="H4837" s="251">
        <v>22.100000000000001</v>
      </c>
      <c r="I4837" s="252"/>
      <c r="J4837" s="248"/>
      <c r="K4837" s="248"/>
      <c r="L4837" s="253"/>
      <c r="M4837" s="254"/>
      <c r="N4837" s="255"/>
      <c r="O4837" s="255"/>
      <c r="P4837" s="255"/>
      <c r="Q4837" s="255"/>
      <c r="R4837" s="255"/>
      <c r="S4837" s="255"/>
      <c r="T4837" s="256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7" t="s">
        <v>383</v>
      </c>
      <c r="AU4837" s="257" t="s">
        <v>91</v>
      </c>
      <c r="AV4837" s="14" t="s">
        <v>91</v>
      </c>
      <c r="AW4837" s="14" t="s">
        <v>37</v>
      </c>
      <c r="AX4837" s="14" t="s">
        <v>78</v>
      </c>
      <c r="AY4837" s="257" t="s">
        <v>373</v>
      </c>
    </row>
    <row r="4838" s="14" customFormat="1">
      <c r="A4838" s="14"/>
      <c r="B4838" s="247"/>
      <c r="C4838" s="248"/>
      <c r="D4838" s="238" t="s">
        <v>383</v>
      </c>
      <c r="E4838" s="249" t="s">
        <v>19</v>
      </c>
      <c r="F4838" s="250" t="s">
        <v>4649</v>
      </c>
      <c r="G4838" s="248"/>
      <c r="H4838" s="251">
        <v>9.5</v>
      </c>
      <c r="I4838" s="252"/>
      <c r="J4838" s="248"/>
      <c r="K4838" s="248"/>
      <c r="L4838" s="253"/>
      <c r="M4838" s="254"/>
      <c r="N4838" s="255"/>
      <c r="O4838" s="255"/>
      <c r="P4838" s="255"/>
      <c r="Q4838" s="255"/>
      <c r="R4838" s="255"/>
      <c r="S4838" s="255"/>
      <c r="T4838" s="256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7" t="s">
        <v>383</v>
      </c>
      <c r="AU4838" s="257" t="s">
        <v>91</v>
      </c>
      <c r="AV4838" s="14" t="s">
        <v>91</v>
      </c>
      <c r="AW4838" s="14" t="s">
        <v>37</v>
      </c>
      <c r="AX4838" s="14" t="s">
        <v>78</v>
      </c>
      <c r="AY4838" s="257" t="s">
        <v>373</v>
      </c>
    </row>
    <row r="4839" s="14" customFormat="1">
      <c r="A4839" s="14"/>
      <c r="B4839" s="247"/>
      <c r="C4839" s="248"/>
      <c r="D4839" s="238" t="s">
        <v>383</v>
      </c>
      <c r="E4839" s="249" t="s">
        <v>19</v>
      </c>
      <c r="F4839" s="250" t="s">
        <v>4650</v>
      </c>
      <c r="G4839" s="248"/>
      <c r="H4839" s="251">
        <v>9.5</v>
      </c>
      <c r="I4839" s="252"/>
      <c r="J4839" s="248"/>
      <c r="K4839" s="248"/>
      <c r="L4839" s="253"/>
      <c r="M4839" s="254"/>
      <c r="N4839" s="255"/>
      <c r="O4839" s="255"/>
      <c r="P4839" s="255"/>
      <c r="Q4839" s="255"/>
      <c r="R4839" s="255"/>
      <c r="S4839" s="255"/>
      <c r="T4839" s="256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7" t="s">
        <v>383</v>
      </c>
      <c r="AU4839" s="257" t="s">
        <v>91</v>
      </c>
      <c r="AV4839" s="14" t="s">
        <v>91</v>
      </c>
      <c r="AW4839" s="14" t="s">
        <v>37</v>
      </c>
      <c r="AX4839" s="14" t="s">
        <v>78</v>
      </c>
      <c r="AY4839" s="257" t="s">
        <v>373</v>
      </c>
    </row>
    <row r="4840" s="14" customFormat="1">
      <c r="A4840" s="14"/>
      <c r="B4840" s="247"/>
      <c r="C4840" s="248"/>
      <c r="D4840" s="238" t="s">
        <v>383</v>
      </c>
      <c r="E4840" s="249" t="s">
        <v>19</v>
      </c>
      <c r="F4840" s="250" t="s">
        <v>4651</v>
      </c>
      <c r="G4840" s="248"/>
      <c r="H4840" s="251">
        <v>9.5</v>
      </c>
      <c r="I4840" s="252"/>
      <c r="J4840" s="248"/>
      <c r="K4840" s="248"/>
      <c r="L4840" s="253"/>
      <c r="M4840" s="254"/>
      <c r="N4840" s="255"/>
      <c r="O4840" s="255"/>
      <c r="P4840" s="255"/>
      <c r="Q4840" s="255"/>
      <c r="R4840" s="255"/>
      <c r="S4840" s="255"/>
      <c r="T4840" s="256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7" t="s">
        <v>383</v>
      </c>
      <c r="AU4840" s="257" t="s">
        <v>91</v>
      </c>
      <c r="AV4840" s="14" t="s">
        <v>91</v>
      </c>
      <c r="AW4840" s="14" t="s">
        <v>37</v>
      </c>
      <c r="AX4840" s="14" t="s">
        <v>78</v>
      </c>
      <c r="AY4840" s="257" t="s">
        <v>373</v>
      </c>
    </row>
    <row r="4841" s="14" customFormat="1">
      <c r="A4841" s="14"/>
      <c r="B4841" s="247"/>
      <c r="C4841" s="248"/>
      <c r="D4841" s="238" t="s">
        <v>383</v>
      </c>
      <c r="E4841" s="249" t="s">
        <v>19</v>
      </c>
      <c r="F4841" s="250" t="s">
        <v>4652</v>
      </c>
      <c r="G4841" s="248"/>
      <c r="H4841" s="251">
        <v>9.5</v>
      </c>
      <c r="I4841" s="252"/>
      <c r="J4841" s="248"/>
      <c r="K4841" s="248"/>
      <c r="L4841" s="253"/>
      <c r="M4841" s="254"/>
      <c r="N4841" s="255"/>
      <c r="O4841" s="255"/>
      <c r="P4841" s="255"/>
      <c r="Q4841" s="255"/>
      <c r="R4841" s="255"/>
      <c r="S4841" s="255"/>
      <c r="T4841" s="256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7" t="s">
        <v>383</v>
      </c>
      <c r="AU4841" s="257" t="s">
        <v>91</v>
      </c>
      <c r="AV4841" s="14" t="s">
        <v>91</v>
      </c>
      <c r="AW4841" s="14" t="s">
        <v>37</v>
      </c>
      <c r="AX4841" s="14" t="s">
        <v>78</v>
      </c>
      <c r="AY4841" s="257" t="s">
        <v>373</v>
      </c>
    </row>
    <row r="4842" s="14" customFormat="1">
      <c r="A4842" s="14"/>
      <c r="B4842" s="247"/>
      <c r="C4842" s="248"/>
      <c r="D4842" s="238" t="s">
        <v>383</v>
      </c>
      <c r="E4842" s="249" t="s">
        <v>19</v>
      </c>
      <c r="F4842" s="250" t="s">
        <v>4653</v>
      </c>
      <c r="G4842" s="248"/>
      <c r="H4842" s="251">
        <v>9.5</v>
      </c>
      <c r="I4842" s="252"/>
      <c r="J4842" s="248"/>
      <c r="K4842" s="248"/>
      <c r="L4842" s="253"/>
      <c r="M4842" s="254"/>
      <c r="N4842" s="255"/>
      <c r="O4842" s="255"/>
      <c r="P4842" s="255"/>
      <c r="Q4842" s="255"/>
      <c r="R4842" s="255"/>
      <c r="S4842" s="255"/>
      <c r="T4842" s="256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7" t="s">
        <v>383</v>
      </c>
      <c r="AU4842" s="257" t="s">
        <v>91</v>
      </c>
      <c r="AV4842" s="14" t="s">
        <v>91</v>
      </c>
      <c r="AW4842" s="14" t="s">
        <v>37</v>
      </c>
      <c r="AX4842" s="14" t="s">
        <v>78</v>
      </c>
      <c r="AY4842" s="257" t="s">
        <v>373</v>
      </c>
    </row>
    <row r="4843" s="14" customFormat="1">
      <c r="A4843" s="14"/>
      <c r="B4843" s="247"/>
      <c r="C4843" s="248"/>
      <c r="D4843" s="238" t="s">
        <v>383</v>
      </c>
      <c r="E4843" s="249" t="s">
        <v>19</v>
      </c>
      <c r="F4843" s="250" t="s">
        <v>4654</v>
      </c>
      <c r="G4843" s="248"/>
      <c r="H4843" s="251">
        <v>9.5</v>
      </c>
      <c r="I4843" s="252"/>
      <c r="J4843" s="248"/>
      <c r="K4843" s="248"/>
      <c r="L4843" s="253"/>
      <c r="M4843" s="254"/>
      <c r="N4843" s="255"/>
      <c r="O4843" s="255"/>
      <c r="P4843" s="255"/>
      <c r="Q4843" s="255"/>
      <c r="R4843" s="255"/>
      <c r="S4843" s="255"/>
      <c r="T4843" s="256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7" t="s">
        <v>383</v>
      </c>
      <c r="AU4843" s="257" t="s">
        <v>91</v>
      </c>
      <c r="AV4843" s="14" t="s">
        <v>91</v>
      </c>
      <c r="AW4843" s="14" t="s">
        <v>37</v>
      </c>
      <c r="AX4843" s="14" t="s">
        <v>78</v>
      </c>
      <c r="AY4843" s="257" t="s">
        <v>373</v>
      </c>
    </row>
    <row r="4844" s="14" customFormat="1">
      <c r="A4844" s="14"/>
      <c r="B4844" s="247"/>
      <c r="C4844" s="248"/>
      <c r="D4844" s="238" t="s">
        <v>383</v>
      </c>
      <c r="E4844" s="249" t="s">
        <v>19</v>
      </c>
      <c r="F4844" s="250" t="s">
        <v>4655</v>
      </c>
      <c r="G4844" s="248"/>
      <c r="H4844" s="251">
        <v>9.5</v>
      </c>
      <c r="I4844" s="252"/>
      <c r="J4844" s="248"/>
      <c r="K4844" s="248"/>
      <c r="L4844" s="253"/>
      <c r="M4844" s="254"/>
      <c r="N4844" s="255"/>
      <c r="O4844" s="255"/>
      <c r="P4844" s="255"/>
      <c r="Q4844" s="255"/>
      <c r="R4844" s="255"/>
      <c r="S4844" s="255"/>
      <c r="T4844" s="256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7" t="s">
        <v>383</v>
      </c>
      <c r="AU4844" s="257" t="s">
        <v>91</v>
      </c>
      <c r="AV4844" s="14" t="s">
        <v>91</v>
      </c>
      <c r="AW4844" s="14" t="s">
        <v>37</v>
      </c>
      <c r="AX4844" s="14" t="s">
        <v>78</v>
      </c>
      <c r="AY4844" s="257" t="s">
        <v>373</v>
      </c>
    </row>
    <row r="4845" s="14" customFormat="1">
      <c r="A4845" s="14"/>
      <c r="B4845" s="247"/>
      <c r="C4845" s="248"/>
      <c r="D4845" s="238" t="s">
        <v>383</v>
      </c>
      <c r="E4845" s="249" t="s">
        <v>19</v>
      </c>
      <c r="F4845" s="250" t="s">
        <v>4656</v>
      </c>
      <c r="G4845" s="248"/>
      <c r="H4845" s="251">
        <v>9.5</v>
      </c>
      <c r="I4845" s="252"/>
      <c r="J4845" s="248"/>
      <c r="K4845" s="248"/>
      <c r="L4845" s="253"/>
      <c r="M4845" s="254"/>
      <c r="N4845" s="255"/>
      <c r="O4845" s="255"/>
      <c r="P4845" s="255"/>
      <c r="Q4845" s="255"/>
      <c r="R4845" s="255"/>
      <c r="S4845" s="255"/>
      <c r="T4845" s="256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7" t="s">
        <v>383</v>
      </c>
      <c r="AU4845" s="257" t="s">
        <v>91</v>
      </c>
      <c r="AV4845" s="14" t="s">
        <v>91</v>
      </c>
      <c r="AW4845" s="14" t="s">
        <v>37</v>
      </c>
      <c r="AX4845" s="14" t="s">
        <v>78</v>
      </c>
      <c r="AY4845" s="257" t="s">
        <v>373</v>
      </c>
    </row>
    <row r="4846" s="14" customFormat="1">
      <c r="A4846" s="14"/>
      <c r="B4846" s="247"/>
      <c r="C4846" s="248"/>
      <c r="D4846" s="238" t="s">
        <v>383</v>
      </c>
      <c r="E4846" s="249" t="s">
        <v>19</v>
      </c>
      <c r="F4846" s="250" t="s">
        <v>4657</v>
      </c>
      <c r="G4846" s="248"/>
      <c r="H4846" s="251">
        <v>9.5</v>
      </c>
      <c r="I4846" s="252"/>
      <c r="J4846" s="248"/>
      <c r="K4846" s="248"/>
      <c r="L4846" s="253"/>
      <c r="M4846" s="254"/>
      <c r="N4846" s="255"/>
      <c r="O4846" s="255"/>
      <c r="P4846" s="255"/>
      <c r="Q4846" s="255"/>
      <c r="R4846" s="255"/>
      <c r="S4846" s="255"/>
      <c r="T4846" s="256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7" t="s">
        <v>383</v>
      </c>
      <c r="AU4846" s="257" t="s">
        <v>91</v>
      </c>
      <c r="AV4846" s="14" t="s">
        <v>91</v>
      </c>
      <c r="AW4846" s="14" t="s">
        <v>37</v>
      </c>
      <c r="AX4846" s="14" t="s">
        <v>78</v>
      </c>
      <c r="AY4846" s="257" t="s">
        <v>373</v>
      </c>
    </row>
    <row r="4847" s="14" customFormat="1">
      <c r="A4847" s="14"/>
      <c r="B4847" s="247"/>
      <c r="C4847" s="248"/>
      <c r="D4847" s="238" t="s">
        <v>383</v>
      </c>
      <c r="E4847" s="249" t="s">
        <v>19</v>
      </c>
      <c r="F4847" s="250" t="s">
        <v>4658</v>
      </c>
      <c r="G4847" s="248"/>
      <c r="H4847" s="251">
        <v>9.5</v>
      </c>
      <c r="I4847" s="252"/>
      <c r="J4847" s="248"/>
      <c r="K4847" s="248"/>
      <c r="L4847" s="253"/>
      <c r="M4847" s="254"/>
      <c r="N4847" s="255"/>
      <c r="O4847" s="255"/>
      <c r="P4847" s="255"/>
      <c r="Q4847" s="255"/>
      <c r="R4847" s="255"/>
      <c r="S4847" s="255"/>
      <c r="T4847" s="256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7" t="s">
        <v>383</v>
      </c>
      <c r="AU4847" s="257" t="s">
        <v>91</v>
      </c>
      <c r="AV4847" s="14" t="s">
        <v>91</v>
      </c>
      <c r="AW4847" s="14" t="s">
        <v>37</v>
      </c>
      <c r="AX4847" s="14" t="s">
        <v>78</v>
      </c>
      <c r="AY4847" s="257" t="s">
        <v>373</v>
      </c>
    </row>
    <row r="4848" s="13" customFormat="1">
      <c r="A4848" s="13"/>
      <c r="B4848" s="236"/>
      <c r="C4848" s="237"/>
      <c r="D4848" s="238" t="s">
        <v>383</v>
      </c>
      <c r="E4848" s="239" t="s">
        <v>19</v>
      </c>
      <c r="F4848" s="240" t="s">
        <v>2382</v>
      </c>
      <c r="G4848" s="237"/>
      <c r="H4848" s="239" t="s">
        <v>19</v>
      </c>
      <c r="I4848" s="241"/>
      <c r="J4848" s="237"/>
      <c r="K4848" s="237"/>
      <c r="L4848" s="242"/>
      <c r="M4848" s="243"/>
      <c r="N4848" s="244"/>
      <c r="O4848" s="244"/>
      <c r="P4848" s="244"/>
      <c r="Q4848" s="244"/>
      <c r="R4848" s="244"/>
      <c r="S4848" s="244"/>
      <c r="T4848" s="245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46" t="s">
        <v>383</v>
      </c>
      <c r="AU4848" s="246" t="s">
        <v>91</v>
      </c>
      <c r="AV4848" s="13" t="s">
        <v>85</v>
      </c>
      <c r="AW4848" s="13" t="s">
        <v>37</v>
      </c>
      <c r="AX4848" s="13" t="s">
        <v>78</v>
      </c>
      <c r="AY4848" s="246" t="s">
        <v>373</v>
      </c>
    </row>
    <row r="4849" s="13" customFormat="1">
      <c r="A4849" s="13"/>
      <c r="B4849" s="236"/>
      <c r="C4849" s="237"/>
      <c r="D4849" s="238" t="s">
        <v>383</v>
      </c>
      <c r="E4849" s="239" t="s">
        <v>19</v>
      </c>
      <c r="F4849" s="240" t="s">
        <v>173</v>
      </c>
      <c r="G4849" s="237"/>
      <c r="H4849" s="239" t="s">
        <v>19</v>
      </c>
      <c r="I4849" s="241"/>
      <c r="J4849" s="237"/>
      <c r="K4849" s="237"/>
      <c r="L4849" s="242"/>
      <c r="M4849" s="243"/>
      <c r="N4849" s="244"/>
      <c r="O4849" s="244"/>
      <c r="P4849" s="244"/>
      <c r="Q4849" s="244"/>
      <c r="R4849" s="244"/>
      <c r="S4849" s="244"/>
      <c r="T4849" s="245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6" t="s">
        <v>383</v>
      </c>
      <c r="AU4849" s="246" t="s">
        <v>91</v>
      </c>
      <c r="AV4849" s="13" t="s">
        <v>85</v>
      </c>
      <c r="AW4849" s="13" t="s">
        <v>37</v>
      </c>
      <c r="AX4849" s="13" t="s">
        <v>78</v>
      </c>
      <c r="AY4849" s="246" t="s">
        <v>373</v>
      </c>
    </row>
    <row r="4850" s="14" customFormat="1">
      <c r="A4850" s="14"/>
      <c r="B4850" s="247"/>
      <c r="C4850" s="248"/>
      <c r="D4850" s="238" t="s">
        <v>383</v>
      </c>
      <c r="E4850" s="249" t="s">
        <v>19</v>
      </c>
      <c r="F4850" s="250" t="s">
        <v>4659</v>
      </c>
      <c r="G4850" s="248"/>
      <c r="H4850" s="251">
        <v>10.199999999999999</v>
      </c>
      <c r="I4850" s="252"/>
      <c r="J4850" s="248"/>
      <c r="K4850" s="248"/>
      <c r="L4850" s="253"/>
      <c r="M4850" s="254"/>
      <c r="N4850" s="255"/>
      <c r="O4850" s="255"/>
      <c r="P4850" s="255"/>
      <c r="Q4850" s="255"/>
      <c r="R4850" s="255"/>
      <c r="S4850" s="255"/>
      <c r="T4850" s="256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7" t="s">
        <v>383</v>
      </c>
      <c r="AU4850" s="257" t="s">
        <v>91</v>
      </c>
      <c r="AV4850" s="14" t="s">
        <v>91</v>
      </c>
      <c r="AW4850" s="14" t="s">
        <v>37</v>
      </c>
      <c r="AX4850" s="14" t="s">
        <v>78</v>
      </c>
      <c r="AY4850" s="257" t="s">
        <v>373</v>
      </c>
    </row>
    <row r="4851" s="14" customFormat="1">
      <c r="A4851" s="14"/>
      <c r="B4851" s="247"/>
      <c r="C4851" s="248"/>
      <c r="D4851" s="238" t="s">
        <v>383</v>
      </c>
      <c r="E4851" s="249" t="s">
        <v>19</v>
      </c>
      <c r="F4851" s="250" t="s">
        <v>4660</v>
      </c>
      <c r="G4851" s="248"/>
      <c r="H4851" s="251">
        <v>22.100000000000001</v>
      </c>
      <c r="I4851" s="252"/>
      <c r="J4851" s="248"/>
      <c r="K4851" s="248"/>
      <c r="L4851" s="253"/>
      <c r="M4851" s="254"/>
      <c r="N4851" s="255"/>
      <c r="O4851" s="255"/>
      <c r="P4851" s="255"/>
      <c r="Q4851" s="255"/>
      <c r="R4851" s="255"/>
      <c r="S4851" s="255"/>
      <c r="T4851" s="256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7" t="s">
        <v>383</v>
      </c>
      <c r="AU4851" s="257" t="s">
        <v>91</v>
      </c>
      <c r="AV4851" s="14" t="s">
        <v>91</v>
      </c>
      <c r="AW4851" s="14" t="s">
        <v>37</v>
      </c>
      <c r="AX4851" s="14" t="s">
        <v>78</v>
      </c>
      <c r="AY4851" s="257" t="s">
        <v>373</v>
      </c>
    </row>
    <row r="4852" s="14" customFormat="1">
      <c r="A4852" s="14"/>
      <c r="B4852" s="247"/>
      <c r="C4852" s="248"/>
      <c r="D4852" s="238" t="s">
        <v>383</v>
      </c>
      <c r="E4852" s="249" t="s">
        <v>19</v>
      </c>
      <c r="F4852" s="250" t="s">
        <v>4661</v>
      </c>
      <c r="G4852" s="248"/>
      <c r="H4852" s="251">
        <v>9.5</v>
      </c>
      <c r="I4852" s="252"/>
      <c r="J4852" s="248"/>
      <c r="K4852" s="248"/>
      <c r="L4852" s="253"/>
      <c r="M4852" s="254"/>
      <c r="N4852" s="255"/>
      <c r="O4852" s="255"/>
      <c r="P4852" s="255"/>
      <c r="Q4852" s="255"/>
      <c r="R4852" s="255"/>
      <c r="S4852" s="255"/>
      <c r="T4852" s="256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7" t="s">
        <v>383</v>
      </c>
      <c r="AU4852" s="257" t="s">
        <v>91</v>
      </c>
      <c r="AV4852" s="14" t="s">
        <v>91</v>
      </c>
      <c r="AW4852" s="14" t="s">
        <v>37</v>
      </c>
      <c r="AX4852" s="14" t="s">
        <v>78</v>
      </c>
      <c r="AY4852" s="257" t="s">
        <v>373</v>
      </c>
    </row>
    <row r="4853" s="14" customFormat="1">
      <c r="A4853" s="14"/>
      <c r="B4853" s="247"/>
      <c r="C4853" s="248"/>
      <c r="D4853" s="238" t="s">
        <v>383</v>
      </c>
      <c r="E4853" s="249" t="s">
        <v>19</v>
      </c>
      <c r="F4853" s="250" t="s">
        <v>4662</v>
      </c>
      <c r="G4853" s="248"/>
      <c r="H4853" s="251">
        <v>9.5</v>
      </c>
      <c r="I4853" s="252"/>
      <c r="J4853" s="248"/>
      <c r="K4853" s="248"/>
      <c r="L4853" s="253"/>
      <c r="M4853" s="254"/>
      <c r="N4853" s="255"/>
      <c r="O4853" s="255"/>
      <c r="P4853" s="255"/>
      <c r="Q4853" s="255"/>
      <c r="R4853" s="255"/>
      <c r="S4853" s="255"/>
      <c r="T4853" s="256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7" t="s">
        <v>383</v>
      </c>
      <c r="AU4853" s="257" t="s">
        <v>91</v>
      </c>
      <c r="AV4853" s="14" t="s">
        <v>91</v>
      </c>
      <c r="AW4853" s="14" t="s">
        <v>37</v>
      </c>
      <c r="AX4853" s="14" t="s">
        <v>78</v>
      </c>
      <c r="AY4853" s="257" t="s">
        <v>373</v>
      </c>
    </row>
    <row r="4854" s="14" customFormat="1">
      <c r="A4854" s="14"/>
      <c r="B4854" s="247"/>
      <c r="C4854" s="248"/>
      <c r="D4854" s="238" t="s">
        <v>383</v>
      </c>
      <c r="E4854" s="249" t="s">
        <v>19</v>
      </c>
      <c r="F4854" s="250" t="s">
        <v>4663</v>
      </c>
      <c r="G4854" s="248"/>
      <c r="H4854" s="251">
        <v>9.5</v>
      </c>
      <c r="I4854" s="252"/>
      <c r="J4854" s="248"/>
      <c r="K4854" s="248"/>
      <c r="L4854" s="253"/>
      <c r="M4854" s="254"/>
      <c r="N4854" s="255"/>
      <c r="O4854" s="255"/>
      <c r="P4854" s="255"/>
      <c r="Q4854" s="255"/>
      <c r="R4854" s="255"/>
      <c r="S4854" s="255"/>
      <c r="T4854" s="256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7" t="s">
        <v>383</v>
      </c>
      <c r="AU4854" s="257" t="s">
        <v>91</v>
      </c>
      <c r="AV4854" s="14" t="s">
        <v>91</v>
      </c>
      <c r="AW4854" s="14" t="s">
        <v>37</v>
      </c>
      <c r="AX4854" s="14" t="s">
        <v>78</v>
      </c>
      <c r="AY4854" s="257" t="s">
        <v>373</v>
      </c>
    </row>
    <row r="4855" s="14" customFormat="1">
      <c r="A4855" s="14"/>
      <c r="B4855" s="247"/>
      <c r="C4855" s="248"/>
      <c r="D4855" s="238" t="s">
        <v>383</v>
      </c>
      <c r="E4855" s="249" t="s">
        <v>19</v>
      </c>
      <c r="F4855" s="250" t="s">
        <v>4664</v>
      </c>
      <c r="G4855" s="248"/>
      <c r="H4855" s="251">
        <v>9.5</v>
      </c>
      <c r="I4855" s="252"/>
      <c r="J4855" s="248"/>
      <c r="K4855" s="248"/>
      <c r="L4855" s="253"/>
      <c r="M4855" s="254"/>
      <c r="N4855" s="255"/>
      <c r="O4855" s="255"/>
      <c r="P4855" s="255"/>
      <c r="Q4855" s="255"/>
      <c r="R4855" s="255"/>
      <c r="S4855" s="255"/>
      <c r="T4855" s="256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7" t="s">
        <v>383</v>
      </c>
      <c r="AU4855" s="257" t="s">
        <v>91</v>
      </c>
      <c r="AV4855" s="14" t="s">
        <v>91</v>
      </c>
      <c r="AW4855" s="14" t="s">
        <v>37</v>
      </c>
      <c r="AX4855" s="14" t="s">
        <v>78</v>
      </c>
      <c r="AY4855" s="257" t="s">
        <v>373</v>
      </c>
    </row>
    <row r="4856" s="14" customFormat="1">
      <c r="A4856" s="14"/>
      <c r="B4856" s="247"/>
      <c r="C4856" s="248"/>
      <c r="D4856" s="238" t="s">
        <v>383</v>
      </c>
      <c r="E4856" s="249" t="s">
        <v>19</v>
      </c>
      <c r="F4856" s="250" t="s">
        <v>4665</v>
      </c>
      <c r="G4856" s="248"/>
      <c r="H4856" s="251">
        <v>9.5</v>
      </c>
      <c r="I4856" s="252"/>
      <c r="J4856" s="248"/>
      <c r="K4856" s="248"/>
      <c r="L4856" s="253"/>
      <c r="M4856" s="254"/>
      <c r="N4856" s="255"/>
      <c r="O4856" s="255"/>
      <c r="P4856" s="255"/>
      <c r="Q4856" s="255"/>
      <c r="R4856" s="255"/>
      <c r="S4856" s="255"/>
      <c r="T4856" s="256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7" t="s">
        <v>383</v>
      </c>
      <c r="AU4856" s="257" t="s">
        <v>91</v>
      </c>
      <c r="AV4856" s="14" t="s">
        <v>91</v>
      </c>
      <c r="AW4856" s="14" t="s">
        <v>37</v>
      </c>
      <c r="AX4856" s="14" t="s">
        <v>78</v>
      </c>
      <c r="AY4856" s="257" t="s">
        <v>373</v>
      </c>
    </row>
    <row r="4857" s="14" customFormat="1">
      <c r="A4857" s="14"/>
      <c r="B4857" s="247"/>
      <c r="C4857" s="248"/>
      <c r="D4857" s="238" t="s">
        <v>383</v>
      </c>
      <c r="E4857" s="249" t="s">
        <v>19</v>
      </c>
      <c r="F4857" s="250" t="s">
        <v>4666</v>
      </c>
      <c r="G4857" s="248"/>
      <c r="H4857" s="251">
        <v>9.5</v>
      </c>
      <c r="I4857" s="252"/>
      <c r="J4857" s="248"/>
      <c r="K4857" s="248"/>
      <c r="L4857" s="253"/>
      <c r="M4857" s="254"/>
      <c r="N4857" s="255"/>
      <c r="O4857" s="255"/>
      <c r="P4857" s="255"/>
      <c r="Q4857" s="255"/>
      <c r="R4857" s="255"/>
      <c r="S4857" s="255"/>
      <c r="T4857" s="256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7" t="s">
        <v>383</v>
      </c>
      <c r="AU4857" s="257" t="s">
        <v>91</v>
      </c>
      <c r="AV4857" s="14" t="s">
        <v>91</v>
      </c>
      <c r="AW4857" s="14" t="s">
        <v>37</v>
      </c>
      <c r="AX4857" s="14" t="s">
        <v>78</v>
      </c>
      <c r="AY4857" s="257" t="s">
        <v>373</v>
      </c>
    </row>
    <row r="4858" s="14" customFormat="1">
      <c r="A4858" s="14"/>
      <c r="B4858" s="247"/>
      <c r="C4858" s="248"/>
      <c r="D4858" s="238" t="s">
        <v>383</v>
      </c>
      <c r="E4858" s="249" t="s">
        <v>19</v>
      </c>
      <c r="F4858" s="250" t="s">
        <v>4667</v>
      </c>
      <c r="G4858" s="248"/>
      <c r="H4858" s="251">
        <v>9.5</v>
      </c>
      <c r="I4858" s="252"/>
      <c r="J4858" s="248"/>
      <c r="K4858" s="248"/>
      <c r="L4858" s="253"/>
      <c r="M4858" s="254"/>
      <c r="N4858" s="255"/>
      <c r="O4858" s="255"/>
      <c r="P4858" s="255"/>
      <c r="Q4858" s="255"/>
      <c r="R4858" s="255"/>
      <c r="S4858" s="255"/>
      <c r="T4858" s="256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7" t="s">
        <v>383</v>
      </c>
      <c r="AU4858" s="257" t="s">
        <v>91</v>
      </c>
      <c r="AV4858" s="14" t="s">
        <v>91</v>
      </c>
      <c r="AW4858" s="14" t="s">
        <v>37</v>
      </c>
      <c r="AX4858" s="14" t="s">
        <v>78</v>
      </c>
      <c r="AY4858" s="257" t="s">
        <v>373</v>
      </c>
    </row>
    <row r="4859" s="14" customFormat="1">
      <c r="A4859" s="14"/>
      <c r="B4859" s="247"/>
      <c r="C4859" s="248"/>
      <c r="D4859" s="238" t="s">
        <v>383</v>
      </c>
      <c r="E4859" s="249" t="s">
        <v>19</v>
      </c>
      <c r="F4859" s="250" t="s">
        <v>4668</v>
      </c>
      <c r="G4859" s="248"/>
      <c r="H4859" s="251">
        <v>9.5</v>
      </c>
      <c r="I4859" s="252"/>
      <c r="J4859" s="248"/>
      <c r="K4859" s="248"/>
      <c r="L4859" s="253"/>
      <c r="M4859" s="254"/>
      <c r="N4859" s="255"/>
      <c r="O4859" s="255"/>
      <c r="P4859" s="255"/>
      <c r="Q4859" s="255"/>
      <c r="R4859" s="255"/>
      <c r="S4859" s="255"/>
      <c r="T4859" s="256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7" t="s">
        <v>383</v>
      </c>
      <c r="AU4859" s="257" t="s">
        <v>91</v>
      </c>
      <c r="AV4859" s="14" t="s">
        <v>91</v>
      </c>
      <c r="AW4859" s="14" t="s">
        <v>37</v>
      </c>
      <c r="AX4859" s="14" t="s">
        <v>78</v>
      </c>
      <c r="AY4859" s="257" t="s">
        <v>373</v>
      </c>
    </row>
    <row r="4860" s="14" customFormat="1">
      <c r="A4860" s="14"/>
      <c r="B4860" s="247"/>
      <c r="C4860" s="248"/>
      <c r="D4860" s="238" t="s">
        <v>383</v>
      </c>
      <c r="E4860" s="249" t="s">
        <v>19</v>
      </c>
      <c r="F4860" s="250" t="s">
        <v>4669</v>
      </c>
      <c r="G4860" s="248"/>
      <c r="H4860" s="251">
        <v>9.5</v>
      </c>
      <c r="I4860" s="252"/>
      <c r="J4860" s="248"/>
      <c r="K4860" s="248"/>
      <c r="L4860" s="253"/>
      <c r="M4860" s="254"/>
      <c r="N4860" s="255"/>
      <c r="O4860" s="255"/>
      <c r="P4860" s="255"/>
      <c r="Q4860" s="255"/>
      <c r="R4860" s="255"/>
      <c r="S4860" s="255"/>
      <c r="T4860" s="256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7" t="s">
        <v>383</v>
      </c>
      <c r="AU4860" s="257" t="s">
        <v>91</v>
      </c>
      <c r="AV4860" s="14" t="s">
        <v>91</v>
      </c>
      <c r="AW4860" s="14" t="s">
        <v>37</v>
      </c>
      <c r="AX4860" s="14" t="s">
        <v>78</v>
      </c>
      <c r="AY4860" s="257" t="s">
        <v>373</v>
      </c>
    </row>
    <row r="4861" s="14" customFormat="1">
      <c r="A4861" s="14"/>
      <c r="B4861" s="247"/>
      <c r="C4861" s="248"/>
      <c r="D4861" s="238" t="s">
        <v>383</v>
      </c>
      <c r="E4861" s="249" t="s">
        <v>19</v>
      </c>
      <c r="F4861" s="250" t="s">
        <v>4670</v>
      </c>
      <c r="G4861" s="248"/>
      <c r="H4861" s="251">
        <v>9.5</v>
      </c>
      <c r="I4861" s="252"/>
      <c r="J4861" s="248"/>
      <c r="K4861" s="248"/>
      <c r="L4861" s="253"/>
      <c r="M4861" s="254"/>
      <c r="N4861" s="255"/>
      <c r="O4861" s="255"/>
      <c r="P4861" s="255"/>
      <c r="Q4861" s="255"/>
      <c r="R4861" s="255"/>
      <c r="S4861" s="255"/>
      <c r="T4861" s="256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7" t="s">
        <v>383</v>
      </c>
      <c r="AU4861" s="257" t="s">
        <v>91</v>
      </c>
      <c r="AV4861" s="14" t="s">
        <v>91</v>
      </c>
      <c r="AW4861" s="14" t="s">
        <v>37</v>
      </c>
      <c r="AX4861" s="14" t="s">
        <v>78</v>
      </c>
      <c r="AY4861" s="257" t="s">
        <v>373</v>
      </c>
    </row>
    <row r="4862" s="16" customFormat="1">
      <c r="A4862" s="16"/>
      <c r="B4862" s="269"/>
      <c r="C4862" s="270"/>
      <c r="D4862" s="238" t="s">
        <v>383</v>
      </c>
      <c r="E4862" s="271" t="s">
        <v>19</v>
      </c>
      <c r="F4862" s="272" t="s">
        <v>447</v>
      </c>
      <c r="G4862" s="270"/>
      <c r="H4862" s="273">
        <v>365.10000000000002</v>
      </c>
      <c r="I4862" s="274"/>
      <c r="J4862" s="270"/>
      <c r="K4862" s="270"/>
      <c r="L4862" s="275"/>
      <c r="M4862" s="276"/>
      <c r="N4862" s="277"/>
      <c r="O4862" s="277"/>
      <c r="P4862" s="277"/>
      <c r="Q4862" s="277"/>
      <c r="R4862" s="277"/>
      <c r="S4862" s="277"/>
      <c r="T4862" s="278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T4862" s="279" t="s">
        <v>383</v>
      </c>
      <c r="AU4862" s="279" t="s">
        <v>91</v>
      </c>
      <c r="AV4862" s="16" t="s">
        <v>98</v>
      </c>
      <c r="AW4862" s="16" t="s">
        <v>37</v>
      </c>
      <c r="AX4862" s="16" t="s">
        <v>78</v>
      </c>
      <c r="AY4862" s="279" t="s">
        <v>373</v>
      </c>
    </row>
    <row r="4863" s="15" customFormat="1">
      <c r="A4863" s="15"/>
      <c r="B4863" s="258"/>
      <c r="C4863" s="259"/>
      <c r="D4863" s="238" t="s">
        <v>383</v>
      </c>
      <c r="E4863" s="260" t="s">
        <v>19</v>
      </c>
      <c r="F4863" s="261" t="s">
        <v>386</v>
      </c>
      <c r="G4863" s="259"/>
      <c r="H4863" s="262">
        <v>407</v>
      </c>
      <c r="I4863" s="263"/>
      <c r="J4863" s="259"/>
      <c r="K4863" s="259"/>
      <c r="L4863" s="264"/>
      <c r="M4863" s="265"/>
      <c r="N4863" s="266"/>
      <c r="O4863" s="266"/>
      <c r="P4863" s="266"/>
      <c r="Q4863" s="266"/>
      <c r="R4863" s="266"/>
      <c r="S4863" s="266"/>
      <c r="T4863" s="267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8" t="s">
        <v>383</v>
      </c>
      <c r="AU4863" s="268" t="s">
        <v>91</v>
      </c>
      <c r="AV4863" s="15" t="s">
        <v>379</v>
      </c>
      <c r="AW4863" s="15" t="s">
        <v>37</v>
      </c>
      <c r="AX4863" s="15" t="s">
        <v>85</v>
      </c>
      <c r="AY4863" s="268" t="s">
        <v>373</v>
      </c>
    </row>
    <row r="4864" s="2" customFormat="1" ht="24.15" customHeight="1">
      <c r="A4864" s="41"/>
      <c r="B4864" s="42"/>
      <c r="C4864" s="218" t="s">
        <v>4671</v>
      </c>
      <c r="D4864" s="218" t="s">
        <v>375</v>
      </c>
      <c r="E4864" s="219" t="s">
        <v>4672</v>
      </c>
      <c r="F4864" s="220" t="s">
        <v>4673</v>
      </c>
      <c r="G4864" s="221" t="s">
        <v>153</v>
      </c>
      <c r="H4864" s="222">
        <v>356.76999999999998</v>
      </c>
      <c r="I4864" s="223"/>
      <c r="J4864" s="224">
        <f>ROUND(I4864*H4864,2)</f>
        <v>0</v>
      </c>
      <c r="K4864" s="220" t="s">
        <v>19</v>
      </c>
      <c r="L4864" s="47"/>
      <c r="M4864" s="225" t="s">
        <v>19</v>
      </c>
      <c r="N4864" s="226" t="s">
        <v>50</v>
      </c>
      <c r="O4864" s="87"/>
      <c r="P4864" s="227">
        <f>O4864*H4864</f>
        <v>0</v>
      </c>
      <c r="Q4864" s="227">
        <v>0</v>
      </c>
      <c r="R4864" s="227">
        <f>Q4864*H4864</f>
        <v>0</v>
      </c>
      <c r="S4864" s="227">
        <v>0</v>
      </c>
      <c r="T4864" s="228">
        <f>S4864*H4864</f>
        <v>0</v>
      </c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R4864" s="229" t="s">
        <v>482</v>
      </c>
      <c r="AT4864" s="229" t="s">
        <v>375</v>
      </c>
      <c r="AU4864" s="229" t="s">
        <v>91</v>
      </c>
      <c r="AY4864" s="20" t="s">
        <v>373</v>
      </c>
      <c r="BE4864" s="230">
        <f>IF(N4864="základní",J4864,0)</f>
        <v>0</v>
      </c>
      <c r="BF4864" s="230">
        <f>IF(N4864="snížená",J4864,0)</f>
        <v>0</v>
      </c>
      <c r="BG4864" s="230">
        <f>IF(N4864="zákl. přenesená",J4864,0)</f>
        <v>0</v>
      </c>
      <c r="BH4864" s="230">
        <f>IF(N4864="sníž. přenesená",J4864,0)</f>
        <v>0</v>
      </c>
      <c r="BI4864" s="230">
        <f>IF(N4864="nulová",J4864,0)</f>
        <v>0</v>
      </c>
      <c r="BJ4864" s="20" t="s">
        <v>91</v>
      </c>
      <c r="BK4864" s="230">
        <f>ROUND(I4864*H4864,2)</f>
        <v>0</v>
      </c>
      <c r="BL4864" s="20" t="s">
        <v>482</v>
      </c>
      <c r="BM4864" s="229" t="s">
        <v>4674</v>
      </c>
    </row>
    <row r="4865" s="14" customFormat="1">
      <c r="A4865" s="14"/>
      <c r="B4865" s="247"/>
      <c r="C4865" s="248"/>
      <c r="D4865" s="238" t="s">
        <v>383</v>
      </c>
      <c r="E4865" s="249" t="s">
        <v>19</v>
      </c>
      <c r="F4865" s="250" t="s">
        <v>202</v>
      </c>
      <c r="G4865" s="248"/>
      <c r="H4865" s="251">
        <v>257.55000000000001</v>
      </c>
      <c r="I4865" s="252"/>
      <c r="J4865" s="248"/>
      <c r="K4865" s="248"/>
      <c r="L4865" s="253"/>
      <c r="M4865" s="254"/>
      <c r="N4865" s="255"/>
      <c r="O4865" s="255"/>
      <c r="P4865" s="255"/>
      <c r="Q4865" s="255"/>
      <c r="R4865" s="255"/>
      <c r="S4865" s="255"/>
      <c r="T4865" s="256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7" t="s">
        <v>383</v>
      </c>
      <c r="AU4865" s="257" t="s">
        <v>91</v>
      </c>
      <c r="AV4865" s="14" t="s">
        <v>91</v>
      </c>
      <c r="AW4865" s="14" t="s">
        <v>37</v>
      </c>
      <c r="AX4865" s="14" t="s">
        <v>78</v>
      </c>
      <c r="AY4865" s="257" t="s">
        <v>373</v>
      </c>
    </row>
    <row r="4866" s="14" customFormat="1">
      <c r="A4866" s="14"/>
      <c r="B4866" s="247"/>
      <c r="C4866" s="248"/>
      <c r="D4866" s="238" t="s">
        <v>383</v>
      </c>
      <c r="E4866" s="249" t="s">
        <v>19</v>
      </c>
      <c r="F4866" s="250" t="s">
        <v>199</v>
      </c>
      <c r="G4866" s="248"/>
      <c r="H4866" s="251">
        <v>99.219999999999999</v>
      </c>
      <c r="I4866" s="252"/>
      <c r="J4866" s="248"/>
      <c r="K4866" s="248"/>
      <c r="L4866" s="253"/>
      <c r="M4866" s="254"/>
      <c r="N4866" s="255"/>
      <c r="O4866" s="255"/>
      <c r="P4866" s="255"/>
      <c r="Q4866" s="255"/>
      <c r="R4866" s="255"/>
      <c r="S4866" s="255"/>
      <c r="T4866" s="256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7" t="s">
        <v>383</v>
      </c>
      <c r="AU4866" s="257" t="s">
        <v>91</v>
      </c>
      <c r="AV4866" s="14" t="s">
        <v>91</v>
      </c>
      <c r="AW4866" s="14" t="s">
        <v>37</v>
      </c>
      <c r="AX4866" s="14" t="s">
        <v>78</v>
      </c>
      <c r="AY4866" s="257" t="s">
        <v>373</v>
      </c>
    </row>
    <row r="4867" s="15" customFormat="1">
      <c r="A4867" s="15"/>
      <c r="B4867" s="258"/>
      <c r="C4867" s="259"/>
      <c r="D4867" s="238" t="s">
        <v>383</v>
      </c>
      <c r="E4867" s="260" t="s">
        <v>19</v>
      </c>
      <c r="F4867" s="261" t="s">
        <v>386</v>
      </c>
      <c r="G4867" s="259"/>
      <c r="H4867" s="262">
        <v>356.76999999999998</v>
      </c>
      <c r="I4867" s="263"/>
      <c r="J4867" s="259"/>
      <c r="K4867" s="259"/>
      <c r="L4867" s="264"/>
      <c r="M4867" s="265"/>
      <c r="N4867" s="266"/>
      <c r="O4867" s="266"/>
      <c r="P4867" s="266"/>
      <c r="Q4867" s="266"/>
      <c r="R4867" s="266"/>
      <c r="S4867" s="266"/>
      <c r="T4867" s="267"/>
      <c r="U4867" s="15"/>
      <c r="V4867" s="15"/>
      <c r="W4867" s="15"/>
      <c r="X4867" s="15"/>
      <c r="Y4867" s="15"/>
      <c r="Z4867" s="15"/>
      <c r="AA4867" s="15"/>
      <c r="AB4867" s="15"/>
      <c r="AC4867" s="15"/>
      <c r="AD4867" s="15"/>
      <c r="AE4867" s="15"/>
      <c r="AT4867" s="268" t="s">
        <v>383</v>
      </c>
      <c r="AU4867" s="268" t="s">
        <v>91</v>
      </c>
      <c r="AV4867" s="15" t="s">
        <v>379</v>
      </c>
      <c r="AW4867" s="15" t="s">
        <v>37</v>
      </c>
      <c r="AX4867" s="15" t="s">
        <v>85</v>
      </c>
      <c r="AY4867" s="268" t="s">
        <v>373</v>
      </c>
    </row>
    <row r="4868" s="2" customFormat="1" ht="24.15" customHeight="1">
      <c r="A4868" s="41"/>
      <c r="B4868" s="42"/>
      <c r="C4868" s="218" t="s">
        <v>4675</v>
      </c>
      <c r="D4868" s="218" t="s">
        <v>375</v>
      </c>
      <c r="E4868" s="219" t="s">
        <v>4676</v>
      </c>
      <c r="F4868" s="220" t="s">
        <v>4677</v>
      </c>
      <c r="G4868" s="221" t="s">
        <v>153</v>
      </c>
      <c r="H4868" s="222">
        <v>714</v>
      </c>
      <c r="I4868" s="223"/>
      <c r="J4868" s="224">
        <f>ROUND(I4868*H4868,2)</f>
        <v>0</v>
      </c>
      <c r="K4868" s="220" t="s">
        <v>378</v>
      </c>
      <c r="L4868" s="47"/>
      <c r="M4868" s="225" t="s">
        <v>19</v>
      </c>
      <c r="N4868" s="226" t="s">
        <v>50</v>
      </c>
      <c r="O4868" s="87"/>
      <c r="P4868" s="227">
        <f>O4868*H4868</f>
        <v>0</v>
      </c>
      <c r="Q4868" s="227">
        <v>5.0000000000000002E-05</v>
      </c>
      <c r="R4868" s="227">
        <f>Q4868*H4868</f>
        <v>0.035700000000000003</v>
      </c>
      <c r="S4868" s="227">
        <v>0</v>
      </c>
      <c r="T4868" s="228">
        <f>S4868*H4868</f>
        <v>0</v>
      </c>
      <c r="U4868" s="41"/>
      <c r="V4868" s="41"/>
      <c r="W4868" s="41"/>
      <c r="X4868" s="41"/>
      <c r="Y4868" s="41"/>
      <c r="Z4868" s="41"/>
      <c r="AA4868" s="41"/>
      <c r="AB4868" s="41"/>
      <c r="AC4868" s="41"/>
      <c r="AD4868" s="41"/>
      <c r="AE4868" s="41"/>
      <c r="AR4868" s="229" t="s">
        <v>482</v>
      </c>
      <c r="AT4868" s="229" t="s">
        <v>375</v>
      </c>
      <c r="AU4868" s="229" t="s">
        <v>91</v>
      </c>
      <c r="AY4868" s="20" t="s">
        <v>373</v>
      </c>
      <c r="BE4868" s="230">
        <f>IF(N4868="základní",J4868,0)</f>
        <v>0</v>
      </c>
      <c r="BF4868" s="230">
        <f>IF(N4868="snížená",J4868,0)</f>
        <v>0</v>
      </c>
      <c r="BG4868" s="230">
        <f>IF(N4868="zákl. přenesená",J4868,0)</f>
        <v>0</v>
      </c>
      <c r="BH4868" s="230">
        <f>IF(N4868="sníž. přenesená",J4868,0)</f>
        <v>0</v>
      </c>
      <c r="BI4868" s="230">
        <f>IF(N4868="nulová",J4868,0)</f>
        <v>0</v>
      </c>
      <c r="BJ4868" s="20" t="s">
        <v>91</v>
      </c>
      <c r="BK4868" s="230">
        <f>ROUND(I4868*H4868,2)</f>
        <v>0</v>
      </c>
      <c r="BL4868" s="20" t="s">
        <v>482</v>
      </c>
      <c r="BM4868" s="229" t="s">
        <v>4678</v>
      </c>
    </row>
    <row r="4869" s="2" customFormat="1">
      <c r="A4869" s="41"/>
      <c r="B4869" s="42"/>
      <c r="C4869" s="43"/>
      <c r="D4869" s="231" t="s">
        <v>381</v>
      </c>
      <c r="E4869" s="43"/>
      <c r="F4869" s="232" t="s">
        <v>4679</v>
      </c>
      <c r="G4869" s="43"/>
      <c r="H4869" s="43"/>
      <c r="I4869" s="233"/>
      <c r="J4869" s="43"/>
      <c r="K4869" s="43"/>
      <c r="L4869" s="47"/>
      <c r="M4869" s="234"/>
      <c r="N4869" s="235"/>
      <c r="O4869" s="87"/>
      <c r="P4869" s="87"/>
      <c r="Q4869" s="87"/>
      <c r="R4869" s="87"/>
      <c r="S4869" s="87"/>
      <c r="T4869" s="88"/>
      <c r="U4869" s="41"/>
      <c r="V4869" s="41"/>
      <c r="W4869" s="41"/>
      <c r="X4869" s="41"/>
      <c r="Y4869" s="41"/>
      <c r="Z4869" s="41"/>
      <c r="AA4869" s="41"/>
      <c r="AB4869" s="41"/>
      <c r="AC4869" s="41"/>
      <c r="AD4869" s="41"/>
      <c r="AE4869" s="41"/>
      <c r="AT4869" s="20" t="s">
        <v>381</v>
      </c>
      <c r="AU4869" s="20" t="s">
        <v>91</v>
      </c>
    </row>
    <row r="4870" s="14" customFormat="1">
      <c r="A4870" s="14"/>
      <c r="B4870" s="247"/>
      <c r="C4870" s="248"/>
      <c r="D4870" s="238" t="s">
        <v>383</v>
      </c>
      <c r="E4870" s="249" t="s">
        <v>19</v>
      </c>
      <c r="F4870" s="250" t="s">
        <v>165</v>
      </c>
      <c r="G4870" s="248"/>
      <c r="H4870" s="251">
        <v>75.579999999999998</v>
      </c>
      <c r="I4870" s="252"/>
      <c r="J4870" s="248"/>
      <c r="K4870" s="248"/>
      <c r="L4870" s="253"/>
      <c r="M4870" s="254"/>
      <c r="N4870" s="255"/>
      <c r="O4870" s="255"/>
      <c r="P4870" s="255"/>
      <c r="Q4870" s="255"/>
      <c r="R4870" s="255"/>
      <c r="S4870" s="255"/>
      <c r="T4870" s="256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7" t="s">
        <v>383</v>
      </c>
      <c r="AU4870" s="257" t="s">
        <v>91</v>
      </c>
      <c r="AV4870" s="14" t="s">
        <v>91</v>
      </c>
      <c r="AW4870" s="14" t="s">
        <v>37</v>
      </c>
      <c r="AX4870" s="14" t="s">
        <v>78</v>
      </c>
      <c r="AY4870" s="257" t="s">
        <v>373</v>
      </c>
    </row>
    <row r="4871" s="14" customFormat="1">
      <c r="A4871" s="14"/>
      <c r="B4871" s="247"/>
      <c r="C4871" s="248"/>
      <c r="D4871" s="238" t="s">
        <v>383</v>
      </c>
      <c r="E4871" s="249" t="s">
        <v>19</v>
      </c>
      <c r="F4871" s="250" t="s">
        <v>168</v>
      </c>
      <c r="G4871" s="248"/>
      <c r="H4871" s="251">
        <v>21.050000000000001</v>
      </c>
      <c r="I4871" s="252"/>
      <c r="J4871" s="248"/>
      <c r="K4871" s="248"/>
      <c r="L4871" s="253"/>
      <c r="M4871" s="254"/>
      <c r="N4871" s="255"/>
      <c r="O4871" s="255"/>
      <c r="P4871" s="255"/>
      <c r="Q4871" s="255"/>
      <c r="R4871" s="255"/>
      <c r="S4871" s="255"/>
      <c r="T4871" s="256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7" t="s">
        <v>383</v>
      </c>
      <c r="AU4871" s="257" t="s">
        <v>91</v>
      </c>
      <c r="AV4871" s="14" t="s">
        <v>91</v>
      </c>
      <c r="AW4871" s="14" t="s">
        <v>37</v>
      </c>
      <c r="AX4871" s="14" t="s">
        <v>78</v>
      </c>
      <c r="AY4871" s="257" t="s">
        <v>373</v>
      </c>
    </row>
    <row r="4872" s="14" customFormat="1">
      <c r="A4872" s="14"/>
      <c r="B4872" s="247"/>
      <c r="C4872" s="248"/>
      <c r="D4872" s="238" t="s">
        <v>383</v>
      </c>
      <c r="E4872" s="249" t="s">
        <v>19</v>
      </c>
      <c r="F4872" s="250" t="s">
        <v>172</v>
      </c>
      <c r="G4872" s="248"/>
      <c r="H4872" s="251">
        <v>260.60000000000002</v>
      </c>
      <c r="I4872" s="252"/>
      <c r="J4872" s="248"/>
      <c r="K4872" s="248"/>
      <c r="L4872" s="253"/>
      <c r="M4872" s="254"/>
      <c r="N4872" s="255"/>
      <c r="O4872" s="255"/>
      <c r="P4872" s="255"/>
      <c r="Q4872" s="255"/>
      <c r="R4872" s="255"/>
      <c r="S4872" s="255"/>
      <c r="T4872" s="256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7" t="s">
        <v>383</v>
      </c>
      <c r="AU4872" s="257" t="s">
        <v>91</v>
      </c>
      <c r="AV4872" s="14" t="s">
        <v>91</v>
      </c>
      <c r="AW4872" s="14" t="s">
        <v>37</v>
      </c>
      <c r="AX4872" s="14" t="s">
        <v>78</v>
      </c>
      <c r="AY4872" s="257" t="s">
        <v>373</v>
      </c>
    </row>
    <row r="4873" s="14" customFormat="1">
      <c r="A4873" s="14"/>
      <c r="B4873" s="247"/>
      <c r="C4873" s="248"/>
      <c r="D4873" s="238" t="s">
        <v>383</v>
      </c>
      <c r="E4873" s="249" t="s">
        <v>19</v>
      </c>
      <c r="F4873" s="250" t="s">
        <v>202</v>
      </c>
      <c r="G4873" s="248"/>
      <c r="H4873" s="251">
        <v>257.55000000000001</v>
      </c>
      <c r="I4873" s="252"/>
      <c r="J4873" s="248"/>
      <c r="K4873" s="248"/>
      <c r="L4873" s="253"/>
      <c r="M4873" s="254"/>
      <c r="N4873" s="255"/>
      <c r="O4873" s="255"/>
      <c r="P4873" s="255"/>
      <c r="Q4873" s="255"/>
      <c r="R4873" s="255"/>
      <c r="S4873" s="255"/>
      <c r="T4873" s="256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7" t="s">
        <v>383</v>
      </c>
      <c r="AU4873" s="257" t="s">
        <v>91</v>
      </c>
      <c r="AV4873" s="14" t="s">
        <v>91</v>
      </c>
      <c r="AW4873" s="14" t="s">
        <v>37</v>
      </c>
      <c r="AX4873" s="14" t="s">
        <v>78</v>
      </c>
      <c r="AY4873" s="257" t="s">
        <v>373</v>
      </c>
    </row>
    <row r="4874" s="14" customFormat="1">
      <c r="A4874" s="14"/>
      <c r="B4874" s="247"/>
      <c r="C4874" s="248"/>
      <c r="D4874" s="238" t="s">
        <v>383</v>
      </c>
      <c r="E4874" s="249" t="s">
        <v>19</v>
      </c>
      <c r="F4874" s="250" t="s">
        <v>199</v>
      </c>
      <c r="G4874" s="248"/>
      <c r="H4874" s="251">
        <v>99.219999999999999</v>
      </c>
      <c r="I4874" s="252"/>
      <c r="J4874" s="248"/>
      <c r="K4874" s="248"/>
      <c r="L4874" s="253"/>
      <c r="M4874" s="254"/>
      <c r="N4874" s="255"/>
      <c r="O4874" s="255"/>
      <c r="P4874" s="255"/>
      <c r="Q4874" s="255"/>
      <c r="R4874" s="255"/>
      <c r="S4874" s="255"/>
      <c r="T4874" s="256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7" t="s">
        <v>383</v>
      </c>
      <c r="AU4874" s="257" t="s">
        <v>91</v>
      </c>
      <c r="AV4874" s="14" t="s">
        <v>91</v>
      </c>
      <c r="AW4874" s="14" t="s">
        <v>37</v>
      </c>
      <c r="AX4874" s="14" t="s">
        <v>78</v>
      </c>
      <c r="AY4874" s="257" t="s">
        <v>373</v>
      </c>
    </row>
    <row r="4875" s="15" customFormat="1">
      <c r="A4875" s="15"/>
      <c r="B4875" s="258"/>
      <c r="C4875" s="259"/>
      <c r="D4875" s="238" t="s">
        <v>383</v>
      </c>
      <c r="E4875" s="260" t="s">
        <v>19</v>
      </c>
      <c r="F4875" s="261" t="s">
        <v>386</v>
      </c>
      <c r="G4875" s="259"/>
      <c r="H4875" s="262">
        <v>714</v>
      </c>
      <c r="I4875" s="263"/>
      <c r="J4875" s="259"/>
      <c r="K4875" s="259"/>
      <c r="L4875" s="264"/>
      <c r="M4875" s="265"/>
      <c r="N4875" s="266"/>
      <c r="O4875" s="266"/>
      <c r="P4875" s="266"/>
      <c r="Q4875" s="266"/>
      <c r="R4875" s="266"/>
      <c r="S4875" s="266"/>
      <c r="T4875" s="267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T4875" s="268" t="s">
        <v>383</v>
      </c>
      <c r="AU4875" s="268" t="s">
        <v>91</v>
      </c>
      <c r="AV4875" s="15" t="s">
        <v>379</v>
      </c>
      <c r="AW4875" s="15" t="s">
        <v>37</v>
      </c>
      <c r="AX4875" s="15" t="s">
        <v>85</v>
      </c>
      <c r="AY4875" s="268" t="s">
        <v>373</v>
      </c>
    </row>
    <row r="4876" s="2" customFormat="1" ht="44.25" customHeight="1">
      <c r="A4876" s="41"/>
      <c r="B4876" s="42"/>
      <c r="C4876" s="218" t="s">
        <v>4680</v>
      </c>
      <c r="D4876" s="218" t="s">
        <v>375</v>
      </c>
      <c r="E4876" s="219" t="s">
        <v>4681</v>
      </c>
      <c r="F4876" s="220" t="s">
        <v>4682</v>
      </c>
      <c r="G4876" s="221" t="s">
        <v>2058</v>
      </c>
      <c r="H4876" s="290"/>
      <c r="I4876" s="223"/>
      <c r="J4876" s="224">
        <f>ROUND(I4876*H4876,2)</f>
        <v>0</v>
      </c>
      <c r="K4876" s="220" t="s">
        <v>378</v>
      </c>
      <c r="L4876" s="47"/>
      <c r="M4876" s="225" t="s">
        <v>19</v>
      </c>
      <c r="N4876" s="226" t="s">
        <v>50</v>
      </c>
      <c r="O4876" s="87"/>
      <c r="P4876" s="227">
        <f>O4876*H4876</f>
        <v>0</v>
      </c>
      <c r="Q4876" s="227">
        <v>0</v>
      </c>
      <c r="R4876" s="227">
        <f>Q4876*H4876</f>
        <v>0</v>
      </c>
      <c r="S4876" s="227">
        <v>0</v>
      </c>
      <c r="T4876" s="228">
        <f>S4876*H4876</f>
        <v>0</v>
      </c>
      <c r="U4876" s="41"/>
      <c r="V4876" s="41"/>
      <c r="W4876" s="41"/>
      <c r="X4876" s="41"/>
      <c r="Y4876" s="41"/>
      <c r="Z4876" s="41"/>
      <c r="AA4876" s="41"/>
      <c r="AB4876" s="41"/>
      <c r="AC4876" s="41"/>
      <c r="AD4876" s="41"/>
      <c r="AE4876" s="41"/>
      <c r="AR4876" s="229" t="s">
        <v>482</v>
      </c>
      <c r="AT4876" s="229" t="s">
        <v>375</v>
      </c>
      <c r="AU4876" s="229" t="s">
        <v>91</v>
      </c>
      <c r="AY4876" s="20" t="s">
        <v>373</v>
      </c>
      <c r="BE4876" s="230">
        <f>IF(N4876="základní",J4876,0)</f>
        <v>0</v>
      </c>
      <c r="BF4876" s="230">
        <f>IF(N4876="snížená",J4876,0)</f>
        <v>0</v>
      </c>
      <c r="BG4876" s="230">
        <f>IF(N4876="zákl. přenesená",J4876,0)</f>
        <v>0</v>
      </c>
      <c r="BH4876" s="230">
        <f>IF(N4876="sníž. přenesená",J4876,0)</f>
        <v>0</v>
      </c>
      <c r="BI4876" s="230">
        <f>IF(N4876="nulová",J4876,0)</f>
        <v>0</v>
      </c>
      <c r="BJ4876" s="20" t="s">
        <v>91</v>
      </c>
      <c r="BK4876" s="230">
        <f>ROUND(I4876*H4876,2)</f>
        <v>0</v>
      </c>
      <c r="BL4876" s="20" t="s">
        <v>482</v>
      </c>
      <c r="BM4876" s="229" t="s">
        <v>4683</v>
      </c>
    </row>
    <row r="4877" s="2" customFormat="1">
      <c r="A4877" s="41"/>
      <c r="B4877" s="42"/>
      <c r="C4877" s="43"/>
      <c r="D4877" s="231" t="s">
        <v>381</v>
      </c>
      <c r="E4877" s="43"/>
      <c r="F4877" s="232" t="s">
        <v>4684</v>
      </c>
      <c r="G4877" s="43"/>
      <c r="H4877" s="43"/>
      <c r="I4877" s="233"/>
      <c r="J4877" s="43"/>
      <c r="K4877" s="43"/>
      <c r="L4877" s="47"/>
      <c r="M4877" s="234"/>
      <c r="N4877" s="235"/>
      <c r="O4877" s="87"/>
      <c r="P4877" s="87"/>
      <c r="Q4877" s="87"/>
      <c r="R4877" s="87"/>
      <c r="S4877" s="87"/>
      <c r="T4877" s="88"/>
      <c r="U4877" s="41"/>
      <c r="V4877" s="41"/>
      <c r="W4877" s="41"/>
      <c r="X4877" s="41"/>
      <c r="Y4877" s="41"/>
      <c r="Z4877" s="41"/>
      <c r="AA4877" s="41"/>
      <c r="AB4877" s="41"/>
      <c r="AC4877" s="41"/>
      <c r="AD4877" s="41"/>
      <c r="AE4877" s="41"/>
      <c r="AT4877" s="20" t="s">
        <v>381</v>
      </c>
      <c r="AU4877" s="20" t="s">
        <v>91</v>
      </c>
    </row>
    <row r="4878" s="12" customFormat="1" ht="22.8" customHeight="1">
      <c r="A4878" s="12"/>
      <c r="B4878" s="202"/>
      <c r="C4878" s="203"/>
      <c r="D4878" s="204" t="s">
        <v>77</v>
      </c>
      <c r="E4878" s="216" t="s">
        <v>4685</v>
      </c>
      <c r="F4878" s="216" t="s">
        <v>4686</v>
      </c>
      <c r="G4878" s="203"/>
      <c r="H4878" s="203"/>
      <c r="I4878" s="206"/>
      <c r="J4878" s="217">
        <f>BK4878</f>
        <v>0</v>
      </c>
      <c r="K4878" s="203"/>
      <c r="L4878" s="208"/>
      <c r="M4878" s="209"/>
      <c r="N4878" s="210"/>
      <c r="O4878" s="210"/>
      <c r="P4878" s="211">
        <f>SUM(P4879:P5402)</f>
        <v>0</v>
      </c>
      <c r="Q4878" s="210"/>
      <c r="R4878" s="211">
        <f>SUM(R4879:R5402)</f>
        <v>26.31735826000001</v>
      </c>
      <c r="S4878" s="210"/>
      <c r="T4878" s="212">
        <f>SUM(T4879:T5402)</f>
        <v>0</v>
      </c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R4878" s="213" t="s">
        <v>91</v>
      </c>
      <c r="AT4878" s="214" t="s">
        <v>77</v>
      </c>
      <c r="AU4878" s="214" t="s">
        <v>85</v>
      </c>
      <c r="AY4878" s="213" t="s">
        <v>373</v>
      </c>
      <c r="BK4878" s="215">
        <f>SUM(BK4879:BK5402)</f>
        <v>0</v>
      </c>
    </row>
    <row r="4879" s="2" customFormat="1" ht="24.15" customHeight="1">
      <c r="A4879" s="41"/>
      <c r="B4879" s="42"/>
      <c r="C4879" s="218" t="s">
        <v>4687</v>
      </c>
      <c r="D4879" s="218" t="s">
        <v>375</v>
      </c>
      <c r="E4879" s="219" t="s">
        <v>4688</v>
      </c>
      <c r="F4879" s="220" t="s">
        <v>4689</v>
      </c>
      <c r="G4879" s="221" t="s">
        <v>153</v>
      </c>
      <c r="H4879" s="222">
        <v>2219.2170000000001</v>
      </c>
      <c r="I4879" s="223"/>
      <c r="J4879" s="224">
        <f>ROUND(I4879*H4879,2)</f>
        <v>0</v>
      </c>
      <c r="K4879" s="220" t="s">
        <v>378</v>
      </c>
      <c r="L4879" s="47"/>
      <c r="M4879" s="225" t="s">
        <v>19</v>
      </c>
      <c r="N4879" s="226" t="s">
        <v>50</v>
      </c>
      <c r="O4879" s="87"/>
      <c r="P4879" s="227">
        <f>O4879*H4879</f>
        <v>0</v>
      </c>
      <c r="Q4879" s="227">
        <v>0</v>
      </c>
      <c r="R4879" s="227">
        <f>Q4879*H4879</f>
        <v>0</v>
      </c>
      <c r="S4879" s="227">
        <v>0</v>
      </c>
      <c r="T4879" s="228">
        <f>S4879*H4879</f>
        <v>0</v>
      </c>
      <c r="U4879" s="41"/>
      <c r="V4879" s="41"/>
      <c r="W4879" s="41"/>
      <c r="X4879" s="41"/>
      <c r="Y4879" s="41"/>
      <c r="Z4879" s="41"/>
      <c r="AA4879" s="41"/>
      <c r="AB4879" s="41"/>
      <c r="AC4879" s="41"/>
      <c r="AD4879" s="41"/>
      <c r="AE4879" s="41"/>
      <c r="AR4879" s="229" t="s">
        <v>482</v>
      </c>
      <c r="AT4879" s="229" t="s">
        <v>375</v>
      </c>
      <c r="AU4879" s="229" t="s">
        <v>91</v>
      </c>
      <c r="AY4879" s="20" t="s">
        <v>373</v>
      </c>
      <c r="BE4879" s="230">
        <f>IF(N4879="základní",J4879,0)</f>
        <v>0</v>
      </c>
      <c r="BF4879" s="230">
        <f>IF(N4879="snížená",J4879,0)</f>
        <v>0</v>
      </c>
      <c r="BG4879" s="230">
        <f>IF(N4879="zákl. přenesená",J4879,0)</f>
        <v>0</v>
      </c>
      <c r="BH4879" s="230">
        <f>IF(N4879="sníž. přenesená",J4879,0)</f>
        <v>0</v>
      </c>
      <c r="BI4879" s="230">
        <f>IF(N4879="nulová",J4879,0)</f>
        <v>0</v>
      </c>
      <c r="BJ4879" s="20" t="s">
        <v>91</v>
      </c>
      <c r="BK4879" s="230">
        <f>ROUND(I4879*H4879,2)</f>
        <v>0</v>
      </c>
      <c r="BL4879" s="20" t="s">
        <v>482</v>
      </c>
      <c r="BM4879" s="229" t="s">
        <v>4690</v>
      </c>
    </row>
    <row r="4880" s="2" customFormat="1">
      <c r="A4880" s="41"/>
      <c r="B4880" s="42"/>
      <c r="C4880" s="43"/>
      <c r="D4880" s="231" t="s">
        <v>381</v>
      </c>
      <c r="E4880" s="43"/>
      <c r="F4880" s="232" t="s">
        <v>4691</v>
      </c>
      <c r="G4880" s="43"/>
      <c r="H4880" s="43"/>
      <c r="I4880" s="233"/>
      <c r="J4880" s="43"/>
      <c r="K4880" s="43"/>
      <c r="L4880" s="47"/>
      <c r="M4880" s="234"/>
      <c r="N4880" s="235"/>
      <c r="O4880" s="87"/>
      <c r="P4880" s="87"/>
      <c r="Q4880" s="87"/>
      <c r="R4880" s="87"/>
      <c r="S4880" s="87"/>
      <c r="T4880" s="88"/>
      <c r="U4880" s="41"/>
      <c r="V4880" s="41"/>
      <c r="W4880" s="41"/>
      <c r="X4880" s="41"/>
      <c r="Y4880" s="41"/>
      <c r="Z4880" s="41"/>
      <c r="AA4880" s="41"/>
      <c r="AB4880" s="41"/>
      <c r="AC4880" s="41"/>
      <c r="AD4880" s="41"/>
      <c r="AE4880" s="41"/>
      <c r="AT4880" s="20" t="s">
        <v>381</v>
      </c>
      <c r="AU4880" s="20" t="s">
        <v>91</v>
      </c>
    </row>
    <row r="4881" s="13" customFormat="1">
      <c r="A4881" s="13"/>
      <c r="B4881" s="236"/>
      <c r="C4881" s="237"/>
      <c r="D4881" s="238" t="s">
        <v>383</v>
      </c>
      <c r="E4881" s="239" t="s">
        <v>19</v>
      </c>
      <c r="F4881" s="240" t="s">
        <v>2377</v>
      </c>
      <c r="G4881" s="237"/>
      <c r="H4881" s="239" t="s">
        <v>19</v>
      </c>
      <c r="I4881" s="241"/>
      <c r="J4881" s="237"/>
      <c r="K4881" s="237"/>
      <c r="L4881" s="242"/>
      <c r="M4881" s="243"/>
      <c r="N4881" s="244"/>
      <c r="O4881" s="244"/>
      <c r="P4881" s="244"/>
      <c r="Q4881" s="244"/>
      <c r="R4881" s="244"/>
      <c r="S4881" s="244"/>
      <c r="T4881" s="245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6" t="s">
        <v>383</v>
      </c>
      <c r="AU4881" s="246" t="s">
        <v>91</v>
      </c>
      <c r="AV4881" s="13" t="s">
        <v>85</v>
      </c>
      <c r="AW4881" s="13" t="s">
        <v>37</v>
      </c>
      <c r="AX4881" s="13" t="s">
        <v>78</v>
      </c>
      <c r="AY4881" s="246" t="s">
        <v>373</v>
      </c>
    </row>
    <row r="4882" s="13" customFormat="1">
      <c r="A4882" s="13"/>
      <c r="B4882" s="236"/>
      <c r="C4882" s="237"/>
      <c r="D4882" s="238" t="s">
        <v>383</v>
      </c>
      <c r="E4882" s="239" t="s">
        <v>19</v>
      </c>
      <c r="F4882" s="240" t="s">
        <v>668</v>
      </c>
      <c r="G4882" s="237"/>
      <c r="H4882" s="239" t="s">
        <v>19</v>
      </c>
      <c r="I4882" s="241"/>
      <c r="J4882" s="237"/>
      <c r="K4882" s="237"/>
      <c r="L4882" s="242"/>
      <c r="M4882" s="243"/>
      <c r="N4882" s="244"/>
      <c r="O4882" s="244"/>
      <c r="P4882" s="244"/>
      <c r="Q4882" s="244"/>
      <c r="R4882" s="244"/>
      <c r="S4882" s="244"/>
      <c r="T4882" s="245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6" t="s">
        <v>383</v>
      </c>
      <c r="AU4882" s="246" t="s">
        <v>91</v>
      </c>
      <c r="AV4882" s="13" t="s">
        <v>85</v>
      </c>
      <c r="AW4882" s="13" t="s">
        <v>37</v>
      </c>
      <c r="AX4882" s="13" t="s">
        <v>78</v>
      </c>
      <c r="AY4882" s="246" t="s">
        <v>373</v>
      </c>
    </row>
    <row r="4883" s="13" customFormat="1">
      <c r="A4883" s="13"/>
      <c r="B4883" s="236"/>
      <c r="C4883" s="237"/>
      <c r="D4883" s="238" t="s">
        <v>383</v>
      </c>
      <c r="E4883" s="239" t="s">
        <v>19</v>
      </c>
      <c r="F4883" s="240" t="s">
        <v>673</v>
      </c>
      <c r="G4883" s="237"/>
      <c r="H4883" s="239" t="s">
        <v>19</v>
      </c>
      <c r="I4883" s="241"/>
      <c r="J4883" s="237"/>
      <c r="K4883" s="237"/>
      <c r="L4883" s="242"/>
      <c r="M4883" s="243"/>
      <c r="N4883" s="244"/>
      <c r="O4883" s="244"/>
      <c r="P4883" s="244"/>
      <c r="Q4883" s="244"/>
      <c r="R4883" s="244"/>
      <c r="S4883" s="244"/>
      <c r="T4883" s="245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6" t="s">
        <v>383</v>
      </c>
      <c r="AU4883" s="246" t="s">
        <v>91</v>
      </c>
      <c r="AV4883" s="13" t="s">
        <v>85</v>
      </c>
      <c r="AW4883" s="13" t="s">
        <v>37</v>
      </c>
      <c r="AX4883" s="13" t="s">
        <v>78</v>
      </c>
      <c r="AY4883" s="246" t="s">
        <v>373</v>
      </c>
    </row>
    <row r="4884" s="13" customFormat="1">
      <c r="A4884" s="13"/>
      <c r="B4884" s="236"/>
      <c r="C4884" s="237"/>
      <c r="D4884" s="238" t="s">
        <v>383</v>
      </c>
      <c r="E4884" s="239" t="s">
        <v>19</v>
      </c>
      <c r="F4884" s="240" t="s">
        <v>177</v>
      </c>
      <c r="G4884" s="237"/>
      <c r="H4884" s="239" t="s">
        <v>19</v>
      </c>
      <c r="I4884" s="241"/>
      <c r="J4884" s="237"/>
      <c r="K4884" s="237"/>
      <c r="L4884" s="242"/>
      <c r="M4884" s="243"/>
      <c r="N4884" s="244"/>
      <c r="O4884" s="244"/>
      <c r="P4884" s="244"/>
      <c r="Q4884" s="244"/>
      <c r="R4884" s="244"/>
      <c r="S4884" s="244"/>
      <c r="T4884" s="245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6" t="s">
        <v>383</v>
      </c>
      <c r="AU4884" s="246" t="s">
        <v>91</v>
      </c>
      <c r="AV4884" s="13" t="s">
        <v>85</v>
      </c>
      <c r="AW4884" s="13" t="s">
        <v>37</v>
      </c>
      <c r="AX4884" s="13" t="s">
        <v>78</v>
      </c>
      <c r="AY4884" s="246" t="s">
        <v>373</v>
      </c>
    </row>
    <row r="4885" s="14" customFormat="1">
      <c r="A4885" s="14"/>
      <c r="B4885" s="247"/>
      <c r="C4885" s="248"/>
      <c r="D4885" s="238" t="s">
        <v>383</v>
      </c>
      <c r="E4885" s="249" t="s">
        <v>19</v>
      </c>
      <c r="F4885" s="250" t="s">
        <v>2742</v>
      </c>
      <c r="G4885" s="248"/>
      <c r="H4885" s="251">
        <v>6.9699999999999998</v>
      </c>
      <c r="I4885" s="252"/>
      <c r="J4885" s="248"/>
      <c r="K4885" s="248"/>
      <c r="L4885" s="253"/>
      <c r="M4885" s="254"/>
      <c r="N4885" s="255"/>
      <c r="O4885" s="255"/>
      <c r="P4885" s="255"/>
      <c r="Q4885" s="255"/>
      <c r="R4885" s="255"/>
      <c r="S4885" s="255"/>
      <c r="T4885" s="256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7" t="s">
        <v>383</v>
      </c>
      <c r="AU4885" s="257" t="s">
        <v>91</v>
      </c>
      <c r="AV4885" s="14" t="s">
        <v>91</v>
      </c>
      <c r="AW4885" s="14" t="s">
        <v>37</v>
      </c>
      <c r="AX4885" s="14" t="s">
        <v>78</v>
      </c>
      <c r="AY4885" s="257" t="s">
        <v>373</v>
      </c>
    </row>
    <row r="4886" s="14" customFormat="1">
      <c r="A4886" s="14"/>
      <c r="B4886" s="247"/>
      <c r="C4886" s="248"/>
      <c r="D4886" s="238" t="s">
        <v>383</v>
      </c>
      <c r="E4886" s="249" t="s">
        <v>19</v>
      </c>
      <c r="F4886" s="250" t="s">
        <v>2743</v>
      </c>
      <c r="G4886" s="248"/>
      <c r="H4886" s="251">
        <v>80.560000000000002</v>
      </c>
      <c r="I4886" s="252"/>
      <c r="J4886" s="248"/>
      <c r="K4886" s="248"/>
      <c r="L4886" s="253"/>
      <c r="M4886" s="254"/>
      <c r="N4886" s="255"/>
      <c r="O4886" s="255"/>
      <c r="P4886" s="255"/>
      <c r="Q4886" s="255"/>
      <c r="R4886" s="255"/>
      <c r="S4886" s="255"/>
      <c r="T4886" s="256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7" t="s">
        <v>383</v>
      </c>
      <c r="AU4886" s="257" t="s">
        <v>91</v>
      </c>
      <c r="AV4886" s="14" t="s">
        <v>91</v>
      </c>
      <c r="AW4886" s="14" t="s">
        <v>37</v>
      </c>
      <c r="AX4886" s="14" t="s">
        <v>78</v>
      </c>
      <c r="AY4886" s="257" t="s">
        <v>373</v>
      </c>
    </row>
    <row r="4887" s="14" customFormat="1">
      <c r="A4887" s="14"/>
      <c r="B4887" s="247"/>
      <c r="C4887" s="248"/>
      <c r="D4887" s="238" t="s">
        <v>383</v>
      </c>
      <c r="E4887" s="249" t="s">
        <v>19</v>
      </c>
      <c r="F4887" s="250" t="s">
        <v>2745</v>
      </c>
      <c r="G4887" s="248"/>
      <c r="H4887" s="251">
        <v>15.94</v>
      </c>
      <c r="I4887" s="252"/>
      <c r="J4887" s="248"/>
      <c r="K4887" s="248"/>
      <c r="L4887" s="253"/>
      <c r="M4887" s="254"/>
      <c r="N4887" s="255"/>
      <c r="O4887" s="255"/>
      <c r="P4887" s="255"/>
      <c r="Q4887" s="255"/>
      <c r="R4887" s="255"/>
      <c r="S4887" s="255"/>
      <c r="T4887" s="256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7" t="s">
        <v>383</v>
      </c>
      <c r="AU4887" s="257" t="s">
        <v>91</v>
      </c>
      <c r="AV4887" s="14" t="s">
        <v>91</v>
      </c>
      <c r="AW4887" s="14" t="s">
        <v>37</v>
      </c>
      <c r="AX4887" s="14" t="s">
        <v>78</v>
      </c>
      <c r="AY4887" s="257" t="s">
        <v>373</v>
      </c>
    </row>
    <row r="4888" s="14" customFormat="1">
      <c r="A4888" s="14"/>
      <c r="B4888" s="247"/>
      <c r="C4888" s="248"/>
      <c r="D4888" s="238" t="s">
        <v>383</v>
      </c>
      <c r="E4888" s="249" t="s">
        <v>19</v>
      </c>
      <c r="F4888" s="250" t="s">
        <v>2746</v>
      </c>
      <c r="G4888" s="248"/>
      <c r="H4888" s="251">
        <v>66.180000000000007</v>
      </c>
      <c r="I4888" s="252"/>
      <c r="J4888" s="248"/>
      <c r="K4888" s="248"/>
      <c r="L4888" s="253"/>
      <c r="M4888" s="254"/>
      <c r="N4888" s="255"/>
      <c r="O4888" s="255"/>
      <c r="P4888" s="255"/>
      <c r="Q4888" s="255"/>
      <c r="R4888" s="255"/>
      <c r="S4888" s="255"/>
      <c r="T4888" s="256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57" t="s">
        <v>383</v>
      </c>
      <c r="AU4888" s="257" t="s">
        <v>91</v>
      </c>
      <c r="AV4888" s="14" t="s">
        <v>91</v>
      </c>
      <c r="AW4888" s="14" t="s">
        <v>37</v>
      </c>
      <c r="AX4888" s="14" t="s">
        <v>78</v>
      </c>
      <c r="AY4888" s="257" t="s">
        <v>373</v>
      </c>
    </row>
    <row r="4889" s="14" customFormat="1">
      <c r="A4889" s="14"/>
      <c r="B4889" s="247"/>
      <c r="C4889" s="248"/>
      <c r="D4889" s="238" t="s">
        <v>383</v>
      </c>
      <c r="E4889" s="249" t="s">
        <v>19</v>
      </c>
      <c r="F4889" s="250" t="s">
        <v>2747</v>
      </c>
      <c r="G4889" s="248"/>
      <c r="H4889" s="251">
        <v>10.34</v>
      </c>
      <c r="I4889" s="252"/>
      <c r="J4889" s="248"/>
      <c r="K4889" s="248"/>
      <c r="L4889" s="253"/>
      <c r="M4889" s="254"/>
      <c r="N4889" s="255"/>
      <c r="O4889" s="255"/>
      <c r="P4889" s="255"/>
      <c r="Q4889" s="255"/>
      <c r="R4889" s="255"/>
      <c r="S4889" s="255"/>
      <c r="T4889" s="256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7" t="s">
        <v>383</v>
      </c>
      <c r="AU4889" s="257" t="s">
        <v>91</v>
      </c>
      <c r="AV4889" s="14" t="s">
        <v>91</v>
      </c>
      <c r="AW4889" s="14" t="s">
        <v>37</v>
      </c>
      <c r="AX4889" s="14" t="s">
        <v>78</v>
      </c>
      <c r="AY4889" s="257" t="s">
        <v>373</v>
      </c>
    </row>
    <row r="4890" s="14" customFormat="1">
      <c r="A4890" s="14"/>
      <c r="B4890" s="247"/>
      <c r="C4890" s="248"/>
      <c r="D4890" s="238" t="s">
        <v>383</v>
      </c>
      <c r="E4890" s="249" t="s">
        <v>19</v>
      </c>
      <c r="F4890" s="250" t="s">
        <v>2894</v>
      </c>
      <c r="G4890" s="248"/>
      <c r="H4890" s="251">
        <v>14.82</v>
      </c>
      <c r="I4890" s="252"/>
      <c r="J4890" s="248"/>
      <c r="K4890" s="248"/>
      <c r="L4890" s="253"/>
      <c r="M4890" s="254"/>
      <c r="N4890" s="255"/>
      <c r="O4890" s="255"/>
      <c r="P4890" s="255"/>
      <c r="Q4890" s="255"/>
      <c r="R4890" s="255"/>
      <c r="S4890" s="255"/>
      <c r="T4890" s="256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7" t="s">
        <v>383</v>
      </c>
      <c r="AU4890" s="257" t="s">
        <v>91</v>
      </c>
      <c r="AV4890" s="14" t="s">
        <v>91</v>
      </c>
      <c r="AW4890" s="14" t="s">
        <v>37</v>
      </c>
      <c r="AX4890" s="14" t="s">
        <v>78</v>
      </c>
      <c r="AY4890" s="257" t="s">
        <v>373</v>
      </c>
    </row>
    <row r="4891" s="14" customFormat="1">
      <c r="A4891" s="14"/>
      <c r="B4891" s="247"/>
      <c r="C4891" s="248"/>
      <c r="D4891" s="238" t="s">
        <v>383</v>
      </c>
      <c r="E4891" s="249" t="s">
        <v>19</v>
      </c>
      <c r="F4891" s="250" t="s">
        <v>2895</v>
      </c>
      <c r="G4891" s="248"/>
      <c r="H4891" s="251">
        <v>91.109999999999999</v>
      </c>
      <c r="I4891" s="252"/>
      <c r="J4891" s="248"/>
      <c r="K4891" s="248"/>
      <c r="L4891" s="253"/>
      <c r="M4891" s="254"/>
      <c r="N4891" s="255"/>
      <c r="O4891" s="255"/>
      <c r="P4891" s="255"/>
      <c r="Q4891" s="255"/>
      <c r="R4891" s="255"/>
      <c r="S4891" s="255"/>
      <c r="T4891" s="256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7" t="s">
        <v>383</v>
      </c>
      <c r="AU4891" s="257" t="s">
        <v>91</v>
      </c>
      <c r="AV4891" s="14" t="s">
        <v>91</v>
      </c>
      <c r="AW4891" s="14" t="s">
        <v>37</v>
      </c>
      <c r="AX4891" s="14" t="s">
        <v>78</v>
      </c>
      <c r="AY4891" s="257" t="s">
        <v>373</v>
      </c>
    </row>
    <row r="4892" s="14" customFormat="1">
      <c r="A4892" s="14"/>
      <c r="B4892" s="247"/>
      <c r="C4892" s="248"/>
      <c r="D4892" s="238" t="s">
        <v>383</v>
      </c>
      <c r="E4892" s="249" t="s">
        <v>19</v>
      </c>
      <c r="F4892" s="250" t="s">
        <v>2896</v>
      </c>
      <c r="G4892" s="248"/>
      <c r="H4892" s="251">
        <v>28.629999999999999</v>
      </c>
      <c r="I4892" s="252"/>
      <c r="J4892" s="248"/>
      <c r="K4892" s="248"/>
      <c r="L4892" s="253"/>
      <c r="M4892" s="254"/>
      <c r="N4892" s="255"/>
      <c r="O4892" s="255"/>
      <c r="P4892" s="255"/>
      <c r="Q4892" s="255"/>
      <c r="R4892" s="255"/>
      <c r="S4892" s="255"/>
      <c r="T4892" s="256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7" t="s">
        <v>383</v>
      </c>
      <c r="AU4892" s="257" t="s">
        <v>91</v>
      </c>
      <c r="AV4892" s="14" t="s">
        <v>91</v>
      </c>
      <c r="AW4892" s="14" t="s">
        <v>37</v>
      </c>
      <c r="AX4892" s="14" t="s">
        <v>78</v>
      </c>
      <c r="AY4892" s="257" t="s">
        <v>373</v>
      </c>
    </row>
    <row r="4893" s="14" customFormat="1">
      <c r="A4893" s="14"/>
      <c r="B4893" s="247"/>
      <c r="C4893" s="248"/>
      <c r="D4893" s="238" t="s">
        <v>383</v>
      </c>
      <c r="E4893" s="249" t="s">
        <v>19</v>
      </c>
      <c r="F4893" s="250" t="s">
        <v>2897</v>
      </c>
      <c r="G4893" s="248"/>
      <c r="H4893" s="251">
        <v>28.629999999999999</v>
      </c>
      <c r="I4893" s="252"/>
      <c r="J4893" s="248"/>
      <c r="K4893" s="248"/>
      <c r="L4893" s="253"/>
      <c r="M4893" s="254"/>
      <c r="N4893" s="255"/>
      <c r="O4893" s="255"/>
      <c r="P4893" s="255"/>
      <c r="Q4893" s="255"/>
      <c r="R4893" s="255"/>
      <c r="S4893" s="255"/>
      <c r="T4893" s="256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7" t="s">
        <v>383</v>
      </c>
      <c r="AU4893" s="257" t="s">
        <v>91</v>
      </c>
      <c r="AV4893" s="14" t="s">
        <v>91</v>
      </c>
      <c r="AW4893" s="14" t="s">
        <v>37</v>
      </c>
      <c r="AX4893" s="14" t="s">
        <v>78</v>
      </c>
      <c r="AY4893" s="257" t="s">
        <v>373</v>
      </c>
    </row>
    <row r="4894" s="14" customFormat="1">
      <c r="A4894" s="14"/>
      <c r="B4894" s="247"/>
      <c r="C4894" s="248"/>
      <c r="D4894" s="238" t="s">
        <v>383</v>
      </c>
      <c r="E4894" s="249" t="s">
        <v>19</v>
      </c>
      <c r="F4894" s="250" t="s">
        <v>2898</v>
      </c>
      <c r="G4894" s="248"/>
      <c r="H4894" s="251">
        <v>28.629999999999999</v>
      </c>
      <c r="I4894" s="252"/>
      <c r="J4894" s="248"/>
      <c r="K4894" s="248"/>
      <c r="L4894" s="253"/>
      <c r="M4894" s="254"/>
      <c r="N4894" s="255"/>
      <c r="O4894" s="255"/>
      <c r="P4894" s="255"/>
      <c r="Q4894" s="255"/>
      <c r="R4894" s="255"/>
      <c r="S4894" s="255"/>
      <c r="T4894" s="256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57" t="s">
        <v>383</v>
      </c>
      <c r="AU4894" s="257" t="s">
        <v>91</v>
      </c>
      <c r="AV4894" s="14" t="s">
        <v>91</v>
      </c>
      <c r="AW4894" s="14" t="s">
        <v>37</v>
      </c>
      <c r="AX4894" s="14" t="s">
        <v>78</v>
      </c>
      <c r="AY4894" s="257" t="s">
        <v>373</v>
      </c>
    </row>
    <row r="4895" s="14" customFormat="1">
      <c r="A4895" s="14"/>
      <c r="B4895" s="247"/>
      <c r="C4895" s="248"/>
      <c r="D4895" s="238" t="s">
        <v>383</v>
      </c>
      <c r="E4895" s="249" t="s">
        <v>19</v>
      </c>
      <c r="F4895" s="250" t="s">
        <v>2899</v>
      </c>
      <c r="G4895" s="248"/>
      <c r="H4895" s="251">
        <v>28.629999999999999</v>
      </c>
      <c r="I4895" s="252"/>
      <c r="J4895" s="248"/>
      <c r="K4895" s="248"/>
      <c r="L4895" s="253"/>
      <c r="M4895" s="254"/>
      <c r="N4895" s="255"/>
      <c r="O4895" s="255"/>
      <c r="P4895" s="255"/>
      <c r="Q4895" s="255"/>
      <c r="R4895" s="255"/>
      <c r="S4895" s="255"/>
      <c r="T4895" s="256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7" t="s">
        <v>383</v>
      </c>
      <c r="AU4895" s="257" t="s">
        <v>91</v>
      </c>
      <c r="AV4895" s="14" t="s">
        <v>91</v>
      </c>
      <c r="AW4895" s="14" t="s">
        <v>37</v>
      </c>
      <c r="AX4895" s="14" t="s">
        <v>78</v>
      </c>
      <c r="AY4895" s="257" t="s">
        <v>373</v>
      </c>
    </row>
    <row r="4896" s="14" customFormat="1">
      <c r="A4896" s="14"/>
      <c r="B4896" s="247"/>
      <c r="C4896" s="248"/>
      <c r="D4896" s="238" t="s">
        <v>383</v>
      </c>
      <c r="E4896" s="249" t="s">
        <v>19</v>
      </c>
      <c r="F4896" s="250" t="s">
        <v>2900</v>
      </c>
      <c r="G4896" s="248"/>
      <c r="H4896" s="251">
        <v>28.629999999999999</v>
      </c>
      <c r="I4896" s="252"/>
      <c r="J4896" s="248"/>
      <c r="K4896" s="248"/>
      <c r="L4896" s="253"/>
      <c r="M4896" s="254"/>
      <c r="N4896" s="255"/>
      <c r="O4896" s="255"/>
      <c r="P4896" s="255"/>
      <c r="Q4896" s="255"/>
      <c r="R4896" s="255"/>
      <c r="S4896" s="255"/>
      <c r="T4896" s="256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T4896" s="257" t="s">
        <v>383</v>
      </c>
      <c r="AU4896" s="257" t="s">
        <v>91</v>
      </c>
      <c r="AV4896" s="14" t="s">
        <v>91</v>
      </c>
      <c r="AW4896" s="14" t="s">
        <v>37</v>
      </c>
      <c r="AX4896" s="14" t="s">
        <v>78</v>
      </c>
      <c r="AY4896" s="257" t="s">
        <v>373</v>
      </c>
    </row>
    <row r="4897" s="14" customFormat="1">
      <c r="A4897" s="14"/>
      <c r="B4897" s="247"/>
      <c r="C4897" s="248"/>
      <c r="D4897" s="238" t="s">
        <v>383</v>
      </c>
      <c r="E4897" s="249" t="s">
        <v>19</v>
      </c>
      <c r="F4897" s="250" t="s">
        <v>2901</v>
      </c>
      <c r="G4897" s="248"/>
      <c r="H4897" s="251">
        <v>28.629999999999999</v>
      </c>
      <c r="I4897" s="252"/>
      <c r="J4897" s="248"/>
      <c r="K4897" s="248"/>
      <c r="L4897" s="253"/>
      <c r="M4897" s="254"/>
      <c r="N4897" s="255"/>
      <c r="O4897" s="255"/>
      <c r="P4897" s="255"/>
      <c r="Q4897" s="255"/>
      <c r="R4897" s="255"/>
      <c r="S4897" s="255"/>
      <c r="T4897" s="25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7" t="s">
        <v>383</v>
      </c>
      <c r="AU4897" s="257" t="s">
        <v>91</v>
      </c>
      <c r="AV4897" s="14" t="s">
        <v>91</v>
      </c>
      <c r="AW4897" s="14" t="s">
        <v>37</v>
      </c>
      <c r="AX4897" s="14" t="s">
        <v>78</v>
      </c>
      <c r="AY4897" s="257" t="s">
        <v>373</v>
      </c>
    </row>
    <row r="4898" s="14" customFormat="1">
      <c r="A4898" s="14"/>
      <c r="B4898" s="247"/>
      <c r="C4898" s="248"/>
      <c r="D4898" s="238" t="s">
        <v>383</v>
      </c>
      <c r="E4898" s="249" t="s">
        <v>19</v>
      </c>
      <c r="F4898" s="250" t="s">
        <v>2756</v>
      </c>
      <c r="G4898" s="248"/>
      <c r="H4898" s="251">
        <v>13.65</v>
      </c>
      <c r="I4898" s="252"/>
      <c r="J4898" s="248"/>
      <c r="K4898" s="248"/>
      <c r="L4898" s="253"/>
      <c r="M4898" s="254"/>
      <c r="N4898" s="255"/>
      <c r="O4898" s="255"/>
      <c r="P4898" s="255"/>
      <c r="Q4898" s="255"/>
      <c r="R4898" s="255"/>
      <c r="S4898" s="255"/>
      <c r="T4898" s="256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57" t="s">
        <v>383</v>
      </c>
      <c r="AU4898" s="257" t="s">
        <v>91</v>
      </c>
      <c r="AV4898" s="14" t="s">
        <v>91</v>
      </c>
      <c r="AW4898" s="14" t="s">
        <v>37</v>
      </c>
      <c r="AX4898" s="14" t="s">
        <v>78</v>
      </c>
      <c r="AY4898" s="257" t="s">
        <v>373</v>
      </c>
    </row>
    <row r="4899" s="14" customFormat="1">
      <c r="A4899" s="14"/>
      <c r="B4899" s="247"/>
      <c r="C4899" s="248"/>
      <c r="D4899" s="238" t="s">
        <v>383</v>
      </c>
      <c r="E4899" s="249" t="s">
        <v>19</v>
      </c>
      <c r="F4899" s="250" t="s">
        <v>2757</v>
      </c>
      <c r="G4899" s="248"/>
      <c r="H4899" s="251">
        <v>6.7800000000000002</v>
      </c>
      <c r="I4899" s="252"/>
      <c r="J4899" s="248"/>
      <c r="K4899" s="248"/>
      <c r="L4899" s="253"/>
      <c r="M4899" s="254"/>
      <c r="N4899" s="255"/>
      <c r="O4899" s="255"/>
      <c r="P4899" s="255"/>
      <c r="Q4899" s="255"/>
      <c r="R4899" s="255"/>
      <c r="S4899" s="255"/>
      <c r="T4899" s="256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7" t="s">
        <v>383</v>
      </c>
      <c r="AU4899" s="257" t="s">
        <v>91</v>
      </c>
      <c r="AV4899" s="14" t="s">
        <v>91</v>
      </c>
      <c r="AW4899" s="14" t="s">
        <v>37</v>
      </c>
      <c r="AX4899" s="14" t="s">
        <v>78</v>
      </c>
      <c r="AY4899" s="257" t="s">
        <v>373</v>
      </c>
    </row>
    <row r="4900" s="14" customFormat="1">
      <c r="A4900" s="14"/>
      <c r="B4900" s="247"/>
      <c r="C4900" s="248"/>
      <c r="D4900" s="238" t="s">
        <v>383</v>
      </c>
      <c r="E4900" s="249" t="s">
        <v>19</v>
      </c>
      <c r="F4900" s="250" t="s">
        <v>2759</v>
      </c>
      <c r="G4900" s="248"/>
      <c r="H4900" s="251">
        <v>38.630000000000003</v>
      </c>
      <c r="I4900" s="252"/>
      <c r="J4900" s="248"/>
      <c r="K4900" s="248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7" t="s">
        <v>383</v>
      </c>
      <c r="AU4900" s="257" t="s">
        <v>91</v>
      </c>
      <c r="AV4900" s="14" t="s">
        <v>91</v>
      </c>
      <c r="AW4900" s="14" t="s">
        <v>37</v>
      </c>
      <c r="AX4900" s="14" t="s">
        <v>78</v>
      </c>
      <c r="AY4900" s="257" t="s">
        <v>373</v>
      </c>
    </row>
    <row r="4901" s="14" customFormat="1">
      <c r="A4901" s="14"/>
      <c r="B4901" s="247"/>
      <c r="C4901" s="248"/>
      <c r="D4901" s="238" t="s">
        <v>383</v>
      </c>
      <c r="E4901" s="249" t="s">
        <v>19</v>
      </c>
      <c r="F4901" s="250" t="s">
        <v>2761</v>
      </c>
      <c r="G4901" s="248"/>
      <c r="H4901" s="251">
        <v>9.1899999999999995</v>
      </c>
      <c r="I4901" s="252"/>
      <c r="J4901" s="248"/>
      <c r="K4901" s="248"/>
      <c r="L4901" s="253"/>
      <c r="M4901" s="254"/>
      <c r="N4901" s="255"/>
      <c r="O4901" s="255"/>
      <c r="P4901" s="255"/>
      <c r="Q4901" s="255"/>
      <c r="R4901" s="255"/>
      <c r="S4901" s="255"/>
      <c r="T4901" s="256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7" t="s">
        <v>383</v>
      </c>
      <c r="AU4901" s="257" t="s">
        <v>91</v>
      </c>
      <c r="AV4901" s="14" t="s">
        <v>91</v>
      </c>
      <c r="AW4901" s="14" t="s">
        <v>37</v>
      </c>
      <c r="AX4901" s="14" t="s">
        <v>78</v>
      </c>
      <c r="AY4901" s="257" t="s">
        <v>373</v>
      </c>
    </row>
    <row r="4902" s="16" customFormat="1">
      <c r="A4902" s="16"/>
      <c r="B4902" s="269"/>
      <c r="C4902" s="270"/>
      <c r="D4902" s="238" t="s">
        <v>383</v>
      </c>
      <c r="E4902" s="271" t="s">
        <v>176</v>
      </c>
      <c r="F4902" s="272" t="s">
        <v>447</v>
      </c>
      <c r="G4902" s="270"/>
      <c r="H4902" s="273">
        <v>525.95000000000005</v>
      </c>
      <c r="I4902" s="274"/>
      <c r="J4902" s="270"/>
      <c r="K4902" s="270"/>
      <c r="L4902" s="275"/>
      <c r="M4902" s="276"/>
      <c r="N4902" s="277"/>
      <c r="O4902" s="277"/>
      <c r="P4902" s="277"/>
      <c r="Q4902" s="277"/>
      <c r="R4902" s="277"/>
      <c r="S4902" s="277"/>
      <c r="T4902" s="278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T4902" s="279" t="s">
        <v>383</v>
      </c>
      <c r="AU4902" s="279" t="s">
        <v>91</v>
      </c>
      <c r="AV4902" s="16" t="s">
        <v>98</v>
      </c>
      <c r="AW4902" s="16" t="s">
        <v>37</v>
      </c>
      <c r="AX4902" s="16" t="s">
        <v>78</v>
      </c>
      <c r="AY4902" s="279" t="s">
        <v>373</v>
      </c>
    </row>
    <row r="4903" s="13" customFormat="1">
      <c r="A4903" s="13"/>
      <c r="B4903" s="236"/>
      <c r="C4903" s="237"/>
      <c r="D4903" s="238" t="s">
        <v>383</v>
      </c>
      <c r="E4903" s="239" t="s">
        <v>19</v>
      </c>
      <c r="F4903" s="240" t="s">
        <v>181</v>
      </c>
      <c r="G4903" s="237"/>
      <c r="H4903" s="239" t="s">
        <v>19</v>
      </c>
      <c r="I4903" s="241"/>
      <c r="J4903" s="237"/>
      <c r="K4903" s="237"/>
      <c r="L4903" s="242"/>
      <c r="M4903" s="243"/>
      <c r="N4903" s="244"/>
      <c r="O4903" s="244"/>
      <c r="P4903" s="244"/>
      <c r="Q4903" s="244"/>
      <c r="R4903" s="244"/>
      <c r="S4903" s="244"/>
      <c r="T4903" s="245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6" t="s">
        <v>383</v>
      </c>
      <c r="AU4903" s="246" t="s">
        <v>91</v>
      </c>
      <c r="AV4903" s="13" t="s">
        <v>85</v>
      </c>
      <c r="AW4903" s="13" t="s">
        <v>37</v>
      </c>
      <c r="AX4903" s="13" t="s">
        <v>78</v>
      </c>
      <c r="AY4903" s="246" t="s">
        <v>373</v>
      </c>
    </row>
    <row r="4904" s="14" customFormat="1">
      <c r="A4904" s="14"/>
      <c r="B4904" s="247"/>
      <c r="C4904" s="248"/>
      <c r="D4904" s="238" t="s">
        <v>383</v>
      </c>
      <c r="E4904" s="249" t="s">
        <v>19</v>
      </c>
      <c r="F4904" s="250" t="s">
        <v>2758</v>
      </c>
      <c r="G4904" s="248"/>
      <c r="H4904" s="251">
        <v>21.609999999999999</v>
      </c>
      <c r="I4904" s="252"/>
      <c r="J4904" s="248"/>
      <c r="K4904" s="248"/>
      <c r="L4904" s="253"/>
      <c r="M4904" s="254"/>
      <c r="N4904" s="255"/>
      <c r="O4904" s="255"/>
      <c r="P4904" s="255"/>
      <c r="Q4904" s="255"/>
      <c r="R4904" s="255"/>
      <c r="S4904" s="255"/>
      <c r="T4904" s="256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7" t="s">
        <v>383</v>
      </c>
      <c r="AU4904" s="257" t="s">
        <v>91</v>
      </c>
      <c r="AV4904" s="14" t="s">
        <v>91</v>
      </c>
      <c r="AW4904" s="14" t="s">
        <v>37</v>
      </c>
      <c r="AX4904" s="14" t="s">
        <v>78</v>
      </c>
      <c r="AY4904" s="257" t="s">
        <v>373</v>
      </c>
    </row>
    <row r="4905" s="16" customFormat="1">
      <c r="A4905" s="16"/>
      <c r="B4905" s="269"/>
      <c r="C4905" s="270"/>
      <c r="D4905" s="238" t="s">
        <v>383</v>
      </c>
      <c r="E4905" s="271" t="s">
        <v>19</v>
      </c>
      <c r="F4905" s="272" t="s">
        <v>447</v>
      </c>
      <c r="G4905" s="270"/>
      <c r="H4905" s="273">
        <v>21.609999999999999</v>
      </c>
      <c r="I4905" s="274"/>
      <c r="J4905" s="270"/>
      <c r="K4905" s="270"/>
      <c r="L4905" s="275"/>
      <c r="M4905" s="276"/>
      <c r="N4905" s="277"/>
      <c r="O4905" s="277"/>
      <c r="P4905" s="277"/>
      <c r="Q4905" s="277"/>
      <c r="R4905" s="277"/>
      <c r="S4905" s="277"/>
      <c r="T4905" s="278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T4905" s="279" t="s">
        <v>383</v>
      </c>
      <c r="AU4905" s="279" t="s">
        <v>91</v>
      </c>
      <c r="AV4905" s="16" t="s">
        <v>98</v>
      </c>
      <c r="AW4905" s="16" t="s">
        <v>37</v>
      </c>
      <c r="AX4905" s="16" t="s">
        <v>78</v>
      </c>
      <c r="AY4905" s="279" t="s">
        <v>373</v>
      </c>
    </row>
    <row r="4906" s="13" customFormat="1">
      <c r="A4906" s="13"/>
      <c r="B4906" s="236"/>
      <c r="C4906" s="237"/>
      <c r="D4906" s="238" t="s">
        <v>383</v>
      </c>
      <c r="E4906" s="239" t="s">
        <v>19</v>
      </c>
      <c r="F4906" s="240" t="s">
        <v>692</v>
      </c>
      <c r="G4906" s="237"/>
      <c r="H4906" s="239" t="s">
        <v>19</v>
      </c>
      <c r="I4906" s="241"/>
      <c r="J4906" s="237"/>
      <c r="K4906" s="237"/>
      <c r="L4906" s="242"/>
      <c r="M4906" s="243"/>
      <c r="N4906" s="244"/>
      <c r="O4906" s="244"/>
      <c r="P4906" s="244"/>
      <c r="Q4906" s="244"/>
      <c r="R4906" s="244"/>
      <c r="S4906" s="244"/>
      <c r="T4906" s="245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6" t="s">
        <v>383</v>
      </c>
      <c r="AU4906" s="246" t="s">
        <v>91</v>
      </c>
      <c r="AV4906" s="13" t="s">
        <v>85</v>
      </c>
      <c r="AW4906" s="13" t="s">
        <v>37</v>
      </c>
      <c r="AX4906" s="13" t="s">
        <v>78</v>
      </c>
      <c r="AY4906" s="246" t="s">
        <v>373</v>
      </c>
    </row>
    <row r="4907" s="14" customFormat="1">
      <c r="A4907" s="14"/>
      <c r="B4907" s="247"/>
      <c r="C4907" s="248"/>
      <c r="D4907" s="238" t="s">
        <v>383</v>
      </c>
      <c r="E4907" s="249" t="s">
        <v>19</v>
      </c>
      <c r="F4907" s="250" t="s">
        <v>2763</v>
      </c>
      <c r="G4907" s="248"/>
      <c r="H4907" s="251">
        <v>21.609999999999999</v>
      </c>
      <c r="I4907" s="252"/>
      <c r="J4907" s="248"/>
      <c r="K4907" s="248"/>
      <c r="L4907" s="253"/>
      <c r="M4907" s="254"/>
      <c r="N4907" s="255"/>
      <c r="O4907" s="255"/>
      <c r="P4907" s="255"/>
      <c r="Q4907" s="255"/>
      <c r="R4907" s="255"/>
      <c r="S4907" s="255"/>
      <c r="T4907" s="256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7" t="s">
        <v>383</v>
      </c>
      <c r="AU4907" s="257" t="s">
        <v>91</v>
      </c>
      <c r="AV4907" s="14" t="s">
        <v>91</v>
      </c>
      <c r="AW4907" s="14" t="s">
        <v>37</v>
      </c>
      <c r="AX4907" s="14" t="s">
        <v>78</v>
      </c>
      <c r="AY4907" s="257" t="s">
        <v>373</v>
      </c>
    </row>
    <row r="4908" s="14" customFormat="1">
      <c r="A4908" s="14"/>
      <c r="B4908" s="247"/>
      <c r="C4908" s="248"/>
      <c r="D4908" s="238" t="s">
        <v>383</v>
      </c>
      <c r="E4908" s="249" t="s">
        <v>19</v>
      </c>
      <c r="F4908" s="250" t="s">
        <v>4692</v>
      </c>
      <c r="G4908" s="248"/>
      <c r="H4908" s="251">
        <v>85.459999999999994</v>
      </c>
      <c r="I4908" s="252"/>
      <c r="J4908" s="248"/>
      <c r="K4908" s="248"/>
      <c r="L4908" s="253"/>
      <c r="M4908" s="254"/>
      <c r="N4908" s="255"/>
      <c r="O4908" s="255"/>
      <c r="P4908" s="255"/>
      <c r="Q4908" s="255"/>
      <c r="R4908" s="255"/>
      <c r="S4908" s="255"/>
      <c r="T4908" s="256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57" t="s">
        <v>383</v>
      </c>
      <c r="AU4908" s="257" t="s">
        <v>91</v>
      </c>
      <c r="AV4908" s="14" t="s">
        <v>91</v>
      </c>
      <c r="AW4908" s="14" t="s">
        <v>37</v>
      </c>
      <c r="AX4908" s="14" t="s">
        <v>78</v>
      </c>
      <c r="AY4908" s="257" t="s">
        <v>373</v>
      </c>
    </row>
    <row r="4909" s="14" customFormat="1">
      <c r="A4909" s="14"/>
      <c r="B4909" s="247"/>
      <c r="C4909" s="248"/>
      <c r="D4909" s="238" t="s">
        <v>383</v>
      </c>
      <c r="E4909" s="249" t="s">
        <v>19</v>
      </c>
      <c r="F4909" s="250" t="s">
        <v>2769</v>
      </c>
      <c r="G4909" s="248"/>
      <c r="H4909" s="251">
        <v>19.149999999999999</v>
      </c>
      <c r="I4909" s="252"/>
      <c r="J4909" s="248"/>
      <c r="K4909" s="248"/>
      <c r="L4909" s="253"/>
      <c r="M4909" s="254"/>
      <c r="N4909" s="255"/>
      <c r="O4909" s="255"/>
      <c r="P4909" s="255"/>
      <c r="Q4909" s="255"/>
      <c r="R4909" s="255"/>
      <c r="S4909" s="255"/>
      <c r="T4909" s="256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7" t="s">
        <v>383</v>
      </c>
      <c r="AU4909" s="257" t="s">
        <v>91</v>
      </c>
      <c r="AV4909" s="14" t="s">
        <v>91</v>
      </c>
      <c r="AW4909" s="14" t="s">
        <v>37</v>
      </c>
      <c r="AX4909" s="14" t="s">
        <v>78</v>
      </c>
      <c r="AY4909" s="257" t="s">
        <v>373</v>
      </c>
    </row>
    <row r="4910" s="14" customFormat="1">
      <c r="A4910" s="14"/>
      <c r="B4910" s="247"/>
      <c r="C4910" s="248"/>
      <c r="D4910" s="238" t="s">
        <v>383</v>
      </c>
      <c r="E4910" s="249" t="s">
        <v>19</v>
      </c>
      <c r="F4910" s="250" t="s">
        <v>2770</v>
      </c>
      <c r="G4910" s="248"/>
      <c r="H4910" s="251">
        <v>25.949999999999999</v>
      </c>
      <c r="I4910" s="252"/>
      <c r="J4910" s="248"/>
      <c r="K4910" s="248"/>
      <c r="L4910" s="253"/>
      <c r="M4910" s="254"/>
      <c r="N4910" s="255"/>
      <c r="O4910" s="255"/>
      <c r="P4910" s="255"/>
      <c r="Q4910" s="255"/>
      <c r="R4910" s="255"/>
      <c r="S4910" s="255"/>
      <c r="T4910" s="256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7" t="s">
        <v>383</v>
      </c>
      <c r="AU4910" s="257" t="s">
        <v>91</v>
      </c>
      <c r="AV4910" s="14" t="s">
        <v>91</v>
      </c>
      <c r="AW4910" s="14" t="s">
        <v>37</v>
      </c>
      <c r="AX4910" s="14" t="s">
        <v>78</v>
      </c>
      <c r="AY4910" s="257" t="s">
        <v>373</v>
      </c>
    </row>
    <row r="4911" s="14" customFormat="1">
      <c r="A4911" s="14"/>
      <c r="B4911" s="247"/>
      <c r="C4911" s="248"/>
      <c r="D4911" s="238" t="s">
        <v>383</v>
      </c>
      <c r="E4911" s="249" t="s">
        <v>19</v>
      </c>
      <c r="F4911" s="250" t="s">
        <v>2771</v>
      </c>
      <c r="G4911" s="248"/>
      <c r="H4911" s="251">
        <v>38.630000000000003</v>
      </c>
      <c r="I4911" s="252"/>
      <c r="J4911" s="248"/>
      <c r="K4911" s="248"/>
      <c r="L4911" s="253"/>
      <c r="M4911" s="254"/>
      <c r="N4911" s="255"/>
      <c r="O4911" s="255"/>
      <c r="P4911" s="255"/>
      <c r="Q4911" s="255"/>
      <c r="R4911" s="255"/>
      <c r="S4911" s="255"/>
      <c r="T4911" s="256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7" t="s">
        <v>383</v>
      </c>
      <c r="AU4911" s="257" t="s">
        <v>91</v>
      </c>
      <c r="AV4911" s="14" t="s">
        <v>91</v>
      </c>
      <c r="AW4911" s="14" t="s">
        <v>37</v>
      </c>
      <c r="AX4911" s="14" t="s">
        <v>78</v>
      </c>
      <c r="AY4911" s="257" t="s">
        <v>373</v>
      </c>
    </row>
    <row r="4912" s="14" customFormat="1">
      <c r="A4912" s="14"/>
      <c r="B4912" s="247"/>
      <c r="C4912" s="248"/>
      <c r="D4912" s="238" t="s">
        <v>383</v>
      </c>
      <c r="E4912" s="249" t="s">
        <v>19</v>
      </c>
      <c r="F4912" s="250" t="s">
        <v>2903</v>
      </c>
      <c r="G4912" s="248"/>
      <c r="H4912" s="251">
        <v>2.2999999999999998</v>
      </c>
      <c r="I4912" s="252"/>
      <c r="J4912" s="248"/>
      <c r="K4912" s="248"/>
      <c r="L4912" s="253"/>
      <c r="M4912" s="254"/>
      <c r="N4912" s="255"/>
      <c r="O4912" s="255"/>
      <c r="P4912" s="255"/>
      <c r="Q4912" s="255"/>
      <c r="R4912" s="255"/>
      <c r="S4912" s="255"/>
      <c r="T4912" s="256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7" t="s">
        <v>383</v>
      </c>
      <c r="AU4912" s="257" t="s">
        <v>91</v>
      </c>
      <c r="AV4912" s="14" t="s">
        <v>91</v>
      </c>
      <c r="AW4912" s="14" t="s">
        <v>37</v>
      </c>
      <c r="AX4912" s="14" t="s">
        <v>78</v>
      </c>
      <c r="AY4912" s="257" t="s">
        <v>373</v>
      </c>
    </row>
    <row r="4913" s="14" customFormat="1">
      <c r="A4913" s="14"/>
      <c r="B4913" s="247"/>
      <c r="C4913" s="248"/>
      <c r="D4913" s="238" t="s">
        <v>383</v>
      </c>
      <c r="E4913" s="249" t="s">
        <v>19</v>
      </c>
      <c r="F4913" s="250" t="s">
        <v>2904</v>
      </c>
      <c r="G4913" s="248"/>
      <c r="H4913" s="251">
        <v>4.2999999999999998</v>
      </c>
      <c r="I4913" s="252"/>
      <c r="J4913" s="248"/>
      <c r="K4913" s="248"/>
      <c r="L4913" s="253"/>
      <c r="M4913" s="254"/>
      <c r="N4913" s="255"/>
      <c r="O4913" s="255"/>
      <c r="P4913" s="255"/>
      <c r="Q4913" s="255"/>
      <c r="R4913" s="255"/>
      <c r="S4913" s="255"/>
      <c r="T4913" s="256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7" t="s">
        <v>383</v>
      </c>
      <c r="AU4913" s="257" t="s">
        <v>91</v>
      </c>
      <c r="AV4913" s="14" t="s">
        <v>91</v>
      </c>
      <c r="AW4913" s="14" t="s">
        <v>37</v>
      </c>
      <c r="AX4913" s="14" t="s">
        <v>78</v>
      </c>
      <c r="AY4913" s="257" t="s">
        <v>373</v>
      </c>
    </row>
    <row r="4914" s="14" customFormat="1">
      <c r="A4914" s="14"/>
      <c r="B4914" s="247"/>
      <c r="C4914" s="248"/>
      <c r="D4914" s="238" t="s">
        <v>383</v>
      </c>
      <c r="E4914" s="249" t="s">
        <v>19</v>
      </c>
      <c r="F4914" s="250" t="s">
        <v>2905</v>
      </c>
      <c r="G4914" s="248"/>
      <c r="H4914" s="251">
        <v>7.2699999999999996</v>
      </c>
      <c r="I4914" s="252"/>
      <c r="J4914" s="248"/>
      <c r="K4914" s="248"/>
      <c r="L4914" s="253"/>
      <c r="M4914" s="254"/>
      <c r="N4914" s="255"/>
      <c r="O4914" s="255"/>
      <c r="P4914" s="255"/>
      <c r="Q4914" s="255"/>
      <c r="R4914" s="255"/>
      <c r="S4914" s="255"/>
      <c r="T4914" s="256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7" t="s">
        <v>383</v>
      </c>
      <c r="AU4914" s="257" t="s">
        <v>91</v>
      </c>
      <c r="AV4914" s="14" t="s">
        <v>91</v>
      </c>
      <c r="AW4914" s="14" t="s">
        <v>37</v>
      </c>
      <c r="AX4914" s="14" t="s">
        <v>78</v>
      </c>
      <c r="AY4914" s="257" t="s">
        <v>373</v>
      </c>
    </row>
    <row r="4915" s="14" customFormat="1">
      <c r="A4915" s="14"/>
      <c r="B4915" s="247"/>
      <c r="C4915" s="248"/>
      <c r="D4915" s="238" t="s">
        <v>383</v>
      </c>
      <c r="E4915" s="249" t="s">
        <v>19</v>
      </c>
      <c r="F4915" s="250" t="s">
        <v>2906</v>
      </c>
      <c r="G4915" s="248"/>
      <c r="H4915" s="251">
        <v>7.3700000000000001</v>
      </c>
      <c r="I4915" s="252"/>
      <c r="J4915" s="248"/>
      <c r="K4915" s="248"/>
      <c r="L4915" s="253"/>
      <c r="M4915" s="254"/>
      <c r="N4915" s="255"/>
      <c r="O4915" s="255"/>
      <c r="P4915" s="255"/>
      <c r="Q4915" s="255"/>
      <c r="R4915" s="255"/>
      <c r="S4915" s="255"/>
      <c r="T4915" s="256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7" t="s">
        <v>383</v>
      </c>
      <c r="AU4915" s="257" t="s">
        <v>91</v>
      </c>
      <c r="AV4915" s="14" t="s">
        <v>91</v>
      </c>
      <c r="AW4915" s="14" t="s">
        <v>37</v>
      </c>
      <c r="AX4915" s="14" t="s">
        <v>78</v>
      </c>
      <c r="AY4915" s="257" t="s">
        <v>373</v>
      </c>
    </row>
    <row r="4916" s="14" customFormat="1">
      <c r="A4916" s="14"/>
      <c r="B4916" s="247"/>
      <c r="C4916" s="248"/>
      <c r="D4916" s="238" t="s">
        <v>383</v>
      </c>
      <c r="E4916" s="249" t="s">
        <v>19</v>
      </c>
      <c r="F4916" s="250" t="s">
        <v>2772</v>
      </c>
      <c r="G4916" s="248"/>
      <c r="H4916" s="251">
        <v>28.629999999999999</v>
      </c>
      <c r="I4916" s="252"/>
      <c r="J4916" s="248"/>
      <c r="K4916" s="248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7" t="s">
        <v>383</v>
      </c>
      <c r="AU4916" s="257" t="s">
        <v>91</v>
      </c>
      <c r="AV4916" s="14" t="s">
        <v>91</v>
      </c>
      <c r="AW4916" s="14" t="s">
        <v>37</v>
      </c>
      <c r="AX4916" s="14" t="s">
        <v>78</v>
      </c>
      <c r="AY4916" s="257" t="s">
        <v>373</v>
      </c>
    </row>
    <row r="4917" s="14" customFormat="1">
      <c r="A4917" s="14"/>
      <c r="B4917" s="247"/>
      <c r="C4917" s="248"/>
      <c r="D4917" s="238" t="s">
        <v>383</v>
      </c>
      <c r="E4917" s="249" t="s">
        <v>19</v>
      </c>
      <c r="F4917" s="250" t="s">
        <v>4693</v>
      </c>
      <c r="G4917" s="248"/>
      <c r="H4917" s="251">
        <v>58.630000000000003</v>
      </c>
      <c r="I4917" s="252"/>
      <c r="J4917" s="248"/>
      <c r="K4917" s="248"/>
      <c r="L4917" s="253"/>
      <c r="M4917" s="254"/>
      <c r="N4917" s="255"/>
      <c r="O4917" s="255"/>
      <c r="P4917" s="255"/>
      <c r="Q4917" s="255"/>
      <c r="R4917" s="255"/>
      <c r="S4917" s="255"/>
      <c r="T4917" s="256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7" t="s">
        <v>383</v>
      </c>
      <c r="AU4917" s="257" t="s">
        <v>91</v>
      </c>
      <c r="AV4917" s="14" t="s">
        <v>91</v>
      </c>
      <c r="AW4917" s="14" t="s">
        <v>37</v>
      </c>
      <c r="AX4917" s="14" t="s">
        <v>78</v>
      </c>
      <c r="AY4917" s="257" t="s">
        <v>373</v>
      </c>
    </row>
    <row r="4918" s="14" customFormat="1">
      <c r="A4918" s="14"/>
      <c r="B4918" s="247"/>
      <c r="C4918" s="248"/>
      <c r="D4918" s="238" t="s">
        <v>383</v>
      </c>
      <c r="E4918" s="249" t="s">
        <v>19</v>
      </c>
      <c r="F4918" s="250" t="s">
        <v>2774</v>
      </c>
      <c r="G4918" s="248"/>
      <c r="H4918" s="251">
        <v>4.96</v>
      </c>
      <c r="I4918" s="252"/>
      <c r="J4918" s="248"/>
      <c r="K4918" s="248"/>
      <c r="L4918" s="253"/>
      <c r="M4918" s="254"/>
      <c r="N4918" s="255"/>
      <c r="O4918" s="255"/>
      <c r="P4918" s="255"/>
      <c r="Q4918" s="255"/>
      <c r="R4918" s="255"/>
      <c r="S4918" s="255"/>
      <c r="T4918" s="256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7" t="s">
        <v>383</v>
      </c>
      <c r="AU4918" s="257" t="s">
        <v>91</v>
      </c>
      <c r="AV4918" s="14" t="s">
        <v>91</v>
      </c>
      <c r="AW4918" s="14" t="s">
        <v>37</v>
      </c>
      <c r="AX4918" s="14" t="s">
        <v>78</v>
      </c>
      <c r="AY4918" s="257" t="s">
        <v>373</v>
      </c>
    </row>
    <row r="4919" s="14" customFormat="1">
      <c r="A4919" s="14"/>
      <c r="B4919" s="247"/>
      <c r="C4919" s="248"/>
      <c r="D4919" s="238" t="s">
        <v>383</v>
      </c>
      <c r="E4919" s="249" t="s">
        <v>19</v>
      </c>
      <c r="F4919" s="250" t="s">
        <v>2775</v>
      </c>
      <c r="G4919" s="248"/>
      <c r="H4919" s="251">
        <v>16.73</v>
      </c>
      <c r="I4919" s="252"/>
      <c r="J4919" s="248"/>
      <c r="K4919" s="248"/>
      <c r="L4919" s="253"/>
      <c r="M4919" s="254"/>
      <c r="N4919" s="255"/>
      <c r="O4919" s="255"/>
      <c r="P4919" s="255"/>
      <c r="Q4919" s="255"/>
      <c r="R4919" s="255"/>
      <c r="S4919" s="255"/>
      <c r="T4919" s="256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7" t="s">
        <v>383</v>
      </c>
      <c r="AU4919" s="257" t="s">
        <v>91</v>
      </c>
      <c r="AV4919" s="14" t="s">
        <v>91</v>
      </c>
      <c r="AW4919" s="14" t="s">
        <v>37</v>
      </c>
      <c r="AX4919" s="14" t="s">
        <v>78</v>
      </c>
      <c r="AY4919" s="257" t="s">
        <v>373</v>
      </c>
    </row>
    <row r="4920" s="14" customFormat="1">
      <c r="A4920" s="14"/>
      <c r="B4920" s="247"/>
      <c r="C4920" s="248"/>
      <c r="D4920" s="238" t="s">
        <v>383</v>
      </c>
      <c r="E4920" s="249" t="s">
        <v>19</v>
      </c>
      <c r="F4920" s="250" t="s">
        <v>2776</v>
      </c>
      <c r="G4920" s="248"/>
      <c r="H4920" s="251">
        <v>4.96</v>
      </c>
      <c r="I4920" s="252"/>
      <c r="J4920" s="248"/>
      <c r="K4920" s="248"/>
      <c r="L4920" s="253"/>
      <c r="M4920" s="254"/>
      <c r="N4920" s="255"/>
      <c r="O4920" s="255"/>
      <c r="P4920" s="255"/>
      <c r="Q4920" s="255"/>
      <c r="R4920" s="255"/>
      <c r="S4920" s="255"/>
      <c r="T4920" s="256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7" t="s">
        <v>383</v>
      </c>
      <c r="AU4920" s="257" t="s">
        <v>91</v>
      </c>
      <c r="AV4920" s="14" t="s">
        <v>91</v>
      </c>
      <c r="AW4920" s="14" t="s">
        <v>37</v>
      </c>
      <c r="AX4920" s="14" t="s">
        <v>78</v>
      </c>
      <c r="AY4920" s="257" t="s">
        <v>373</v>
      </c>
    </row>
    <row r="4921" s="14" customFormat="1">
      <c r="A4921" s="14"/>
      <c r="B4921" s="247"/>
      <c r="C4921" s="248"/>
      <c r="D4921" s="238" t="s">
        <v>383</v>
      </c>
      <c r="E4921" s="249" t="s">
        <v>19</v>
      </c>
      <c r="F4921" s="250" t="s">
        <v>2777</v>
      </c>
      <c r="G4921" s="248"/>
      <c r="H4921" s="251">
        <v>16.73</v>
      </c>
      <c r="I4921" s="252"/>
      <c r="J4921" s="248"/>
      <c r="K4921" s="248"/>
      <c r="L4921" s="253"/>
      <c r="M4921" s="254"/>
      <c r="N4921" s="255"/>
      <c r="O4921" s="255"/>
      <c r="P4921" s="255"/>
      <c r="Q4921" s="255"/>
      <c r="R4921" s="255"/>
      <c r="S4921" s="255"/>
      <c r="T4921" s="256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7" t="s">
        <v>383</v>
      </c>
      <c r="AU4921" s="257" t="s">
        <v>91</v>
      </c>
      <c r="AV4921" s="14" t="s">
        <v>91</v>
      </c>
      <c r="AW4921" s="14" t="s">
        <v>37</v>
      </c>
      <c r="AX4921" s="14" t="s">
        <v>78</v>
      </c>
      <c r="AY4921" s="257" t="s">
        <v>373</v>
      </c>
    </row>
    <row r="4922" s="14" customFormat="1">
      <c r="A4922" s="14"/>
      <c r="B4922" s="247"/>
      <c r="C4922" s="248"/>
      <c r="D4922" s="238" t="s">
        <v>383</v>
      </c>
      <c r="E4922" s="249" t="s">
        <v>19</v>
      </c>
      <c r="F4922" s="250" t="s">
        <v>2778</v>
      </c>
      <c r="G4922" s="248"/>
      <c r="H4922" s="251">
        <v>28.629999999999999</v>
      </c>
      <c r="I4922" s="252"/>
      <c r="J4922" s="248"/>
      <c r="K4922" s="248"/>
      <c r="L4922" s="253"/>
      <c r="M4922" s="254"/>
      <c r="N4922" s="255"/>
      <c r="O4922" s="255"/>
      <c r="P4922" s="255"/>
      <c r="Q4922" s="255"/>
      <c r="R4922" s="255"/>
      <c r="S4922" s="255"/>
      <c r="T4922" s="256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7" t="s">
        <v>383</v>
      </c>
      <c r="AU4922" s="257" t="s">
        <v>91</v>
      </c>
      <c r="AV4922" s="14" t="s">
        <v>91</v>
      </c>
      <c r="AW4922" s="14" t="s">
        <v>37</v>
      </c>
      <c r="AX4922" s="14" t="s">
        <v>78</v>
      </c>
      <c r="AY4922" s="257" t="s">
        <v>373</v>
      </c>
    </row>
    <row r="4923" s="14" customFormat="1">
      <c r="A4923" s="14"/>
      <c r="B4923" s="247"/>
      <c r="C4923" s="248"/>
      <c r="D4923" s="238" t="s">
        <v>383</v>
      </c>
      <c r="E4923" s="249" t="s">
        <v>19</v>
      </c>
      <c r="F4923" s="250" t="s">
        <v>2779</v>
      </c>
      <c r="G4923" s="248"/>
      <c r="H4923" s="251">
        <v>4.96</v>
      </c>
      <c r="I4923" s="252"/>
      <c r="J4923" s="248"/>
      <c r="K4923" s="248"/>
      <c r="L4923" s="253"/>
      <c r="M4923" s="254"/>
      <c r="N4923" s="255"/>
      <c r="O4923" s="255"/>
      <c r="P4923" s="255"/>
      <c r="Q4923" s="255"/>
      <c r="R4923" s="255"/>
      <c r="S4923" s="255"/>
      <c r="T4923" s="256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7" t="s">
        <v>383</v>
      </c>
      <c r="AU4923" s="257" t="s">
        <v>91</v>
      </c>
      <c r="AV4923" s="14" t="s">
        <v>91</v>
      </c>
      <c r="AW4923" s="14" t="s">
        <v>37</v>
      </c>
      <c r="AX4923" s="14" t="s">
        <v>78</v>
      </c>
      <c r="AY4923" s="257" t="s">
        <v>373</v>
      </c>
    </row>
    <row r="4924" s="14" customFormat="1">
      <c r="A4924" s="14"/>
      <c r="B4924" s="247"/>
      <c r="C4924" s="248"/>
      <c r="D4924" s="238" t="s">
        <v>383</v>
      </c>
      <c r="E4924" s="249" t="s">
        <v>19</v>
      </c>
      <c r="F4924" s="250" t="s">
        <v>2780</v>
      </c>
      <c r="G4924" s="248"/>
      <c r="H4924" s="251">
        <v>16.73</v>
      </c>
      <c r="I4924" s="252"/>
      <c r="J4924" s="248"/>
      <c r="K4924" s="248"/>
      <c r="L4924" s="253"/>
      <c r="M4924" s="254"/>
      <c r="N4924" s="255"/>
      <c r="O4924" s="255"/>
      <c r="P4924" s="255"/>
      <c r="Q4924" s="255"/>
      <c r="R4924" s="255"/>
      <c r="S4924" s="255"/>
      <c r="T4924" s="256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7" t="s">
        <v>383</v>
      </c>
      <c r="AU4924" s="257" t="s">
        <v>91</v>
      </c>
      <c r="AV4924" s="14" t="s">
        <v>91</v>
      </c>
      <c r="AW4924" s="14" t="s">
        <v>37</v>
      </c>
      <c r="AX4924" s="14" t="s">
        <v>78</v>
      </c>
      <c r="AY4924" s="257" t="s">
        <v>373</v>
      </c>
    </row>
    <row r="4925" s="14" customFormat="1">
      <c r="A4925" s="14"/>
      <c r="B4925" s="247"/>
      <c r="C4925" s="248"/>
      <c r="D4925" s="238" t="s">
        <v>383</v>
      </c>
      <c r="E4925" s="249" t="s">
        <v>19</v>
      </c>
      <c r="F4925" s="250" t="s">
        <v>2781</v>
      </c>
      <c r="G4925" s="248"/>
      <c r="H4925" s="251">
        <v>4.96</v>
      </c>
      <c r="I4925" s="252"/>
      <c r="J4925" s="248"/>
      <c r="K4925" s="248"/>
      <c r="L4925" s="253"/>
      <c r="M4925" s="254"/>
      <c r="N4925" s="255"/>
      <c r="O4925" s="255"/>
      <c r="P4925" s="255"/>
      <c r="Q4925" s="255"/>
      <c r="R4925" s="255"/>
      <c r="S4925" s="255"/>
      <c r="T4925" s="256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7" t="s">
        <v>383</v>
      </c>
      <c r="AU4925" s="257" t="s">
        <v>91</v>
      </c>
      <c r="AV4925" s="14" t="s">
        <v>91</v>
      </c>
      <c r="AW4925" s="14" t="s">
        <v>37</v>
      </c>
      <c r="AX4925" s="14" t="s">
        <v>78</v>
      </c>
      <c r="AY4925" s="257" t="s">
        <v>373</v>
      </c>
    </row>
    <row r="4926" s="14" customFormat="1">
      <c r="A4926" s="14"/>
      <c r="B4926" s="247"/>
      <c r="C4926" s="248"/>
      <c r="D4926" s="238" t="s">
        <v>383</v>
      </c>
      <c r="E4926" s="249" t="s">
        <v>19</v>
      </c>
      <c r="F4926" s="250" t="s">
        <v>2782</v>
      </c>
      <c r="G4926" s="248"/>
      <c r="H4926" s="251">
        <v>16.73</v>
      </c>
      <c r="I4926" s="252"/>
      <c r="J4926" s="248"/>
      <c r="K4926" s="248"/>
      <c r="L4926" s="253"/>
      <c r="M4926" s="254"/>
      <c r="N4926" s="255"/>
      <c r="O4926" s="255"/>
      <c r="P4926" s="255"/>
      <c r="Q4926" s="255"/>
      <c r="R4926" s="255"/>
      <c r="S4926" s="255"/>
      <c r="T4926" s="256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7" t="s">
        <v>383</v>
      </c>
      <c r="AU4926" s="257" t="s">
        <v>91</v>
      </c>
      <c r="AV4926" s="14" t="s">
        <v>91</v>
      </c>
      <c r="AW4926" s="14" t="s">
        <v>37</v>
      </c>
      <c r="AX4926" s="14" t="s">
        <v>78</v>
      </c>
      <c r="AY4926" s="257" t="s">
        <v>373</v>
      </c>
    </row>
    <row r="4927" s="14" customFormat="1">
      <c r="A4927" s="14"/>
      <c r="B4927" s="247"/>
      <c r="C4927" s="248"/>
      <c r="D4927" s="238" t="s">
        <v>383</v>
      </c>
      <c r="E4927" s="249" t="s">
        <v>19</v>
      </c>
      <c r="F4927" s="250" t="s">
        <v>2783</v>
      </c>
      <c r="G4927" s="248"/>
      <c r="H4927" s="251">
        <v>4.96</v>
      </c>
      <c r="I4927" s="252"/>
      <c r="J4927" s="248"/>
      <c r="K4927" s="248"/>
      <c r="L4927" s="253"/>
      <c r="M4927" s="254"/>
      <c r="N4927" s="255"/>
      <c r="O4927" s="255"/>
      <c r="P4927" s="255"/>
      <c r="Q4927" s="255"/>
      <c r="R4927" s="255"/>
      <c r="S4927" s="255"/>
      <c r="T4927" s="256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7" t="s">
        <v>383</v>
      </c>
      <c r="AU4927" s="257" t="s">
        <v>91</v>
      </c>
      <c r="AV4927" s="14" t="s">
        <v>91</v>
      </c>
      <c r="AW4927" s="14" t="s">
        <v>37</v>
      </c>
      <c r="AX4927" s="14" t="s">
        <v>78</v>
      </c>
      <c r="AY4927" s="257" t="s">
        <v>373</v>
      </c>
    </row>
    <row r="4928" s="14" customFormat="1">
      <c r="A4928" s="14"/>
      <c r="B4928" s="247"/>
      <c r="C4928" s="248"/>
      <c r="D4928" s="238" t="s">
        <v>383</v>
      </c>
      <c r="E4928" s="249" t="s">
        <v>19</v>
      </c>
      <c r="F4928" s="250" t="s">
        <v>2784</v>
      </c>
      <c r="G4928" s="248"/>
      <c r="H4928" s="251">
        <v>16.73</v>
      </c>
      <c r="I4928" s="252"/>
      <c r="J4928" s="248"/>
      <c r="K4928" s="248"/>
      <c r="L4928" s="253"/>
      <c r="M4928" s="254"/>
      <c r="N4928" s="255"/>
      <c r="O4928" s="255"/>
      <c r="P4928" s="255"/>
      <c r="Q4928" s="255"/>
      <c r="R4928" s="255"/>
      <c r="S4928" s="255"/>
      <c r="T4928" s="256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7" t="s">
        <v>383</v>
      </c>
      <c r="AU4928" s="257" t="s">
        <v>91</v>
      </c>
      <c r="AV4928" s="14" t="s">
        <v>91</v>
      </c>
      <c r="AW4928" s="14" t="s">
        <v>37</v>
      </c>
      <c r="AX4928" s="14" t="s">
        <v>78</v>
      </c>
      <c r="AY4928" s="257" t="s">
        <v>373</v>
      </c>
    </row>
    <row r="4929" s="14" customFormat="1">
      <c r="A4929" s="14"/>
      <c r="B4929" s="247"/>
      <c r="C4929" s="248"/>
      <c r="D4929" s="238" t="s">
        <v>383</v>
      </c>
      <c r="E4929" s="249" t="s">
        <v>19</v>
      </c>
      <c r="F4929" s="250" t="s">
        <v>2785</v>
      </c>
      <c r="G4929" s="248"/>
      <c r="H4929" s="251">
        <v>4.96</v>
      </c>
      <c r="I4929" s="252"/>
      <c r="J4929" s="248"/>
      <c r="K4929" s="248"/>
      <c r="L4929" s="253"/>
      <c r="M4929" s="254"/>
      <c r="N4929" s="255"/>
      <c r="O4929" s="255"/>
      <c r="P4929" s="255"/>
      <c r="Q4929" s="255"/>
      <c r="R4929" s="255"/>
      <c r="S4929" s="255"/>
      <c r="T4929" s="256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7" t="s">
        <v>383</v>
      </c>
      <c r="AU4929" s="257" t="s">
        <v>91</v>
      </c>
      <c r="AV4929" s="14" t="s">
        <v>91</v>
      </c>
      <c r="AW4929" s="14" t="s">
        <v>37</v>
      </c>
      <c r="AX4929" s="14" t="s">
        <v>78</v>
      </c>
      <c r="AY4929" s="257" t="s">
        <v>373</v>
      </c>
    </row>
    <row r="4930" s="14" customFormat="1">
      <c r="A4930" s="14"/>
      <c r="B4930" s="247"/>
      <c r="C4930" s="248"/>
      <c r="D4930" s="238" t="s">
        <v>383</v>
      </c>
      <c r="E4930" s="249" t="s">
        <v>19</v>
      </c>
      <c r="F4930" s="250" t="s">
        <v>2786</v>
      </c>
      <c r="G4930" s="248"/>
      <c r="H4930" s="251">
        <v>16.73</v>
      </c>
      <c r="I4930" s="252"/>
      <c r="J4930" s="248"/>
      <c r="K4930" s="248"/>
      <c r="L4930" s="253"/>
      <c r="M4930" s="254"/>
      <c r="N4930" s="255"/>
      <c r="O4930" s="255"/>
      <c r="P4930" s="255"/>
      <c r="Q4930" s="255"/>
      <c r="R4930" s="255"/>
      <c r="S4930" s="255"/>
      <c r="T4930" s="256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7" t="s">
        <v>383</v>
      </c>
      <c r="AU4930" s="257" t="s">
        <v>91</v>
      </c>
      <c r="AV4930" s="14" t="s">
        <v>91</v>
      </c>
      <c r="AW4930" s="14" t="s">
        <v>37</v>
      </c>
      <c r="AX4930" s="14" t="s">
        <v>78</v>
      </c>
      <c r="AY4930" s="257" t="s">
        <v>373</v>
      </c>
    </row>
    <row r="4931" s="14" customFormat="1">
      <c r="A4931" s="14"/>
      <c r="B4931" s="247"/>
      <c r="C4931" s="248"/>
      <c r="D4931" s="238" t="s">
        <v>383</v>
      </c>
      <c r="E4931" s="249" t="s">
        <v>19</v>
      </c>
      <c r="F4931" s="250" t="s">
        <v>2787</v>
      </c>
      <c r="G4931" s="248"/>
      <c r="H4931" s="251">
        <v>4.9299999999999997</v>
      </c>
      <c r="I4931" s="252"/>
      <c r="J4931" s="248"/>
      <c r="K4931" s="248"/>
      <c r="L4931" s="253"/>
      <c r="M4931" s="254"/>
      <c r="N4931" s="255"/>
      <c r="O4931" s="255"/>
      <c r="P4931" s="255"/>
      <c r="Q4931" s="255"/>
      <c r="R4931" s="255"/>
      <c r="S4931" s="255"/>
      <c r="T4931" s="256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7" t="s">
        <v>383</v>
      </c>
      <c r="AU4931" s="257" t="s">
        <v>91</v>
      </c>
      <c r="AV4931" s="14" t="s">
        <v>91</v>
      </c>
      <c r="AW4931" s="14" t="s">
        <v>37</v>
      </c>
      <c r="AX4931" s="14" t="s">
        <v>78</v>
      </c>
      <c r="AY4931" s="257" t="s">
        <v>373</v>
      </c>
    </row>
    <row r="4932" s="14" customFormat="1">
      <c r="A4932" s="14"/>
      <c r="B4932" s="247"/>
      <c r="C4932" s="248"/>
      <c r="D4932" s="238" t="s">
        <v>383</v>
      </c>
      <c r="E4932" s="249" t="s">
        <v>19</v>
      </c>
      <c r="F4932" s="250" t="s">
        <v>2788</v>
      </c>
      <c r="G4932" s="248"/>
      <c r="H4932" s="251">
        <v>16.670000000000002</v>
      </c>
      <c r="I4932" s="252"/>
      <c r="J4932" s="248"/>
      <c r="K4932" s="248"/>
      <c r="L4932" s="253"/>
      <c r="M4932" s="254"/>
      <c r="N4932" s="255"/>
      <c r="O4932" s="255"/>
      <c r="P4932" s="255"/>
      <c r="Q4932" s="255"/>
      <c r="R4932" s="255"/>
      <c r="S4932" s="255"/>
      <c r="T4932" s="256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7" t="s">
        <v>383</v>
      </c>
      <c r="AU4932" s="257" t="s">
        <v>91</v>
      </c>
      <c r="AV4932" s="14" t="s">
        <v>91</v>
      </c>
      <c r="AW4932" s="14" t="s">
        <v>37</v>
      </c>
      <c r="AX4932" s="14" t="s">
        <v>78</v>
      </c>
      <c r="AY4932" s="257" t="s">
        <v>373</v>
      </c>
    </row>
    <row r="4933" s="14" customFormat="1">
      <c r="A4933" s="14"/>
      <c r="B4933" s="247"/>
      <c r="C4933" s="248"/>
      <c r="D4933" s="238" t="s">
        <v>383</v>
      </c>
      <c r="E4933" s="249" t="s">
        <v>19</v>
      </c>
      <c r="F4933" s="250" t="s">
        <v>2789</v>
      </c>
      <c r="G4933" s="248"/>
      <c r="H4933" s="251">
        <v>4.96</v>
      </c>
      <c r="I4933" s="252"/>
      <c r="J4933" s="248"/>
      <c r="K4933" s="248"/>
      <c r="L4933" s="253"/>
      <c r="M4933" s="254"/>
      <c r="N4933" s="255"/>
      <c r="O4933" s="255"/>
      <c r="P4933" s="255"/>
      <c r="Q4933" s="255"/>
      <c r="R4933" s="255"/>
      <c r="S4933" s="255"/>
      <c r="T4933" s="256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7" t="s">
        <v>383</v>
      </c>
      <c r="AU4933" s="257" t="s">
        <v>91</v>
      </c>
      <c r="AV4933" s="14" t="s">
        <v>91</v>
      </c>
      <c r="AW4933" s="14" t="s">
        <v>37</v>
      </c>
      <c r="AX4933" s="14" t="s">
        <v>78</v>
      </c>
      <c r="AY4933" s="257" t="s">
        <v>373</v>
      </c>
    </row>
    <row r="4934" s="14" customFormat="1">
      <c r="A4934" s="14"/>
      <c r="B4934" s="247"/>
      <c r="C4934" s="248"/>
      <c r="D4934" s="238" t="s">
        <v>383</v>
      </c>
      <c r="E4934" s="249" t="s">
        <v>19</v>
      </c>
      <c r="F4934" s="250" t="s">
        <v>2790</v>
      </c>
      <c r="G4934" s="248"/>
      <c r="H4934" s="251">
        <v>30.690000000000001</v>
      </c>
      <c r="I4934" s="252"/>
      <c r="J4934" s="248"/>
      <c r="K4934" s="248"/>
      <c r="L4934" s="253"/>
      <c r="M4934" s="254"/>
      <c r="N4934" s="255"/>
      <c r="O4934" s="255"/>
      <c r="P4934" s="255"/>
      <c r="Q4934" s="255"/>
      <c r="R4934" s="255"/>
      <c r="S4934" s="255"/>
      <c r="T4934" s="256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7" t="s">
        <v>383</v>
      </c>
      <c r="AU4934" s="257" t="s">
        <v>91</v>
      </c>
      <c r="AV4934" s="14" t="s">
        <v>91</v>
      </c>
      <c r="AW4934" s="14" t="s">
        <v>37</v>
      </c>
      <c r="AX4934" s="14" t="s">
        <v>78</v>
      </c>
      <c r="AY4934" s="257" t="s">
        <v>373</v>
      </c>
    </row>
    <row r="4935" s="14" customFormat="1">
      <c r="A4935" s="14"/>
      <c r="B4935" s="247"/>
      <c r="C4935" s="248"/>
      <c r="D4935" s="238" t="s">
        <v>383</v>
      </c>
      <c r="E4935" s="249" t="s">
        <v>19</v>
      </c>
      <c r="F4935" s="250" t="s">
        <v>2791</v>
      </c>
      <c r="G4935" s="248"/>
      <c r="H4935" s="251">
        <v>4.96</v>
      </c>
      <c r="I4935" s="252"/>
      <c r="J4935" s="248"/>
      <c r="K4935" s="248"/>
      <c r="L4935" s="253"/>
      <c r="M4935" s="254"/>
      <c r="N4935" s="255"/>
      <c r="O4935" s="255"/>
      <c r="P4935" s="255"/>
      <c r="Q4935" s="255"/>
      <c r="R4935" s="255"/>
      <c r="S4935" s="255"/>
      <c r="T4935" s="256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7" t="s">
        <v>383</v>
      </c>
      <c r="AU4935" s="257" t="s">
        <v>91</v>
      </c>
      <c r="AV4935" s="14" t="s">
        <v>91</v>
      </c>
      <c r="AW4935" s="14" t="s">
        <v>37</v>
      </c>
      <c r="AX4935" s="14" t="s">
        <v>78</v>
      </c>
      <c r="AY4935" s="257" t="s">
        <v>373</v>
      </c>
    </row>
    <row r="4936" s="14" customFormat="1">
      <c r="A4936" s="14"/>
      <c r="B4936" s="247"/>
      <c r="C4936" s="248"/>
      <c r="D4936" s="238" t="s">
        <v>383</v>
      </c>
      <c r="E4936" s="249" t="s">
        <v>19</v>
      </c>
      <c r="F4936" s="250" t="s">
        <v>2792</v>
      </c>
      <c r="G4936" s="248"/>
      <c r="H4936" s="251">
        <v>30.690000000000001</v>
      </c>
      <c r="I4936" s="252"/>
      <c r="J4936" s="248"/>
      <c r="K4936" s="248"/>
      <c r="L4936" s="253"/>
      <c r="M4936" s="254"/>
      <c r="N4936" s="255"/>
      <c r="O4936" s="255"/>
      <c r="P4936" s="255"/>
      <c r="Q4936" s="255"/>
      <c r="R4936" s="255"/>
      <c r="S4936" s="255"/>
      <c r="T4936" s="256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7" t="s">
        <v>383</v>
      </c>
      <c r="AU4936" s="257" t="s">
        <v>91</v>
      </c>
      <c r="AV4936" s="14" t="s">
        <v>91</v>
      </c>
      <c r="AW4936" s="14" t="s">
        <v>37</v>
      </c>
      <c r="AX4936" s="14" t="s">
        <v>78</v>
      </c>
      <c r="AY4936" s="257" t="s">
        <v>373</v>
      </c>
    </row>
    <row r="4937" s="13" customFormat="1">
      <c r="A4937" s="13"/>
      <c r="B4937" s="236"/>
      <c r="C4937" s="237"/>
      <c r="D4937" s="238" t="s">
        <v>383</v>
      </c>
      <c r="E4937" s="239" t="s">
        <v>19</v>
      </c>
      <c r="F4937" s="240" t="s">
        <v>693</v>
      </c>
      <c r="G4937" s="237"/>
      <c r="H4937" s="239" t="s">
        <v>19</v>
      </c>
      <c r="I4937" s="241"/>
      <c r="J4937" s="237"/>
      <c r="K4937" s="237"/>
      <c r="L4937" s="242"/>
      <c r="M4937" s="243"/>
      <c r="N4937" s="244"/>
      <c r="O4937" s="244"/>
      <c r="P4937" s="244"/>
      <c r="Q4937" s="244"/>
      <c r="R4937" s="244"/>
      <c r="S4937" s="244"/>
      <c r="T4937" s="245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6" t="s">
        <v>383</v>
      </c>
      <c r="AU4937" s="246" t="s">
        <v>91</v>
      </c>
      <c r="AV4937" s="13" t="s">
        <v>85</v>
      </c>
      <c r="AW4937" s="13" t="s">
        <v>37</v>
      </c>
      <c r="AX4937" s="13" t="s">
        <v>78</v>
      </c>
      <c r="AY4937" s="246" t="s">
        <v>373</v>
      </c>
    </row>
    <row r="4938" s="14" customFormat="1">
      <c r="A4938" s="14"/>
      <c r="B4938" s="247"/>
      <c r="C4938" s="248"/>
      <c r="D4938" s="238" t="s">
        <v>383</v>
      </c>
      <c r="E4938" s="249" t="s">
        <v>19</v>
      </c>
      <c r="F4938" s="250" t="s">
        <v>4694</v>
      </c>
      <c r="G4938" s="248"/>
      <c r="H4938" s="251">
        <v>21.66</v>
      </c>
      <c r="I4938" s="252"/>
      <c r="J4938" s="248"/>
      <c r="K4938" s="248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7" t="s">
        <v>383</v>
      </c>
      <c r="AU4938" s="257" t="s">
        <v>91</v>
      </c>
      <c r="AV4938" s="14" t="s">
        <v>91</v>
      </c>
      <c r="AW4938" s="14" t="s">
        <v>37</v>
      </c>
      <c r="AX4938" s="14" t="s">
        <v>78</v>
      </c>
      <c r="AY4938" s="257" t="s">
        <v>373</v>
      </c>
    </row>
    <row r="4939" s="14" customFormat="1">
      <c r="A4939" s="14"/>
      <c r="B4939" s="247"/>
      <c r="C4939" s="248"/>
      <c r="D4939" s="238" t="s">
        <v>383</v>
      </c>
      <c r="E4939" s="249" t="s">
        <v>19</v>
      </c>
      <c r="F4939" s="250" t="s">
        <v>4695</v>
      </c>
      <c r="G4939" s="248"/>
      <c r="H4939" s="251">
        <v>85.459999999999994</v>
      </c>
      <c r="I4939" s="252"/>
      <c r="J4939" s="248"/>
      <c r="K4939" s="248"/>
      <c r="L4939" s="253"/>
      <c r="M4939" s="254"/>
      <c r="N4939" s="255"/>
      <c r="O4939" s="255"/>
      <c r="P4939" s="255"/>
      <c r="Q4939" s="255"/>
      <c r="R4939" s="255"/>
      <c r="S4939" s="255"/>
      <c r="T4939" s="256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7" t="s">
        <v>383</v>
      </c>
      <c r="AU4939" s="257" t="s">
        <v>91</v>
      </c>
      <c r="AV4939" s="14" t="s">
        <v>91</v>
      </c>
      <c r="AW4939" s="14" t="s">
        <v>37</v>
      </c>
      <c r="AX4939" s="14" t="s">
        <v>78</v>
      </c>
      <c r="AY4939" s="257" t="s">
        <v>373</v>
      </c>
    </row>
    <row r="4940" s="14" customFormat="1">
      <c r="A4940" s="14"/>
      <c r="B4940" s="247"/>
      <c r="C4940" s="248"/>
      <c r="D4940" s="238" t="s">
        <v>383</v>
      </c>
      <c r="E4940" s="249" t="s">
        <v>19</v>
      </c>
      <c r="F4940" s="250" t="s">
        <v>2800</v>
      </c>
      <c r="G4940" s="248"/>
      <c r="H4940" s="251">
        <v>19.149999999999999</v>
      </c>
      <c r="I4940" s="252"/>
      <c r="J4940" s="248"/>
      <c r="K4940" s="248"/>
      <c r="L4940" s="253"/>
      <c r="M4940" s="254"/>
      <c r="N4940" s="255"/>
      <c r="O4940" s="255"/>
      <c r="P4940" s="255"/>
      <c r="Q4940" s="255"/>
      <c r="R4940" s="255"/>
      <c r="S4940" s="255"/>
      <c r="T4940" s="256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7" t="s">
        <v>383</v>
      </c>
      <c r="AU4940" s="257" t="s">
        <v>91</v>
      </c>
      <c r="AV4940" s="14" t="s">
        <v>91</v>
      </c>
      <c r="AW4940" s="14" t="s">
        <v>37</v>
      </c>
      <c r="AX4940" s="14" t="s">
        <v>78</v>
      </c>
      <c r="AY4940" s="257" t="s">
        <v>373</v>
      </c>
    </row>
    <row r="4941" s="14" customFormat="1">
      <c r="A4941" s="14"/>
      <c r="B4941" s="247"/>
      <c r="C4941" s="248"/>
      <c r="D4941" s="238" t="s">
        <v>383</v>
      </c>
      <c r="E4941" s="249" t="s">
        <v>19</v>
      </c>
      <c r="F4941" s="250" t="s">
        <v>2801</v>
      </c>
      <c r="G4941" s="248"/>
      <c r="H4941" s="251">
        <v>25.949999999999999</v>
      </c>
      <c r="I4941" s="252"/>
      <c r="J4941" s="248"/>
      <c r="K4941" s="248"/>
      <c r="L4941" s="253"/>
      <c r="M4941" s="254"/>
      <c r="N4941" s="255"/>
      <c r="O4941" s="255"/>
      <c r="P4941" s="255"/>
      <c r="Q4941" s="255"/>
      <c r="R4941" s="255"/>
      <c r="S4941" s="255"/>
      <c r="T4941" s="256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7" t="s">
        <v>383</v>
      </c>
      <c r="AU4941" s="257" t="s">
        <v>91</v>
      </c>
      <c r="AV4941" s="14" t="s">
        <v>91</v>
      </c>
      <c r="AW4941" s="14" t="s">
        <v>37</v>
      </c>
      <c r="AX4941" s="14" t="s">
        <v>78</v>
      </c>
      <c r="AY4941" s="257" t="s">
        <v>373</v>
      </c>
    </row>
    <row r="4942" s="14" customFormat="1">
      <c r="A4942" s="14"/>
      <c r="B4942" s="247"/>
      <c r="C4942" s="248"/>
      <c r="D4942" s="238" t="s">
        <v>383</v>
      </c>
      <c r="E4942" s="249" t="s">
        <v>19</v>
      </c>
      <c r="F4942" s="250" t="s">
        <v>2802</v>
      </c>
      <c r="G4942" s="248"/>
      <c r="H4942" s="251">
        <v>38.630000000000003</v>
      </c>
      <c r="I4942" s="252"/>
      <c r="J4942" s="248"/>
      <c r="K4942" s="248"/>
      <c r="L4942" s="253"/>
      <c r="M4942" s="254"/>
      <c r="N4942" s="255"/>
      <c r="O4942" s="255"/>
      <c r="P4942" s="255"/>
      <c r="Q4942" s="255"/>
      <c r="R4942" s="255"/>
      <c r="S4942" s="255"/>
      <c r="T4942" s="256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7" t="s">
        <v>383</v>
      </c>
      <c r="AU4942" s="257" t="s">
        <v>91</v>
      </c>
      <c r="AV4942" s="14" t="s">
        <v>91</v>
      </c>
      <c r="AW4942" s="14" t="s">
        <v>37</v>
      </c>
      <c r="AX4942" s="14" t="s">
        <v>78</v>
      </c>
      <c r="AY4942" s="257" t="s">
        <v>373</v>
      </c>
    </row>
    <row r="4943" s="14" customFormat="1">
      <c r="A4943" s="14"/>
      <c r="B4943" s="247"/>
      <c r="C4943" s="248"/>
      <c r="D4943" s="238" t="s">
        <v>383</v>
      </c>
      <c r="E4943" s="249" t="s">
        <v>19</v>
      </c>
      <c r="F4943" s="250" t="s">
        <v>2909</v>
      </c>
      <c r="G4943" s="248"/>
      <c r="H4943" s="251">
        <v>2.1899999999999999</v>
      </c>
      <c r="I4943" s="252"/>
      <c r="J4943" s="248"/>
      <c r="K4943" s="248"/>
      <c r="L4943" s="253"/>
      <c r="M4943" s="254"/>
      <c r="N4943" s="255"/>
      <c r="O4943" s="255"/>
      <c r="P4943" s="255"/>
      <c r="Q4943" s="255"/>
      <c r="R4943" s="255"/>
      <c r="S4943" s="255"/>
      <c r="T4943" s="256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7" t="s">
        <v>383</v>
      </c>
      <c r="AU4943" s="257" t="s">
        <v>91</v>
      </c>
      <c r="AV4943" s="14" t="s">
        <v>91</v>
      </c>
      <c r="AW4943" s="14" t="s">
        <v>37</v>
      </c>
      <c r="AX4943" s="14" t="s">
        <v>78</v>
      </c>
      <c r="AY4943" s="257" t="s">
        <v>373</v>
      </c>
    </row>
    <row r="4944" s="14" customFormat="1">
      <c r="A4944" s="14"/>
      <c r="B4944" s="247"/>
      <c r="C4944" s="248"/>
      <c r="D4944" s="238" t="s">
        <v>383</v>
      </c>
      <c r="E4944" s="249" t="s">
        <v>19</v>
      </c>
      <c r="F4944" s="250" t="s">
        <v>2910</v>
      </c>
      <c r="G4944" s="248"/>
      <c r="H4944" s="251">
        <v>4.2999999999999998</v>
      </c>
      <c r="I4944" s="252"/>
      <c r="J4944" s="248"/>
      <c r="K4944" s="248"/>
      <c r="L4944" s="253"/>
      <c r="M4944" s="254"/>
      <c r="N4944" s="255"/>
      <c r="O4944" s="255"/>
      <c r="P4944" s="255"/>
      <c r="Q4944" s="255"/>
      <c r="R4944" s="255"/>
      <c r="S4944" s="255"/>
      <c r="T4944" s="256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7" t="s">
        <v>383</v>
      </c>
      <c r="AU4944" s="257" t="s">
        <v>91</v>
      </c>
      <c r="AV4944" s="14" t="s">
        <v>91</v>
      </c>
      <c r="AW4944" s="14" t="s">
        <v>37</v>
      </c>
      <c r="AX4944" s="14" t="s">
        <v>78</v>
      </c>
      <c r="AY4944" s="257" t="s">
        <v>373</v>
      </c>
    </row>
    <row r="4945" s="14" customFormat="1">
      <c r="A4945" s="14"/>
      <c r="B4945" s="247"/>
      <c r="C4945" s="248"/>
      <c r="D4945" s="238" t="s">
        <v>383</v>
      </c>
      <c r="E4945" s="249" t="s">
        <v>19</v>
      </c>
      <c r="F4945" s="250" t="s">
        <v>2911</v>
      </c>
      <c r="G4945" s="248"/>
      <c r="H4945" s="251">
        <v>7.2699999999999996</v>
      </c>
      <c r="I4945" s="252"/>
      <c r="J4945" s="248"/>
      <c r="K4945" s="248"/>
      <c r="L4945" s="253"/>
      <c r="M4945" s="254"/>
      <c r="N4945" s="255"/>
      <c r="O4945" s="255"/>
      <c r="P4945" s="255"/>
      <c r="Q4945" s="255"/>
      <c r="R4945" s="255"/>
      <c r="S4945" s="255"/>
      <c r="T4945" s="256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7" t="s">
        <v>383</v>
      </c>
      <c r="AU4945" s="257" t="s">
        <v>91</v>
      </c>
      <c r="AV4945" s="14" t="s">
        <v>91</v>
      </c>
      <c r="AW4945" s="14" t="s">
        <v>37</v>
      </c>
      <c r="AX4945" s="14" t="s">
        <v>78</v>
      </c>
      <c r="AY4945" s="257" t="s">
        <v>373</v>
      </c>
    </row>
    <row r="4946" s="14" customFormat="1">
      <c r="A4946" s="14"/>
      <c r="B4946" s="247"/>
      <c r="C4946" s="248"/>
      <c r="D4946" s="238" t="s">
        <v>383</v>
      </c>
      <c r="E4946" s="249" t="s">
        <v>19</v>
      </c>
      <c r="F4946" s="250" t="s">
        <v>2912</v>
      </c>
      <c r="G4946" s="248"/>
      <c r="H4946" s="251">
        <v>7.3700000000000001</v>
      </c>
      <c r="I4946" s="252"/>
      <c r="J4946" s="248"/>
      <c r="K4946" s="248"/>
      <c r="L4946" s="253"/>
      <c r="M4946" s="254"/>
      <c r="N4946" s="255"/>
      <c r="O4946" s="255"/>
      <c r="P4946" s="255"/>
      <c r="Q4946" s="255"/>
      <c r="R4946" s="255"/>
      <c r="S4946" s="255"/>
      <c r="T4946" s="256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7" t="s">
        <v>383</v>
      </c>
      <c r="AU4946" s="257" t="s">
        <v>91</v>
      </c>
      <c r="AV4946" s="14" t="s">
        <v>91</v>
      </c>
      <c r="AW4946" s="14" t="s">
        <v>37</v>
      </c>
      <c r="AX4946" s="14" t="s">
        <v>78</v>
      </c>
      <c r="AY4946" s="257" t="s">
        <v>373</v>
      </c>
    </row>
    <row r="4947" s="14" customFormat="1">
      <c r="A4947" s="14"/>
      <c r="B4947" s="247"/>
      <c r="C4947" s="248"/>
      <c r="D4947" s="238" t="s">
        <v>383</v>
      </c>
      <c r="E4947" s="249" t="s">
        <v>19</v>
      </c>
      <c r="F4947" s="250" t="s">
        <v>2803</v>
      </c>
      <c r="G4947" s="248"/>
      <c r="H4947" s="251">
        <v>28.629999999999999</v>
      </c>
      <c r="I4947" s="252"/>
      <c r="J4947" s="248"/>
      <c r="K4947" s="248"/>
      <c r="L4947" s="253"/>
      <c r="M4947" s="254"/>
      <c r="N4947" s="255"/>
      <c r="O4947" s="255"/>
      <c r="P4947" s="255"/>
      <c r="Q4947" s="255"/>
      <c r="R4947" s="255"/>
      <c r="S4947" s="255"/>
      <c r="T4947" s="256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7" t="s">
        <v>383</v>
      </c>
      <c r="AU4947" s="257" t="s">
        <v>91</v>
      </c>
      <c r="AV4947" s="14" t="s">
        <v>91</v>
      </c>
      <c r="AW4947" s="14" t="s">
        <v>37</v>
      </c>
      <c r="AX4947" s="14" t="s">
        <v>78</v>
      </c>
      <c r="AY4947" s="257" t="s">
        <v>373</v>
      </c>
    </row>
    <row r="4948" s="14" customFormat="1">
      <c r="A4948" s="14"/>
      <c r="B4948" s="247"/>
      <c r="C4948" s="248"/>
      <c r="D4948" s="238" t="s">
        <v>383</v>
      </c>
      <c r="E4948" s="249" t="s">
        <v>19</v>
      </c>
      <c r="F4948" s="250" t="s">
        <v>4696</v>
      </c>
      <c r="G4948" s="248"/>
      <c r="H4948" s="251">
        <v>59.439999999999998</v>
      </c>
      <c r="I4948" s="252"/>
      <c r="J4948" s="248"/>
      <c r="K4948" s="248"/>
      <c r="L4948" s="253"/>
      <c r="M4948" s="254"/>
      <c r="N4948" s="255"/>
      <c r="O4948" s="255"/>
      <c r="P4948" s="255"/>
      <c r="Q4948" s="255"/>
      <c r="R4948" s="255"/>
      <c r="S4948" s="255"/>
      <c r="T4948" s="256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7" t="s">
        <v>383</v>
      </c>
      <c r="AU4948" s="257" t="s">
        <v>91</v>
      </c>
      <c r="AV4948" s="14" t="s">
        <v>91</v>
      </c>
      <c r="AW4948" s="14" t="s">
        <v>37</v>
      </c>
      <c r="AX4948" s="14" t="s">
        <v>78</v>
      </c>
      <c r="AY4948" s="257" t="s">
        <v>373</v>
      </c>
    </row>
    <row r="4949" s="14" customFormat="1">
      <c r="A4949" s="14"/>
      <c r="B4949" s="247"/>
      <c r="C4949" s="248"/>
      <c r="D4949" s="238" t="s">
        <v>383</v>
      </c>
      <c r="E4949" s="249" t="s">
        <v>19</v>
      </c>
      <c r="F4949" s="250" t="s">
        <v>2805</v>
      </c>
      <c r="G4949" s="248"/>
      <c r="H4949" s="251">
        <v>4.96</v>
      </c>
      <c r="I4949" s="252"/>
      <c r="J4949" s="248"/>
      <c r="K4949" s="248"/>
      <c r="L4949" s="253"/>
      <c r="M4949" s="254"/>
      <c r="N4949" s="255"/>
      <c r="O4949" s="255"/>
      <c r="P4949" s="255"/>
      <c r="Q4949" s="255"/>
      <c r="R4949" s="255"/>
      <c r="S4949" s="255"/>
      <c r="T4949" s="256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7" t="s">
        <v>383</v>
      </c>
      <c r="AU4949" s="257" t="s">
        <v>91</v>
      </c>
      <c r="AV4949" s="14" t="s">
        <v>91</v>
      </c>
      <c r="AW4949" s="14" t="s">
        <v>37</v>
      </c>
      <c r="AX4949" s="14" t="s">
        <v>78</v>
      </c>
      <c r="AY4949" s="257" t="s">
        <v>373</v>
      </c>
    </row>
    <row r="4950" s="14" customFormat="1">
      <c r="A4950" s="14"/>
      <c r="B4950" s="247"/>
      <c r="C4950" s="248"/>
      <c r="D4950" s="238" t="s">
        <v>383</v>
      </c>
      <c r="E4950" s="249" t="s">
        <v>19</v>
      </c>
      <c r="F4950" s="250" t="s">
        <v>2806</v>
      </c>
      <c r="G4950" s="248"/>
      <c r="H4950" s="251">
        <v>16.73</v>
      </c>
      <c r="I4950" s="252"/>
      <c r="J4950" s="248"/>
      <c r="K4950" s="248"/>
      <c r="L4950" s="253"/>
      <c r="M4950" s="254"/>
      <c r="N4950" s="255"/>
      <c r="O4950" s="255"/>
      <c r="P4950" s="255"/>
      <c r="Q4950" s="255"/>
      <c r="R4950" s="255"/>
      <c r="S4950" s="255"/>
      <c r="T4950" s="256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7" t="s">
        <v>383</v>
      </c>
      <c r="AU4950" s="257" t="s">
        <v>91</v>
      </c>
      <c r="AV4950" s="14" t="s">
        <v>91</v>
      </c>
      <c r="AW4950" s="14" t="s">
        <v>37</v>
      </c>
      <c r="AX4950" s="14" t="s">
        <v>78</v>
      </c>
      <c r="AY4950" s="257" t="s">
        <v>373</v>
      </c>
    </row>
    <row r="4951" s="14" customFormat="1">
      <c r="A4951" s="14"/>
      <c r="B4951" s="247"/>
      <c r="C4951" s="248"/>
      <c r="D4951" s="238" t="s">
        <v>383</v>
      </c>
      <c r="E4951" s="249" t="s">
        <v>19</v>
      </c>
      <c r="F4951" s="250" t="s">
        <v>2807</v>
      </c>
      <c r="G4951" s="248"/>
      <c r="H4951" s="251">
        <v>4.96</v>
      </c>
      <c r="I4951" s="252"/>
      <c r="J4951" s="248"/>
      <c r="K4951" s="248"/>
      <c r="L4951" s="253"/>
      <c r="M4951" s="254"/>
      <c r="N4951" s="255"/>
      <c r="O4951" s="255"/>
      <c r="P4951" s="255"/>
      <c r="Q4951" s="255"/>
      <c r="R4951" s="255"/>
      <c r="S4951" s="255"/>
      <c r="T4951" s="256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7" t="s">
        <v>383</v>
      </c>
      <c r="AU4951" s="257" t="s">
        <v>91</v>
      </c>
      <c r="AV4951" s="14" t="s">
        <v>91</v>
      </c>
      <c r="AW4951" s="14" t="s">
        <v>37</v>
      </c>
      <c r="AX4951" s="14" t="s">
        <v>78</v>
      </c>
      <c r="AY4951" s="257" t="s">
        <v>373</v>
      </c>
    </row>
    <row r="4952" s="14" customFormat="1">
      <c r="A4952" s="14"/>
      <c r="B4952" s="247"/>
      <c r="C4952" s="248"/>
      <c r="D4952" s="238" t="s">
        <v>383</v>
      </c>
      <c r="E4952" s="249" t="s">
        <v>19</v>
      </c>
      <c r="F4952" s="250" t="s">
        <v>2808</v>
      </c>
      <c r="G4952" s="248"/>
      <c r="H4952" s="251">
        <v>16.73</v>
      </c>
      <c r="I4952" s="252"/>
      <c r="J4952" s="248"/>
      <c r="K4952" s="248"/>
      <c r="L4952" s="253"/>
      <c r="M4952" s="254"/>
      <c r="N4952" s="255"/>
      <c r="O4952" s="255"/>
      <c r="P4952" s="255"/>
      <c r="Q4952" s="255"/>
      <c r="R4952" s="255"/>
      <c r="S4952" s="255"/>
      <c r="T4952" s="256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7" t="s">
        <v>383</v>
      </c>
      <c r="AU4952" s="257" t="s">
        <v>91</v>
      </c>
      <c r="AV4952" s="14" t="s">
        <v>91</v>
      </c>
      <c r="AW4952" s="14" t="s">
        <v>37</v>
      </c>
      <c r="AX4952" s="14" t="s">
        <v>78</v>
      </c>
      <c r="AY4952" s="257" t="s">
        <v>373</v>
      </c>
    </row>
    <row r="4953" s="14" customFormat="1">
      <c r="A4953" s="14"/>
      <c r="B4953" s="247"/>
      <c r="C4953" s="248"/>
      <c r="D4953" s="238" t="s">
        <v>383</v>
      </c>
      <c r="E4953" s="249" t="s">
        <v>19</v>
      </c>
      <c r="F4953" s="250" t="s">
        <v>2809</v>
      </c>
      <c r="G4953" s="248"/>
      <c r="H4953" s="251">
        <v>4.96</v>
      </c>
      <c r="I4953" s="252"/>
      <c r="J4953" s="248"/>
      <c r="K4953" s="248"/>
      <c r="L4953" s="253"/>
      <c r="M4953" s="254"/>
      <c r="N4953" s="255"/>
      <c r="O4953" s="255"/>
      <c r="P4953" s="255"/>
      <c r="Q4953" s="255"/>
      <c r="R4953" s="255"/>
      <c r="S4953" s="255"/>
      <c r="T4953" s="256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7" t="s">
        <v>383</v>
      </c>
      <c r="AU4953" s="257" t="s">
        <v>91</v>
      </c>
      <c r="AV4953" s="14" t="s">
        <v>91</v>
      </c>
      <c r="AW4953" s="14" t="s">
        <v>37</v>
      </c>
      <c r="AX4953" s="14" t="s">
        <v>78</v>
      </c>
      <c r="AY4953" s="257" t="s">
        <v>373</v>
      </c>
    </row>
    <row r="4954" s="14" customFormat="1">
      <c r="A4954" s="14"/>
      <c r="B4954" s="247"/>
      <c r="C4954" s="248"/>
      <c r="D4954" s="238" t="s">
        <v>383</v>
      </c>
      <c r="E4954" s="249" t="s">
        <v>19</v>
      </c>
      <c r="F4954" s="250" t="s">
        <v>2810</v>
      </c>
      <c r="G4954" s="248"/>
      <c r="H4954" s="251">
        <v>16.73</v>
      </c>
      <c r="I4954" s="252"/>
      <c r="J4954" s="248"/>
      <c r="K4954" s="248"/>
      <c r="L4954" s="253"/>
      <c r="M4954" s="254"/>
      <c r="N4954" s="255"/>
      <c r="O4954" s="255"/>
      <c r="P4954" s="255"/>
      <c r="Q4954" s="255"/>
      <c r="R4954" s="255"/>
      <c r="S4954" s="255"/>
      <c r="T4954" s="256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7" t="s">
        <v>383</v>
      </c>
      <c r="AU4954" s="257" t="s">
        <v>91</v>
      </c>
      <c r="AV4954" s="14" t="s">
        <v>91</v>
      </c>
      <c r="AW4954" s="14" t="s">
        <v>37</v>
      </c>
      <c r="AX4954" s="14" t="s">
        <v>78</v>
      </c>
      <c r="AY4954" s="257" t="s">
        <v>373</v>
      </c>
    </row>
    <row r="4955" s="14" customFormat="1">
      <c r="A4955" s="14"/>
      <c r="B4955" s="247"/>
      <c r="C4955" s="248"/>
      <c r="D4955" s="238" t="s">
        <v>383</v>
      </c>
      <c r="E4955" s="249" t="s">
        <v>19</v>
      </c>
      <c r="F4955" s="250" t="s">
        <v>2811</v>
      </c>
      <c r="G4955" s="248"/>
      <c r="H4955" s="251">
        <v>4.96</v>
      </c>
      <c r="I4955" s="252"/>
      <c r="J4955" s="248"/>
      <c r="K4955" s="248"/>
      <c r="L4955" s="253"/>
      <c r="M4955" s="254"/>
      <c r="N4955" s="255"/>
      <c r="O4955" s="255"/>
      <c r="P4955" s="255"/>
      <c r="Q4955" s="255"/>
      <c r="R4955" s="255"/>
      <c r="S4955" s="255"/>
      <c r="T4955" s="256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7" t="s">
        <v>383</v>
      </c>
      <c r="AU4955" s="257" t="s">
        <v>91</v>
      </c>
      <c r="AV4955" s="14" t="s">
        <v>91</v>
      </c>
      <c r="AW4955" s="14" t="s">
        <v>37</v>
      </c>
      <c r="AX4955" s="14" t="s">
        <v>78</v>
      </c>
      <c r="AY4955" s="257" t="s">
        <v>373</v>
      </c>
    </row>
    <row r="4956" s="14" customFormat="1">
      <c r="A4956" s="14"/>
      <c r="B4956" s="247"/>
      <c r="C4956" s="248"/>
      <c r="D4956" s="238" t="s">
        <v>383</v>
      </c>
      <c r="E4956" s="249" t="s">
        <v>19</v>
      </c>
      <c r="F4956" s="250" t="s">
        <v>2812</v>
      </c>
      <c r="G4956" s="248"/>
      <c r="H4956" s="251">
        <v>16.73</v>
      </c>
      <c r="I4956" s="252"/>
      <c r="J4956" s="248"/>
      <c r="K4956" s="248"/>
      <c r="L4956" s="253"/>
      <c r="M4956" s="254"/>
      <c r="N4956" s="255"/>
      <c r="O4956" s="255"/>
      <c r="P4956" s="255"/>
      <c r="Q4956" s="255"/>
      <c r="R4956" s="255"/>
      <c r="S4956" s="255"/>
      <c r="T4956" s="256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57" t="s">
        <v>383</v>
      </c>
      <c r="AU4956" s="257" t="s">
        <v>91</v>
      </c>
      <c r="AV4956" s="14" t="s">
        <v>91</v>
      </c>
      <c r="AW4956" s="14" t="s">
        <v>37</v>
      </c>
      <c r="AX4956" s="14" t="s">
        <v>78</v>
      </c>
      <c r="AY4956" s="257" t="s">
        <v>373</v>
      </c>
    </row>
    <row r="4957" s="14" customFormat="1">
      <c r="A4957" s="14"/>
      <c r="B4957" s="247"/>
      <c r="C4957" s="248"/>
      <c r="D4957" s="238" t="s">
        <v>383</v>
      </c>
      <c r="E4957" s="249" t="s">
        <v>19</v>
      </c>
      <c r="F4957" s="250" t="s">
        <v>2813</v>
      </c>
      <c r="G4957" s="248"/>
      <c r="H4957" s="251">
        <v>4.96</v>
      </c>
      <c r="I4957" s="252"/>
      <c r="J4957" s="248"/>
      <c r="K4957" s="248"/>
      <c r="L4957" s="253"/>
      <c r="M4957" s="254"/>
      <c r="N4957" s="255"/>
      <c r="O4957" s="255"/>
      <c r="P4957" s="255"/>
      <c r="Q4957" s="255"/>
      <c r="R4957" s="255"/>
      <c r="S4957" s="255"/>
      <c r="T4957" s="256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7" t="s">
        <v>383</v>
      </c>
      <c r="AU4957" s="257" t="s">
        <v>91</v>
      </c>
      <c r="AV4957" s="14" t="s">
        <v>91</v>
      </c>
      <c r="AW4957" s="14" t="s">
        <v>37</v>
      </c>
      <c r="AX4957" s="14" t="s">
        <v>78</v>
      </c>
      <c r="AY4957" s="257" t="s">
        <v>373</v>
      </c>
    </row>
    <row r="4958" s="14" customFormat="1">
      <c r="A4958" s="14"/>
      <c r="B4958" s="247"/>
      <c r="C4958" s="248"/>
      <c r="D4958" s="238" t="s">
        <v>383</v>
      </c>
      <c r="E4958" s="249" t="s">
        <v>19</v>
      </c>
      <c r="F4958" s="250" t="s">
        <v>2814</v>
      </c>
      <c r="G4958" s="248"/>
      <c r="H4958" s="251">
        <v>16.73</v>
      </c>
      <c r="I4958" s="252"/>
      <c r="J4958" s="248"/>
      <c r="K4958" s="248"/>
      <c r="L4958" s="253"/>
      <c r="M4958" s="254"/>
      <c r="N4958" s="255"/>
      <c r="O4958" s="255"/>
      <c r="P4958" s="255"/>
      <c r="Q4958" s="255"/>
      <c r="R4958" s="255"/>
      <c r="S4958" s="255"/>
      <c r="T4958" s="256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7" t="s">
        <v>383</v>
      </c>
      <c r="AU4958" s="257" t="s">
        <v>91</v>
      </c>
      <c r="AV4958" s="14" t="s">
        <v>91</v>
      </c>
      <c r="AW4958" s="14" t="s">
        <v>37</v>
      </c>
      <c r="AX4958" s="14" t="s">
        <v>78</v>
      </c>
      <c r="AY4958" s="257" t="s">
        <v>373</v>
      </c>
    </row>
    <row r="4959" s="14" customFormat="1">
      <c r="A4959" s="14"/>
      <c r="B4959" s="247"/>
      <c r="C4959" s="248"/>
      <c r="D4959" s="238" t="s">
        <v>383</v>
      </c>
      <c r="E4959" s="249" t="s">
        <v>19</v>
      </c>
      <c r="F4959" s="250" t="s">
        <v>2815</v>
      </c>
      <c r="G4959" s="248"/>
      <c r="H4959" s="251">
        <v>4.96</v>
      </c>
      <c r="I4959" s="252"/>
      <c r="J4959" s="248"/>
      <c r="K4959" s="248"/>
      <c r="L4959" s="253"/>
      <c r="M4959" s="254"/>
      <c r="N4959" s="255"/>
      <c r="O4959" s="255"/>
      <c r="P4959" s="255"/>
      <c r="Q4959" s="255"/>
      <c r="R4959" s="255"/>
      <c r="S4959" s="255"/>
      <c r="T4959" s="256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7" t="s">
        <v>383</v>
      </c>
      <c r="AU4959" s="257" t="s">
        <v>91</v>
      </c>
      <c r="AV4959" s="14" t="s">
        <v>91</v>
      </c>
      <c r="AW4959" s="14" t="s">
        <v>37</v>
      </c>
      <c r="AX4959" s="14" t="s">
        <v>78</v>
      </c>
      <c r="AY4959" s="257" t="s">
        <v>373</v>
      </c>
    </row>
    <row r="4960" s="14" customFormat="1">
      <c r="A4960" s="14"/>
      <c r="B4960" s="247"/>
      <c r="C4960" s="248"/>
      <c r="D4960" s="238" t="s">
        <v>383</v>
      </c>
      <c r="E4960" s="249" t="s">
        <v>19</v>
      </c>
      <c r="F4960" s="250" t="s">
        <v>2816</v>
      </c>
      <c r="G4960" s="248"/>
      <c r="H4960" s="251">
        <v>16.73</v>
      </c>
      <c r="I4960" s="252"/>
      <c r="J4960" s="248"/>
      <c r="K4960" s="248"/>
      <c r="L4960" s="253"/>
      <c r="M4960" s="254"/>
      <c r="N4960" s="255"/>
      <c r="O4960" s="255"/>
      <c r="P4960" s="255"/>
      <c r="Q4960" s="255"/>
      <c r="R4960" s="255"/>
      <c r="S4960" s="255"/>
      <c r="T4960" s="256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7" t="s">
        <v>383</v>
      </c>
      <c r="AU4960" s="257" t="s">
        <v>91</v>
      </c>
      <c r="AV4960" s="14" t="s">
        <v>91</v>
      </c>
      <c r="AW4960" s="14" t="s">
        <v>37</v>
      </c>
      <c r="AX4960" s="14" t="s">
        <v>78</v>
      </c>
      <c r="AY4960" s="257" t="s">
        <v>373</v>
      </c>
    </row>
    <row r="4961" s="14" customFormat="1">
      <c r="A4961" s="14"/>
      <c r="B4961" s="247"/>
      <c r="C4961" s="248"/>
      <c r="D4961" s="238" t="s">
        <v>383</v>
      </c>
      <c r="E4961" s="249" t="s">
        <v>19</v>
      </c>
      <c r="F4961" s="250" t="s">
        <v>2817</v>
      </c>
      <c r="G4961" s="248"/>
      <c r="H4961" s="251">
        <v>4.96</v>
      </c>
      <c r="I4961" s="252"/>
      <c r="J4961" s="248"/>
      <c r="K4961" s="248"/>
      <c r="L4961" s="253"/>
      <c r="M4961" s="254"/>
      <c r="N4961" s="255"/>
      <c r="O4961" s="255"/>
      <c r="P4961" s="255"/>
      <c r="Q4961" s="255"/>
      <c r="R4961" s="255"/>
      <c r="S4961" s="255"/>
      <c r="T4961" s="256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7" t="s">
        <v>383</v>
      </c>
      <c r="AU4961" s="257" t="s">
        <v>91</v>
      </c>
      <c r="AV4961" s="14" t="s">
        <v>91</v>
      </c>
      <c r="AW4961" s="14" t="s">
        <v>37</v>
      </c>
      <c r="AX4961" s="14" t="s">
        <v>78</v>
      </c>
      <c r="AY4961" s="257" t="s">
        <v>373</v>
      </c>
    </row>
    <row r="4962" s="14" customFormat="1">
      <c r="A4962" s="14"/>
      <c r="B4962" s="247"/>
      <c r="C4962" s="248"/>
      <c r="D4962" s="238" t="s">
        <v>383</v>
      </c>
      <c r="E4962" s="249" t="s">
        <v>19</v>
      </c>
      <c r="F4962" s="250" t="s">
        <v>2818</v>
      </c>
      <c r="G4962" s="248"/>
      <c r="H4962" s="251">
        <v>16.73</v>
      </c>
      <c r="I4962" s="252"/>
      <c r="J4962" s="248"/>
      <c r="K4962" s="248"/>
      <c r="L4962" s="253"/>
      <c r="M4962" s="254"/>
      <c r="N4962" s="255"/>
      <c r="O4962" s="255"/>
      <c r="P4962" s="255"/>
      <c r="Q4962" s="255"/>
      <c r="R4962" s="255"/>
      <c r="S4962" s="255"/>
      <c r="T4962" s="25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7" t="s">
        <v>383</v>
      </c>
      <c r="AU4962" s="257" t="s">
        <v>91</v>
      </c>
      <c r="AV4962" s="14" t="s">
        <v>91</v>
      </c>
      <c r="AW4962" s="14" t="s">
        <v>37</v>
      </c>
      <c r="AX4962" s="14" t="s">
        <v>78</v>
      </c>
      <c r="AY4962" s="257" t="s">
        <v>373</v>
      </c>
    </row>
    <row r="4963" s="14" customFormat="1">
      <c r="A4963" s="14"/>
      <c r="B4963" s="247"/>
      <c r="C4963" s="248"/>
      <c r="D4963" s="238" t="s">
        <v>383</v>
      </c>
      <c r="E4963" s="249" t="s">
        <v>19</v>
      </c>
      <c r="F4963" s="250" t="s">
        <v>2819</v>
      </c>
      <c r="G4963" s="248"/>
      <c r="H4963" s="251">
        <v>4.9299999999999997</v>
      </c>
      <c r="I4963" s="252"/>
      <c r="J4963" s="248"/>
      <c r="K4963" s="248"/>
      <c r="L4963" s="253"/>
      <c r="M4963" s="254"/>
      <c r="N4963" s="255"/>
      <c r="O4963" s="255"/>
      <c r="P4963" s="255"/>
      <c r="Q4963" s="255"/>
      <c r="R4963" s="255"/>
      <c r="S4963" s="255"/>
      <c r="T4963" s="256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7" t="s">
        <v>383</v>
      </c>
      <c r="AU4963" s="257" t="s">
        <v>91</v>
      </c>
      <c r="AV4963" s="14" t="s">
        <v>91</v>
      </c>
      <c r="AW4963" s="14" t="s">
        <v>37</v>
      </c>
      <c r="AX4963" s="14" t="s">
        <v>78</v>
      </c>
      <c r="AY4963" s="257" t="s">
        <v>373</v>
      </c>
    </row>
    <row r="4964" s="14" customFormat="1">
      <c r="A4964" s="14"/>
      <c r="B4964" s="247"/>
      <c r="C4964" s="248"/>
      <c r="D4964" s="238" t="s">
        <v>383</v>
      </c>
      <c r="E4964" s="249" t="s">
        <v>19</v>
      </c>
      <c r="F4964" s="250" t="s">
        <v>2820</v>
      </c>
      <c r="G4964" s="248"/>
      <c r="H4964" s="251">
        <v>16.670000000000002</v>
      </c>
      <c r="I4964" s="252"/>
      <c r="J4964" s="248"/>
      <c r="K4964" s="248"/>
      <c r="L4964" s="253"/>
      <c r="M4964" s="254"/>
      <c r="N4964" s="255"/>
      <c r="O4964" s="255"/>
      <c r="P4964" s="255"/>
      <c r="Q4964" s="255"/>
      <c r="R4964" s="255"/>
      <c r="S4964" s="255"/>
      <c r="T4964" s="256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7" t="s">
        <v>383</v>
      </c>
      <c r="AU4964" s="257" t="s">
        <v>91</v>
      </c>
      <c r="AV4964" s="14" t="s">
        <v>91</v>
      </c>
      <c r="AW4964" s="14" t="s">
        <v>37</v>
      </c>
      <c r="AX4964" s="14" t="s">
        <v>78</v>
      </c>
      <c r="AY4964" s="257" t="s">
        <v>373</v>
      </c>
    </row>
    <row r="4965" s="14" customFormat="1">
      <c r="A4965" s="14"/>
      <c r="B4965" s="247"/>
      <c r="C4965" s="248"/>
      <c r="D4965" s="238" t="s">
        <v>383</v>
      </c>
      <c r="E4965" s="249" t="s">
        <v>19</v>
      </c>
      <c r="F4965" s="250" t="s">
        <v>2821</v>
      </c>
      <c r="G4965" s="248"/>
      <c r="H4965" s="251">
        <v>4.96</v>
      </c>
      <c r="I4965" s="252"/>
      <c r="J4965" s="248"/>
      <c r="K4965" s="248"/>
      <c r="L4965" s="253"/>
      <c r="M4965" s="254"/>
      <c r="N4965" s="255"/>
      <c r="O4965" s="255"/>
      <c r="P4965" s="255"/>
      <c r="Q4965" s="255"/>
      <c r="R4965" s="255"/>
      <c r="S4965" s="255"/>
      <c r="T4965" s="256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7" t="s">
        <v>383</v>
      </c>
      <c r="AU4965" s="257" t="s">
        <v>91</v>
      </c>
      <c r="AV4965" s="14" t="s">
        <v>91</v>
      </c>
      <c r="AW4965" s="14" t="s">
        <v>37</v>
      </c>
      <c r="AX4965" s="14" t="s">
        <v>78</v>
      </c>
      <c r="AY4965" s="257" t="s">
        <v>373</v>
      </c>
    </row>
    <row r="4966" s="14" customFormat="1">
      <c r="A4966" s="14"/>
      <c r="B4966" s="247"/>
      <c r="C4966" s="248"/>
      <c r="D4966" s="238" t="s">
        <v>383</v>
      </c>
      <c r="E4966" s="249" t="s">
        <v>19</v>
      </c>
      <c r="F4966" s="250" t="s">
        <v>2822</v>
      </c>
      <c r="G4966" s="248"/>
      <c r="H4966" s="251">
        <v>30.690000000000001</v>
      </c>
      <c r="I4966" s="252"/>
      <c r="J4966" s="248"/>
      <c r="K4966" s="248"/>
      <c r="L4966" s="253"/>
      <c r="M4966" s="254"/>
      <c r="N4966" s="255"/>
      <c r="O4966" s="255"/>
      <c r="P4966" s="255"/>
      <c r="Q4966" s="255"/>
      <c r="R4966" s="255"/>
      <c r="S4966" s="255"/>
      <c r="T4966" s="256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7" t="s">
        <v>383</v>
      </c>
      <c r="AU4966" s="257" t="s">
        <v>91</v>
      </c>
      <c r="AV4966" s="14" t="s">
        <v>91</v>
      </c>
      <c r="AW4966" s="14" t="s">
        <v>37</v>
      </c>
      <c r="AX4966" s="14" t="s">
        <v>78</v>
      </c>
      <c r="AY4966" s="257" t="s">
        <v>373</v>
      </c>
    </row>
    <row r="4967" s="14" customFormat="1">
      <c r="A4967" s="14"/>
      <c r="B4967" s="247"/>
      <c r="C4967" s="248"/>
      <c r="D4967" s="238" t="s">
        <v>383</v>
      </c>
      <c r="E4967" s="249" t="s">
        <v>19</v>
      </c>
      <c r="F4967" s="250" t="s">
        <v>2823</v>
      </c>
      <c r="G4967" s="248"/>
      <c r="H4967" s="251">
        <v>4.96</v>
      </c>
      <c r="I4967" s="252"/>
      <c r="J4967" s="248"/>
      <c r="K4967" s="248"/>
      <c r="L4967" s="253"/>
      <c r="M4967" s="254"/>
      <c r="N4967" s="255"/>
      <c r="O4967" s="255"/>
      <c r="P4967" s="255"/>
      <c r="Q4967" s="255"/>
      <c r="R4967" s="255"/>
      <c r="S4967" s="255"/>
      <c r="T4967" s="25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7" t="s">
        <v>383</v>
      </c>
      <c r="AU4967" s="257" t="s">
        <v>91</v>
      </c>
      <c r="AV4967" s="14" t="s">
        <v>91</v>
      </c>
      <c r="AW4967" s="14" t="s">
        <v>37</v>
      </c>
      <c r="AX4967" s="14" t="s">
        <v>78</v>
      </c>
      <c r="AY4967" s="257" t="s">
        <v>373</v>
      </c>
    </row>
    <row r="4968" s="14" customFormat="1">
      <c r="A4968" s="14"/>
      <c r="B4968" s="247"/>
      <c r="C4968" s="248"/>
      <c r="D4968" s="238" t="s">
        <v>383</v>
      </c>
      <c r="E4968" s="249" t="s">
        <v>19</v>
      </c>
      <c r="F4968" s="250" t="s">
        <v>2824</v>
      </c>
      <c r="G4968" s="248"/>
      <c r="H4968" s="251">
        <v>30.690000000000001</v>
      </c>
      <c r="I4968" s="252"/>
      <c r="J4968" s="248"/>
      <c r="K4968" s="248"/>
      <c r="L4968" s="253"/>
      <c r="M4968" s="254"/>
      <c r="N4968" s="255"/>
      <c r="O4968" s="255"/>
      <c r="P4968" s="255"/>
      <c r="Q4968" s="255"/>
      <c r="R4968" s="255"/>
      <c r="S4968" s="255"/>
      <c r="T4968" s="256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7" t="s">
        <v>383</v>
      </c>
      <c r="AU4968" s="257" t="s">
        <v>91</v>
      </c>
      <c r="AV4968" s="14" t="s">
        <v>91</v>
      </c>
      <c r="AW4968" s="14" t="s">
        <v>37</v>
      </c>
      <c r="AX4968" s="14" t="s">
        <v>78</v>
      </c>
      <c r="AY4968" s="257" t="s">
        <v>373</v>
      </c>
    </row>
    <row r="4969" s="13" customFormat="1">
      <c r="A4969" s="13"/>
      <c r="B4969" s="236"/>
      <c r="C4969" s="237"/>
      <c r="D4969" s="238" t="s">
        <v>383</v>
      </c>
      <c r="E4969" s="239" t="s">
        <v>19</v>
      </c>
      <c r="F4969" s="240" t="s">
        <v>2382</v>
      </c>
      <c r="G4969" s="237"/>
      <c r="H4969" s="239" t="s">
        <v>19</v>
      </c>
      <c r="I4969" s="241"/>
      <c r="J4969" s="237"/>
      <c r="K4969" s="237"/>
      <c r="L4969" s="242"/>
      <c r="M4969" s="243"/>
      <c r="N4969" s="244"/>
      <c r="O4969" s="244"/>
      <c r="P4969" s="244"/>
      <c r="Q4969" s="244"/>
      <c r="R4969" s="244"/>
      <c r="S4969" s="244"/>
      <c r="T4969" s="245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6" t="s">
        <v>383</v>
      </c>
      <c r="AU4969" s="246" t="s">
        <v>91</v>
      </c>
      <c r="AV4969" s="13" t="s">
        <v>85</v>
      </c>
      <c r="AW4969" s="13" t="s">
        <v>37</v>
      </c>
      <c r="AX4969" s="13" t="s">
        <v>78</v>
      </c>
      <c r="AY4969" s="246" t="s">
        <v>373</v>
      </c>
    </row>
    <row r="4970" s="14" customFormat="1">
      <c r="A4970" s="14"/>
      <c r="B4970" s="247"/>
      <c r="C4970" s="248"/>
      <c r="D4970" s="238" t="s">
        <v>383</v>
      </c>
      <c r="E4970" s="249" t="s">
        <v>19</v>
      </c>
      <c r="F4970" s="250" t="s">
        <v>2825</v>
      </c>
      <c r="G4970" s="248"/>
      <c r="H4970" s="251">
        <v>21.66</v>
      </c>
      <c r="I4970" s="252"/>
      <c r="J4970" s="248"/>
      <c r="K4970" s="248"/>
      <c r="L4970" s="253"/>
      <c r="M4970" s="254"/>
      <c r="N4970" s="255"/>
      <c r="O4970" s="255"/>
      <c r="P4970" s="255"/>
      <c r="Q4970" s="255"/>
      <c r="R4970" s="255"/>
      <c r="S4970" s="255"/>
      <c r="T4970" s="256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7" t="s">
        <v>383</v>
      </c>
      <c r="AU4970" s="257" t="s">
        <v>91</v>
      </c>
      <c r="AV4970" s="14" t="s">
        <v>91</v>
      </c>
      <c r="AW4970" s="14" t="s">
        <v>37</v>
      </c>
      <c r="AX4970" s="14" t="s">
        <v>78</v>
      </c>
      <c r="AY4970" s="257" t="s">
        <v>373</v>
      </c>
    </row>
    <row r="4971" s="14" customFormat="1">
      <c r="A4971" s="14"/>
      <c r="B4971" s="247"/>
      <c r="C4971" s="248"/>
      <c r="D4971" s="238" t="s">
        <v>383</v>
      </c>
      <c r="E4971" s="249" t="s">
        <v>19</v>
      </c>
      <c r="F4971" s="250" t="s">
        <v>4697</v>
      </c>
      <c r="G4971" s="248"/>
      <c r="H4971" s="251">
        <v>85.459999999999994</v>
      </c>
      <c r="I4971" s="252"/>
      <c r="J4971" s="248"/>
      <c r="K4971" s="248"/>
      <c r="L4971" s="253"/>
      <c r="M4971" s="254"/>
      <c r="N4971" s="255"/>
      <c r="O4971" s="255"/>
      <c r="P4971" s="255"/>
      <c r="Q4971" s="255"/>
      <c r="R4971" s="255"/>
      <c r="S4971" s="255"/>
      <c r="T4971" s="25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57" t="s">
        <v>383</v>
      </c>
      <c r="AU4971" s="257" t="s">
        <v>91</v>
      </c>
      <c r="AV4971" s="14" t="s">
        <v>91</v>
      </c>
      <c r="AW4971" s="14" t="s">
        <v>37</v>
      </c>
      <c r="AX4971" s="14" t="s">
        <v>78</v>
      </c>
      <c r="AY4971" s="257" t="s">
        <v>373</v>
      </c>
    </row>
    <row r="4972" s="14" customFormat="1">
      <c r="A4972" s="14"/>
      <c r="B4972" s="247"/>
      <c r="C4972" s="248"/>
      <c r="D4972" s="238" t="s">
        <v>383</v>
      </c>
      <c r="E4972" s="249" t="s">
        <v>19</v>
      </c>
      <c r="F4972" s="250" t="s">
        <v>2831</v>
      </c>
      <c r="G4972" s="248"/>
      <c r="H4972" s="251">
        <v>19.149999999999999</v>
      </c>
      <c r="I4972" s="252"/>
      <c r="J4972" s="248"/>
      <c r="K4972" s="248"/>
      <c r="L4972" s="253"/>
      <c r="M4972" s="254"/>
      <c r="N4972" s="255"/>
      <c r="O4972" s="255"/>
      <c r="P4972" s="255"/>
      <c r="Q4972" s="255"/>
      <c r="R4972" s="255"/>
      <c r="S4972" s="255"/>
      <c r="T4972" s="256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7" t="s">
        <v>383</v>
      </c>
      <c r="AU4972" s="257" t="s">
        <v>91</v>
      </c>
      <c r="AV4972" s="14" t="s">
        <v>91</v>
      </c>
      <c r="AW4972" s="14" t="s">
        <v>37</v>
      </c>
      <c r="AX4972" s="14" t="s">
        <v>78</v>
      </c>
      <c r="AY4972" s="257" t="s">
        <v>373</v>
      </c>
    </row>
    <row r="4973" s="14" customFormat="1">
      <c r="A4973" s="14"/>
      <c r="B4973" s="247"/>
      <c r="C4973" s="248"/>
      <c r="D4973" s="238" t="s">
        <v>383</v>
      </c>
      <c r="E4973" s="249" t="s">
        <v>19</v>
      </c>
      <c r="F4973" s="250" t="s">
        <v>2832</v>
      </c>
      <c r="G4973" s="248"/>
      <c r="H4973" s="251">
        <v>25.949999999999999</v>
      </c>
      <c r="I4973" s="252"/>
      <c r="J4973" s="248"/>
      <c r="K4973" s="248"/>
      <c r="L4973" s="253"/>
      <c r="M4973" s="254"/>
      <c r="N4973" s="255"/>
      <c r="O4973" s="255"/>
      <c r="P4973" s="255"/>
      <c r="Q4973" s="255"/>
      <c r="R4973" s="255"/>
      <c r="S4973" s="255"/>
      <c r="T4973" s="256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7" t="s">
        <v>383</v>
      </c>
      <c r="AU4973" s="257" t="s">
        <v>91</v>
      </c>
      <c r="AV4973" s="14" t="s">
        <v>91</v>
      </c>
      <c r="AW4973" s="14" t="s">
        <v>37</v>
      </c>
      <c r="AX4973" s="14" t="s">
        <v>78</v>
      </c>
      <c r="AY4973" s="257" t="s">
        <v>373</v>
      </c>
    </row>
    <row r="4974" s="14" customFormat="1">
      <c r="A4974" s="14"/>
      <c r="B4974" s="247"/>
      <c r="C4974" s="248"/>
      <c r="D4974" s="238" t="s">
        <v>383</v>
      </c>
      <c r="E4974" s="249" t="s">
        <v>19</v>
      </c>
      <c r="F4974" s="250" t="s">
        <v>2833</v>
      </c>
      <c r="G4974" s="248"/>
      <c r="H4974" s="251">
        <v>38.630000000000003</v>
      </c>
      <c r="I4974" s="252"/>
      <c r="J4974" s="248"/>
      <c r="K4974" s="248"/>
      <c r="L4974" s="253"/>
      <c r="M4974" s="254"/>
      <c r="N4974" s="255"/>
      <c r="O4974" s="255"/>
      <c r="P4974" s="255"/>
      <c r="Q4974" s="255"/>
      <c r="R4974" s="255"/>
      <c r="S4974" s="255"/>
      <c r="T4974" s="25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7" t="s">
        <v>383</v>
      </c>
      <c r="AU4974" s="257" t="s">
        <v>91</v>
      </c>
      <c r="AV4974" s="14" t="s">
        <v>91</v>
      </c>
      <c r="AW4974" s="14" t="s">
        <v>37</v>
      </c>
      <c r="AX4974" s="14" t="s">
        <v>78</v>
      </c>
      <c r="AY4974" s="257" t="s">
        <v>373</v>
      </c>
    </row>
    <row r="4975" s="14" customFormat="1">
      <c r="A4975" s="14"/>
      <c r="B4975" s="247"/>
      <c r="C4975" s="248"/>
      <c r="D4975" s="238" t="s">
        <v>383</v>
      </c>
      <c r="E4975" s="249" t="s">
        <v>19</v>
      </c>
      <c r="F4975" s="250" t="s">
        <v>2915</v>
      </c>
      <c r="G4975" s="248"/>
      <c r="H4975" s="251">
        <v>2.1899999999999999</v>
      </c>
      <c r="I4975" s="252"/>
      <c r="J4975" s="248"/>
      <c r="K4975" s="248"/>
      <c r="L4975" s="253"/>
      <c r="M4975" s="254"/>
      <c r="N4975" s="255"/>
      <c r="O4975" s="255"/>
      <c r="P4975" s="255"/>
      <c r="Q4975" s="255"/>
      <c r="R4975" s="255"/>
      <c r="S4975" s="255"/>
      <c r="T4975" s="256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7" t="s">
        <v>383</v>
      </c>
      <c r="AU4975" s="257" t="s">
        <v>91</v>
      </c>
      <c r="AV4975" s="14" t="s">
        <v>91</v>
      </c>
      <c r="AW4975" s="14" t="s">
        <v>37</v>
      </c>
      <c r="AX4975" s="14" t="s">
        <v>78</v>
      </c>
      <c r="AY4975" s="257" t="s">
        <v>373</v>
      </c>
    </row>
    <row r="4976" s="14" customFormat="1">
      <c r="A4976" s="14"/>
      <c r="B4976" s="247"/>
      <c r="C4976" s="248"/>
      <c r="D4976" s="238" t="s">
        <v>383</v>
      </c>
      <c r="E4976" s="249" t="s">
        <v>19</v>
      </c>
      <c r="F4976" s="250" t="s">
        <v>2916</v>
      </c>
      <c r="G4976" s="248"/>
      <c r="H4976" s="251">
        <v>4.2999999999999998</v>
      </c>
      <c r="I4976" s="252"/>
      <c r="J4976" s="248"/>
      <c r="K4976" s="248"/>
      <c r="L4976" s="253"/>
      <c r="M4976" s="254"/>
      <c r="N4976" s="255"/>
      <c r="O4976" s="255"/>
      <c r="P4976" s="255"/>
      <c r="Q4976" s="255"/>
      <c r="R4976" s="255"/>
      <c r="S4976" s="255"/>
      <c r="T4976" s="256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7" t="s">
        <v>383</v>
      </c>
      <c r="AU4976" s="257" t="s">
        <v>91</v>
      </c>
      <c r="AV4976" s="14" t="s">
        <v>91</v>
      </c>
      <c r="AW4976" s="14" t="s">
        <v>37</v>
      </c>
      <c r="AX4976" s="14" t="s">
        <v>78</v>
      </c>
      <c r="AY4976" s="257" t="s">
        <v>373</v>
      </c>
    </row>
    <row r="4977" s="14" customFormat="1">
      <c r="A4977" s="14"/>
      <c r="B4977" s="247"/>
      <c r="C4977" s="248"/>
      <c r="D4977" s="238" t="s">
        <v>383</v>
      </c>
      <c r="E4977" s="249" t="s">
        <v>19</v>
      </c>
      <c r="F4977" s="250" t="s">
        <v>2917</v>
      </c>
      <c r="G4977" s="248"/>
      <c r="H4977" s="251">
        <v>7.2699999999999996</v>
      </c>
      <c r="I4977" s="252"/>
      <c r="J4977" s="248"/>
      <c r="K4977" s="248"/>
      <c r="L4977" s="253"/>
      <c r="M4977" s="254"/>
      <c r="N4977" s="255"/>
      <c r="O4977" s="255"/>
      <c r="P4977" s="255"/>
      <c r="Q4977" s="255"/>
      <c r="R4977" s="255"/>
      <c r="S4977" s="255"/>
      <c r="T4977" s="256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7" t="s">
        <v>383</v>
      </c>
      <c r="AU4977" s="257" t="s">
        <v>91</v>
      </c>
      <c r="AV4977" s="14" t="s">
        <v>91</v>
      </c>
      <c r="AW4977" s="14" t="s">
        <v>37</v>
      </c>
      <c r="AX4977" s="14" t="s">
        <v>78</v>
      </c>
      <c r="AY4977" s="257" t="s">
        <v>373</v>
      </c>
    </row>
    <row r="4978" s="14" customFormat="1">
      <c r="A4978" s="14"/>
      <c r="B4978" s="247"/>
      <c r="C4978" s="248"/>
      <c r="D4978" s="238" t="s">
        <v>383</v>
      </c>
      <c r="E4978" s="249" t="s">
        <v>19</v>
      </c>
      <c r="F4978" s="250" t="s">
        <v>2918</v>
      </c>
      <c r="G4978" s="248"/>
      <c r="H4978" s="251">
        <v>7.3700000000000001</v>
      </c>
      <c r="I4978" s="252"/>
      <c r="J4978" s="248"/>
      <c r="K4978" s="248"/>
      <c r="L4978" s="253"/>
      <c r="M4978" s="254"/>
      <c r="N4978" s="255"/>
      <c r="O4978" s="255"/>
      <c r="P4978" s="255"/>
      <c r="Q4978" s="255"/>
      <c r="R4978" s="255"/>
      <c r="S4978" s="255"/>
      <c r="T4978" s="256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7" t="s">
        <v>383</v>
      </c>
      <c r="AU4978" s="257" t="s">
        <v>91</v>
      </c>
      <c r="AV4978" s="14" t="s">
        <v>91</v>
      </c>
      <c r="AW4978" s="14" t="s">
        <v>37</v>
      </c>
      <c r="AX4978" s="14" t="s">
        <v>78</v>
      </c>
      <c r="AY4978" s="257" t="s">
        <v>373</v>
      </c>
    </row>
    <row r="4979" s="14" customFormat="1">
      <c r="A4979" s="14"/>
      <c r="B4979" s="247"/>
      <c r="C4979" s="248"/>
      <c r="D4979" s="238" t="s">
        <v>383</v>
      </c>
      <c r="E4979" s="249" t="s">
        <v>19</v>
      </c>
      <c r="F4979" s="250" t="s">
        <v>2834</v>
      </c>
      <c r="G4979" s="248"/>
      <c r="H4979" s="251">
        <v>28.629999999999999</v>
      </c>
      <c r="I4979" s="252"/>
      <c r="J4979" s="248"/>
      <c r="K4979" s="248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7" t="s">
        <v>383</v>
      </c>
      <c r="AU4979" s="257" t="s">
        <v>91</v>
      </c>
      <c r="AV4979" s="14" t="s">
        <v>91</v>
      </c>
      <c r="AW4979" s="14" t="s">
        <v>37</v>
      </c>
      <c r="AX4979" s="14" t="s">
        <v>78</v>
      </c>
      <c r="AY4979" s="257" t="s">
        <v>373</v>
      </c>
    </row>
    <row r="4980" s="14" customFormat="1">
      <c r="A4980" s="14"/>
      <c r="B4980" s="247"/>
      <c r="C4980" s="248"/>
      <c r="D4980" s="238" t="s">
        <v>383</v>
      </c>
      <c r="E4980" s="249" t="s">
        <v>19</v>
      </c>
      <c r="F4980" s="250" t="s">
        <v>4698</v>
      </c>
      <c r="G4980" s="248"/>
      <c r="H4980" s="251">
        <v>59.490000000000002</v>
      </c>
      <c r="I4980" s="252"/>
      <c r="J4980" s="248"/>
      <c r="K4980" s="248"/>
      <c r="L4980" s="253"/>
      <c r="M4980" s="254"/>
      <c r="N4980" s="255"/>
      <c r="O4980" s="255"/>
      <c r="P4980" s="255"/>
      <c r="Q4980" s="255"/>
      <c r="R4980" s="255"/>
      <c r="S4980" s="255"/>
      <c r="T4980" s="256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7" t="s">
        <v>383</v>
      </c>
      <c r="AU4980" s="257" t="s">
        <v>91</v>
      </c>
      <c r="AV4980" s="14" t="s">
        <v>91</v>
      </c>
      <c r="AW4980" s="14" t="s">
        <v>37</v>
      </c>
      <c r="AX4980" s="14" t="s">
        <v>78</v>
      </c>
      <c r="AY4980" s="257" t="s">
        <v>373</v>
      </c>
    </row>
    <row r="4981" s="14" customFormat="1">
      <c r="A4981" s="14"/>
      <c r="B4981" s="247"/>
      <c r="C4981" s="248"/>
      <c r="D4981" s="238" t="s">
        <v>383</v>
      </c>
      <c r="E4981" s="249" t="s">
        <v>19</v>
      </c>
      <c r="F4981" s="250" t="s">
        <v>2836</v>
      </c>
      <c r="G4981" s="248"/>
      <c r="H4981" s="251">
        <v>4.96</v>
      </c>
      <c r="I4981" s="252"/>
      <c r="J4981" s="248"/>
      <c r="K4981" s="248"/>
      <c r="L4981" s="253"/>
      <c r="M4981" s="254"/>
      <c r="N4981" s="255"/>
      <c r="O4981" s="255"/>
      <c r="P4981" s="255"/>
      <c r="Q4981" s="255"/>
      <c r="R4981" s="255"/>
      <c r="S4981" s="255"/>
      <c r="T4981" s="256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7" t="s">
        <v>383</v>
      </c>
      <c r="AU4981" s="257" t="s">
        <v>91</v>
      </c>
      <c r="AV4981" s="14" t="s">
        <v>91</v>
      </c>
      <c r="AW4981" s="14" t="s">
        <v>37</v>
      </c>
      <c r="AX4981" s="14" t="s">
        <v>78</v>
      </c>
      <c r="AY4981" s="257" t="s">
        <v>373</v>
      </c>
    </row>
    <row r="4982" s="14" customFormat="1">
      <c r="A4982" s="14"/>
      <c r="B4982" s="247"/>
      <c r="C4982" s="248"/>
      <c r="D4982" s="238" t="s">
        <v>383</v>
      </c>
      <c r="E4982" s="249" t="s">
        <v>19</v>
      </c>
      <c r="F4982" s="250" t="s">
        <v>2837</v>
      </c>
      <c r="G4982" s="248"/>
      <c r="H4982" s="251">
        <v>16.73</v>
      </c>
      <c r="I4982" s="252"/>
      <c r="J4982" s="248"/>
      <c r="K4982" s="248"/>
      <c r="L4982" s="253"/>
      <c r="M4982" s="254"/>
      <c r="N4982" s="255"/>
      <c r="O4982" s="255"/>
      <c r="P4982" s="255"/>
      <c r="Q4982" s="255"/>
      <c r="R4982" s="255"/>
      <c r="S4982" s="255"/>
      <c r="T4982" s="256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7" t="s">
        <v>383</v>
      </c>
      <c r="AU4982" s="257" t="s">
        <v>91</v>
      </c>
      <c r="AV4982" s="14" t="s">
        <v>91</v>
      </c>
      <c r="AW4982" s="14" t="s">
        <v>37</v>
      </c>
      <c r="AX4982" s="14" t="s">
        <v>78</v>
      </c>
      <c r="AY4982" s="257" t="s">
        <v>373</v>
      </c>
    </row>
    <row r="4983" s="14" customFormat="1">
      <c r="A4983" s="14"/>
      <c r="B4983" s="247"/>
      <c r="C4983" s="248"/>
      <c r="D4983" s="238" t="s">
        <v>383</v>
      </c>
      <c r="E4983" s="249" t="s">
        <v>19</v>
      </c>
      <c r="F4983" s="250" t="s">
        <v>2838</v>
      </c>
      <c r="G4983" s="248"/>
      <c r="H4983" s="251">
        <v>4.96</v>
      </c>
      <c r="I4983" s="252"/>
      <c r="J4983" s="248"/>
      <c r="K4983" s="248"/>
      <c r="L4983" s="253"/>
      <c r="M4983" s="254"/>
      <c r="N4983" s="255"/>
      <c r="O4983" s="255"/>
      <c r="P4983" s="255"/>
      <c r="Q4983" s="255"/>
      <c r="R4983" s="255"/>
      <c r="S4983" s="255"/>
      <c r="T4983" s="256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7" t="s">
        <v>383</v>
      </c>
      <c r="AU4983" s="257" t="s">
        <v>91</v>
      </c>
      <c r="AV4983" s="14" t="s">
        <v>91</v>
      </c>
      <c r="AW4983" s="14" t="s">
        <v>37</v>
      </c>
      <c r="AX4983" s="14" t="s">
        <v>78</v>
      </c>
      <c r="AY4983" s="257" t="s">
        <v>373</v>
      </c>
    </row>
    <row r="4984" s="14" customFormat="1">
      <c r="A4984" s="14"/>
      <c r="B4984" s="247"/>
      <c r="C4984" s="248"/>
      <c r="D4984" s="238" t="s">
        <v>383</v>
      </c>
      <c r="E4984" s="249" t="s">
        <v>19</v>
      </c>
      <c r="F4984" s="250" t="s">
        <v>2839</v>
      </c>
      <c r="G4984" s="248"/>
      <c r="H4984" s="251">
        <v>16.73</v>
      </c>
      <c r="I4984" s="252"/>
      <c r="J4984" s="248"/>
      <c r="K4984" s="248"/>
      <c r="L4984" s="253"/>
      <c r="M4984" s="254"/>
      <c r="N4984" s="255"/>
      <c r="O4984" s="255"/>
      <c r="P4984" s="255"/>
      <c r="Q4984" s="255"/>
      <c r="R4984" s="255"/>
      <c r="S4984" s="255"/>
      <c r="T4984" s="256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57" t="s">
        <v>383</v>
      </c>
      <c r="AU4984" s="257" t="s">
        <v>91</v>
      </c>
      <c r="AV4984" s="14" t="s">
        <v>91</v>
      </c>
      <c r="AW4984" s="14" t="s">
        <v>37</v>
      </c>
      <c r="AX4984" s="14" t="s">
        <v>78</v>
      </c>
      <c r="AY4984" s="257" t="s">
        <v>373</v>
      </c>
    </row>
    <row r="4985" s="14" customFormat="1">
      <c r="A4985" s="14"/>
      <c r="B4985" s="247"/>
      <c r="C4985" s="248"/>
      <c r="D4985" s="238" t="s">
        <v>383</v>
      </c>
      <c r="E4985" s="249" t="s">
        <v>19</v>
      </c>
      <c r="F4985" s="250" t="s">
        <v>2840</v>
      </c>
      <c r="G4985" s="248"/>
      <c r="H4985" s="251">
        <v>4.96</v>
      </c>
      <c r="I4985" s="252"/>
      <c r="J4985" s="248"/>
      <c r="K4985" s="248"/>
      <c r="L4985" s="253"/>
      <c r="M4985" s="254"/>
      <c r="N4985" s="255"/>
      <c r="O4985" s="255"/>
      <c r="P4985" s="255"/>
      <c r="Q4985" s="255"/>
      <c r="R4985" s="255"/>
      <c r="S4985" s="255"/>
      <c r="T4985" s="256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7" t="s">
        <v>383</v>
      </c>
      <c r="AU4985" s="257" t="s">
        <v>91</v>
      </c>
      <c r="AV4985" s="14" t="s">
        <v>91</v>
      </c>
      <c r="AW4985" s="14" t="s">
        <v>37</v>
      </c>
      <c r="AX4985" s="14" t="s">
        <v>78</v>
      </c>
      <c r="AY4985" s="257" t="s">
        <v>373</v>
      </c>
    </row>
    <row r="4986" s="14" customFormat="1">
      <c r="A4986" s="14"/>
      <c r="B4986" s="247"/>
      <c r="C4986" s="248"/>
      <c r="D4986" s="238" t="s">
        <v>383</v>
      </c>
      <c r="E4986" s="249" t="s">
        <v>19</v>
      </c>
      <c r="F4986" s="250" t="s">
        <v>2841</v>
      </c>
      <c r="G4986" s="248"/>
      <c r="H4986" s="251">
        <v>16.73</v>
      </c>
      <c r="I4986" s="252"/>
      <c r="J4986" s="248"/>
      <c r="K4986" s="248"/>
      <c r="L4986" s="253"/>
      <c r="M4986" s="254"/>
      <c r="N4986" s="255"/>
      <c r="O4986" s="255"/>
      <c r="P4986" s="255"/>
      <c r="Q4986" s="255"/>
      <c r="R4986" s="255"/>
      <c r="S4986" s="255"/>
      <c r="T4986" s="256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7" t="s">
        <v>383</v>
      </c>
      <c r="AU4986" s="257" t="s">
        <v>91</v>
      </c>
      <c r="AV4986" s="14" t="s">
        <v>91</v>
      </c>
      <c r="AW4986" s="14" t="s">
        <v>37</v>
      </c>
      <c r="AX4986" s="14" t="s">
        <v>78</v>
      </c>
      <c r="AY4986" s="257" t="s">
        <v>373</v>
      </c>
    </row>
    <row r="4987" s="14" customFormat="1">
      <c r="A4987" s="14"/>
      <c r="B4987" s="247"/>
      <c r="C4987" s="248"/>
      <c r="D4987" s="238" t="s">
        <v>383</v>
      </c>
      <c r="E4987" s="249" t="s">
        <v>19</v>
      </c>
      <c r="F4987" s="250" t="s">
        <v>2842</v>
      </c>
      <c r="G4987" s="248"/>
      <c r="H4987" s="251">
        <v>4.96</v>
      </c>
      <c r="I4987" s="252"/>
      <c r="J4987" s="248"/>
      <c r="K4987" s="248"/>
      <c r="L4987" s="253"/>
      <c r="M4987" s="254"/>
      <c r="N4987" s="255"/>
      <c r="O4987" s="255"/>
      <c r="P4987" s="255"/>
      <c r="Q4987" s="255"/>
      <c r="R4987" s="255"/>
      <c r="S4987" s="255"/>
      <c r="T4987" s="256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7" t="s">
        <v>383</v>
      </c>
      <c r="AU4987" s="257" t="s">
        <v>91</v>
      </c>
      <c r="AV4987" s="14" t="s">
        <v>91</v>
      </c>
      <c r="AW4987" s="14" t="s">
        <v>37</v>
      </c>
      <c r="AX4987" s="14" t="s">
        <v>78</v>
      </c>
      <c r="AY4987" s="257" t="s">
        <v>373</v>
      </c>
    </row>
    <row r="4988" s="14" customFormat="1">
      <c r="A4988" s="14"/>
      <c r="B4988" s="247"/>
      <c r="C4988" s="248"/>
      <c r="D4988" s="238" t="s">
        <v>383</v>
      </c>
      <c r="E4988" s="249" t="s">
        <v>19</v>
      </c>
      <c r="F4988" s="250" t="s">
        <v>2843</v>
      </c>
      <c r="G4988" s="248"/>
      <c r="H4988" s="251">
        <v>16.73</v>
      </c>
      <c r="I4988" s="252"/>
      <c r="J4988" s="248"/>
      <c r="K4988" s="248"/>
      <c r="L4988" s="253"/>
      <c r="M4988" s="254"/>
      <c r="N4988" s="255"/>
      <c r="O4988" s="255"/>
      <c r="P4988" s="255"/>
      <c r="Q4988" s="255"/>
      <c r="R4988" s="255"/>
      <c r="S4988" s="255"/>
      <c r="T4988" s="256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7" t="s">
        <v>383</v>
      </c>
      <c r="AU4988" s="257" t="s">
        <v>91</v>
      </c>
      <c r="AV4988" s="14" t="s">
        <v>91</v>
      </c>
      <c r="AW4988" s="14" t="s">
        <v>37</v>
      </c>
      <c r="AX4988" s="14" t="s">
        <v>78</v>
      </c>
      <c r="AY4988" s="257" t="s">
        <v>373</v>
      </c>
    </row>
    <row r="4989" s="14" customFormat="1">
      <c r="A4989" s="14"/>
      <c r="B4989" s="247"/>
      <c r="C4989" s="248"/>
      <c r="D4989" s="238" t="s">
        <v>383</v>
      </c>
      <c r="E4989" s="249" t="s">
        <v>19</v>
      </c>
      <c r="F4989" s="250" t="s">
        <v>2844</v>
      </c>
      <c r="G4989" s="248"/>
      <c r="H4989" s="251">
        <v>4.96</v>
      </c>
      <c r="I4989" s="252"/>
      <c r="J4989" s="248"/>
      <c r="K4989" s="248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7" t="s">
        <v>383</v>
      </c>
      <c r="AU4989" s="257" t="s">
        <v>91</v>
      </c>
      <c r="AV4989" s="14" t="s">
        <v>91</v>
      </c>
      <c r="AW4989" s="14" t="s">
        <v>37</v>
      </c>
      <c r="AX4989" s="14" t="s">
        <v>78</v>
      </c>
      <c r="AY4989" s="257" t="s">
        <v>373</v>
      </c>
    </row>
    <row r="4990" s="14" customFormat="1">
      <c r="A4990" s="14"/>
      <c r="B4990" s="247"/>
      <c r="C4990" s="248"/>
      <c r="D4990" s="238" t="s">
        <v>383</v>
      </c>
      <c r="E4990" s="249" t="s">
        <v>19</v>
      </c>
      <c r="F4990" s="250" t="s">
        <v>2845</v>
      </c>
      <c r="G4990" s="248"/>
      <c r="H4990" s="251">
        <v>16.73</v>
      </c>
      <c r="I4990" s="252"/>
      <c r="J4990" s="248"/>
      <c r="K4990" s="248"/>
      <c r="L4990" s="253"/>
      <c r="M4990" s="254"/>
      <c r="N4990" s="255"/>
      <c r="O4990" s="255"/>
      <c r="P4990" s="255"/>
      <c r="Q4990" s="255"/>
      <c r="R4990" s="255"/>
      <c r="S4990" s="255"/>
      <c r="T4990" s="256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7" t="s">
        <v>383</v>
      </c>
      <c r="AU4990" s="257" t="s">
        <v>91</v>
      </c>
      <c r="AV4990" s="14" t="s">
        <v>91</v>
      </c>
      <c r="AW4990" s="14" t="s">
        <v>37</v>
      </c>
      <c r="AX4990" s="14" t="s">
        <v>78</v>
      </c>
      <c r="AY4990" s="257" t="s">
        <v>373</v>
      </c>
    </row>
    <row r="4991" s="14" customFormat="1">
      <c r="A4991" s="14"/>
      <c r="B4991" s="247"/>
      <c r="C4991" s="248"/>
      <c r="D4991" s="238" t="s">
        <v>383</v>
      </c>
      <c r="E4991" s="249" t="s">
        <v>19</v>
      </c>
      <c r="F4991" s="250" t="s">
        <v>2846</v>
      </c>
      <c r="G4991" s="248"/>
      <c r="H4991" s="251">
        <v>4.96</v>
      </c>
      <c r="I4991" s="252"/>
      <c r="J4991" s="248"/>
      <c r="K4991" s="248"/>
      <c r="L4991" s="253"/>
      <c r="M4991" s="254"/>
      <c r="N4991" s="255"/>
      <c r="O4991" s="255"/>
      <c r="P4991" s="255"/>
      <c r="Q4991" s="255"/>
      <c r="R4991" s="255"/>
      <c r="S4991" s="255"/>
      <c r="T4991" s="256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7" t="s">
        <v>383</v>
      </c>
      <c r="AU4991" s="257" t="s">
        <v>91</v>
      </c>
      <c r="AV4991" s="14" t="s">
        <v>91</v>
      </c>
      <c r="AW4991" s="14" t="s">
        <v>37</v>
      </c>
      <c r="AX4991" s="14" t="s">
        <v>78</v>
      </c>
      <c r="AY4991" s="257" t="s">
        <v>373</v>
      </c>
    </row>
    <row r="4992" s="14" customFormat="1">
      <c r="A4992" s="14"/>
      <c r="B4992" s="247"/>
      <c r="C4992" s="248"/>
      <c r="D4992" s="238" t="s">
        <v>383</v>
      </c>
      <c r="E4992" s="249" t="s">
        <v>19</v>
      </c>
      <c r="F4992" s="250" t="s">
        <v>2847</v>
      </c>
      <c r="G4992" s="248"/>
      <c r="H4992" s="251">
        <v>16.73</v>
      </c>
      <c r="I4992" s="252"/>
      <c r="J4992" s="248"/>
      <c r="K4992" s="248"/>
      <c r="L4992" s="253"/>
      <c r="M4992" s="254"/>
      <c r="N4992" s="255"/>
      <c r="O4992" s="255"/>
      <c r="P4992" s="255"/>
      <c r="Q4992" s="255"/>
      <c r="R4992" s="255"/>
      <c r="S4992" s="255"/>
      <c r="T4992" s="256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7" t="s">
        <v>383</v>
      </c>
      <c r="AU4992" s="257" t="s">
        <v>91</v>
      </c>
      <c r="AV4992" s="14" t="s">
        <v>91</v>
      </c>
      <c r="AW4992" s="14" t="s">
        <v>37</v>
      </c>
      <c r="AX4992" s="14" t="s">
        <v>78</v>
      </c>
      <c r="AY4992" s="257" t="s">
        <v>373</v>
      </c>
    </row>
    <row r="4993" s="14" customFormat="1">
      <c r="A4993" s="14"/>
      <c r="B4993" s="247"/>
      <c r="C4993" s="248"/>
      <c r="D4993" s="238" t="s">
        <v>383</v>
      </c>
      <c r="E4993" s="249" t="s">
        <v>19</v>
      </c>
      <c r="F4993" s="250" t="s">
        <v>2848</v>
      </c>
      <c r="G4993" s="248"/>
      <c r="H4993" s="251">
        <v>4.96</v>
      </c>
      <c r="I4993" s="252"/>
      <c r="J4993" s="248"/>
      <c r="K4993" s="248"/>
      <c r="L4993" s="253"/>
      <c r="M4993" s="254"/>
      <c r="N4993" s="255"/>
      <c r="O4993" s="255"/>
      <c r="P4993" s="255"/>
      <c r="Q4993" s="255"/>
      <c r="R4993" s="255"/>
      <c r="S4993" s="255"/>
      <c r="T4993" s="256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7" t="s">
        <v>383</v>
      </c>
      <c r="AU4993" s="257" t="s">
        <v>91</v>
      </c>
      <c r="AV4993" s="14" t="s">
        <v>91</v>
      </c>
      <c r="AW4993" s="14" t="s">
        <v>37</v>
      </c>
      <c r="AX4993" s="14" t="s">
        <v>78</v>
      </c>
      <c r="AY4993" s="257" t="s">
        <v>373</v>
      </c>
    </row>
    <row r="4994" s="14" customFormat="1">
      <c r="A4994" s="14"/>
      <c r="B4994" s="247"/>
      <c r="C4994" s="248"/>
      <c r="D4994" s="238" t="s">
        <v>383</v>
      </c>
      <c r="E4994" s="249" t="s">
        <v>19</v>
      </c>
      <c r="F4994" s="250" t="s">
        <v>2849</v>
      </c>
      <c r="G4994" s="248"/>
      <c r="H4994" s="251">
        <v>16.73</v>
      </c>
      <c r="I4994" s="252"/>
      <c r="J4994" s="248"/>
      <c r="K4994" s="248"/>
      <c r="L4994" s="253"/>
      <c r="M4994" s="254"/>
      <c r="N4994" s="255"/>
      <c r="O4994" s="255"/>
      <c r="P4994" s="255"/>
      <c r="Q4994" s="255"/>
      <c r="R4994" s="255"/>
      <c r="S4994" s="255"/>
      <c r="T4994" s="256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7" t="s">
        <v>383</v>
      </c>
      <c r="AU4994" s="257" t="s">
        <v>91</v>
      </c>
      <c r="AV4994" s="14" t="s">
        <v>91</v>
      </c>
      <c r="AW4994" s="14" t="s">
        <v>37</v>
      </c>
      <c r="AX4994" s="14" t="s">
        <v>78</v>
      </c>
      <c r="AY4994" s="257" t="s">
        <v>373</v>
      </c>
    </row>
    <row r="4995" s="14" customFormat="1">
      <c r="A4995" s="14"/>
      <c r="B4995" s="247"/>
      <c r="C4995" s="248"/>
      <c r="D4995" s="238" t="s">
        <v>383</v>
      </c>
      <c r="E4995" s="249" t="s">
        <v>19</v>
      </c>
      <c r="F4995" s="250" t="s">
        <v>2850</v>
      </c>
      <c r="G4995" s="248"/>
      <c r="H4995" s="251">
        <v>4.9299999999999997</v>
      </c>
      <c r="I4995" s="252"/>
      <c r="J4995" s="248"/>
      <c r="K4995" s="248"/>
      <c r="L4995" s="253"/>
      <c r="M4995" s="254"/>
      <c r="N4995" s="255"/>
      <c r="O4995" s="255"/>
      <c r="P4995" s="255"/>
      <c r="Q4995" s="255"/>
      <c r="R4995" s="255"/>
      <c r="S4995" s="255"/>
      <c r="T4995" s="256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7" t="s">
        <v>383</v>
      </c>
      <c r="AU4995" s="257" t="s">
        <v>91</v>
      </c>
      <c r="AV4995" s="14" t="s">
        <v>91</v>
      </c>
      <c r="AW4995" s="14" t="s">
        <v>37</v>
      </c>
      <c r="AX4995" s="14" t="s">
        <v>78</v>
      </c>
      <c r="AY4995" s="257" t="s">
        <v>373</v>
      </c>
    </row>
    <row r="4996" s="14" customFormat="1">
      <c r="A4996" s="14"/>
      <c r="B4996" s="247"/>
      <c r="C4996" s="248"/>
      <c r="D4996" s="238" t="s">
        <v>383</v>
      </c>
      <c r="E4996" s="249" t="s">
        <v>19</v>
      </c>
      <c r="F4996" s="250" t="s">
        <v>2851</v>
      </c>
      <c r="G4996" s="248"/>
      <c r="H4996" s="251">
        <v>16.670000000000002</v>
      </c>
      <c r="I4996" s="252"/>
      <c r="J4996" s="248"/>
      <c r="K4996" s="248"/>
      <c r="L4996" s="253"/>
      <c r="M4996" s="254"/>
      <c r="N4996" s="255"/>
      <c r="O4996" s="255"/>
      <c r="P4996" s="255"/>
      <c r="Q4996" s="255"/>
      <c r="R4996" s="255"/>
      <c r="S4996" s="255"/>
      <c r="T4996" s="256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7" t="s">
        <v>383</v>
      </c>
      <c r="AU4996" s="257" t="s">
        <v>91</v>
      </c>
      <c r="AV4996" s="14" t="s">
        <v>91</v>
      </c>
      <c r="AW4996" s="14" t="s">
        <v>37</v>
      </c>
      <c r="AX4996" s="14" t="s">
        <v>78</v>
      </c>
      <c r="AY4996" s="257" t="s">
        <v>373</v>
      </c>
    </row>
    <row r="4997" s="14" customFormat="1">
      <c r="A4997" s="14"/>
      <c r="B4997" s="247"/>
      <c r="C4997" s="248"/>
      <c r="D4997" s="238" t="s">
        <v>383</v>
      </c>
      <c r="E4997" s="249" t="s">
        <v>19</v>
      </c>
      <c r="F4997" s="250" t="s">
        <v>2852</v>
      </c>
      <c r="G4997" s="248"/>
      <c r="H4997" s="251">
        <v>4.96</v>
      </c>
      <c r="I4997" s="252"/>
      <c r="J4997" s="248"/>
      <c r="K4997" s="248"/>
      <c r="L4997" s="253"/>
      <c r="M4997" s="254"/>
      <c r="N4997" s="255"/>
      <c r="O4997" s="255"/>
      <c r="P4997" s="255"/>
      <c r="Q4997" s="255"/>
      <c r="R4997" s="255"/>
      <c r="S4997" s="255"/>
      <c r="T4997" s="256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7" t="s">
        <v>383</v>
      </c>
      <c r="AU4997" s="257" t="s">
        <v>91</v>
      </c>
      <c r="AV4997" s="14" t="s">
        <v>91</v>
      </c>
      <c r="AW4997" s="14" t="s">
        <v>37</v>
      </c>
      <c r="AX4997" s="14" t="s">
        <v>78</v>
      </c>
      <c r="AY4997" s="257" t="s">
        <v>373</v>
      </c>
    </row>
    <row r="4998" s="14" customFormat="1">
      <c r="A4998" s="14"/>
      <c r="B4998" s="247"/>
      <c r="C4998" s="248"/>
      <c r="D4998" s="238" t="s">
        <v>383</v>
      </c>
      <c r="E4998" s="249" t="s">
        <v>19</v>
      </c>
      <c r="F4998" s="250" t="s">
        <v>2853</v>
      </c>
      <c r="G4998" s="248"/>
      <c r="H4998" s="251">
        <v>30.690000000000001</v>
      </c>
      <c r="I4998" s="252"/>
      <c r="J4998" s="248"/>
      <c r="K4998" s="248"/>
      <c r="L4998" s="253"/>
      <c r="M4998" s="254"/>
      <c r="N4998" s="255"/>
      <c r="O4998" s="255"/>
      <c r="P4998" s="255"/>
      <c r="Q4998" s="255"/>
      <c r="R4998" s="255"/>
      <c r="S4998" s="255"/>
      <c r="T4998" s="256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7" t="s">
        <v>383</v>
      </c>
      <c r="AU4998" s="257" t="s">
        <v>91</v>
      </c>
      <c r="AV4998" s="14" t="s">
        <v>91</v>
      </c>
      <c r="AW4998" s="14" t="s">
        <v>37</v>
      </c>
      <c r="AX4998" s="14" t="s">
        <v>78</v>
      </c>
      <c r="AY4998" s="257" t="s">
        <v>373</v>
      </c>
    </row>
    <row r="4999" s="14" customFormat="1">
      <c r="A4999" s="14"/>
      <c r="B4999" s="247"/>
      <c r="C4999" s="248"/>
      <c r="D4999" s="238" t="s">
        <v>383</v>
      </c>
      <c r="E4999" s="249" t="s">
        <v>19</v>
      </c>
      <c r="F4999" s="250" t="s">
        <v>2854</v>
      </c>
      <c r="G4999" s="248"/>
      <c r="H4999" s="251">
        <v>4.96</v>
      </c>
      <c r="I4999" s="252"/>
      <c r="J4999" s="248"/>
      <c r="K4999" s="248"/>
      <c r="L4999" s="253"/>
      <c r="M4999" s="254"/>
      <c r="N4999" s="255"/>
      <c r="O4999" s="255"/>
      <c r="P4999" s="255"/>
      <c r="Q4999" s="255"/>
      <c r="R4999" s="255"/>
      <c r="S4999" s="255"/>
      <c r="T4999" s="256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7" t="s">
        <v>383</v>
      </c>
      <c r="AU4999" s="257" t="s">
        <v>91</v>
      </c>
      <c r="AV4999" s="14" t="s">
        <v>91</v>
      </c>
      <c r="AW4999" s="14" t="s">
        <v>37</v>
      </c>
      <c r="AX4999" s="14" t="s">
        <v>78</v>
      </c>
      <c r="AY4999" s="257" t="s">
        <v>373</v>
      </c>
    </row>
    <row r="5000" s="14" customFormat="1">
      <c r="A5000" s="14"/>
      <c r="B5000" s="247"/>
      <c r="C5000" s="248"/>
      <c r="D5000" s="238" t="s">
        <v>383</v>
      </c>
      <c r="E5000" s="249" t="s">
        <v>19</v>
      </c>
      <c r="F5000" s="250" t="s">
        <v>2855</v>
      </c>
      <c r="G5000" s="248"/>
      <c r="H5000" s="251">
        <v>30.690000000000001</v>
      </c>
      <c r="I5000" s="252"/>
      <c r="J5000" s="248"/>
      <c r="K5000" s="248"/>
      <c r="L5000" s="253"/>
      <c r="M5000" s="254"/>
      <c r="N5000" s="255"/>
      <c r="O5000" s="255"/>
      <c r="P5000" s="255"/>
      <c r="Q5000" s="255"/>
      <c r="R5000" s="255"/>
      <c r="S5000" s="255"/>
      <c r="T5000" s="256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7" t="s">
        <v>383</v>
      </c>
      <c r="AU5000" s="257" t="s">
        <v>91</v>
      </c>
      <c r="AV5000" s="14" t="s">
        <v>91</v>
      </c>
      <c r="AW5000" s="14" t="s">
        <v>37</v>
      </c>
      <c r="AX5000" s="14" t="s">
        <v>78</v>
      </c>
      <c r="AY5000" s="257" t="s">
        <v>373</v>
      </c>
    </row>
    <row r="5001" s="16" customFormat="1">
      <c r="A5001" s="16"/>
      <c r="B5001" s="269"/>
      <c r="C5001" s="270"/>
      <c r="D5001" s="238" t="s">
        <v>383</v>
      </c>
      <c r="E5001" s="271" t="s">
        <v>180</v>
      </c>
      <c r="F5001" s="272" t="s">
        <v>447</v>
      </c>
      <c r="G5001" s="270"/>
      <c r="H5001" s="273">
        <v>1640.5799999999999</v>
      </c>
      <c r="I5001" s="274"/>
      <c r="J5001" s="270"/>
      <c r="K5001" s="270"/>
      <c r="L5001" s="275"/>
      <c r="M5001" s="276"/>
      <c r="N5001" s="277"/>
      <c r="O5001" s="277"/>
      <c r="P5001" s="277"/>
      <c r="Q5001" s="277"/>
      <c r="R5001" s="277"/>
      <c r="S5001" s="277"/>
      <c r="T5001" s="278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T5001" s="279" t="s">
        <v>383</v>
      </c>
      <c r="AU5001" s="279" t="s">
        <v>91</v>
      </c>
      <c r="AV5001" s="16" t="s">
        <v>98</v>
      </c>
      <c r="AW5001" s="16" t="s">
        <v>37</v>
      </c>
      <c r="AX5001" s="16" t="s">
        <v>78</v>
      </c>
      <c r="AY5001" s="279" t="s">
        <v>373</v>
      </c>
    </row>
    <row r="5002" s="13" customFormat="1">
      <c r="A5002" s="13"/>
      <c r="B5002" s="236"/>
      <c r="C5002" s="237"/>
      <c r="D5002" s="238" t="s">
        <v>383</v>
      </c>
      <c r="E5002" s="239" t="s">
        <v>19</v>
      </c>
      <c r="F5002" s="240" t="s">
        <v>185</v>
      </c>
      <c r="G5002" s="237"/>
      <c r="H5002" s="239" t="s">
        <v>19</v>
      </c>
      <c r="I5002" s="241"/>
      <c r="J5002" s="237"/>
      <c r="K5002" s="237"/>
      <c r="L5002" s="242"/>
      <c r="M5002" s="243"/>
      <c r="N5002" s="244"/>
      <c r="O5002" s="244"/>
      <c r="P5002" s="244"/>
      <c r="Q5002" s="244"/>
      <c r="R5002" s="244"/>
      <c r="S5002" s="244"/>
      <c r="T5002" s="245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6" t="s">
        <v>383</v>
      </c>
      <c r="AU5002" s="246" t="s">
        <v>91</v>
      </c>
      <c r="AV5002" s="13" t="s">
        <v>85</v>
      </c>
      <c r="AW5002" s="13" t="s">
        <v>37</v>
      </c>
      <c r="AX5002" s="13" t="s">
        <v>78</v>
      </c>
      <c r="AY5002" s="246" t="s">
        <v>373</v>
      </c>
    </row>
    <row r="5003" s="13" customFormat="1">
      <c r="A5003" s="13"/>
      <c r="B5003" s="236"/>
      <c r="C5003" s="237"/>
      <c r="D5003" s="238" t="s">
        <v>383</v>
      </c>
      <c r="E5003" s="239" t="s">
        <v>19</v>
      </c>
      <c r="F5003" s="240" t="s">
        <v>692</v>
      </c>
      <c r="G5003" s="237"/>
      <c r="H5003" s="239" t="s">
        <v>19</v>
      </c>
      <c r="I5003" s="241"/>
      <c r="J5003" s="237"/>
      <c r="K5003" s="237"/>
      <c r="L5003" s="242"/>
      <c r="M5003" s="243"/>
      <c r="N5003" s="244"/>
      <c r="O5003" s="244"/>
      <c r="P5003" s="244"/>
      <c r="Q5003" s="244"/>
      <c r="R5003" s="244"/>
      <c r="S5003" s="244"/>
      <c r="T5003" s="245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6" t="s">
        <v>383</v>
      </c>
      <c r="AU5003" s="246" t="s">
        <v>91</v>
      </c>
      <c r="AV5003" s="13" t="s">
        <v>85</v>
      </c>
      <c r="AW5003" s="13" t="s">
        <v>37</v>
      </c>
      <c r="AX5003" s="13" t="s">
        <v>78</v>
      </c>
      <c r="AY5003" s="246" t="s">
        <v>373</v>
      </c>
    </row>
    <row r="5004" s="14" customFormat="1">
      <c r="A5004" s="14"/>
      <c r="B5004" s="247"/>
      <c r="C5004" s="248"/>
      <c r="D5004" s="238" t="s">
        <v>383</v>
      </c>
      <c r="E5004" s="249" t="s">
        <v>19</v>
      </c>
      <c r="F5004" s="250" t="s">
        <v>4699</v>
      </c>
      <c r="G5004" s="248"/>
      <c r="H5004" s="251">
        <v>10.359</v>
      </c>
      <c r="I5004" s="252"/>
      <c r="J5004" s="248"/>
      <c r="K5004" s="248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7" t="s">
        <v>383</v>
      </c>
      <c r="AU5004" s="257" t="s">
        <v>91</v>
      </c>
      <c r="AV5004" s="14" t="s">
        <v>91</v>
      </c>
      <c r="AW5004" s="14" t="s">
        <v>37</v>
      </c>
      <c r="AX5004" s="14" t="s">
        <v>78</v>
      </c>
      <c r="AY5004" s="257" t="s">
        <v>373</v>
      </c>
    </row>
    <row r="5005" s="13" customFormat="1">
      <c r="A5005" s="13"/>
      <c r="B5005" s="236"/>
      <c r="C5005" s="237"/>
      <c r="D5005" s="238" t="s">
        <v>383</v>
      </c>
      <c r="E5005" s="239" t="s">
        <v>19</v>
      </c>
      <c r="F5005" s="240" t="s">
        <v>693</v>
      </c>
      <c r="G5005" s="237"/>
      <c r="H5005" s="239" t="s">
        <v>19</v>
      </c>
      <c r="I5005" s="241"/>
      <c r="J5005" s="237"/>
      <c r="K5005" s="237"/>
      <c r="L5005" s="242"/>
      <c r="M5005" s="243"/>
      <c r="N5005" s="244"/>
      <c r="O5005" s="244"/>
      <c r="P5005" s="244"/>
      <c r="Q5005" s="244"/>
      <c r="R5005" s="244"/>
      <c r="S5005" s="244"/>
      <c r="T5005" s="245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6" t="s">
        <v>383</v>
      </c>
      <c r="AU5005" s="246" t="s">
        <v>91</v>
      </c>
      <c r="AV5005" s="13" t="s">
        <v>85</v>
      </c>
      <c r="AW5005" s="13" t="s">
        <v>37</v>
      </c>
      <c r="AX5005" s="13" t="s">
        <v>78</v>
      </c>
      <c r="AY5005" s="246" t="s">
        <v>373</v>
      </c>
    </row>
    <row r="5006" s="14" customFormat="1">
      <c r="A5006" s="14"/>
      <c r="B5006" s="247"/>
      <c r="C5006" s="248"/>
      <c r="D5006" s="238" t="s">
        <v>383</v>
      </c>
      <c r="E5006" s="249" t="s">
        <v>19</v>
      </c>
      <c r="F5006" s="250" t="s">
        <v>4699</v>
      </c>
      <c r="G5006" s="248"/>
      <c r="H5006" s="251">
        <v>10.359</v>
      </c>
      <c r="I5006" s="252"/>
      <c r="J5006" s="248"/>
      <c r="K5006" s="248"/>
      <c r="L5006" s="253"/>
      <c r="M5006" s="254"/>
      <c r="N5006" s="255"/>
      <c r="O5006" s="255"/>
      <c r="P5006" s="255"/>
      <c r="Q5006" s="255"/>
      <c r="R5006" s="255"/>
      <c r="S5006" s="255"/>
      <c r="T5006" s="256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7" t="s">
        <v>383</v>
      </c>
      <c r="AU5006" s="257" t="s">
        <v>91</v>
      </c>
      <c r="AV5006" s="14" t="s">
        <v>91</v>
      </c>
      <c r="AW5006" s="14" t="s">
        <v>37</v>
      </c>
      <c r="AX5006" s="14" t="s">
        <v>78</v>
      </c>
      <c r="AY5006" s="257" t="s">
        <v>373</v>
      </c>
    </row>
    <row r="5007" s="13" customFormat="1">
      <c r="A5007" s="13"/>
      <c r="B5007" s="236"/>
      <c r="C5007" s="237"/>
      <c r="D5007" s="238" t="s">
        <v>383</v>
      </c>
      <c r="E5007" s="239" t="s">
        <v>19</v>
      </c>
      <c r="F5007" s="240" t="s">
        <v>2382</v>
      </c>
      <c r="G5007" s="237"/>
      <c r="H5007" s="239" t="s">
        <v>19</v>
      </c>
      <c r="I5007" s="241"/>
      <c r="J5007" s="237"/>
      <c r="K5007" s="237"/>
      <c r="L5007" s="242"/>
      <c r="M5007" s="243"/>
      <c r="N5007" s="244"/>
      <c r="O5007" s="244"/>
      <c r="P5007" s="244"/>
      <c r="Q5007" s="244"/>
      <c r="R5007" s="244"/>
      <c r="S5007" s="244"/>
      <c r="T5007" s="245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6" t="s">
        <v>383</v>
      </c>
      <c r="AU5007" s="246" t="s">
        <v>91</v>
      </c>
      <c r="AV5007" s="13" t="s">
        <v>85</v>
      </c>
      <c r="AW5007" s="13" t="s">
        <v>37</v>
      </c>
      <c r="AX5007" s="13" t="s">
        <v>78</v>
      </c>
      <c r="AY5007" s="246" t="s">
        <v>373</v>
      </c>
    </row>
    <row r="5008" s="14" customFormat="1">
      <c r="A5008" s="14"/>
      <c r="B5008" s="247"/>
      <c r="C5008" s="248"/>
      <c r="D5008" s="238" t="s">
        <v>383</v>
      </c>
      <c r="E5008" s="249" t="s">
        <v>19</v>
      </c>
      <c r="F5008" s="250" t="s">
        <v>4699</v>
      </c>
      <c r="G5008" s="248"/>
      <c r="H5008" s="251">
        <v>10.359</v>
      </c>
      <c r="I5008" s="252"/>
      <c r="J5008" s="248"/>
      <c r="K5008" s="248"/>
      <c r="L5008" s="253"/>
      <c r="M5008" s="254"/>
      <c r="N5008" s="255"/>
      <c r="O5008" s="255"/>
      <c r="P5008" s="255"/>
      <c r="Q5008" s="255"/>
      <c r="R5008" s="255"/>
      <c r="S5008" s="255"/>
      <c r="T5008" s="256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7" t="s">
        <v>383</v>
      </c>
      <c r="AU5008" s="257" t="s">
        <v>91</v>
      </c>
      <c r="AV5008" s="14" t="s">
        <v>91</v>
      </c>
      <c r="AW5008" s="14" t="s">
        <v>37</v>
      </c>
      <c r="AX5008" s="14" t="s">
        <v>78</v>
      </c>
      <c r="AY5008" s="257" t="s">
        <v>373</v>
      </c>
    </row>
    <row r="5009" s="16" customFormat="1">
      <c r="A5009" s="16"/>
      <c r="B5009" s="269"/>
      <c r="C5009" s="270"/>
      <c r="D5009" s="238" t="s">
        <v>383</v>
      </c>
      <c r="E5009" s="271" t="s">
        <v>184</v>
      </c>
      <c r="F5009" s="272" t="s">
        <v>447</v>
      </c>
      <c r="G5009" s="270"/>
      <c r="H5009" s="273">
        <v>31.077000000000002</v>
      </c>
      <c r="I5009" s="274"/>
      <c r="J5009" s="270"/>
      <c r="K5009" s="270"/>
      <c r="L5009" s="275"/>
      <c r="M5009" s="276"/>
      <c r="N5009" s="277"/>
      <c r="O5009" s="277"/>
      <c r="P5009" s="277"/>
      <c r="Q5009" s="277"/>
      <c r="R5009" s="277"/>
      <c r="S5009" s="277"/>
      <c r="T5009" s="278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T5009" s="279" t="s">
        <v>383</v>
      </c>
      <c r="AU5009" s="279" t="s">
        <v>91</v>
      </c>
      <c r="AV5009" s="16" t="s">
        <v>98</v>
      </c>
      <c r="AW5009" s="16" t="s">
        <v>37</v>
      </c>
      <c r="AX5009" s="16" t="s">
        <v>78</v>
      </c>
      <c r="AY5009" s="279" t="s">
        <v>373</v>
      </c>
    </row>
    <row r="5010" s="15" customFormat="1">
      <c r="A5010" s="15"/>
      <c r="B5010" s="258"/>
      <c r="C5010" s="259"/>
      <c r="D5010" s="238" t="s">
        <v>383</v>
      </c>
      <c r="E5010" s="260" t="s">
        <v>19</v>
      </c>
      <c r="F5010" s="261" t="s">
        <v>386</v>
      </c>
      <c r="G5010" s="259"/>
      <c r="H5010" s="262">
        <v>2219.2170000000001</v>
      </c>
      <c r="I5010" s="263"/>
      <c r="J5010" s="259"/>
      <c r="K5010" s="259"/>
      <c r="L5010" s="264"/>
      <c r="M5010" s="265"/>
      <c r="N5010" s="266"/>
      <c r="O5010" s="266"/>
      <c r="P5010" s="266"/>
      <c r="Q5010" s="266"/>
      <c r="R5010" s="266"/>
      <c r="S5010" s="266"/>
      <c r="T5010" s="267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5"/>
      <c r="AE5010" s="15"/>
      <c r="AT5010" s="268" t="s">
        <v>383</v>
      </c>
      <c r="AU5010" s="268" t="s">
        <v>91</v>
      </c>
      <c r="AV5010" s="15" t="s">
        <v>379</v>
      </c>
      <c r="AW5010" s="15" t="s">
        <v>37</v>
      </c>
      <c r="AX5010" s="15" t="s">
        <v>85</v>
      </c>
      <c r="AY5010" s="268" t="s">
        <v>373</v>
      </c>
    </row>
    <row r="5011" s="2" customFormat="1" ht="24.15" customHeight="1">
      <c r="A5011" s="41"/>
      <c r="B5011" s="42"/>
      <c r="C5011" s="218" t="s">
        <v>4700</v>
      </c>
      <c r="D5011" s="218" t="s">
        <v>375</v>
      </c>
      <c r="E5011" s="219" t="s">
        <v>4701</v>
      </c>
      <c r="F5011" s="220" t="s">
        <v>4702</v>
      </c>
      <c r="G5011" s="221" t="s">
        <v>153</v>
      </c>
      <c r="H5011" s="222">
        <v>2197.607</v>
      </c>
      <c r="I5011" s="223"/>
      <c r="J5011" s="224">
        <f>ROUND(I5011*H5011,2)</f>
        <v>0</v>
      </c>
      <c r="K5011" s="220" t="s">
        <v>378</v>
      </c>
      <c r="L5011" s="47"/>
      <c r="M5011" s="225" t="s">
        <v>19</v>
      </c>
      <c r="N5011" s="226" t="s">
        <v>50</v>
      </c>
      <c r="O5011" s="87"/>
      <c r="P5011" s="227">
        <f>O5011*H5011</f>
        <v>0</v>
      </c>
      <c r="Q5011" s="227">
        <v>0</v>
      </c>
      <c r="R5011" s="227">
        <f>Q5011*H5011</f>
        <v>0</v>
      </c>
      <c r="S5011" s="227">
        <v>0</v>
      </c>
      <c r="T5011" s="228">
        <f>S5011*H5011</f>
        <v>0</v>
      </c>
      <c r="U5011" s="41"/>
      <c r="V5011" s="41"/>
      <c r="W5011" s="41"/>
      <c r="X5011" s="41"/>
      <c r="Y5011" s="41"/>
      <c r="Z5011" s="41"/>
      <c r="AA5011" s="41"/>
      <c r="AB5011" s="41"/>
      <c r="AC5011" s="41"/>
      <c r="AD5011" s="41"/>
      <c r="AE5011" s="41"/>
      <c r="AR5011" s="229" t="s">
        <v>482</v>
      </c>
      <c r="AT5011" s="229" t="s">
        <v>375</v>
      </c>
      <c r="AU5011" s="229" t="s">
        <v>91</v>
      </c>
      <c r="AY5011" s="20" t="s">
        <v>373</v>
      </c>
      <c r="BE5011" s="230">
        <f>IF(N5011="základní",J5011,0)</f>
        <v>0</v>
      </c>
      <c r="BF5011" s="230">
        <f>IF(N5011="snížená",J5011,0)</f>
        <v>0</v>
      </c>
      <c r="BG5011" s="230">
        <f>IF(N5011="zákl. přenesená",J5011,0)</f>
        <v>0</v>
      </c>
      <c r="BH5011" s="230">
        <f>IF(N5011="sníž. přenesená",J5011,0)</f>
        <v>0</v>
      </c>
      <c r="BI5011" s="230">
        <f>IF(N5011="nulová",J5011,0)</f>
        <v>0</v>
      </c>
      <c r="BJ5011" s="20" t="s">
        <v>91</v>
      </c>
      <c r="BK5011" s="230">
        <f>ROUND(I5011*H5011,2)</f>
        <v>0</v>
      </c>
      <c r="BL5011" s="20" t="s">
        <v>482</v>
      </c>
      <c r="BM5011" s="229" t="s">
        <v>4703</v>
      </c>
    </row>
    <row r="5012" s="2" customFormat="1">
      <c r="A5012" s="41"/>
      <c r="B5012" s="42"/>
      <c r="C5012" s="43"/>
      <c r="D5012" s="231" t="s">
        <v>381</v>
      </c>
      <c r="E5012" s="43"/>
      <c r="F5012" s="232" t="s">
        <v>4704</v>
      </c>
      <c r="G5012" s="43"/>
      <c r="H5012" s="43"/>
      <c r="I5012" s="233"/>
      <c r="J5012" s="43"/>
      <c r="K5012" s="43"/>
      <c r="L5012" s="47"/>
      <c r="M5012" s="234"/>
      <c r="N5012" s="235"/>
      <c r="O5012" s="87"/>
      <c r="P5012" s="87"/>
      <c r="Q5012" s="87"/>
      <c r="R5012" s="87"/>
      <c r="S5012" s="87"/>
      <c r="T5012" s="88"/>
      <c r="U5012" s="41"/>
      <c r="V5012" s="41"/>
      <c r="W5012" s="41"/>
      <c r="X5012" s="41"/>
      <c r="Y5012" s="41"/>
      <c r="Z5012" s="41"/>
      <c r="AA5012" s="41"/>
      <c r="AB5012" s="41"/>
      <c r="AC5012" s="41"/>
      <c r="AD5012" s="41"/>
      <c r="AE5012" s="41"/>
      <c r="AT5012" s="20" t="s">
        <v>381</v>
      </c>
      <c r="AU5012" s="20" t="s">
        <v>91</v>
      </c>
    </row>
    <row r="5013" s="14" customFormat="1">
      <c r="A5013" s="14"/>
      <c r="B5013" s="247"/>
      <c r="C5013" s="248"/>
      <c r="D5013" s="238" t="s">
        <v>383</v>
      </c>
      <c r="E5013" s="249" t="s">
        <v>19</v>
      </c>
      <c r="F5013" s="250" t="s">
        <v>176</v>
      </c>
      <c r="G5013" s="248"/>
      <c r="H5013" s="251">
        <v>525.95000000000005</v>
      </c>
      <c r="I5013" s="252"/>
      <c r="J5013" s="248"/>
      <c r="K5013" s="248"/>
      <c r="L5013" s="253"/>
      <c r="M5013" s="254"/>
      <c r="N5013" s="255"/>
      <c r="O5013" s="255"/>
      <c r="P5013" s="255"/>
      <c r="Q5013" s="255"/>
      <c r="R5013" s="255"/>
      <c r="S5013" s="255"/>
      <c r="T5013" s="256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7" t="s">
        <v>383</v>
      </c>
      <c r="AU5013" s="257" t="s">
        <v>91</v>
      </c>
      <c r="AV5013" s="14" t="s">
        <v>91</v>
      </c>
      <c r="AW5013" s="14" t="s">
        <v>37</v>
      </c>
      <c r="AX5013" s="14" t="s">
        <v>78</v>
      </c>
      <c r="AY5013" s="257" t="s">
        <v>373</v>
      </c>
    </row>
    <row r="5014" s="14" customFormat="1">
      <c r="A5014" s="14"/>
      <c r="B5014" s="247"/>
      <c r="C5014" s="248"/>
      <c r="D5014" s="238" t="s">
        <v>383</v>
      </c>
      <c r="E5014" s="249" t="s">
        <v>19</v>
      </c>
      <c r="F5014" s="250" t="s">
        <v>180</v>
      </c>
      <c r="G5014" s="248"/>
      <c r="H5014" s="251">
        <v>1640.5799999999999</v>
      </c>
      <c r="I5014" s="252"/>
      <c r="J5014" s="248"/>
      <c r="K5014" s="248"/>
      <c r="L5014" s="253"/>
      <c r="M5014" s="254"/>
      <c r="N5014" s="255"/>
      <c r="O5014" s="255"/>
      <c r="P5014" s="255"/>
      <c r="Q5014" s="255"/>
      <c r="R5014" s="255"/>
      <c r="S5014" s="255"/>
      <c r="T5014" s="256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7" t="s">
        <v>383</v>
      </c>
      <c r="AU5014" s="257" t="s">
        <v>91</v>
      </c>
      <c r="AV5014" s="14" t="s">
        <v>91</v>
      </c>
      <c r="AW5014" s="14" t="s">
        <v>37</v>
      </c>
      <c r="AX5014" s="14" t="s">
        <v>78</v>
      </c>
      <c r="AY5014" s="257" t="s">
        <v>373</v>
      </c>
    </row>
    <row r="5015" s="14" customFormat="1">
      <c r="A5015" s="14"/>
      <c r="B5015" s="247"/>
      <c r="C5015" s="248"/>
      <c r="D5015" s="238" t="s">
        <v>383</v>
      </c>
      <c r="E5015" s="249" t="s">
        <v>19</v>
      </c>
      <c r="F5015" s="250" t="s">
        <v>184</v>
      </c>
      <c r="G5015" s="248"/>
      <c r="H5015" s="251">
        <v>31.077000000000002</v>
      </c>
      <c r="I5015" s="252"/>
      <c r="J5015" s="248"/>
      <c r="K5015" s="248"/>
      <c r="L5015" s="253"/>
      <c r="M5015" s="254"/>
      <c r="N5015" s="255"/>
      <c r="O5015" s="255"/>
      <c r="P5015" s="255"/>
      <c r="Q5015" s="255"/>
      <c r="R5015" s="255"/>
      <c r="S5015" s="255"/>
      <c r="T5015" s="256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7" t="s">
        <v>383</v>
      </c>
      <c r="AU5015" s="257" t="s">
        <v>91</v>
      </c>
      <c r="AV5015" s="14" t="s">
        <v>91</v>
      </c>
      <c r="AW5015" s="14" t="s">
        <v>37</v>
      </c>
      <c r="AX5015" s="14" t="s">
        <v>78</v>
      </c>
      <c r="AY5015" s="257" t="s">
        <v>373</v>
      </c>
    </row>
    <row r="5016" s="15" customFormat="1">
      <c r="A5016" s="15"/>
      <c r="B5016" s="258"/>
      <c r="C5016" s="259"/>
      <c r="D5016" s="238" t="s">
        <v>383</v>
      </c>
      <c r="E5016" s="260" t="s">
        <v>19</v>
      </c>
      <c r="F5016" s="261" t="s">
        <v>386</v>
      </c>
      <c r="G5016" s="259"/>
      <c r="H5016" s="262">
        <v>2197.607</v>
      </c>
      <c r="I5016" s="263"/>
      <c r="J5016" s="259"/>
      <c r="K5016" s="259"/>
      <c r="L5016" s="264"/>
      <c r="M5016" s="265"/>
      <c r="N5016" s="266"/>
      <c r="O5016" s="266"/>
      <c r="P5016" s="266"/>
      <c r="Q5016" s="266"/>
      <c r="R5016" s="266"/>
      <c r="S5016" s="266"/>
      <c r="T5016" s="267"/>
      <c r="U5016" s="15"/>
      <c r="V5016" s="15"/>
      <c r="W5016" s="15"/>
      <c r="X5016" s="15"/>
      <c r="Y5016" s="15"/>
      <c r="Z5016" s="15"/>
      <c r="AA5016" s="15"/>
      <c r="AB5016" s="15"/>
      <c r="AC5016" s="15"/>
      <c r="AD5016" s="15"/>
      <c r="AE5016" s="15"/>
      <c r="AT5016" s="268" t="s">
        <v>383</v>
      </c>
      <c r="AU5016" s="268" t="s">
        <v>91</v>
      </c>
      <c r="AV5016" s="15" t="s">
        <v>379</v>
      </c>
      <c r="AW5016" s="15" t="s">
        <v>37</v>
      </c>
      <c r="AX5016" s="15" t="s">
        <v>85</v>
      </c>
      <c r="AY5016" s="268" t="s">
        <v>373</v>
      </c>
    </row>
    <row r="5017" s="2" customFormat="1" ht="24.15" customHeight="1">
      <c r="A5017" s="41"/>
      <c r="B5017" s="42"/>
      <c r="C5017" s="218" t="s">
        <v>4705</v>
      </c>
      <c r="D5017" s="218" t="s">
        <v>375</v>
      </c>
      <c r="E5017" s="219" t="s">
        <v>4706</v>
      </c>
      <c r="F5017" s="220" t="s">
        <v>4707</v>
      </c>
      <c r="G5017" s="221" t="s">
        <v>153</v>
      </c>
      <c r="H5017" s="222">
        <v>2197.607</v>
      </c>
      <c r="I5017" s="223"/>
      <c r="J5017" s="224">
        <f>ROUND(I5017*H5017,2)</f>
        <v>0</v>
      </c>
      <c r="K5017" s="220" t="s">
        <v>378</v>
      </c>
      <c r="L5017" s="47"/>
      <c r="M5017" s="225" t="s">
        <v>19</v>
      </c>
      <c r="N5017" s="226" t="s">
        <v>50</v>
      </c>
      <c r="O5017" s="87"/>
      <c r="P5017" s="227">
        <f>O5017*H5017</f>
        <v>0</v>
      </c>
      <c r="Q5017" s="227">
        <v>3.0000000000000001E-05</v>
      </c>
      <c r="R5017" s="227">
        <f>Q5017*H5017</f>
        <v>0.065928210000000001</v>
      </c>
      <c r="S5017" s="227">
        <v>0</v>
      </c>
      <c r="T5017" s="228">
        <f>S5017*H5017</f>
        <v>0</v>
      </c>
      <c r="U5017" s="41"/>
      <c r="V5017" s="41"/>
      <c r="W5017" s="41"/>
      <c r="X5017" s="41"/>
      <c r="Y5017" s="41"/>
      <c r="Z5017" s="41"/>
      <c r="AA5017" s="41"/>
      <c r="AB5017" s="41"/>
      <c r="AC5017" s="41"/>
      <c r="AD5017" s="41"/>
      <c r="AE5017" s="41"/>
      <c r="AR5017" s="229" t="s">
        <v>482</v>
      </c>
      <c r="AT5017" s="229" t="s">
        <v>375</v>
      </c>
      <c r="AU5017" s="229" t="s">
        <v>91</v>
      </c>
      <c r="AY5017" s="20" t="s">
        <v>373</v>
      </c>
      <c r="BE5017" s="230">
        <f>IF(N5017="základní",J5017,0)</f>
        <v>0</v>
      </c>
      <c r="BF5017" s="230">
        <f>IF(N5017="snížená",J5017,0)</f>
        <v>0</v>
      </c>
      <c r="BG5017" s="230">
        <f>IF(N5017="zákl. přenesená",J5017,0)</f>
        <v>0</v>
      </c>
      <c r="BH5017" s="230">
        <f>IF(N5017="sníž. přenesená",J5017,0)</f>
        <v>0</v>
      </c>
      <c r="BI5017" s="230">
        <f>IF(N5017="nulová",J5017,0)</f>
        <v>0</v>
      </c>
      <c r="BJ5017" s="20" t="s">
        <v>91</v>
      </c>
      <c r="BK5017" s="230">
        <f>ROUND(I5017*H5017,2)</f>
        <v>0</v>
      </c>
      <c r="BL5017" s="20" t="s">
        <v>482</v>
      </c>
      <c r="BM5017" s="229" t="s">
        <v>4708</v>
      </c>
    </row>
    <row r="5018" s="2" customFormat="1">
      <c r="A5018" s="41"/>
      <c r="B5018" s="42"/>
      <c r="C5018" s="43"/>
      <c r="D5018" s="231" t="s">
        <v>381</v>
      </c>
      <c r="E5018" s="43"/>
      <c r="F5018" s="232" t="s">
        <v>4709</v>
      </c>
      <c r="G5018" s="43"/>
      <c r="H5018" s="43"/>
      <c r="I5018" s="233"/>
      <c r="J5018" s="43"/>
      <c r="K5018" s="43"/>
      <c r="L5018" s="47"/>
      <c r="M5018" s="234"/>
      <c r="N5018" s="235"/>
      <c r="O5018" s="87"/>
      <c r="P5018" s="87"/>
      <c r="Q5018" s="87"/>
      <c r="R5018" s="87"/>
      <c r="S5018" s="87"/>
      <c r="T5018" s="88"/>
      <c r="U5018" s="41"/>
      <c r="V5018" s="41"/>
      <c r="W5018" s="41"/>
      <c r="X5018" s="41"/>
      <c r="Y5018" s="41"/>
      <c r="Z5018" s="41"/>
      <c r="AA5018" s="41"/>
      <c r="AB5018" s="41"/>
      <c r="AC5018" s="41"/>
      <c r="AD5018" s="41"/>
      <c r="AE5018" s="41"/>
      <c r="AT5018" s="20" t="s">
        <v>381</v>
      </c>
      <c r="AU5018" s="20" t="s">
        <v>91</v>
      </c>
    </row>
    <row r="5019" s="14" customFormat="1">
      <c r="A5019" s="14"/>
      <c r="B5019" s="247"/>
      <c r="C5019" s="248"/>
      <c r="D5019" s="238" t="s">
        <v>383</v>
      </c>
      <c r="E5019" s="249" t="s">
        <v>19</v>
      </c>
      <c r="F5019" s="250" t="s">
        <v>176</v>
      </c>
      <c r="G5019" s="248"/>
      <c r="H5019" s="251">
        <v>525.95000000000005</v>
      </c>
      <c r="I5019" s="252"/>
      <c r="J5019" s="248"/>
      <c r="K5019" s="248"/>
      <c r="L5019" s="253"/>
      <c r="M5019" s="254"/>
      <c r="N5019" s="255"/>
      <c r="O5019" s="255"/>
      <c r="P5019" s="255"/>
      <c r="Q5019" s="255"/>
      <c r="R5019" s="255"/>
      <c r="S5019" s="255"/>
      <c r="T5019" s="256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7" t="s">
        <v>383</v>
      </c>
      <c r="AU5019" s="257" t="s">
        <v>91</v>
      </c>
      <c r="AV5019" s="14" t="s">
        <v>91</v>
      </c>
      <c r="AW5019" s="14" t="s">
        <v>37</v>
      </c>
      <c r="AX5019" s="14" t="s">
        <v>78</v>
      </c>
      <c r="AY5019" s="257" t="s">
        <v>373</v>
      </c>
    </row>
    <row r="5020" s="14" customFormat="1">
      <c r="A5020" s="14"/>
      <c r="B5020" s="247"/>
      <c r="C5020" s="248"/>
      <c r="D5020" s="238" t="s">
        <v>383</v>
      </c>
      <c r="E5020" s="249" t="s">
        <v>19</v>
      </c>
      <c r="F5020" s="250" t="s">
        <v>180</v>
      </c>
      <c r="G5020" s="248"/>
      <c r="H5020" s="251">
        <v>1640.5799999999999</v>
      </c>
      <c r="I5020" s="252"/>
      <c r="J5020" s="248"/>
      <c r="K5020" s="248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7" t="s">
        <v>383</v>
      </c>
      <c r="AU5020" s="257" t="s">
        <v>91</v>
      </c>
      <c r="AV5020" s="14" t="s">
        <v>91</v>
      </c>
      <c r="AW5020" s="14" t="s">
        <v>37</v>
      </c>
      <c r="AX5020" s="14" t="s">
        <v>78</v>
      </c>
      <c r="AY5020" s="257" t="s">
        <v>373</v>
      </c>
    </row>
    <row r="5021" s="14" customFormat="1">
      <c r="A5021" s="14"/>
      <c r="B5021" s="247"/>
      <c r="C5021" s="248"/>
      <c r="D5021" s="238" t="s">
        <v>383</v>
      </c>
      <c r="E5021" s="249" t="s">
        <v>19</v>
      </c>
      <c r="F5021" s="250" t="s">
        <v>184</v>
      </c>
      <c r="G5021" s="248"/>
      <c r="H5021" s="251">
        <v>31.077000000000002</v>
      </c>
      <c r="I5021" s="252"/>
      <c r="J5021" s="248"/>
      <c r="K5021" s="248"/>
      <c r="L5021" s="253"/>
      <c r="M5021" s="254"/>
      <c r="N5021" s="255"/>
      <c r="O5021" s="255"/>
      <c r="P5021" s="255"/>
      <c r="Q5021" s="255"/>
      <c r="R5021" s="255"/>
      <c r="S5021" s="255"/>
      <c r="T5021" s="256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7" t="s">
        <v>383</v>
      </c>
      <c r="AU5021" s="257" t="s">
        <v>91</v>
      </c>
      <c r="AV5021" s="14" t="s">
        <v>91</v>
      </c>
      <c r="AW5021" s="14" t="s">
        <v>37</v>
      </c>
      <c r="AX5021" s="14" t="s">
        <v>78</v>
      </c>
      <c r="AY5021" s="257" t="s">
        <v>373</v>
      </c>
    </row>
    <row r="5022" s="15" customFormat="1">
      <c r="A5022" s="15"/>
      <c r="B5022" s="258"/>
      <c r="C5022" s="259"/>
      <c r="D5022" s="238" t="s">
        <v>383</v>
      </c>
      <c r="E5022" s="260" t="s">
        <v>19</v>
      </c>
      <c r="F5022" s="261" t="s">
        <v>386</v>
      </c>
      <c r="G5022" s="259"/>
      <c r="H5022" s="262">
        <v>2197.607</v>
      </c>
      <c r="I5022" s="263"/>
      <c r="J5022" s="259"/>
      <c r="K5022" s="259"/>
      <c r="L5022" s="264"/>
      <c r="M5022" s="265"/>
      <c r="N5022" s="266"/>
      <c r="O5022" s="266"/>
      <c r="P5022" s="266"/>
      <c r="Q5022" s="266"/>
      <c r="R5022" s="266"/>
      <c r="S5022" s="266"/>
      <c r="T5022" s="267"/>
      <c r="U5022" s="15"/>
      <c r="V5022" s="15"/>
      <c r="W5022" s="15"/>
      <c r="X5022" s="15"/>
      <c r="Y5022" s="15"/>
      <c r="Z5022" s="15"/>
      <c r="AA5022" s="15"/>
      <c r="AB5022" s="15"/>
      <c r="AC5022" s="15"/>
      <c r="AD5022" s="15"/>
      <c r="AE5022" s="15"/>
      <c r="AT5022" s="268" t="s">
        <v>383</v>
      </c>
      <c r="AU5022" s="268" t="s">
        <v>91</v>
      </c>
      <c r="AV5022" s="15" t="s">
        <v>379</v>
      </c>
      <c r="AW5022" s="15" t="s">
        <v>37</v>
      </c>
      <c r="AX5022" s="15" t="s">
        <v>85</v>
      </c>
      <c r="AY5022" s="268" t="s">
        <v>373</v>
      </c>
    </row>
    <row r="5023" s="2" customFormat="1" ht="37.8" customHeight="1">
      <c r="A5023" s="41"/>
      <c r="B5023" s="42"/>
      <c r="C5023" s="218" t="s">
        <v>2522</v>
      </c>
      <c r="D5023" s="218" t="s">
        <v>375</v>
      </c>
      <c r="E5023" s="219" t="s">
        <v>4710</v>
      </c>
      <c r="F5023" s="220" t="s">
        <v>4711</v>
      </c>
      <c r="G5023" s="221" t="s">
        <v>153</v>
      </c>
      <c r="H5023" s="222">
        <v>2166.5300000000002</v>
      </c>
      <c r="I5023" s="223"/>
      <c r="J5023" s="224">
        <f>ROUND(I5023*H5023,2)</f>
        <v>0</v>
      </c>
      <c r="K5023" s="220" t="s">
        <v>378</v>
      </c>
      <c r="L5023" s="47"/>
      <c r="M5023" s="225" t="s">
        <v>19</v>
      </c>
      <c r="N5023" s="226" t="s">
        <v>50</v>
      </c>
      <c r="O5023" s="87"/>
      <c r="P5023" s="227">
        <f>O5023*H5023</f>
        <v>0</v>
      </c>
      <c r="Q5023" s="227">
        <v>0.0044999999999999997</v>
      </c>
      <c r="R5023" s="227">
        <f>Q5023*H5023</f>
        <v>9.7493850000000002</v>
      </c>
      <c r="S5023" s="227">
        <v>0</v>
      </c>
      <c r="T5023" s="228">
        <f>S5023*H5023</f>
        <v>0</v>
      </c>
      <c r="U5023" s="41"/>
      <c r="V5023" s="41"/>
      <c r="W5023" s="41"/>
      <c r="X5023" s="41"/>
      <c r="Y5023" s="41"/>
      <c r="Z5023" s="41"/>
      <c r="AA5023" s="41"/>
      <c r="AB5023" s="41"/>
      <c r="AC5023" s="41"/>
      <c r="AD5023" s="41"/>
      <c r="AE5023" s="41"/>
      <c r="AR5023" s="229" t="s">
        <v>482</v>
      </c>
      <c r="AT5023" s="229" t="s">
        <v>375</v>
      </c>
      <c r="AU5023" s="229" t="s">
        <v>91</v>
      </c>
      <c r="AY5023" s="20" t="s">
        <v>373</v>
      </c>
      <c r="BE5023" s="230">
        <f>IF(N5023="základní",J5023,0)</f>
        <v>0</v>
      </c>
      <c r="BF5023" s="230">
        <f>IF(N5023="snížená",J5023,0)</f>
        <v>0</v>
      </c>
      <c r="BG5023" s="230">
        <f>IF(N5023="zákl. přenesená",J5023,0)</f>
        <v>0</v>
      </c>
      <c r="BH5023" s="230">
        <f>IF(N5023="sníž. přenesená",J5023,0)</f>
        <v>0</v>
      </c>
      <c r="BI5023" s="230">
        <f>IF(N5023="nulová",J5023,0)</f>
        <v>0</v>
      </c>
      <c r="BJ5023" s="20" t="s">
        <v>91</v>
      </c>
      <c r="BK5023" s="230">
        <f>ROUND(I5023*H5023,2)</f>
        <v>0</v>
      </c>
      <c r="BL5023" s="20" t="s">
        <v>482</v>
      </c>
      <c r="BM5023" s="229" t="s">
        <v>4712</v>
      </c>
    </row>
    <row r="5024" s="2" customFormat="1">
      <c r="A5024" s="41"/>
      <c r="B5024" s="42"/>
      <c r="C5024" s="43"/>
      <c r="D5024" s="231" t="s">
        <v>381</v>
      </c>
      <c r="E5024" s="43"/>
      <c r="F5024" s="232" t="s">
        <v>4713</v>
      </c>
      <c r="G5024" s="43"/>
      <c r="H5024" s="43"/>
      <c r="I5024" s="233"/>
      <c r="J5024" s="43"/>
      <c r="K5024" s="43"/>
      <c r="L5024" s="47"/>
      <c r="M5024" s="234"/>
      <c r="N5024" s="235"/>
      <c r="O5024" s="87"/>
      <c r="P5024" s="87"/>
      <c r="Q5024" s="87"/>
      <c r="R5024" s="87"/>
      <c r="S5024" s="87"/>
      <c r="T5024" s="88"/>
      <c r="U5024" s="41"/>
      <c r="V5024" s="41"/>
      <c r="W5024" s="41"/>
      <c r="X5024" s="41"/>
      <c r="Y5024" s="41"/>
      <c r="Z5024" s="41"/>
      <c r="AA5024" s="41"/>
      <c r="AB5024" s="41"/>
      <c r="AC5024" s="41"/>
      <c r="AD5024" s="41"/>
      <c r="AE5024" s="41"/>
      <c r="AT5024" s="20" t="s">
        <v>381</v>
      </c>
      <c r="AU5024" s="20" t="s">
        <v>91</v>
      </c>
    </row>
    <row r="5025" s="14" customFormat="1">
      <c r="A5025" s="14"/>
      <c r="B5025" s="247"/>
      <c r="C5025" s="248"/>
      <c r="D5025" s="238" t="s">
        <v>383</v>
      </c>
      <c r="E5025" s="249" t="s">
        <v>19</v>
      </c>
      <c r="F5025" s="250" t="s">
        <v>176</v>
      </c>
      <c r="G5025" s="248"/>
      <c r="H5025" s="251">
        <v>525.95000000000005</v>
      </c>
      <c r="I5025" s="252"/>
      <c r="J5025" s="248"/>
      <c r="K5025" s="248"/>
      <c r="L5025" s="253"/>
      <c r="M5025" s="254"/>
      <c r="N5025" s="255"/>
      <c r="O5025" s="255"/>
      <c r="P5025" s="255"/>
      <c r="Q5025" s="255"/>
      <c r="R5025" s="255"/>
      <c r="S5025" s="255"/>
      <c r="T5025" s="256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7" t="s">
        <v>383</v>
      </c>
      <c r="AU5025" s="257" t="s">
        <v>91</v>
      </c>
      <c r="AV5025" s="14" t="s">
        <v>91</v>
      </c>
      <c r="AW5025" s="14" t="s">
        <v>37</v>
      </c>
      <c r="AX5025" s="14" t="s">
        <v>78</v>
      </c>
      <c r="AY5025" s="257" t="s">
        <v>373</v>
      </c>
    </row>
    <row r="5026" s="14" customFormat="1">
      <c r="A5026" s="14"/>
      <c r="B5026" s="247"/>
      <c r="C5026" s="248"/>
      <c r="D5026" s="238" t="s">
        <v>383</v>
      </c>
      <c r="E5026" s="249" t="s">
        <v>19</v>
      </c>
      <c r="F5026" s="250" t="s">
        <v>180</v>
      </c>
      <c r="G5026" s="248"/>
      <c r="H5026" s="251">
        <v>1640.5799999999999</v>
      </c>
      <c r="I5026" s="252"/>
      <c r="J5026" s="248"/>
      <c r="K5026" s="248"/>
      <c r="L5026" s="253"/>
      <c r="M5026" s="254"/>
      <c r="N5026" s="255"/>
      <c r="O5026" s="255"/>
      <c r="P5026" s="255"/>
      <c r="Q5026" s="255"/>
      <c r="R5026" s="255"/>
      <c r="S5026" s="255"/>
      <c r="T5026" s="256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7" t="s">
        <v>383</v>
      </c>
      <c r="AU5026" s="257" t="s">
        <v>91</v>
      </c>
      <c r="AV5026" s="14" t="s">
        <v>91</v>
      </c>
      <c r="AW5026" s="14" t="s">
        <v>37</v>
      </c>
      <c r="AX5026" s="14" t="s">
        <v>78</v>
      </c>
      <c r="AY5026" s="257" t="s">
        <v>373</v>
      </c>
    </row>
    <row r="5027" s="15" customFormat="1">
      <c r="A5027" s="15"/>
      <c r="B5027" s="258"/>
      <c r="C5027" s="259"/>
      <c r="D5027" s="238" t="s">
        <v>383</v>
      </c>
      <c r="E5027" s="260" t="s">
        <v>19</v>
      </c>
      <c r="F5027" s="261" t="s">
        <v>386</v>
      </c>
      <c r="G5027" s="259"/>
      <c r="H5027" s="262">
        <v>2166.5300000000002</v>
      </c>
      <c r="I5027" s="263"/>
      <c r="J5027" s="259"/>
      <c r="K5027" s="259"/>
      <c r="L5027" s="264"/>
      <c r="M5027" s="265"/>
      <c r="N5027" s="266"/>
      <c r="O5027" s="266"/>
      <c r="P5027" s="266"/>
      <c r="Q5027" s="266"/>
      <c r="R5027" s="266"/>
      <c r="S5027" s="266"/>
      <c r="T5027" s="267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T5027" s="268" t="s">
        <v>383</v>
      </c>
      <c r="AU5027" s="268" t="s">
        <v>91</v>
      </c>
      <c r="AV5027" s="15" t="s">
        <v>379</v>
      </c>
      <c r="AW5027" s="15" t="s">
        <v>37</v>
      </c>
      <c r="AX5027" s="15" t="s">
        <v>85</v>
      </c>
      <c r="AY5027" s="268" t="s">
        <v>373</v>
      </c>
    </row>
    <row r="5028" s="2" customFormat="1" ht="24.15" customHeight="1">
      <c r="A5028" s="41"/>
      <c r="B5028" s="42"/>
      <c r="C5028" s="218" t="s">
        <v>4714</v>
      </c>
      <c r="D5028" s="218" t="s">
        <v>375</v>
      </c>
      <c r="E5028" s="219" t="s">
        <v>4715</v>
      </c>
      <c r="F5028" s="220" t="s">
        <v>4716</v>
      </c>
      <c r="G5028" s="221" t="s">
        <v>153</v>
      </c>
      <c r="H5028" s="222">
        <v>2197.607</v>
      </c>
      <c r="I5028" s="223"/>
      <c r="J5028" s="224">
        <f>ROUND(I5028*H5028,2)</f>
        <v>0</v>
      </c>
      <c r="K5028" s="220" t="s">
        <v>19</v>
      </c>
      <c r="L5028" s="47"/>
      <c r="M5028" s="225" t="s">
        <v>19</v>
      </c>
      <c r="N5028" s="226" t="s">
        <v>50</v>
      </c>
      <c r="O5028" s="87"/>
      <c r="P5028" s="227">
        <f>O5028*H5028</f>
        <v>0</v>
      </c>
      <c r="Q5028" s="227">
        <v>0.00029999999999999997</v>
      </c>
      <c r="R5028" s="227">
        <f>Q5028*H5028</f>
        <v>0.65928209999999998</v>
      </c>
      <c r="S5028" s="227">
        <v>0</v>
      </c>
      <c r="T5028" s="228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9" t="s">
        <v>482</v>
      </c>
      <c r="AT5028" s="229" t="s">
        <v>375</v>
      </c>
      <c r="AU5028" s="229" t="s">
        <v>91</v>
      </c>
      <c r="AY5028" s="20" t="s">
        <v>373</v>
      </c>
      <c r="BE5028" s="230">
        <f>IF(N5028="základní",J5028,0)</f>
        <v>0</v>
      </c>
      <c r="BF5028" s="230">
        <f>IF(N5028="snížená",J5028,0)</f>
        <v>0</v>
      </c>
      <c r="BG5028" s="230">
        <f>IF(N5028="zákl. přenesená",J5028,0)</f>
        <v>0</v>
      </c>
      <c r="BH5028" s="230">
        <f>IF(N5028="sníž. přenesená",J5028,0)</f>
        <v>0</v>
      </c>
      <c r="BI5028" s="230">
        <f>IF(N5028="nulová",J5028,0)</f>
        <v>0</v>
      </c>
      <c r="BJ5028" s="20" t="s">
        <v>91</v>
      </c>
      <c r="BK5028" s="230">
        <f>ROUND(I5028*H5028,2)</f>
        <v>0</v>
      </c>
      <c r="BL5028" s="20" t="s">
        <v>482</v>
      </c>
      <c r="BM5028" s="229" t="s">
        <v>4717</v>
      </c>
    </row>
    <row r="5029" s="14" customFormat="1">
      <c r="A5029" s="14"/>
      <c r="B5029" s="247"/>
      <c r="C5029" s="248"/>
      <c r="D5029" s="238" t="s">
        <v>383</v>
      </c>
      <c r="E5029" s="249" t="s">
        <v>19</v>
      </c>
      <c r="F5029" s="250" t="s">
        <v>176</v>
      </c>
      <c r="G5029" s="248"/>
      <c r="H5029" s="251">
        <v>525.95000000000005</v>
      </c>
      <c r="I5029" s="252"/>
      <c r="J5029" s="248"/>
      <c r="K5029" s="248"/>
      <c r="L5029" s="253"/>
      <c r="M5029" s="254"/>
      <c r="N5029" s="255"/>
      <c r="O5029" s="255"/>
      <c r="P5029" s="255"/>
      <c r="Q5029" s="255"/>
      <c r="R5029" s="255"/>
      <c r="S5029" s="255"/>
      <c r="T5029" s="256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7" t="s">
        <v>383</v>
      </c>
      <c r="AU5029" s="257" t="s">
        <v>91</v>
      </c>
      <c r="AV5029" s="14" t="s">
        <v>91</v>
      </c>
      <c r="AW5029" s="14" t="s">
        <v>37</v>
      </c>
      <c r="AX5029" s="14" t="s">
        <v>78</v>
      </c>
      <c r="AY5029" s="257" t="s">
        <v>373</v>
      </c>
    </row>
    <row r="5030" s="14" customFormat="1">
      <c r="A5030" s="14"/>
      <c r="B5030" s="247"/>
      <c r="C5030" s="248"/>
      <c r="D5030" s="238" t="s">
        <v>383</v>
      </c>
      <c r="E5030" s="249" t="s">
        <v>19</v>
      </c>
      <c r="F5030" s="250" t="s">
        <v>180</v>
      </c>
      <c r="G5030" s="248"/>
      <c r="H5030" s="251">
        <v>1640.5799999999999</v>
      </c>
      <c r="I5030" s="252"/>
      <c r="J5030" s="248"/>
      <c r="K5030" s="248"/>
      <c r="L5030" s="253"/>
      <c r="M5030" s="254"/>
      <c r="N5030" s="255"/>
      <c r="O5030" s="255"/>
      <c r="P5030" s="255"/>
      <c r="Q5030" s="255"/>
      <c r="R5030" s="255"/>
      <c r="S5030" s="255"/>
      <c r="T5030" s="256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7" t="s">
        <v>383</v>
      </c>
      <c r="AU5030" s="257" t="s">
        <v>91</v>
      </c>
      <c r="AV5030" s="14" t="s">
        <v>91</v>
      </c>
      <c r="AW5030" s="14" t="s">
        <v>37</v>
      </c>
      <c r="AX5030" s="14" t="s">
        <v>78</v>
      </c>
      <c r="AY5030" s="257" t="s">
        <v>373</v>
      </c>
    </row>
    <row r="5031" s="14" customFormat="1">
      <c r="A5031" s="14"/>
      <c r="B5031" s="247"/>
      <c r="C5031" s="248"/>
      <c r="D5031" s="238" t="s">
        <v>383</v>
      </c>
      <c r="E5031" s="249" t="s">
        <v>19</v>
      </c>
      <c r="F5031" s="250" t="s">
        <v>184</v>
      </c>
      <c r="G5031" s="248"/>
      <c r="H5031" s="251">
        <v>31.077000000000002</v>
      </c>
      <c r="I5031" s="252"/>
      <c r="J5031" s="248"/>
      <c r="K5031" s="248"/>
      <c r="L5031" s="253"/>
      <c r="M5031" s="254"/>
      <c r="N5031" s="255"/>
      <c r="O5031" s="255"/>
      <c r="P5031" s="255"/>
      <c r="Q5031" s="255"/>
      <c r="R5031" s="255"/>
      <c r="S5031" s="255"/>
      <c r="T5031" s="256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7" t="s">
        <v>383</v>
      </c>
      <c r="AU5031" s="257" t="s">
        <v>91</v>
      </c>
      <c r="AV5031" s="14" t="s">
        <v>91</v>
      </c>
      <c r="AW5031" s="14" t="s">
        <v>37</v>
      </c>
      <c r="AX5031" s="14" t="s">
        <v>78</v>
      </c>
      <c r="AY5031" s="257" t="s">
        <v>373</v>
      </c>
    </row>
    <row r="5032" s="15" customFormat="1">
      <c r="A5032" s="15"/>
      <c r="B5032" s="258"/>
      <c r="C5032" s="259"/>
      <c r="D5032" s="238" t="s">
        <v>383</v>
      </c>
      <c r="E5032" s="260" t="s">
        <v>19</v>
      </c>
      <c r="F5032" s="261" t="s">
        <v>386</v>
      </c>
      <c r="G5032" s="259"/>
      <c r="H5032" s="262">
        <v>2197.607</v>
      </c>
      <c r="I5032" s="263"/>
      <c r="J5032" s="259"/>
      <c r="K5032" s="259"/>
      <c r="L5032" s="264"/>
      <c r="M5032" s="265"/>
      <c r="N5032" s="266"/>
      <c r="O5032" s="266"/>
      <c r="P5032" s="266"/>
      <c r="Q5032" s="266"/>
      <c r="R5032" s="266"/>
      <c r="S5032" s="266"/>
      <c r="T5032" s="267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8" t="s">
        <v>383</v>
      </c>
      <c r="AU5032" s="268" t="s">
        <v>91</v>
      </c>
      <c r="AV5032" s="15" t="s">
        <v>379</v>
      </c>
      <c r="AW5032" s="15" t="s">
        <v>37</v>
      </c>
      <c r="AX5032" s="15" t="s">
        <v>85</v>
      </c>
      <c r="AY5032" s="268" t="s">
        <v>373</v>
      </c>
    </row>
    <row r="5033" s="2" customFormat="1" ht="78" customHeight="1">
      <c r="A5033" s="41"/>
      <c r="B5033" s="42"/>
      <c r="C5033" s="280" t="s">
        <v>4718</v>
      </c>
      <c r="D5033" s="280" t="s">
        <v>489</v>
      </c>
      <c r="E5033" s="281" t="s">
        <v>4719</v>
      </c>
      <c r="F5033" s="282" t="s">
        <v>4720</v>
      </c>
      <c r="G5033" s="283" t="s">
        <v>153</v>
      </c>
      <c r="H5033" s="284">
        <v>909.72199999999998</v>
      </c>
      <c r="I5033" s="285"/>
      <c r="J5033" s="286">
        <f>ROUND(I5033*H5033,2)</f>
        <v>0</v>
      </c>
      <c r="K5033" s="282" t="s">
        <v>19</v>
      </c>
      <c r="L5033" s="287"/>
      <c r="M5033" s="288" t="s">
        <v>19</v>
      </c>
      <c r="N5033" s="289" t="s">
        <v>50</v>
      </c>
      <c r="O5033" s="87"/>
      <c r="P5033" s="227">
        <f>O5033*H5033</f>
        <v>0</v>
      </c>
      <c r="Q5033" s="227">
        <v>0.0051000000000000004</v>
      </c>
      <c r="R5033" s="227">
        <f>Q5033*H5033</f>
        <v>4.6395822000000004</v>
      </c>
      <c r="S5033" s="227">
        <v>0</v>
      </c>
      <c r="T5033" s="228">
        <f>S5033*H5033</f>
        <v>0</v>
      </c>
      <c r="U5033" s="41"/>
      <c r="V5033" s="41"/>
      <c r="W5033" s="41"/>
      <c r="X5033" s="41"/>
      <c r="Y5033" s="41"/>
      <c r="Z5033" s="41"/>
      <c r="AA5033" s="41"/>
      <c r="AB5033" s="41"/>
      <c r="AC5033" s="41"/>
      <c r="AD5033" s="41"/>
      <c r="AE5033" s="41"/>
      <c r="AR5033" s="229" t="s">
        <v>616</v>
      </c>
      <c r="AT5033" s="229" t="s">
        <v>489</v>
      </c>
      <c r="AU5033" s="229" t="s">
        <v>91</v>
      </c>
      <c r="AY5033" s="20" t="s">
        <v>373</v>
      </c>
      <c r="BE5033" s="230">
        <f>IF(N5033="základní",J5033,0)</f>
        <v>0</v>
      </c>
      <c r="BF5033" s="230">
        <f>IF(N5033="snížená",J5033,0)</f>
        <v>0</v>
      </c>
      <c r="BG5033" s="230">
        <f>IF(N5033="zákl. přenesená",J5033,0)</f>
        <v>0</v>
      </c>
      <c r="BH5033" s="230">
        <f>IF(N5033="sníž. přenesená",J5033,0)</f>
        <v>0</v>
      </c>
      <c r="BI5033" s="230">
        <f>IF(N5033="nulová",J5033,0)</f>
        <v>0</v>
      </c>
      <c r="BJ5033" s="20" t="s">
        <v>91</v>
      </c>
      <c r="BK5033" s="230">
        <f>ROUND(I5033*H5033,2)</f>
        <v>0</v>
      </c>
      <c r="BL5033" s="20" t="s">
        <v>482</v>
      </c>
      <c r="BM5033" s="229" t="s">
        <v>4721</v>
      </c>
    </row>
    <row r="5034" s="13" customFormat="1">
      <c r="A5034" s="13"/>
      <c r="B5034" s="236"/>
      <c r="C5034" s="237"/>
      <c r="D5034" s="238" t="s">
        <v>383</v>
      </c>
      <c r="E5034" s="239" t="s">
        <v>19</v>
      </c>
      <c r="F5034" s="240" t="s">
        <v>2377</v>
      </c>
      <c r="G5034" s="237"/>
      <c r="H5034" s="239" t="s">
        <v>19</v>
      </c>
      <c r="I5034" s="241"/>
      <c r="J5034" s="237"/>
      <c r="K5034" s="237"/>
      <c r="L5034" s="242"/>
      <c r="M5034" s="243"/>
      <c r="N5034" s="244"/>
      <c r="O5034" s="244"/>
      <c r="P5034" s="244"/>
      <c r="Q5034" s="244"/>
      <c r="R5034" s="244"/>
      <c r="S5034" s="244"/>
      <c r="T5034" s="245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6" t="s">
        <v>383</v>
      </c>
      <c r="AU5034" s="246" t="s">
        <v>91</v>
      </c>
      <c r="AV5034" s="13" t="s">
        <v>85</v>
      </c>
      <c r="AW5034" s="13" t="s">
        <v>37</v>
      </c>
      <c r="AX5034" s="13" t="s">
        <v>78</v>
      </c>
      <c r="AY5034" s="246" t="s">
        <v>373</v>
      </c>
    </row>
    <row r="5035" s="13" customFormat="1">
      <c r="A5035" s="13"/>
      <c r="B5035" s="236"/>
      <c r="C5035" s="237"/>
      <c r="D5035" s="238" t="s">
        <v>383</v>
      </c>
      <c r="E5035" s="239" t="s">
        <v>19</v>
      </c>
      <c r="F5035" s="240" t="s">
        <v>668</v>
      </c>
      <c r="G5035" s="237"/>
      <c r="H5035" s="239" t="s">
        <v>19</v>
      </c>
      <c r="I5035" s="241"/>
      <c r="J5035" s="237"/>
      <c r="K5035" s="237"/>
      <c r="L5035" s="242"/>
      <c r="M5035" s="243"/>
      <c r="N5035" s="244"/>
      <c r="O5035" s="244"/>
      <c r="P5035" s="244"/>
      <c r="Q5035" s="244"/>
      <c r="R5035" s="244"/>
      <c r="S5035" s="244"/>
      <c r="T5035" s="245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46" t="s">
        <v>383</v>
      </c>
      <c r="AU5035" s="246" t="s">
        <v>91</v>
      </c>
      <c r="AV5035" s="13" t="s">
        <v>85</v>
      </c>
      <c r="AW5035" s="13" t="s">
        <v>37</v>
      </c>
      <c r="AX5035" s="13" t="s">
        <v>78</v>
      </c>
      <c r="AY5035" s="246" t="s">
        <v>373</v>
      </c>
    </row>
    <row r="5036" s="13" customFormat="1">
      <c r="A5036" s="13"/>
      <c r="B5036" s="236"/>
      <c r="C5036" s="237"/>
      <c r="D5036" s="238" t="s">
        <v>383</v>
      </c>
      <c r="E5036" s="239" t="s">
        <v>19</v>
      </c>
      <c r="F5036" s="240" t="s">
        <v>4722</v>
      </c>
      <c r="G5036" s="237"/>
      <c r="H5036" s="239" t="s">
        <v>19</v>
      </c>
      <c r="I5036" s="241"/>
      <c r="J5036" s="237"/>
      <c r="K5036" s="237"/>
      <c r="L5036" s="242"/>
      <c r="M5036" s="243"/>
      <c r="N5036" s="244"/>
      <c r="O5036" s="244"/>
      <c r="P5036" s="244"/>
      <c r="Q5036" s="244"/>
      <c r="R5036" s="244"/>
      <c r="S5036" s="244"/>
      <c r="T5036" s="245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6" t="s">
        <v>383</v>
      </c>
      <c r="AU5036" s="246" t="s">
        <v>91</v>
      </c>
      <c r="AV5036" s="13" t="s">
        <v>85</v>
      </c>
      <c r="AW5036" s="13" t="s">
        <v>37</v>
      </c>
      <c r="AX5036" s="13" t="s">
        <v>78</v>
      </c>
      <c r="AY5036" s="246" t="s">
        <v>373</v>
      </c>
    </row>
    <row r="5037" s="13" customFormat="1">
      <c r="A5037" s="13"/>
      <c r="B5037" s="236"/>
      <c r="C5037" s="237"/>
      <c r="D5037" s="238" t="s">
        <v>383</v>
      </c>
      <c r="E5037" s="239" t="s">
        <v>19</v>
      </c>
      <c r="F5037" s="240" t="s">
        <v>673</v>
      </c>
      <c r="G5037" s="237"/>
      <c r="H5037" s="239" t="s">
        <v>19</v>
      </c>
      <c r="I5037" s="241"/>
      <c r="J5037" s="237"/>
      <c r="K5037" s="237"/>
      <c r="L5037" s="242"/>
      <c r="M5037" s="243"/>
      <c r="N5037" s="244"/>
      <c r="O5037" s="244"/>
      <c r="P5037" s="244"/>
      <c r="Q5037" s="244"/>
      <c r="R5037" s="244"/>
      <c r="S5037" s="244"/>
      <c r="T5037" s="245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6" t="s">
        <v>383</v>
      </c>
      <c r="AU5037" s="246" t="s">
        <v>91</v>
      </c>
      <c r="AV5037" s="13" t="s">
        <v>85</v>
      </c>
      <c r="AW5037" s="13" t="s">
        <v>37</v>
      </c>
      <c r="AX5037" s="13" t="s">
        <v>78</v>
      </c>
      <c r="AY5037" s="246" t="s">
        <v>373</v>
      </c>
    </row>
    <row r="5038" s="14" customFormat="1">
      <c r="A5038" s="14"/>
      <c r="B5038" s="247"/>
      <c r="C5038" s="248"/>
      <c r="D5038" s="238" t="s">
        <v>383</v>
      </c>
      <c r="E5038" s="249" t="s">
        <v>19</v>
      </c>
      <c r="F5038" s="250" t="s">
        <v>2898</v>
      </c>
      <c r="G5038" s="248"/>
      <c r="H5038" s="251">
        <v>28.629999999999999</v>
      </c>
      <c r="I5038" s="252"/>
      <c r="J5038" s="248"/>
      <c r="K5038" s="248"/>
      <c r="L5038" s="253"/>
      <c r="M5038" s="254"/>
      <c r="N5038" s="255"/>
      <c r="O5038" s="255"/>
      <c r="P5038" s="255"/>
      <c r="Q5038" s="255"/>
      <c r="R5038" s="255"/>
      <c r="S5038" s="255"/>
      <c r="T5038" s="256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7" t="s">
        <v>383</v>
      </c>
      <c r="AU5038" s="257" t="s">
        <v>91</v>
      </c>
      <c r="AV5038" s="14" t="s">
        <v>91</v>
      </c>
      <c r="AW5038" s="14" t="s">
        <v>37</v>
      </c>
      <c r="AX5038" s="14" t="s">
        <v>78</v>
      </c>
      <c r="AY5038" s="257" t="s">
        <v>373</v>
      </c>
    </row>
    <row r="5039" s="14" customFormat="1">
      <c r="A5039" s="14"/>
      <c r="B5039" s="247"/>
      <c r="C5039" s="248"/>
      <c r="D5039" s="238" t="s">
        <v>383</v>
      </c>
      <c r="E5039" s="249" t="s">
        <v>19</v>
      </c>
      <c r="F5039" s="250" t="s">
        <v>2899</v>
      </c>
      <c r="G5039" s="248"/>
      <c r="H5039" s="251">
        <v>28.629999999999999</v>
      </c>
      <c r="I5039" s="252"/>
      <c r="J5039" s="248"/>
      <c r="K5039" s="248"/>
      <c r="L5039" s="253"/>
      <c r="M5039" s="254"/>
      <c r="N5039" s="255"/>
      <c r="O5039" s="255"/>
      <c r="P5039" s="255"/>
      <c r="Q5039" s="255"/>
      <c r="R5039" s="255"/>
      <c r="S5039" s="255"/>
      <c r="T5039" s="256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7" t="s">
        <v>383</v>
      </c>
      <c r="AU5039" s="257" t="s">
        <v>91</v>
      </c>
      <c r="AV5039" s="14" t="s">
        <v>91</v>
      </c>
      <c r="AW5039" s="14" t="s">
        <v>37</v>
      </c>
      <c r="AX5039" s="14" t="s">
        <v>78</v>
      </c>
      <c r="AY5039" s="257" t="s">
        <v>373</v>
      </c>
    </row>
    <row r="5040" s="14" customFormat="1">
      <c r="A5040" s="14"/>
      <c r="B5040" s="247"/>
      <c r="C5040" s="248"/>
      <c r="D5040" s="238" t="s">
        <v>383</v>
      </c>
      <c r="E5040" s="249" t="s">
        <v>19</v>
      </c>
      <c r="F5040" s="250" t="s">
        <v>2900</v>
      </c>
      <c r="G5040" s="248"/>
      <c r="H5040" s="251">
        <v>28.629999999999999</v>
      </c>
      <c r="I5040" s="252"/>
      <c r="J5040" s="248"/>
      <c r="K5040" s="248"/>
      <c r="L5040" s="253"/>
      <c r="M5040" s="254"/>
      <c r="N5040" s="255"/>
      <c r="O5040" s="255"/>
      <c r="P5040" s="255"/>
      <c r="Q5040" s="255"/>
      <c r="R5040" s="255"/>
      <c r="S5040" s="255"/>
      <c r="T5040" s="256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7" t="s">
        <v>383</v>
      </c>
      <c r="AU5040" s="257" t="s">
        <v>91</v>
      </c>
      <c r="AV5040" s="14" t="s">
        <v>91</v>
      </c>
      <c r="AW5040" s="14" t="s">
        <v>37</v>
      </c>
      <c r="AX5040" s="14" t="s">
        <v>78</v>
      </c>
      <c r="AY5040" s="257" t="s">
        <v>373</v>
      </c>
    </row>
    <row r="5041" s="14" customFormat="1">
      <c r="A5041" s="14"/>
      <c r="B5041" s="247"/>
      <c r="C5041" s="248"/>
      <c r="D5041" s="238" t="s">
        <v>383</v>
      </c>
      <c r="E5041" s="249" t="s">
        <v>19</v>
      </c>
      <c r="F5041" s="250" t="s">
        <v>2901</v>
      </c>
      <c r="G5041" s="248"/>
      <c r="H5041" s="251">
        <v>28.629999999999999</v>
      </c>
      <c r="I5041" s="252"/>
      <c r="J5041" s="248"/>
      <c r="K5041" s="248"/>
      <c r="L5041" s="253"/>
      <c r="M5041" s="254"/>
      <c r="N5041" s="255"/>
      <c r="O5041" s="255"/>
      <c r="P5041" s="255"/>
      <c r="Q5041" s="255"/>
      <c r="R5041" s="255"/>
      <c r="S5041" s="255"/>
      <c r="T5041" s="256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7" t="s">
        <v>383</v>
      </c>
      <c r="AU5041" s="257" t="s">
        <v>91</v>
      </c>
      <c r="AV5041" s="14" t="s">
        <v>91</v>
      </c>
      <c r="AW5041" s="14" t="s">
        <v>37</v>
      </c>
      <c r="AX5041" s="14" t="s">
        <v>78</v>
      </c>
      <c r="AY5041" s="257" t="s">
        <v>373</v>
      </c>
    </row>
    <row r="5042" s="13" customFormat="1">
      <c r="A5042" s="13"/>
      <c r="B5042" s="236"/>
      <c r="C5042" s="237"/>
      <c r="D5042" s="238" t="s">
        <v>383</v>
      </c>
      <c r="E5042" s="239" t="s">
        <v>19</v>
      </c>
      <c r="F5042" s="240" t="s">
        <v>692</v>
      </c>
      <c r="G5042" s="237"/>
      <c r="H5042" s="239" t="s">
        <v>19</v>
      </c>
      <c r="I5042" s="241"/>
      <c r="J5042" s="237"/>
      <c r="K5042" s="237"/>
      <c r="L5042" s="242"/>
      <c r="M5042" s="243"/>
      <c r="N5042" s="244"/>
      <c r="O5042" s="244"/>
      <c r="P5042" s="244"/>
      <c r="Q5042" s="244"/>
      <c r="R5042" s="244"/>
      <c r="S5042" s="244"/>
      <c r="T5042" s="245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6" t="s">
        <v>383</v>
      </c>
      <c r="AU5042" s="246" t="s">
        <v>91</v>
      </c>
      <c r="AV5042" s="13" t="s">
        <v>85</v>
      </c>
      <c r="AW5042" s="13" t="s">
        <v>37</v>
      </c>
      <c r="AX5042" s="13" t="s">
        <v>78</v>
      </c>
      <c r="AY5042" s="246" t="s">
        <v>373</v>
      </c>
    </row>
    <row r="5043" s="14" customFormat="1">
      <c r="A5043" s="14"/>
      <c r="B5043" s="247"/>
      <c r="C5043" s="248"/>
      <c r="D5043" s="238" t="s">
        <v>383</v>
      </c>
      <c r="E5043" s="249" t="s">
        <v>19</v>
      </c>
      <c r="F5043" s="250" t="s">
        <v>2774</v>
      </c>
      <c r="G5043" s="248"/>
      <c r="H5043" s="251">
        <v>4.96</v>
      </c>
      <c r="I5043" s="252"/>
      <c r="J5043" s="248"/>
      <c r="K5043" s="248"/>
      <c r="L5043" s="253"/>
      <c r="M5043" s="254"/>
      <c r="N5043" s="255"/>
      <c r="O5043" s="255"/>
      <c r="P5043" s="255"/>
      <c r="Q5043" s="255"/>
      <c r="R5043" s="255"/>
      <c r="S5043" s="255"/>
      <c r="T5043" s="256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7" t="s">
        <v>383</v>
      </c>
      <c r="AU5043" s="257" t="s">
        <v>91</v>
      </c>
      <c r="AV5043" s="14" t="s">
        <v>91</v>
      </c>
      <c r="AW5043" s="14" t="s">
        <v>37</v>
      </c>
      <c r="AX5043" s="14" t="s">
        <v>78</v>
      </c>
      <c r="AY5043" s="257" t="s">
        <v>373</v>
      </c>
    </row>
    <row r="5044" s="14" customFormat="1">
      <c r="A5044" s="14"/>
      <c r="B5044" s="247"/>
      <c r="C5044" s="248"/>
      <c r="D5044" s="238" t="s">
        <v>383</v>
      </c>
      <c r="E5044" s="249" t="s">
        <v>19</v>
      </c>
      <c r="F5044" s="250" t="s">
        <v>2775</v>
      </c>
      <c r="G5044" s="248"/>
      <c r="H5044" s="251">
        <v>16.73</v>
      </c>
      <c r="I5044" s="252"/>
      <c r="J5044" s="248"/>
      <c r="K5044" s="248"/>
      <c r="L5044" s="253"/>
      <c r="M5044" s="254"/>
      <c r="N5044" s="255"/>
      <c r="O5044" s="255"/>
      <c r="P5044" s="255"/>
      <c r="Q5044" s="255"/>
      <c r="R5044" s="255"/>
      <c r="S5044" s="255"/>
      <c r="T5044" s="256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7" t="s">
        <v>383</v>
      </c>
      <c r="AU5044" s="257" t="s">
        <v>91</v>
      </c>
      <c r="AV5044" s="14" t="s">
        <v>91</v>
      </c>
      <c r="AW5044" s="14" t="s">
        <v>37</v>
      </c>
      <c r="AX5044" s="14" t="s">
        <v>78</v>
      </c>
      <c r="AY5044" s="257" t="s">
        <v>373</v>
      </c>
    </row>
    <row r="5045" s="14" customFormat="1">
      <c r="A5045" s="14"/>
      <c r="B5045" s="247"/>
      <c r="C5045" s="248"/>
      <c r="D5045" s="238" t="s">
        <v>383</v>
      </c>
      <c r="E5045" s="249" t="s">
        <v>19</v>
      </c>
      <c r="F5045" s="250" t="s">
        <v>2776</v>
      </c>
      <c r="G5045" s="248"/>
      <c r="H5045" s="251">
        <v>4.96</v>
      </c>
      <c r="I5045" s="252"/>
      <c r="J5045" s="248"/>
      <c r="K5045" s="248"/>
      <c r="L5045" s="253"/>
      <c r="M5045" s="254"/>
      <c r="N5045" s="255"/>
      <c r="O5045" s="255"/>
      <c r="P5045" s="255"/>
      <c r="Q5045" s="255"/>
      <c r="R5045" s="255"/>
      <c r="S5045" s="255"/>
      <c r="T5045" s="256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7" t="s">
        <v>383</v>
      </c>
      <c r="AU5045" s="257" t="s">
        <v>91</v>
      </c>
      <c r="AV5045" s="14" t="s">
        <v>91</v>
      </c>
      <c r="AW5045" s="14" t="s">
        <v>37</v>
      </c>
      <c r="AX5045" s="14" t="s">
        <v>78</v>
      </c>
      <c r="AY5045" s="257" t="s">
        <v>373</v>
      </c>
    </row>
    <row r="5046" s="14" customFormat="1">
      <c r="A5046" s="14"/>
      <c r="B5046" s="247"/>
      <c r="C5046" s="248"/>
      <c r="D5046" s="238" t="s">
        <v>383</v>
      </c>
      <c r="E5046" s="249" t="s">
        <v>19</v>
      </c>
      <c r="F5046" s="250" t="s">
        <v>2777</v>
      </c>
      <c r="G5046" s="248"/>
      <c r="H5046" s="251">
        <v>16.73</v>
      </c>
      <c r="I5046" s="252"/>
      <c r="J5046" s="248"/>
      <c r="K5046" s="248"/>
      <c r="L5046" s="253"/>
      <c r="M5046" s="254"/>
      <c r="N5046" s="255"/>
      <c r="O5046" s="255"/>
      <c r="P5046" s="255"/>
      <c r="Q5046" s="255"/>
      <c r="R5046" s="255"/>
      <c r="S5046" s="255"/>
      <c r="T5046" s="256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7" t="s">
        <v>383</v>
      </c>
      <c r="AU5046" s="257" t="s">
        <v>91</v>
      </c>
      <c r="AV5046" s="14" t="s">
        <v>91</v>
      </c>
      <c r="AW5046" s="14" t="s">
        <v>37</v>
      </c>
      <c r="AX5046" s="14" t="s">
        <v>78</v>
      </c>
      <c r="AY5046" s="257" t="s">
        <v>373</v>
      </c>
    </row>
    <row r="5047" s="14" customFormat="1">
      <c r="A5047" s="14"/>
      <c r="B5047" s="247"/>
      <c r="C5047" s="248"/>
      <c r="D5047" s="238" t="s">
        <v>383</v>
      </c>
      <c r="E5047" s="249" t="s">
        <v>19</v>
      </c>
      <c r="F5047" s="250" t="s">
        <v>2779</v>
      </c>
      <c r="G5047" s="248"/>
      <c r="H5047" s="251">
        <v>4.96</v>
      </c>
      <c r="I5047" s="252"/>
      <c r="J5047" s="248"/>
      <c r="K5047" s="248"/>
      <c r="L5047" s="253"/>
      <c r="M5047" s="254"/>
      <c r="N5047" s="255"/>
      <c r="O5047" s="255"/>
      <c r="P5047" s="255"/>
      <c r="Q5047" s="255"/>
      <c r="R5047" s="255"/>
      <c r="S5047" s="255"/>
      <c r="T5047" s="256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7" t="s">
        <v>383</v>
      </c>
      <c r="AU5047" s="257" t="s">
        <v>91</v>
      </c>
      <c r="AV5047" s="14" t="s">
        <v>91</v>
      </c>
      <c r="AW5047" s="14" t="s">
        <v>37</v>
      </c>
      <c r="AX5047" s="14" t="s">
        <v>78</v>
      </c>
      <c r="AY5047" s="257" t="s">
        <v>373</v>
      </c>
    </row>
    <row r="5048" s="14" customFormat="1">
      <c r="A5048" s="14"/>
      <c r="B5048" s="247"/>
      <c r="C5048" s="248"/>
      <c r="D5048" s="238" t="s">
        <v>383</v>
      </c>
      <c r="E5048" s="249" t="s">
        <v>19</v>
      </c>
      <c r="F5048" s="250" t="s">
        <v>2780</v>
      </c>
      <c r="G5048" s="248"/>
      <c r="H5048" s="251">
        <v>16.73</v>
      </c>
      <c r="I5048" s="252"/>
      <c r="J5048" s="248"/>
      <c r="K5048" s="248"/>
      <c r="L5048" s="253"/>
      <c r="M5048" s="254"/>
      <c r="N5048" s="255"/>
      <c r="O5048" s="255"/>
      <c r="P5048" s="255"/>
      <c r="Q5048" s="255"/>
      <c r="R5048" s="255"/>
      <c r="S5048" s="255"/>
      <c r="T5048" s="256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7" t="s">
        <v>383</v>
      </c>
      <c r="AU5048" s="257" t="s">
        <v>91</v>
      </c>
      <c r="AV5048" s="14" t="s">
        <v>91</v>
      </c>
      <c r="AW5048" s="14" t="s">
        <v>37</v>
      </c>
      <c r="AX5048" s="14" t="s">
        <v>78</v>
      </c>
      <c r="AY5048" s="257" t="s">
        <v>373</v>
      </c>
    </row>
    <row r="5049" s="14" customFormat="1">
      <c r="A5049" s="14"/>
      <c r="B5049" s="247"/>
      <c r="C5049" s="248"/>
      <c r="D5049" s="238" t="s">
        <v>383</v>
      </c>
      <c r="E5049" s="249" t="s">
        <v>19</v>
      </c>
      <c r="F5049" s="250" t="s">
        <v>2781</v>
      </c>
      <c r="G5049" s="248"/>
      <c r="H5049" s="251">
        <v>4.96</v>
      </c>
      <c r="I5049" s="252"/>
      <c r="J5049" s="248"/>
      <c r="K5049" s="248"/>
      <c r="L5049" s="253"/>
      <c r="M5049" s="254"/>
      <c r="N5049" s="255"/>
      <c r="O5049" s="255"/>
      <c r="P5049" s="255"/>
      <c r="Q5049" s="255"/>
      <c r="R5049" s="255"/>
      <c r="S5049" s="255"/>
      <c r="T5049" s="256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7" t="s">
        <v>383</v>
      </c>
      <c r="AU5049" s="257" t="s">
        <v>91</v>
      </c>
      <c r="AV5049" s="14" t="s">
        <v>91</v>
      </c>
      <c r="AW5049" s="14" t="s">
        <v>37</v>
      </c>
      <c r="AX5049" s="14" t="s">
        <v>78</v>
      </c>
      <c r="AY5049" s="257" t="s">
        <v>373</v>
      </c>
    </row>
    <row r="5050" s="14" customFormat="1">
      <c r="A5050" s="14"/>
      <c r="B5050" s="247"/>
      <c r="C5050" s="248"/>
      <c r="D5050" s="238" t="s">
        <v>383</v>
      </c>
      <c r="E5050" s="249" t="s">
        <v>19</v>
      </c>
      <c r="F5050" s="250" t="s">
        <v>2782</v>
      </c>
      <c r="G5050" s="248"/>
      <c r="H5050" s="251">
        <v>16.73</v>
      </c>
      <c r="I5050" s="252"/>
      <c r="J5050" s="248"/>
      <c r="K5050" s="248"/>
      <c r="L5050" s="253"/>
      <c r="M5050" s="254"/>
      <c r="N5050" s="255"/>
      <c r="O5050" s="255"/>
      <c r="P5050" s="255"/>
      <c r="Q5050" s="255"/>
      <c r="R5050" s="255"/>
      <c r="S5050" s="255"/>
      <c r="T5050" s="256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7" t="s">
        <v>383</v>
      </c>
      <c r="AU5050" s="257" t="s">
        <v>91</v>
      </c>
      <c r="AV5050" s="14" t="s">
        <v>91</v>
      </c>
      <c r="AW5050" s="14" t="s">
        <v>37</v>
      </c>
      <c r="AX5050" s="14" t="s">
        <v>78</v>
      </c>
      <c r="AY5050" s="257" t="s">
        <v>373</v>
      </c>
    </row>
    <row r="5051" s="14" customFormat="1">
      <c r="A5051" s="14"/>
      <c r="B5051" s="247"/>
      <c r="C5051" s="248"/>
      <c r="D5051" s="238" t="s">
        <v>383</v>
      </c>
      <c r="E5051" s="249" t="s">
        <v>19</v>
      </c>
      <c r="F5051" s="250" t="s">
        <v>2783</v>
      </c>
      <c r="G5051" s="248"/>
      <c r="H5051" s="251">
        <v>4.96</v>
      </c>
      <c r="I5051" s="252"/>
      <c r="J5051" s="248"/>
      <c r="K5051" s="248"/>
      <c r="L5051" s="253"/>
      <c r="M5051" s="254"/>
      <c r="N5051" s="255"/>
      <c r="O5051" s="255"/>
      <c r="P5051" s="255"/>
      <c r="Q5051" s="255"/>
      <c r="R5051" s="255"/>
      <c r="S5051" s="255"/>
      <c r="T5051" s="256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7" t="s">
        <v>383</v>
      </c>
      <c r="AU5051" s="257" t="s">
        <v>91</v>
      </c>
      <c r="AV5051" s="14" t="s">
        <v>91</v>
      </c>
      <c r="AW5051" s="14" t="s">
        <v>37</v>
      </c>
      <c r="AX5051" s="14" t="s">
        <v>78</v>
      </c>
      <c r="AY5051" s="257" t="s">
        <v>373</v>
      </c>
    </row>
    <row r="5052" s="14" customFormat="1">
      <c r="A5052" s="14"/>
      <c r="B5052" s="247"/>
      <c r="C5052" s="248"/>
      <c r="D5052" s="238" t="s">
        <v>383</v>
      </c>
      <c r="E5052" s="249" t="s">
        <v>19</v>
      </c>
      <c r="F5052" s="250" t="s">
        <v>2784</v>
      </c>
      <c r="G5052" s="248"/>
      <c r="H5052" s="251">
        <v>16.73</v>
      </c>
      <c r="I5052" s="252"/>
      <c r="J5052" s="248"/>
      <c r="K5052" s="248"/>
      <c r="L5052" s="253"/>
      <c r="M5052" s="254"/>
      <c r="N5052" s="255"/>
      <c r="O5052" s="255"/>
      <c r="P5052" s="255"/>
      <c r="Q5052" s="255"/>
      <c r="R5052" s="255"/>
      <c r="S5052" s="255"/>
      <c r="T5052" s="256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7" t="s">
        <v>383</v>
      </c>
      <c r="AU5052" s="257" t="s">
        <v>91</v>
      </c>
      <c r="AV5052" s="14" t="s">
        <v>91</v>
      </c>
      <c r="AW5052" s="14" t="s">
        <v>37</v>
      </c>
      <c r="AX5052" s="14" t="s">
        <v>78</v>
      </c>
      <c r="AY5052" s="257" t="s">
        <v>373</v>
      </c>
    </row>
    <row r="5053" s="14" customFormat="1">
      <c r="A5053" s="14"/>
      <c r="B5053" s="247"/>
      <c r="C5053" s="248"/>
      <c r="D5053" s="238" t="s">
        <v>383</v>
      </c>
      <c r="E5053" s="249" t="s">
        <v>19</v>
      </c>
      <c r="F5053" s="250" t="s">
        <v>2785</v>
      </c>
      <c r="G5053" s="248"/>
      <c r="H5053" s="251">
        <v>4.96</v>
      </c>
      <c r="I5053" s="252"/>
      <c r="J5053" s="248"/>
      <c r="K5053" s="248"/>
      <c r="L5053" s="253"/>
      <c r="M5053" s="254"/>
      <c r="N5053" s="255"/>
      <c r="O5053" s="255"/>
      <c r="P5053" s="255"/>
      <c r="Q5053" s="255"/>
      <c r="R5053" s="255"/>
      <c r="S5053" s="255"/>
      <c r="T5053" s="256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7" t="s">
        <v>383</v>
      </c>
      <c r="AU5053" s="257" t="s">
        <v>91</v>
      </c>
      <c r="AV5053" s="14" t="s">
        <v>91</v>
      </c>
      <c r="AW5053" s="14" t="s">
        <v>37</v>
      </c>
      <c r="AX5053" s="14" t="s">
        <v>78</v>
      </c>
      <c r="AY5053" s="257" t="s">
        <v>373</v>
      </c>
    </row>
    <row r="5054" s="14" customFormat="1">
      <c r="A5054" s="14"/>
      <c r="B5054" s="247"/>
      <c r="C5054" s="248"/>
      <c r="D5054" s="238" t="s">
        <v>383</v>
      </c>
      <c r="E5054" s="249" t="s">
        <v>19</v>
      </c>
      <c r="F5054" s="250" t="s">
        <v>2786</v>
      </c>
      <c r="G5054" s="248"/>
      <c r="H5054" s="251">
        <v>16.73</v>
      </c>
      <c r="I5054" s="252"/>
      <c r="J5054" s="248"/>
      <c r="K5054" s="248"/>
      <c r="L5054" s="253"/>
      <c r="M5054" s="254"/>
      <c r="N5054" s="255"/>
      <c r="O5054" s="255"/>
      <c r="P5054" s="255"/>
      <c r="Q5054" s="255"/>
      <c r="R5054" s="255"/>
      <c r="S5054" s="255"/>
      <c r="T5054" s="256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7" t="s">
        <v>383</v>
      </c>
      <c r="AU5054" s="257" t="s">
        <v>91</v>
      </c>
      <c r="AV5054" s="14" t="s">
        <v>91</v>
      </c>
      <c r="AW5054" s="14" t="s">
        <v>37</v>
      </c>
      <c r="AX5054" s="14" t="s">
        <v>78</v>
      </c>
      <c r="AY5054" s="257" t="s">
        <v>373</v>
      </c>
    </row>
    <row r="5055" s="14" customFormat="1">
      <c r="A5055" s="14"/>
      <c r="B5055" s="247"/>
      <c r="C5055" s="248"/>
      <c r="D5055" s="238" t="s">
        <v>383</v>
      </c>
      <c r="E5055" s="249" t="s">
        <v>19</v>
      </c>
      <c r="F5055" s="250" t="s">
        <v>2787</v>
      </c>
      <c r="G5055" s="248"/>
      <c r="H5055" s="251">
        <v>4.9299999999999997</v>
      </c>
      <c r="I5055" s="252"/>
      <c r="J5055" s="248"/>
      <c r="K5055" s="248"/>
      <c r="L5055" s="253"/>
      <c r="M5055" s="254"/>
      <c r="N5055" s="255"/>
      <c r="O5055" s="255"/>
      <c r="P5055" s="255"/>
      <c r="Q5055" s="255"/>
      <c r="R5055" s="255"/>
      <c r="S5055" s="255"/>
      <c r="T5055" s="256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7" t="s">
        <v>383</v>
      </c>
      <c r="AU5055" s="257" t="s">
        <v>91</v>
      </c>
      <c r="AV5055" s="14" t="s">
        <v>91</v>
      </c>
      <c r="AW5055" s="14" t="s">
        <v>37</v>
      </c>
      <c r="AX5055" s="14" t="s">
        <v>78</v>
      </c>
      <c r="AY5055" s="257" t="s">
        <v>373</v>
      </c>
    </row>
    <row r="5056" s="14" customFormat="1">
      <c r="A5056" s="14"/>
      <c r="B5056" s="247"/>
      <c r="C5056" s="248"/>
      <c r="D5056" s="238" t="s">
        <v>383</v>
      </c>
      <c r="E5056" s="249" t="s">
        <v>19</v>
      </c>
      <c r="F5056" s="250" t="s">
        <v>2788</v>
      </c>
      <c r="G5056" s="248"/>
      <c r="H5056" s="251">
        <v>16.670000000000002</v>
      </c>
      <c r="I5056" s="252"/>
      <c r="J5056" s="248"/>
      <c r="K5056" s="248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7" t="s">
        <v>383</v>
      </c>
      <c r="AU5056" s="257" t="s">
        <v>91</v>
      </c>
      <c r="AV5056" s="14" t="s">
        <v>91</v>
      </c>
      <c r="AW5056" s="14" t="s">
        <v>37</v>
      </c>
      <c r="AX5056" s="14" t="s">
        <v>78</v>
      </c>
      <c r="AY5056" s="257" t="s">
        <v>373</v>
      </c>
    </row>
    <row r="5057" s="14" customFormat="1">
      <c r="A5057" s="14"/>
      <c r="B5057" s="247"/>
      <c r="C5057" s="248"/>
      <c r="D5057" s="238" t="s">
        <v>383</v>
      </c>
      <c r="E5057" s="249" t="s">
        <v>19</v>
      </c>
      <c r="F5057" s="250" t="s">
        <v>2789</v>
      </c>
      <c r="G5057" s="248"/>
      <c r="H5057" s="251">
        <v>4.96</v>
      </c>
      <c r="I5057" s="252"/>
      <c r="J5057" s="248"/>
      <c r="K5057" s="248"/>
      <c r="L5057" s="253"/>
      <c r="M5057" s="254"/>
      <c r="N5057" s="255"/>
      <c r="O5057" s="255"/>
      <c r="P5057" s="255"/>
      <c r="Q5057" s="255"/>
      <c r="R5057" s="255"/>
      <c r="S5057" s="255"/>
      <c r="T5057" s="256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7" t="s">
        <v>383</v>
      </c>
      <c r="AU5057" s="257" t="s">
        <v>91</v>
      </c>
      <c r="AV5057" s="14" t="s">
        <v>91</v>
      </c>
      <c r="AW5057" s="14" t="s">
        <v>37</v>
      </c>
      <c r="AX5057" s="14" t="s">
        <v>78</v>
      </c>
      <c r="AY5057" s="257" t="s">
        <v>373</v>
      </c>
    </row>
    <row r="5058" s="14" customFormat="1">
      <c r="A5058" s="14"/>
      <c r="B5058" s="247"/>
      <c r="C5058" s="248"/>
      <c r="D5058" s="238" t="s">
        <v>383</v>
      </c>
      <c r="E5058" s="249" t="s">
        <v>19</v>
      </c>
      <c r="F5058" s="250" t="s">
        <v>2790</v>
      </c>
      <c r="G5058" s="248"/>
      <c r="H5058" s="251">
        <v>30.690000000000001</v>
      </c>
      <c r="I5058" s="252"/>
      <c r="J5058" s="248"/>
      <c r="K5058" s="248"/>
      <c r="L5058" s="253"/>
      <c r="M5058" s="254"/>
      <c r="N5058" s="255"/>
      <c r="O5058" s="255"/>
      <c r="P5058" s="255"/>
      <c r="Q5058" s="255"/>
      <c r="R5058" s="255"/>
      <c r="S5058" s="255"/>
      <c r="T5058" s="256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7" t="s">
        <v>383</v>
      </c>
      <c r="AU5058" s="257" t="s">
        <v>91</v>
      </c>
      <c r="AV5058" s="14" t="s">
        <v>91</v>
      </c>
      <c r="AW5058" s="14" t="s">
        <v>37</v>
      </c>
      <c r="AX5058" s="14" t="s">
        <v>78</v>
      </c>
      <c r="AY5058" s="257" t="s">
        <v>373</v>
      </c>
    </row>
    <row r="5059" s="14" customFormat="1">
      <c r="A5059" s="14"/>
      <c r="B5059" s="247"/>
      <c r="C5059" s="248"/>
      <c r="D5059" s="238" t="s">
        <v>383</v>
      </c>
      <c r="E5059" s="249" t="s">
        <v>19</v>
      </c>
      <c r="F5059" s="250" t="s">
        <v>2791</v>
      </c>
      <c r="G5059" s="248"/>
      <c r="H5059" s="251">
        <v>4.96</v>
      </c>
      <c r="I5059" s="252"/>
      <c r="J5059" s="248"/>
      <c r="K5059" s="248"/>
      <c r="L5059" s="253"/>
      <c r="M5059" s="254"/>
      <c r="N5059" s="255"/>
      <c r="O5059" s="255"/>
      <c r="P5059" s="255"/>
      <c r="Q5059" s="255"/>
      <c r="R5059" s="255"/>
      <c r="S5059" s="255"/>
      <c r="T5059" s="256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7" t="s">
        <v>383</v>
      </c>
      <c r="AU5059" s="257" t="s">
        <v>91</v>
      </c>
      <c r="AV5059" s="14" t="s">
        <v>91</v>
      </c>
      <c r="AW5059" s="14" t="s">
        <v>37</v>
      </c>
      <c r="AX5059" s="14" t="s">
        <v>78</v>
      </c>
      <c r="AY5059" s="257" t="s">
        <v>373</v>
      </c>
    </row>
    <row r="5060" s="14" customFormat="1">
      <c r="A5060" s="14"/>
      <c r="B5060" s="247"/>
      <c r="C5060" s="248"/>
      <c r="D5060" s="238" t="s">
        <v>383</v>
      </c>
      <c r="E5060" s="249" t="s">
        <v>19</v>
      </c>
      <c r="F5060" s="250" t="s">
        <v>2792</v>
      </c>
      <c r="G5060" s="248"/>
      <c r="H5060" s="251">
        <v>30.690000000000001</v>
      </c>
      <c r="I5060" s="252"/>
      <c r="J5060" s="248"/>
      <c r="K5060" s="248"/>
      <c r="L5060" s="253"/>
      <c r="M5060" s="254"/>
      <c r="N5060" s="255"/>
      <c r="O5060" s="255"/>
      <c r="P5060" s="255"/>
      <c r="Q5060" s="255"/>
      <c r="R5060" s="255"/>
      <c r="S5060" s="255"/>
      <c r="T5060" s="256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7" t="s">
        <v>383</v>
      </c>
      <c r="AU5060" s="257" t="s">
        <v>91</v>
      </c>
      <c r="AV5060" s="14" t="s">
        <v>91</v>
      </c>
      <c r="AW5060" s="14" t="s">
        <v>37</v>
      </c>
      <c r="AX5060" s="14" t="s">
        <v>78</v>
      </c>
      <c r="AY5060" s="257" t="s">
        <v>373</v>
      </c>
    </row>
    <row r="5061" s="13" customFormat="1">
      <c r="A5061" s="13"/>
      <c r="B5061" s="236"/>
      <c r="C5061" s="237"/>
      <c r="D5061" s="238" t="s">
        <v>383</v>
      </c>
      <c r="E5061" s="239" t="s">
        <v>19</v>
      </c>
      <c r="F5061" s="240" t="s">
        <v>693</v>
      </c>
      <c r="G5061" s="237"/>
      <c r="H5061" s="239" t="s">
        <v>19</v>
      </c>
      <c r="I5061" s="241"/>
      <c r="J5061" s="237"/>
      <c r="K5061" s="237"/>
      <c r="L5061" s="242"/>
      <c r="M5061" s="243"/>
      <c r="N5061" s="244"/>
      <c r="O5061" s="244"/>
      <c r="P5061" s="244"/>
      <c r="Q5061" s="244"/>
      <c r="R5061" s="244"/>
      <c r="S5061" s="244"/>
      <c r="T5061" s="245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46" t="s">
        <v>383</v>
      </c>
      <c r="AU5061" s="246" t="s">
        <v>91</v>
      </c>
      <c r="AV5061" s="13" t="s">
        <v>85</v>
      </c>
      <c r="AW5061" s="13" t="s">
        <v>37</v>
      </c>
      <c r="AX5061" s="13" t="s">
        <v>78</v>
      </c>
      <c r="AY5061" s="246" t="s">
        <v>373</v>
      </c>
    </row>
    <row r="5062" s="14" customFormat="1">
      <c r="A5062" s="14"/>
      <c r="B5062" s="247"/>
      <c r="C5062" s="248"/>
      <c r="D5062" s="238" t="s">
        <v>383</v>
      </c>
      <c r="E5062" s="249" t="s">
        <v>19</v>
      </c>
      <c r="F5062" s="250" t="s">
        <v>2805</v>
      </c>
      <c r="G5062" s="248"/>
      <c r="H5062" s="251">
        <v>4.96</v>
      </c>
      <c r="I5062" s="252"/>
      <c r="J5062" s="248"/>
      <c r="K5062" s="248"/>
      <c r="L5062" s="253"/>
      <c r="M5062" s="254"/>
      <c r="N5062" s="255"/>
      <c r="O5062" s="255"/>
      <c r="P5062" s="255"/>
      <c r="Q5062" s="255"/>
      <c r="R5062" s="255"/>
      <c r="S5062" s="255"/>
      <c r="T5062" s="256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7" t="s">
        <v>383</v>
      </c>
      <c r="AU5062" s="257" t="s">
        <v>91</v>
      </c>
      <c r="AV5062" s="14" t="s">
        <v>91</v>
      </c>
      <c r="AW5062" s="14" t="s">
        <v>37</v>
      </c>
      <c r="AX5062" s="14" t="s">
        <v>78</v>
      </c>
      <c r="AY5062" s="257" t="s">
        <v>373</v>
      </c>
    </row>
    <row r="5063" s="14" customFormat="1">
      <c r="A5063" s="14"/>
      <c r="B5063" s="247"/>
      <c r="C5063" s="248"/>
      <c r="D5063" s="238" t="s">
        <v>383</v>
      </c>
      <c r="E5063" s="249" t="s">
        <v>19</v>
      </c>
      <c r="F5063" s="250" t="s">
        <v>2806</v>
      </c>
      <c r="G5063" s="248"/>
      <c r="H5063" s="251">
        <v>16.73</v>
      </c>
      <c r="I5063" s="252"/>
      <c r="J5063" s="248"/>
      <c r="K5063" s="248"/>
      <c r="L5063" s="253"/>
      <c r="M5063" s="254"/>
      <c r="N5063" s="255"/>
      <c r="O5063" s="255"/>
      <c r="P5063" s="255"/>
      <c r="Q5063" s="255"/>
      <c r="R5063" s="255"/>
      <c r="S5063" s="255"/>
      <c r="T5063" s="256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7" t="s">
        <v>383</v>
      </c>
      <c r="AU5063" s="257" t="s">
        <v>91</v>
      </c>
      <c r="AV5063" s="14" t="s">
        <v>91</v>
      </c>
      <c r="AW5063" s="14" t="s">
        <v>37</v>
      </c>
      <c r="AX5063" s="14" t="s">
        <v>78</v>
      </c>
      <c r="AY5063" s="257" t="s">
        <v>373</v>
      </c>
    </row>
    <row r="5064" s="14" customFormat="1">
      <c r="A5064" s="14"/>
      <c r="B5064" s="247"/>
      <c r="C5064" s="248"/>
      <c r="D5064" s="238" t="s">
        <v>383</v>
      </c>
      <c r="E5064" s="249" t="s">
        <v>19</v>
      </c>
      <c r="F5064" s="250" t="s">
        <v>2807</v>
      </c>
      <c r="G5064" s="248"/>
      <c r="H5064" s="251">
        <v>4.96</v>
      </c>
      <c r="I5064" s="252"/>
      <c r="J5064" s="248"/>
      <c r="K5064" s="248"/>
      <c r="L5064" s="253"/>
      <c r="M5064" s="254"/>
      <c r="N5064" s="255"/>
      <c r="O5064" s="255"/>
      <c r="P5064" s="255"/>
      <c r="Q5064" s="255"/>
      <c r="R5064" s="255"/>
      <c r="S5064" s="255"/>
      <c r="T5064" s="256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7" t="s">
        <v>383</v>
      </c>
      <c r="AU5064" s="257" t="s">
        <v>91</v>
      </c>
      <c r="AV5064" s="14" t="s">
        <v>91</v>
      </c>
      <c r="AW5064" s="14" t="s">
        <v>37</v>
      </c>
      <c r="AX5064" s="14" t="s">
        <v>78</v>
      </c>
      <c r="AY5064" s="257" t="s">
        <v>373</v>
      </c>
    </row>
    <row r="5065" s="14" customFormat="1">
      <c r="A5065" s="14"/>
      <c r="B5065" s="247"/>
      <c r="C5065" s="248"/>
      <c r="D5065" s="238" t="s">
        <v>383</v>
      </c>
      <c r="E5065" s="249" t="s">
        <v>19</v>
      </c>
      <c r="F5065" s="250" t="s">
        <v>2808</v>
      </c>
      <c r="G5065" s="248"/>
      <c r="H5065" s="251">
        <v>16.73</v>
      </c>
      <c r="I5065" s="252"/>
      <c r="J5065" s="248"/>
      <c r="K5065" s="248"/>
      <c r="L5065" s="253"/>
      <c r="M5065" s="254"/>
      <c r="N5065" s="255"/>
      <c r="O5065" s="255"/>
      <c r="P5065" s="255"/>
      <c r="Q5065" s="255"/>
      <c r="R5065" s="255"/>
      <c r="S5065" s="255"/>
      <c r="T5065" s="256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7" t="s">
        <v>383</v>
      </c>
      <c r="AU5065" s="257" t="s">
        <v>91</v>
      </c>
      <c r="AV5065" s="14" t="s">
        <v>91</v>
      </c>
      <c r="AW5065" s="14" t="s">
        <v>37</v>
      </c>
      <c r="AX5065" s="14" t="s">
        <v>78</v>
      </c>
      <c r="AY5065" s="257" t="s">
        <v>373</v>
      </c>
    </row>
    <row r="5066" s="14" customFormat="1">
      <c r="A5066" s="14"/>
      <c r="B5066" s="247"/>
      <c r="C5066" s="248"/>
      <c r="D5066" s="238" t="s">
        <v>383</v>
      </c>
      <c r="E5066" s="249" t="s">
        <v>19</v>
      </c>
      <c r="F5066" s="250" t="s">
        <v>2809</v>
      </c>
      <c r="G5066" s="248"/>
      <c r="H5066" s="251">
        <v>4.96</v>
      </c>
      <c r="I5066" s="252"/>
      <c r="J5066" s="248"/>
      <c r="K5066" s="248"/>
      <c r="L5066" s="253"/>
      <c r="M5066" s="254"/>
      <c r="N5066" s="255"/>
      <c r="O5066" s="255"/>
      <c r="P5066" s="255"/>
      <c r="Q5066" s="255"/>
      <c r="R5066" s="255"/>
      <c r="S5066" s="255"/>
      <c r="T5066" s="256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7" t="s">
        <v>383</v>
      </c>
      <c r="AU5066" s="257" t="s">
        <v>91</v>
      </c>
      <c r="AV5066" s="14" t="s">
        <v>91</v>
      </c>
      <c r="AW5066" s="14" t="s">
        <v>37</v>
      </c>
      <c r="AX5066" s="14" t="s">
        <v>78</v>
      </c>
      <c r="AY5066" s="257" t="s">
        <v>373</v>
      </c>
    </row>
    <row r="5067" s="14" customFormat="1">
      <c r="A5067" s="14"/>
      <c r="B5067" s="247"/>
      <c r="C5067" s="248"/>
      <c r="D5067" s="238" t="s">
        <v>383</v>
      </c>
      <c r="E5067" s="249" t="s">
        <v>19</v>
      </c>
      <c r="F5067" s="250" t="s">
        <v>2810</v>
      </c>
      <c r="G5067" s="248"/>
      <c r="H5067" s="251">
        <v>16.73</v>
      </c>
      <c r="I5067" s="252"/>
      <c r="J5067" s="248"/>
      <c r="K5067" s="248"/>
      <c r="L5067" s="253"/>
      <c r="M5067" s="254"/>
      <c r="N5067" s="255"/>
      <c r="O5067" s="255"/>
      <c r="P5067" s="255"/>
      <c r="Q5067" s="255"/>
      <c r="R5067" s="255"/>
      <c r="S5067" s="255"/>
      <c r="T5067" s="256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7" t="s">
        <v>383</v>
      </c>
      <c r="AU5067" s="257" t="s">
        <v>91</v>
      </c>
      <c r="AV5067" s="14" t="s">
        <v>91</v>
      </c>
      <c r="AW5067" s="14" t="s">
        <v>37</v>
      </c>
      <c r="AX5067" s="14" t="s">
        <v>78</v>
      </c>
      <c r="AY5067" s="257" t="s">
        <v>373</v>
      </c>
    </row>
    <row r="5068" s="14" customFormat="1">
      <c r="A5068" s="14"/>
      <c r="B5068" s="247"/>
      <c r="C5068" s="248"/>
      <c r="D5068" s="238" t="s">
        <v>383</v>
      </c>
      <c r="E5068" s="249" t="s">
        <v>19</v>
      </c>
      <c r="F5068" s="250" t="s">
        <v>2811</v>
      </c>
      <c r="G5068" s="248"/>
      <c r="H5068" s="251">
        <v>4.96</v>
      </c>
      <c r="I5068" s="252"/>
      <c r="J5068" s="248"/>
      <c r="K5068" s="248"/>
      <c r="L5068" s="253"/>
      <c r="M5068" s="254"/>
      <c r="N5068" s="255"/>
      <c r="O5068" s="255"/>
      <c r="P5068" s="255"/>
      <c r="Q5068" s="255"/>
      <c r="R5068" s="255"/>
      <c r="S5068" s="255"/>
      <c r="T5068" s="256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7" t="s">
        <v>383</v>
      </c>
      <c r="AU5068" s="257" t="s">
        <v>91</v>
      </c>
      <c r="AV5068" s="14" t="s">
        <v>91</v>
      </c>
      <c r="AW5068" s="14" t="s">
        <v>37</v>
      </c>
      <c r="AX5068" s="14" t="s">
        <v>78</v>
      </c>
      <c r="AY5068" s="257" t="s">
        <v>373</v>
      </c>
    </row>
    <row r="5069" s="14" customFormat="1">
      <c r="A5069" s="14"/>
      <c r="B5069" s="247"/>
      <c r="C5069" s="248"/>
      <c r="D5069" s="238" t="s">
        <v>383</v>
      </c>
      <c r="E5069" s="249" t="s">
        <v>19</v>
      </c>
      <c r="F5069" s="250" t="s">
        <v>2812</v>
      </c>
      <c r="G5069" s="248"/>
      <c r="H5069" s="251">
        <v>16.73</v>
      </c>
      <c r="I5069" s="252"/>
      <c r="J5069" s="248"/>
      <c r="K5069" s="248"/>
      <c r="L5069" s="253"/>
      <c r="M5069" s="254"/>
      <c r="N5069" s="255"/>
      <c r="O5069" s="255"/>
      <c r="P5069" s="255"/>
      <c r="Q5069" s="255"/>
      <c r="R5069" s="255"/>
      <c r="S5069" s="255"/>
      <c r="T5069" s="256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7" t="s">
        <v>383</v>
      </c>
      <c r="AU5069" s="257" t="s">
        <v>91</v>
      </c>
      <c r="AV5069" s="14" t="s">
        <v>91</v>
      </c>
      <c r="AW5069" s="14" t="s">
        <v>37</v>
      </c>
      <c r="AX5069" s="14" t="s">
        <v>78</v>
      </c>
      <c r="AY5069" s="257" t="s">
        <v>373</v>
      </c>
    </row>
    <row r="5070" s="14" customFormat="1">
      <c r="A5070" s="14"/>
      <c r="B5070" s="247"/>
      <c r="C5070" s="248"/>
      <c r="D5070" s="238" t="s">
        <v>383</v>
      </c>
      <c r="E5070" s="249" t="s">
        <v>19</v>
      </c>
      <c r="F5070" s="250" t="s">
        <v>2813</v>
      </c>
      <c r="G5070" s="248"/>
      <c r="H5070" s="251">
        <v>4.96</v>
      </c>
      <c r="I5070" s="252"/>
      <c r="J5070" s="248"/>
      <c r="K5070" s="248"/>
      <c r="L5070" s="253"/>
      <c r="M5070" s="254"/>
      <c r="N5070" s="255"/>
      <c r="O5070" s="255"/>
      <c r="P5070" s="255"/>
      <c r="Q5070" s="255"/>
      <c r="R5070" s="255"/>
      <c r="S5070" s="255"/>
      <c r="T5070" s="256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7" t="s">
        <v>383</v>
      </c>
      <c r="AU5070" s="257" t="s">
        <v>91</v>
      </c>
      <c r="AV5070" s="14" t="s">
        <v>91</v>
      </c>
      <c r="AW5070" s="14" t="s">
        <v>37</v>
      </c>
      <c r="AX5070" s="14" t="s">
        <v>78</v>
      </c>
      <c r="AY5070" s="257" t="s">
        <v>373</v>
      </c>
    </row>
    <row r="5071" s="14" customFormat="1">
      <c r="A5071" s="14"/>
      <c r="B5071" s="247"/>
      <c r="C5071" s="248"/>
      <c r="D5071" s="238" t="s">
        <v>383</v>
      </c>
      <c r="E5071" s="249" t="s">
        <v>19</v>
      </c>
      <c r="F5071" s="250" t="s">
        <v>2814</v>
      </c>
      <c r="G5071" s="248"/>
      <c r="H5071" s="251">
        <v>16.73</v>
      </c>
      <c r="I5071" s="252"/>
      <c r="J5071" s="248"/>
      <c r="K5071" s="248"/>
      <c r="L5071" s="253"/>
      <c r="M5071" s="254"/>
      <c r="N5071" s="255"/>
      <c r="O5071" s="255"/>
      <c r="P5071" s="255"/>
      <c r="Q5071" s="255"/>
      <c r="R5071" s="255"/>
      <c r="S5071" s="255"/>
      <c r="T5071" s="256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7" t="s">
        <v>383</v>
      </c>
      <c r="AU5071" s="257" t="s">
        <v>91</v>
      </c>
      <c r="AV5071" s="14" t="s">
        <v>91</v>
      </c>
      <c r="AW5071" s="14" t="s">
        <v>37</v>
      </c>
      <c r="AX5071" s="14" t="s">
        <v>78</v>
      </c>
      <c r="AY5071" s="257" t="s">
        <v>373</v>
      </c>
    </row>
    <row r="5072" s="14" customFormat="1">
      <c r="A5072" s="14"/>
      <c r="B5072" s="247"/>
      <c r="C5072" s="248"/>
      <c r="D5072" s="238" t="s">
        <v>383</v>
      </c>
      <c r="E5072" s="249" t="s">
        <v>19</v>
      </c>
      <c r="F5072" s="250" t="s">
        <v>2815</v>
      </c>
      <c r="G5072" s="248"/>
      <c r="H5072" s="251">
        <v>4.96</v>
      </c>
      <c r="I5072" s="252"/>
      <c r="J5072" s="248"/>
      <c r="K5072" s="248"/>
      <c r="L5072" s="253"/>
      <c r="M5072" s="254"/>
      <c r="N5072" s="255"/>
      <c r="O5072" s="255"/>
      <c r="P5072" s="255"/>
      <c r="Q5072" s="255"/>
      <c r="R5072" s="255"/>
      <c r="S5072" s="255"/>
      <c r="T5072" s="256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7" t="s">
        <v>383</v>
      </c>
      <c r="AU5072" s="257" t="s">
        <v>91</v>
      </c>
      <c r="AV5072" s="14" t="s">
        <v>91</v>
      </c>
      <c r="AW5072" s="14" t="s">
        <v>37</v>
      </c>
      <c r="AX5072" s="14" t="s">
        <v>78</v>
      </c>
      <c r="AY5072" s="257" t="s">
        <v>373</v>
      </c>
    </row>
    <row r="5073" s="14" customFormat="1">
      <c r="A5073" s="14"/>
      <c r="B5073" s="247"/>
      <c r="C5073" s="248"/>
      <c r="D5073" s="238" t="s">
        <v>383</v>
      </c>
      <c r="E5073" s="249" t="s">
        <v>19</v>
      </c>
      <c r="F5073" s="250" t="s">
        <v>2816</v>
      </c>
      <c r="G5073" s="248"/>
      <c r="H5073" s="251">
        <v>16.73</v>
      </c>
      <c r="I5073" s="252"/>
      <c r="J5073" s="248"/>
      <c r="K5073" s="248"/>
      <c r="L5073" s="253"/>
      <c r="M5073" s="254"/>
      <c r="N5073" s="255"/>
      <c r="O5073" s="255"/>
      <c r="P5073" s="255"/>
      <c r="Q5073" s="255"/>
      <c r="R5073" s="255"/>
      <c r="S5073" s="255"/>
      <c r="T5073" s="256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7" t="s">
        <v>383</v>
      </c>
      <c r="AU5073" s="257" t="s">
        <v>91</v>
      </c>
      <c r="AV5073" s="14" t="s">
        <v>91</v>
      </c>
      <c r="AW5073" s="14" t="s">
        <v>37</v>
      </c>
      <c r="AX5073" s="14" t="s">
        <v>78</v>
      </c>
      <c r="AY5073" s="257" t="s">
        <v>373</v>
      </c>
    </row>
    <row r="5074" s="14" customFormat="1">
      <c r="A5074" s="14"/>
      <c r="B5074" s="247"/>
      <c r="C5074" s="248"/>
      <c r="D5074" s="238" t="s">
        <v>383</v>
      </c>
      <c r="E5074" s="249" t="s">
        <v>19</v>
      </c>
      <c r="F5074" s="250" t="s">
        <v>2817</v>
      </c>
      <c r="G5074" s="248"/>
      <c r="H5074" s="251">
        <v>4.96</v>
      </c>
      <c r="I5074" s="252"/>
      <c r="J5074" s="248"/>
      <c r="K5074" s="248"/>
      <c r="L5074" s="253"/>
      <c r="M5074" s="254"/>
      <c r="N5074" s="255"/>
      <c r="O5074" s="255"/>
      <c r="P5074" s="255"/>
      <c r="Q5074" s="255"/>
      <c r="R5074" s="255"/>
      <c r="S5074" s="255"/>
      <c r="T5074" s="256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7" t="s">
        <v>383</v>
      </c>
      <c r="AU5074" s="257" t="s">
        <v>91</v>
      </c>
      <c r="AV5074" s="14" t="s">
        <v>91</v>
      </c>
      <c r="AW5074" s="14" t="s">
        <v>37</v>
      </c>
      <c r="AX5074" s="14" t="s">
        <v>78</v>
      </c>
      <c r="AY5074" s="257" t="s">
        <v>373</v>
      </c>
    </row>
    <row r="5075" s="14" customFormat="1">
      <c r="A5075" s="14"/>
      <c r="B5075" s="247"/>
      <c r="C5075" s="248"/>
      <c r="D5075" s="238" t="s">
        <v>383</v>
      </c>
      <c r="E5075" s="249" t="s">
        <v>19</v>
      </c>
      <c r="F5075" s="250" t="s">
        <v>2818</v>
      </c>
      <c r="G5075" s="248"/>
      <c r="H5075" s="251">
        <v>16.73</v>
      </c>
      <c r="I5075" s="252"/>
      <c r="J5075" s="248"/>
      <c r="K5075" s="248"/>
      <c r="L5075" s="253"/>
      <c r="M5075" s="254"/>
      <c r="N5075" s="255"/>
      <c r="O5075" s="255"/>
      <c r="P5075" s="255"/>
      <c r="Q5075" s="255"/>
      <c r="R5075" s="255"/>
      <c r="S5075" s="255"/>
      <c r="T5075" s="256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7" t="s">
        <v>383</v>
      </c>
      <c r="AU5075" s="257" t="s">
        <v>91</v>
      </c>
      <c r="AV5075" s="14" t="s">
        <v>91</v>
      </c>
      <c r="AW5075" s="14" t="s">
        <v>37</v>
      </c>
      <c r="AX5075" s="14" t="s">
        <v>78</v>
      </c>
      <c r="AY5075" s="257" t="s">
        <v>373</v>
      </c>
    </row>
    <row r="5076" s="14" customFormat="1">
      <c r="A5076" s="14"/>
      <c r="B5076" s="247"/>
      <c r="C5076" s="248"/>
      <c r="D5076" s="238" t="s">
        <v>383</v>
      </c>
      <c r="E5076" s="249" t="s">
        <v>19</v>
      </c>
      <c r="F5076" s="250" t="s">
        <v>2819</v>
      </c>
      <c r="G5076" s="248"/>
      <c r="H5076" s="251">
        <v>4.9299999999999997</v>
      </c>
      <c r="I5076" s="252"/>
      <c r="J5076" s="248"/>
      <c r="K5076" s="248"/>
      <c r="L5076" s="253"/>
      <c r="M5076" s="254"/>
      <c r="N5076" s="255"/>
      <c r="O5076" s="255"/>
      <c r="P5076" s="255"/>
      <c r="Q5076" s="255"/>
      <c r="R5076" s="255"/>
      <c r="S5076" s="255"/>
      <c r="T5076" s="25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7" t="s">
        <v>383</v>
      </c>
      <c r="AU5076" s="257" t="s">
        <v>91</v>
      </c>
      <c r="AV5076" s="14" t="s">
        <v>91</v>
      </c>
      <c r="AW5076" s="14" t="s">
        <v>37</v>
      </c>
      <c r="AX5076" s="14" t="s">
        <v>78</v>
      </c>
      <c r="AY5076" s="257" t="s">
        <v>373</v>
      </c>
    </row>
    <row r="5077" s="14" customFormat="1">
      <c r="A5077" s="14"/>
      <c r="B5077" s="247"/>
      <c r="C5077" s="248"/>
      <c r="D5077" s="238" t="s">
        <v>383</v>
      </c>
      <c r="E5077" s="249" t="s">
        <v>19</v>
      </c>
      <c r="F5077" s="250" t="s">
        <v>2820</v>
      </c>
      <c r="G5077" s="248"/>
      <c r="H5077" s="251">
        <v>16.670000000000002</v>
      </c>
      <c r="I5077" s="252"/>
      <c r="J5077" s="248"/>
      <c r="K5077" s="248"/>
      <c r="L5077" s="253"/>
      <c r="M5077" s="254"/>
      <c r="N5077" s="255"/>
      <c r="O5077" s="255"/>
      <c r="P5077" s="255"/>
      <c r="Q5077" s="255"/>
      <c r="R5077" s="255"/>
      <c r="S5077" s="255"/>
      <c r="T5077" s="256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7" t="s">
        <v>383</v>
      </c>
      <c r="AU5077" s="257" t="s">
        <v>91</v>
      </c>
      <c r="AV5077" s="14" t="s">
        <v>91</v>
      </c>
      <c r="AW5077" s="14" t="s">
        <v>37</v>
      </c>
      <c r="AX5077" s="14" t="s">
        <v>78</v>
      </c>
      <c r="AY5077" s="257" t="s">
        <v>373</v>
      </c>
    </row>
    <row r="5078" s="14" customFormat="1">
      <c r="A5078" s="14"/>
      <c r="B5078" s="247"/>
      <c r="C5078" s="248"/>
      <c r="D5078" s="238" t="s">
        <v>383</v>
      </c>
      <c r="E5078" s="249" t="s">
        <v>19</v>
      </c>
      <c r="F5078" s="250" t="s">
        <v>2821</v>
      </c>
      <c r="G5078" s="248"/>
      <c r="H5078" s="251">
        <v>4.96</v>
      </c>
      <c r="I5078" s="252"/>
      <c r="J5078" s="248"/>
      <c r="K5078" s="248"/>
      <c r="L5078" s="253"/>
      <c r="M5078" s="254"/>
      <c r="N5078" s="255"/>
      <c r="O5078" s="255"/>
      <c r="P5078" s="255"/>
      <c r="Q5078" s="255"/>
      <c r="R5078" s="255"/>
      <c r="S5078" s="255"/>
      <c r="T5078" s="256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7" t="s">
        <v>383</v>
      </c>
      <c r="AU5078" s="257" t="s">
        <v>91</v>
      </c>
      <c r="AV5078" s="14" t="s">
        <v>91</v>
      </c>
      <c r="AW5078" s="14" t="s">
        <v>37</v>
      </c>
      <c r="AX5078" s="14" t="s">
        <v>78</v>
      </c>
      <c r="AY5078" s="257" t="s">
        <v>373</v>
      </c>
    </row>
    <row r="5079" s="14" customFormat="1">
      <c r="A5079" s="14"/>
      <c r="B5079" s="247"/>
      <c r="C5079" s="248"/>
      <c r="D5079" s="238" t="s">
        <v>383</v>
      </c>
      <c r="E5079" s="249" t="s">
        <v>19</v>
      </c>
      <c r="F5079" s="250" t="s">
        <v>2822</v>
      </c>
      <c r="G5079" s="248"/>
      <c r="H5079" s="251">
        <v>30.690000000000001</v>
      </c>
      <c r="I5079" s="252"/>
      <c r="J5079" s="248"/>
      <c r="K5079" s="248"/>
      <c r="L5079" s="253"/>
      <c r="M5079" s="254"/>
      <c r="N5079" s="255"/>
      <c r="O5079" s="255"/>
      <c r="P5079" s="255"/>
      <c r="Q5079" s="255"/>
      <c r="R5079" s="255"/>
      <c r="S5079" s="255"/>
      <c r="T5079" s="256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7" t="s">
        <v>383</v>
      </c>
      <c r="AU5079" s="257" t="s">
        <v>91</v>
      </c>
      <c r="AV5079" s="14" t="s">
        <v>91</v>
      </c>
      <c r="AW5079" s="14" t="s">
        <v>37</v>
      </c>
      <c r="AX5079" s="14" t="s">
        <v>78</v>
      </c>
      <c r="AY5079" s="257" t="s">
        <v>373</v>
      </c>
    </row>
    <row r="5080" s="14" customFormat="1">
      <c r="A5080" s="14"/>
      <c r="B5080" s="247"/>
      <c r="C5080" s="248"/>
      <c r="D5080" s="238" t="s">
        <v>383</v>
      </c>
      <c r="E5080" s="249" t="s">
        <v>19</v>
      </c>
      <c r="F5080" s="250" t="s">
        <v>2823</v>
      </c>
      <c r="G5080" s="248"/>
      <c r="H5080" s="251">
        <v>4.96</v>
      </c>
      <c r="I5080" s="252"/>
      <c r="J5080" s="248"/>
      <c r="K5080" s="248"/>
      <c r="L5080" s="253"/>
      <c r="M5080" s="254"/>
      <c r="N5080" s="255"/>
      <c r="O5080" s="255"/>
      <c r="P5080" s="255"/>
      <c r="Q5080" s="255"/>
      <c r="R5080" s="255"/>
      <c r="S5080" s="255"/>
      <c r="T5080" s="256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7" t="s">
        <v>383</v>
      </c>
      <c r="AU5080" s="257" t="s">
        <v>91</v>
      </c>
      <c r="AV5080" s="14" t="s">
        <v>91</v>
      </c>
      <c r="AW5080" s="14" t="s">
        <v>37</v>
      </c>
      <c r="AX5080" s="14" t="s">
        <v>78</v>
      </c>
      <c r="AY5080" s="257" t="s">
        <v>373</v>
      </c>
    </row>
    <row r="5081" s="14" customFormat="1">
      <c r="A5081" s="14"/>
      <c r="B5081" s="247"/>
      <c r="C5081" s="248"/>
      <c r="D5081" s="238" t="s">
        <v>383</v>
      </c>
      <c r="E5081" s="249" t="s">
        <v>19</v>
      </c>
      <c r="F5081" s="250" t="s">
        <v>2824</v>
      </c>
      <c r="G5081" s="248"/>
      <c r="H5081" s="251">
        <v>30.690000000000001</v>
      </c>
      <c r="I5081" s="252"/>
      <c r="J5081" s="248"/>
      <c r="K5081" s="248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7" t="s">
        <v>383</v>
      </c>
      <c r="AU5081" s="257" t="s">
        <v>91</v>
      </c>
      <c r="AV5081" s="14" t="s">
        <v>91</v>
      </c>
      <c r="AW5081" s="14" t="s">
        <v>37</v>
      </c>
      <c r="AX5081" s="14" t="s">
        <v>78</v>
      </c>
      <c r="AY5081" s="257" t="s">
        <v>373</v>
      </c>
    </row>
    <row r="5082" s="13" customFormat="1">
      <c r="A5082" s="13"/>
      <c r="B5082" s="236"/>
      <c r="C5082" s="237"/>
      <c r="D5082" s="238" t="s">
        <v>383</v>
      </c>
      <c r="E5082" s="239" t="s">
        <v>19</v>
      </c>
      <c r="F5082" s="240" t="s">
        <v>2382</v>
      </c>
      <c r="G5082" s="237"/>
      <c r="H5082" s="239" t="s">
        <v>19</v>
      </c>
      <c r="I5082" s="241"/>
      <c r="J5082" s="237"/>
      <c r="K5082" s="237"/>
      <c r="L5082" s="242"/>
      <c r="M5082" s="243"/>
      <c r="N5082" s="244"/>
      <c r="O5082" s="244"/>
      <c r="P5082" s="244"/>
      <c r="Q5082" s="244"/>
      <c r="R5082" s="244"/>
      <c r="S5082" s="244"/>
      <c r="T5082" s="245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6" t="s">
        <v>383</v>
      </c>
      <c r="AU5082" s="246" t="s">
        <v>91</v>
      </c>
      <c r="AV5082" s="13" t="s">
        <v>85</v>
      </c>
      <c r="AW5082" s="13" t="s">
        <v>37</v>
      </c>
      <c r="AX5082" s="13" t="s">
        <v>78</v>
      </c>
      <c r="AY5082" s="246" t="s">
        <v>373</v>
      </c>
    </row>
    <row r="5083" s="14" customFormat="1">
      <c r="A5083" s="14"/>
      <c r="B5083" s="247"/>
      <c r="C5083" s="248"/>
      <c r="D5083" s="238" t="s">
        <v>383</v>
      </c>
      <c r="E5083" s="249" t="s">
        <v>19</v>
      </c>
      <c r="F5083" s="250" t="s">
        <v>2836</v>
      </c>
      <c r="G5083" s="248"/>
      <c r="H5083" s="251">
        <v>4.96</v>
      </c>
      <c r="I5083" s="252"/>
      <c r="J5083" s="248"/>
      <c r="K5083" s="248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7" t="s">
        <v>383</v>
      </c>
      <c r="AU5083" s="257" t="s">
        <v>91</v>
      </c>
      <c r="AV5083" s="14" t="s">
        <v>91</v>
      </c>
      <c r="AW5083" s="14" t="s">
        <v>37</v>
      </c>
      <c r="AX5083" s="14" t="s">
        <v>78</v>
      </c>
      <c r="AY5083" s="257" t="s">
        <v>373</v>
      </c>
    </row>
    <row r="5084" s="14" customFormat="1">
      <c r="A5084" s="14"/>
      <c r="B5084" s="247"/>
      <c r="C5084" s="248"/>
      <c r="D5084" s="238" t="s">
        <v>383</v>
      </c>
      <c r="E5084" s="249" t="s">
        <v>19</v>
      </c>
      <c r="F5084" s="250" t="s">
        <v>2837</v>
      </c>
      <c r="G5084" s="248"/>
      <c r="H5084" s="251">
        <v>16.73</v>
      </c>
      <c r="I5084" s="252"/>
      <c r="J5084" s="248"/>
      <c r="K5084" s="248"/>
      <c r="L5084" s="253"/>
      <c r="M5084" s="254"/>
      <c r="N5084" s="255"/>
      <c r="O5084" s="255"/>
      <c r="P5084" s="255"/>
      <c r="Q5084" s="255"/>
      <c r="R5084" s="255"/>
      <c r="S5084" s="255"/>
      <c r="T5084" s="256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7" t="s">
        <v>383</v>
      </c>
      <c r="AU5084" s="257" t="s">
        <v>91</v>
      </c>
      <c r="AV5084" s="14" t="s">
        <v>91</v>
      </c>
      <c r="AW5084" s="14" t="s">
        <v>37</v>
      </c>
      <c r="AX5084" s="14" t="s">
        <v>78</v>
      </c>
      <c r="AY5084" s="257" t="s">
        <v>373</v>
      </c>
    </row>
    <row r="5085" s="14" customFormat="1">
      <c r="A5085" s="14"/>
      <c r="B5085" s="247"/>
      <c r="C5085" s="248"/>
      <c r="D5085" s="238" t="s">
        <v>383</v>
      </c>
      <c r="E5085" s="249" t="s">
        <v>19</v>
      </c>
      <c r="F5085" s="250" t="s">
        <v>2838</v>
      </c>
      <c r="G5085" s="248"/>
      <c r="H5085" s="251">
        <v>4.96</v>
      </c>
      <c r="I5085" s="252"/>
      <c r="J5085" s="248"/>
      <c r="K5085" s="248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7" t="s">
        <v>383</v>
      </c>
      <c r="AU5085" s="257" t="s">
        <v>91</v>
      </c>
      <c r="AV5085" s="14" t="s">
        <v>91</v>
      </c>
      <c r="AW5085" s="14" t="s">
        <v>37</v>
      </c>
      <c r="AX5085" s="14" t="s">
        <v>78</v>
      </c>
      <c r="AY5085" s="257" t="s">
        <v>373</v>
      </c>
    </row>
    <row r="5086" s="14" customFormat="1">
      <c r="A5086" s="14"/>
      <c r="B5086" s="247"/>
      <c r="C5086" s="248"/>
      <c r="D5086" s="238" t="s">
        <v>383</v>
      </c>
      <c r="E5086" s="249" t="s">
        <v>19</v>
      </c>
      <c r="F5086" s="250" t="s">
        <v>2839</v>
      </c>
      <c r="G5086" s="248"/>
      <c r="H5086" s="251">
        <v>16.73</v>
      </c>
      <c r="I5086" s="252"/>
      <c r="J5086" s="248"/>
      <c r="K5086" s="248"/>
      <c r="L5086" s="253"/>
      <c r="M5086" s="254"/>
      <c r="N5086" s="255"/>
      <c r="O5086" s="255"/>
      <c r="P5086" s="255"/>
      <c r="Q5086" s="255"/>
      <c r="R5086" s="255"/>
      <c r="S5086" s="255"/>
      <c r="T5086" s="256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7" t="s">
        <v>383</v>
      </c>
      <c r="AU5086" s="257" t="s">
        <v>91</v>
      </c>
      <c r="AV5086" s="14" t="s">
        <v>91</v>
      </c>
      <c r="AW5086" s="14" t="s">
        <v>37</v>
      </c>
      <c r="AX5086" s="14" t="s">
        <v>78</v>
      </c>
      <c r="AY5086" s="257" t="s">
        <v>373</v>
      </c>
    </row>
    <row r="5087" s="14" customFormat="1">
      <c r="A5087" s="14"/>
      <c r="B5087" s="247"/>
      <c r="C5087" s="248"/>
      <c r="D5087" s="238" t="s">
        <v>383</v>
      </c>
      <c r="E5087" s="249" t="s">
        <v>19</v>
      </c>
      <c r="F5087" s="250" t="s">
        <v>2840</v>
      </c>
      <c r="G5087" s="248"/>
      <c r="H5087" s="251">
        <v>4.96</v>
      </c>
      <c r="I5087" s="252"/>
      <c r="J5087" s="248"/>
      <c r="K5087" s="248"/>
      <c r="L5087" s="253"/>
      <c r="M5087" s="254"/>
      <c r="N5087" s="255"/>
      <c r="O5087" s="255"/>
      <c r="P5087" s="255"/>
      <c r="Q5087" s="255"/>
      <c r="R5087" s="255"/>
      <c r="S5087" s="255"/>
      <c r="T5087" s="25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7" t="s">
        <v>383</v>
      </c>
      <c r="AU5087" s="257" t="s">
        <v>91</v>
      </c>
      <c r="AV5087" s="14" t="s">
        <v>91</v>
      </c>
      <c r="AW5087" s="14" t="s">
        <v>37</v>
      </c>
      <c r="AX5087" s="14" t="s">
        <v>78</v>
      </c>
      <c r="AY5087" s="257" t="s">
        <v>373</v>
      </c>
    </row>
    <row r="5088" s="14" customFormat="1">
      <c r="A5088" s="14"/>
      <c r="B5088" s="247"/>
      <c r="C5088" s="248"/>
      <c r="D5088" s="238" t="s">
        <v>383</v>
      </c>
      <c r="E5088" s="249" t="s">
        <v>19</v>
      </c>
      <c r="F5088" s="250" t="s">
        <v>2841</v>
      </c>
      <c r="G5088" s="248"/>
      <c r="H5088" s="251">
        <v>16.73</v>
      </c>
      <c r="I5088" s="252"/>
      <c r="J5088" s="248"/>
      <c r="K5088" s="248"/>
      <c r="L5088" s="253"/>
      <c r="M5088" s="254"/>
      <c r="N5088" s="255"/>
      <c r="O5088" s="255"/>
      <c r="P5088" s="255"/>
      <c r="Q5088" s="255"/>
      <c r="R5088" s="255"/>
      <c r="S5088" s="255"/>
      <c r="T5088" s="256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7" t="s">
        <v>383</v>
      </c>
      <c r="AU5088" s="257" t="s">
        <v>91</v>
      </c>
      <c r="AV5088" s="14" t="s">
        <v>91</v>
      </c>
      <c r="AW5088" s="14" t="s">
        <v>37</v>
      </c>
      <c r="AX5088" s="14" t="s">
        <v>78</v>
      </c>
      <c r="AY5088" s="257" t="s">
        <v>373</v>
      </c>
    </row>
    <row r="5089" s="14" customFormat="1">
      <c r="A5089" s="14"/>
      <c r="B5089" s="247"/>
      <c r="C5089" s="248"/>
      <c r="D5089" s="238" t="s">
        <v>383</v>
      </c>
      <c r="E5089" s="249" t="s">
        <v>19</v>
      </c>
      <c r="F5089" s="250" t="s">
        <v>2842</v>
      </c>
      <c r="G5089" s="248"/>
      <c r="H5089" s="251">
        <v>4.96</v>
      </c>
      <c r="I5089" s="252"/>
      <c r="J5089" s="248"/>
      <c r="K5089" s="248"/>
      <c r="L5089" s="253"/>
      <c r="M5089" s="254"/>
      <c r="N5089" s="255"/>
      <c r="O5089" s="255"/>
      <c r="P5089" s="255"/>
      <c r="Q5089" s="255"/>
      <c r="R5089" s="255"/>
      <c r="S5089" s="255"/>
      <c r="T5089" s="256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7" t="s">
        <v>383</v>
      </c>
      <c r="AU5089" s="257" t="s">
        <v>91</v>
      </c>
      <c r="AV5089" s="14" t="s">
        <v>91</v>
      </c>
      <c r="AW5089" s="14" t="s">
        <v>37</v>
      </c>
      <c r="AX5089" s="14" t="s">
        <v>78</v>
      </c>
      <c r="AY5089" s="257" t="s">
        <v>373</v>
      </c>
    </row>
    <row r="5090" s="14" customFormat="1">
      <c r="A5090" s="14"/>
      <c r="B5090" s="247"/>
      <c r="C5090" s="248"/>
      <c r="D5090" s="238" t="s">
        <v>383</v>
      </c>
      <c r="E5090" s="249" t="s">
        <v>19</v>
      </c>
      <c r="F5090" s="250" t="s">
        <v>2843</v>
      </c>
      <c r="G5090" s="248"/>
      <c r="H5090" s="251">
        <v>16.73</v>
      </c>
      <c r="I5090" s="252"/>
      <c r="J5090" s="248"/>
      <c r="K5090" s="248"/>
      <c r="L5090" s="253"/>
      <c r="M5090" s="254"/>
      <c r="N5090" s="255"/>
      <c r="O5090" s="255"/>
      <c r="P5090" s="255"/>
      <c r="Q5090" s="255"/>
      <c r="R5090" s="255"/>
      <c r="S5090" s="255"/>
      <c r="T5090" s="256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7" t="s">
        <v>383</v>
      </c>
      <c r="AU5090" s="257" t="s">
        <v>91</v>
      </c>
      <c r="AV5090" s="14" t="s">
        <v>91</v>
      </c>
      <c r="AW5090" s="14" t="s">
        <v>37</v>
      </c>
      <c r="AX5090" s="14" t="s">
        <v>78</v>
      </c>
      <c r="AY5090" s="257" t="s">
        <v>373</v>
      </c>
    </row>
    <row r="5091" s="14" customFormat="1">
      <c r="A5091" s="14"/>
      <c r="B5091" s="247"/>
      <c r="C5091" s="248"/>
      <c r="D5091" s="238" t="s">
        <v>383</v>
      </c>
      <c r="E5091" s="249" t="s">
        <v>19</v>
      </c>
      <c r="F5091" s="250" t="s">
        <v>2844</v>
      </c>
      <c r="G5091" s="248"/>
      <c r="H5091" s="251">
        <v>4.96</v>
      </c>
      <c r="I5091" s="252"/>
      <c r="J5091" s="248"/>
      <c r="K5091" s="248"/>
      <c r="L5091" s="253"/>
      <c r="M5091" s="254"/>
      <c r="N5091" s="255"/>
      <c r="O5091" s="255"/>
      <c r="P5091" s="255"/>
      <c r="Q5091" s="255"/>
      <c r="R5091" s="255"/>
      <c r="S5091" s="255"/>
      <c r="T5091" s="256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7" t="s">
        <v>383</v>
      </c>
      <c r="AU5091" s="257" t="s">
        <v>91</v>
      </c>
      <c r="AV5091" s="14" t="s">
        <v>91</v>
      </c>
      <c r="AW5091" s="14" t="s">
        <v>37</v>
      </c>
      <c r="AX5091" s="14" t="s">
        <v>78</v>
      </c>
      <c r="AY5091" s="257" t="s">
        <v>373</v>
      </c>
    </row>
    <row r="5092" s="14" customFormat="1">
      <c r="A5092" s="14"/>
      <c r="B5092" s="247"/>
      <c r="C5092" s="248"/>
      <c r="D5092" s="238" t="s">
        <v>383</v>
      </c>
      <c r="E5092" s="249" t="s">
        <v>19</v>
      </c>
      <c r="F5092" s="250" t="s">
        <v>2845</v>
      </c>
      <c r="G5092" s="248"/>
      <c r="H5092" s="251">
        <v>16.73</v>
      </c>
      <c r="I5092" s="252"/>
      <c r="J5092" s="248"/>
      <c r="K5092" s="248"/>
      <c r="L5092" s="253"/>
      <c r="M5092" s="254"/>
      <c r="N5092" s="255"/>
      <c r="O5092" s="255"/>
      <c r="P5092" s="255"/>
      <c r="Q5092" s="255"/>
      <c r="R5092" s="255"/>
      <c r="S5092" s="255"/>
      <c r="T5092" s="256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7" t="s">
        <v>383</v>
      </c>
      <c r="AU5092" s="257" t="s">
        <v>91</v>
      </c>
      <c r="AV5092" s="14" t="s">
        <v>91</v>
      </c>
      <c r="AW5092" s="14" t="s">
        <v>37</v>
      </c>
      <c r="AX5092" s="14" t="s">
        <v>78</v>
      </c>
      <c r="AY5092" s="257" t="s">
        <v>373</v>
      </c>
    </row>
    <row r="5093" s="14" customFormat="1">
      <c r="A5093" s="14"/>
      <c r="B5093" s="247"/>
      <c r="C5093" s="248"/>
      <c r="D5093" s="238" t="s">
        <v>383</v>
      </c>
      <c r="E5093" s="249" t="s">
        <v>19</v>
      </c>
      <c r="F5093" s="250" t="s">
        <v>2846</v>
      </c>
      <c r="G5093" s="248"/>
      <c r="H5093" s="251">
        <v>4.96</v>
      </c>
      <c r="I5093" s="252"/>
      <c r="J5093" s="248"/>
      <c r="K5093" s="248"/>
      <c r="L5093" s="253"/>
      <c r="M5093" s="254"/>
      <c r="N5093" s="255"/>
      <c r="O5093" s="255"/>
      <c r="P5093" s="255"/>
      <c r="Q5093" s="255"/>
      <c r="R5093" s="255"/>
      <c r="S5093" s="255"/>
      <c r="T5093" s="25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7" t="s">
        <v>383</v>
      </c>
      <c r="AU5093" s="257" t="s">
        <v>91</v>
      </c>
      <c r="AV5093" s="14" t="s">
        <v>91</v>
      </c>
      <c r="AW5093" s="14" t="s">
        <v>37</v>
      </c>
      <c r="AX5093" s="14" t="s">
        <v>78</v>
      </c>
      <c r="AY5093" s="257" t="s">
        <v>373</v>
      </c>
    </row>
    <row r="5094" s="14" customFormat="1">
      <c r="A5094" s="14"/>
      <c r="B5094" s="247"/>
      <c r="C5094" s="248"/>
      <c r="D5094" s="238" t="s">
        <v>383</v>
      </c>
      <c r="E5094" s="249" t="s">
        <v>19</v>
      </c>
      <c r="F5094" s="250" t="s">
        <v>2847</v>
      </c>
      <c r="G5094" s="248"/>
      <c r="H5094" s="251">
        <v>16.73</v>
      </c>
      <c r="I5094" s="252"/>
      <c r="J5094" s="248"/>
      <c r="K5094" s="248"/>
      <c r="L5094" s="253"/>
      <c r="M5094" s="254"/>
      <c r="N5094" s="255"/>
      <c r="O5094" s="255"/>
      <c r="P5094" s="255"/>
      <c r="Q5094" s="255"/>
      <c r="R5094" s="255"/>
      <c r="S5094" s="255"/>
      <c r="T5094" s="256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7" t="s">
        <v>383</v>
      </c>
      <c r="AU5094" s="257" t="s">
        <v>91</v>
      </c>
      <c r="AV5094" s="14" t="s">
        <v>91</v>
      </c>
      <c r="AW5094" s="14" t="s">
        <v>37</v>
      </c>
      <c r="AX5094" s="14" t="s">
        <v>78</v>
      </c>
      <c r="AY5094" s="257" t="s">
        <v>373</v>
      </c>
    </row>
    <row r="5095" s="14" customFormat="1">
      <c r="A5095" s="14"/>
      <c r="B5095" s="247"/>
      <c r="C5095" s="248"/>
      <c r="D5095" s="238" t="s">
        <v>383</v>
      </c>
      <c r="E5095" s="249" t="s">
        <v>19</v>
      </c>
      <c r="F5095" s="250" t="s">
        <v>2848</v>
      </c>
      <c r="G5095" s="248"/>
      <c r="H5095" s="251">
        <v>4.96</v>
      </c>
      <c r="I5095" s="252"/>
      <c r="J5095" s="248"/>
      <c r="K5095" s="248"/>
      <c r="L5095" s="253"/>
      <c r="M5095" s="254"/>
      <c r="N5095" s="255"/>
      <c r="O5095" s="255"/>
      <c r="P5095" s="255"/>
      <c r="Q5095" s="255"/>
      <c r="R5095" s="255"/>
      <c r="S5095" s="255"/>
      <c r="T5095" s="256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7" t="s">
        <v>383</v>
      </c>
      <c r="AU5095" s="257" t="s">
        <v>91</v>
      </c>
      <c r="AV5095" s="14" t="s">
        <v>91</v>
      </c>
      <c r="AW5095" s="14" t="s">
        <v>37</v>
      </c>
      <c r="AX5095" s="14" t="s">
        <v>78</v>
      </c>
      <c r="AY5095" s="257" t="s">
        <v>373</v>
      </c>
    </row>
    <row r="5096" s="14" customFormat="1">
      <c r="A5096" s="14"/>
      <c r="B5096" s="247"/>
      <c r="C5096" s="248"/>
      <c r="D5096" s="238" t="s">
        <v>383</v>
      </c>
      <c r="E5096" s="249" t="s">
        <v>19</v>
      </c>
      <c r="F5096" s="250" t="s">
        <v>2849</v>
      </c>
      <c r="G5096" s="248"/>
      <c r="H5096" s="251">
        <v>16.73</v>
      </c>
      <c r="I5096" s="252"/>
      <c r="J5096" s="248"/>
      <c r="K5096" s="248"/>
      <c r="L5096" s="253"/>
      <c r="M5096" s="254"/>
      <c r="N5096" s="255"/>
      <c r="O5096" s="255"/>
      <c r="P5096" s="255"/>
      <c r="Q5096" s="255"/>
      <c r="R5096" s="255"/>
      <c r="S5096" s="255"/>
      <c r="T5096" s="256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7" t="s">
        <v>383</v>
      </c>
      <c r="AU5096" s="257" t="s">
        <v>91</v>
      </c>
      <c r="AV5096" s="14" t="s">
        <v>91</v>
      </c>
      <c r="AW5096" s="14" t="s">
        <v>37</v>
      </c>
      <c r="AX5096" s="14" t="s">
        <v>78</v>
      </c>
      <c r="AY5096" s="257" t="s">
        <v>373</v>
      </c>
    </row>
    <row r="5097" s="14" customFormat="1">
      <c r="A5097" s="14"/>
      <c r="B5097" s="247"/>
      <c r="C5097" s="248"/>
      <c r="D5097" s="238" t="s">
        <v>383</v>
      </c>
      <c r="E5097" s="249" t="s">
        <v>19</v>
      </c>
      <c r="F5097" s="250" t="s">
        <v>2850</v>
      </c>
      <c r="G5097" s="248"/>
      <c r="H5097" s="251">
        <v>4.9299999999999997</v>
      </c>
      <c r="I5097" s="252"/>
      <c r="J5097" s="248"/>
      <c r="K5097" s="248"/>
      <c r="L5097" s="253"/>
      <c r="M5097" s="254"/>
      <c r="N5097" s="255"/>
      <c r="O5097" s="255"/>
      <c r="P5097" s="255"/>
      <c r="Q5097" s="255"/>
      <c r="R5097" s="255"/>
      <c r="S5097" s="255"/>
      <c r="T5097" s="256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7" t="s">
        <v>383</v>
      </c>
      <c r="AU5097" s="257" t="s">
        <v>91</v>
      </c>
      <c r="AV5097" s="14" t="s">
        <v>91</v>
      </c>
      <c r="AW5097" s="14" t="s">
        <v>37</v>
      </c>
      <c r="AX5097" s="14" t="s">
        <v>78</v>
      </c>
      <c r="AY5097" s="257" t="s">
        <v>373</v>
      </c>
    </row>
    <row r="5098" s="14" customFormat="1">
      <c r="A5098" s="14"/>
      <c r="B5098" s="247"/>
      <c r="C5098" s="248"/>
      <c r="D5098" s="238" t="s">
        <v>383</v>
      </c>
      <c r="E5098" s="249" t="s">
        <v>19</v>
      </c>
      <c r="F5098" s="250" t="s">
        <v>2851</v>
      </c>
      <c r="G5098" s="248"/>
      <c r="H5098" s="251">
        <v>16.670000000000002</v>
      </c>
      <c r="I5098" s="252"/>
      <c r="J5098" s="248"/>
      <c r="K5098" s="248"/>
      <c r="L5098" s="253"/>
      <c r="M5098" s="254"/>
      <c r="N5098" s="255"/>
      <c r="O5098" s="255"/>
      <c r="P5098" s="255"/>
      <c r="Q5098" s="255"/>
      <c r="R5098" s="255"/>
      <c r="S5098" s="255"/>
      <c r="T5098" s="256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7" t="s">
        <v>383</v>
      </c>
      <c r="AU5098" s="257" t="s">
        <v>91</v>
      </c>
      <c r="AV5098" s="14" t="s">
        <v>91</v>
      </c>
      <c r="AW5098" s="14" t="s">
        <v>37</v>
      </c>
      <c r="AX5098" s="14" t="s">
        <v>78</v>
      </c>
      <c r="AY5098" s="257" t="s">
        <v>373</v>
      </c>
    </row>
    <row r="5099" s="14" customFormat="1">
      <c r="A5099" s="14"/>
      <c r="B5099" s="247"/>
      <c r="C5099" s="248"/>
      <c r="D5099" s="238" t="s">
        <v>383</v>
      </c>
      <c r="E5099" s="249" t="s">
        <v>19</v>
      </c>
      <c r="F5099" s="250" t="s">
        <v>2852</v>
      </c>
      <c r="G5099" s="248"/>
      <c r="H5099" s="251">
        <v>4.96</v>
      </c>
      <c r="I5099" s="252"/>
      <c r="J5099" s="248"/>
      <c r="K5099" s="248"/>
      <c r="L5099" s="253"/>
      <c r="M5099" s="254"/>
      <c r="N5099" s="255"/>
      <c r="O5099" s="255"/>
      <c r="P5099" s="255"/>
      <c r="Q5099" s="255"/>
      <c r="R5099" s="255"/>
      <c r="S5099" s="255"/>
      <c r="T5099" s="256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7" t="s">
        <v>383</v>
      </c>
      <c r="AU5099" s="257" t="s">
        <v>91</v>
      </c>
      <c r="AV5099" s="14" t="s">
        <v>91</v>
      </c>
      <c r="AW5099" s="14" t="s">
        <v>37</v>
      </c>
      <c r="AX5099" s="14" t="s">
        <v>78</v>
      </c>
      <c r="AY5099" s="257" t="s">
        <v>373</v>
      </c>
    </row>
    <row r="5100" s="14" customFormat="1">
      <c r="A5100" s="14"/>
      <c r="B5100" s="247"/>
      <c r="C5100" s="248"/>
      <c r="D5100" s="238" t="s">
        <v>383</v>
      </c>
      <c r="E5100" s="249" t="s">
        <v>19</v>
      </c>
      <c r="F5100" s="250" t="s">
        <v>2853</v>
      </c>
      <c r="G5100" s="248"/>
      <c r="H5100" s="251">
        <v>30.690000000000001</v>
      </c>
      <c r="I5100" s="252"/>
      <c r="J5100" s="248"/>
      <c r="K5100" s="248"/>
      <c r="L5100" s="253"/>
      <c r="M5100" s="254"/>
      <c r="N5100" s="255"/>
      <c r="O5100" s="255"/>
      <c r="P5100" s="255"/>
      <c r="Q5100" s="255"/>
      <c r="R5100" s="255"/>
      <c r="S5100" s="255"/>
      <c r="T5100" s="256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7" t="s">
        <v>383</v>
      </c>
      <c r="AU5100" s="257" t="s">
        <v>91</v>
      </c>
      <c r="AV5100" s="14" t="s">
        <v>91</v>
      </c>
      <c r="AW5100" s="14" t="s">
        <v>37</v>
      </c>
      <c r="AX5100" s="14" t="s">
        <v>78</v>
      </c>
      <c r="AY5100" s="257" t="s">
        <v>373</v>
      </c>
    </row>
    <row r="5101" s="14" customFormat="1">
      <c r="A5101" s="14"/>
      <c r="B5101" s="247"/>
      <c r="C5101" s="248"/>
      <c r="D5101" s="238" t="s">
        <v>383</v>
      </c>
      <c r="E5101" s="249" t="s">
        <v>19</v>
      </c>
      <c r="F5101" s="250" t="s">
        <v>2854</v>
      </c>
      <c r="G5101" s="248"/>
      <c r="H5101" s="251">
        <v>4.96</v>
      </c>
      <c r="I5101" s="252"/>
      <c r="J5101" s="248"/>
      <c r="K5101" s="248"/>
      <c r="L5101" s="253"/>
      <c r="M5101" s="254"/>
      <c r="N5101" s="255"/>
      <c r="O5101" s="255"/>
      <c r="P5101" s="255"/>
      <c r="Q5101" s="255"/>
      <c r="R5101" s="255"/>
      <c r="S5101" s="255"/>
      <c r="T5101" s="256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7" t="s">
        <v>383</v>
      </c>
      <c r="AU5101" s="257" t="s">
        <v>91</v>
      </c>
      <c r="AV5101" s="14" t="s">
        <v>91</v>
      </c>
      <c r="AW5101" s="14" t="s">
        <v>37</v>
      </c>
      <c r="AX5101" s="14" t="s">
        <v>78</v>
      </c>
      <c r="AY5101" s="257" t="s">
        <v>373</v>
      </c>
    </row>
    <row r="5102" s="14" customFormat="1">
      <c r="A5102" s="14"/>
      <c r="B5102" s="247"/>
      <c r="C5102" s="248"/>
      <c r="D5102" s="238" t="s">
        <v>383</v>
      </c>
      <c r="E5102" s="249" t="s">
        <v>19</v>
      </c>
      <c r="F5102" s="250" t="s">
        <v>2855</v>
      </c>
      <c r="G5102" s="248"/>
      <c r="H5102" s="251">
        <v>30.690000000000001</v>
      </c>
      <c r="I5102" s="252"/>
      <c r="J5102" s="248"/>
      <c r="K5102" s="248"/>
      <c r="L5102" s="253"/>
      <c r="M5102" s="254"/>
      <c r="N5102" s="255"/>
      <c r="O5102" s="255"/>
      <c r="P5102" s="255"/>
      <c r="Q5102" s="255"/>
      <c r="R5102" s="255"/>
      <c r="S5102" s="255"/>
      <c r="T5102" s="256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7" t="s">
        <v>383</v>
      </c>
      <c r="AU5102" s="257" t="s">
        <v>91</v>
      </c>
      <c r="AV5102" s="14" t="s">
        <v>91</v>
      </c>
      <c r="AW5102" s="14" t="s">
        <v>37</v>
      </c>
      <c r="AX5102" s="14" t="s">
        <v>78</v>
      </c>
      <c r="AY5102" s="257" t="s">
        <v>373</v>
      </c>
    </row>
    <row r="5103" s="15" customFormat="1">
      <c r="A5103" s="15"/>
      <c r="B5103" s="258"/>
      <c r="C5103" s="259"/>
      <c r="D5103" s="238" t="s">
        <v>383</v>
      </c>
      <c r="E5103" s="260" t="s">
        <v>19</v>
      </c>
      <c r="F5103" s="261" t="s">
        <v>386</v>
      </c>
      <c r="G5103" s="259"/>
      <c r="H5103" s="262">
        <v>827.020000000001</v>
      </c>
      <c r="I5103" s="263"/>
      <c r="J5103" s="259"/>
      <c r="K5103" s="259"/>
      <c r="L5103" s="264"/>
      <c r="M5103" s="265"/>
      <c r="N5103" s="266"/>
      <c r="O5103" s="266"/>
      <c r="P5103" s="266"/>
      <c r="Q5103" s="266"/>
      <c r="R5103" s="266"/>
      <c r="S5103" s="266"/>
      <c r="T5103" s="267"/>
      <c r="U5103" s="15"/>
      <c r="V5103" s="15"/>
      <c r="W5103" s="15"/>
      <c r="X5103" s="15"/>
      <c r="Y5103" s="15"/>
      <c r="Z5103" s="15"/>
      <c r="AA5103" s="15"/>
      <c r="AB5103" s="15"/>
      <c r="AC5103" s="15"/>
      <c r="AD5103" s="15"/>
      <c r="AE5103" s="15"/>
      <c r="AT5103" s="268" t="s">
        <v>383</v>
      </c>
      <c r="AU5103" s="268" t="s">
        <v>91</v>
      </c>
      <c r="AV5103" s="15" t="s">
        <v>379</v>
      </c>
      <c r="AW5103" s="15" t="s">
        <v>37</v>
      </c>
      <c r="AX5103" s="15" t="s">
        <v>85</v>
      </c>
      <c r="AY5103" s="268" t="s">
        <v>373</v>
      </c>
    </row>
    <row r="5104" s="14" customFormat="1">
      <c r="A5104" s="14"/>
      <c r="B5104" s="247"/>
      <c r="C5104" s="248"/>
      <c r="D5104" s="238" t="s">
        <v>383</v>
      </c>
      <c r="E5104" s="248"/>
      <c r="F5104" s="250" t="s">
        <v>4723</v>
      </c>
      <c r="G5104" s="248"/>
      <c r="H5104" s="251">
        <v>909.72199999999998</v>
      </c>
      <c r="I5104" s="252"/>
      <c r="J5104" s="248"/>
      <c r="K5104" s="248"/>
      <c r="L5104" s="253"/>
      <c r="M5104" s="254"/>
      <c r="N5104" s="255"/>
      <c r="O5104" s="255"/>
      <c r="P5104" s="255"/>
      <c r="Q5104" s="255"/>
      <c r="R5104" s="255"/>
      <c r="S5104" s="255"/>
      <c r="T5104" s="25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7" t="s">
        <v>383</v>
      </c>
      <c r="AU5104" s="257" t="s">
        <v>91</v>
      </c>
      <c r="AV5104" s="14" t="s">
        <v>91</v>
      </c>
      <c r="AW5104" s="14" t="s">
        <v>4</v>
      </c>
      <c r="AX5104" s="14" t="s">
        <v>85</v>
      </c>
      <c r="AY5104" s="257" t="s">
        <v>373</v>
      </c>
    </row>
    <row r="5105" s="2" customFormat="1" ht="78" customHeight="1">
      <c r="A5105" s="41"/>
      <c r="B5105" s="42"/>
      <c r="C5105" s="280" t="s">
        <v>4724</v>
      </c>
      <c r="D5105" s="280" t="s">
        <v>489</v>
      </c>
      <c r="E5105" s="281" t="s">
        <v>4725</v>
      </c>
      <c r="F5105" s="282" t="s">
        <v>4726</v>
      </c>
      <c r="G5105" s="283" t="s">
        <v>153</v>
      </c>
      <c r="H5105" s="284">
        <v>605.899</v>
      </c>
      <c r="I5105" s="285"/>
      <c r="J5105" s="286">
        <f>ROUND(I5105*H5105,2)</f>
        <v>0</v>
      </c>
      <c r="K5105" s="282" t="s">
        <v>19</v>
      </c>
      <c r="L5105" s="287"/>
      <c r="M5105" s="288" t="s">
        <v>19</v>
      </c>
      <c r="N5105" s="289" t="s">
        <v>50</v>
      </c>
      <c r="O5105" s="87"/>
      <c r="P5105" s="227">
        <f>O5105*H5105</f>
        <v>0</v>
      </c>
      <c r="Q5105" s="227">
        <v>0.0051000000000000004</v>
      </c>
      <c r="R5105" s="227">
        <f>Q5105*H5105</f>
        <v>3.0900849000000004</v>
      </c>
      <c r="S5105" s="227">
        <v>0</v>
      </c>
      <c r="T5105" s="228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29" t="s">
        <v>616</v>
      </c>
      <c r="AT5105" s="229" t="s">
        <v>489</v>
      </c>
      <c r="AU5105" s="229" t="s">
        <v>91</v>
      </c>
      <c r="AY5105" s="20" t="s">
        <v>373</v>
      </c>
      <c r="BE5105" s="230">
        <f>IF(N5105="základní",J5105,0)</f>
        <v>0</v>
      </c>
      <c r="BF5105" s="230">
        <f>IF(N5105="snížená",J5105,0)</f>
        <v>0</v>
      </c>
      <c r="BG5105" s="230">
        <f>IF(N5105="zákl. přenesená",J5105,0)</f>
        <v>0</v>
      </c>
      <c r="BH5105" s="230">
        <f>IF(N5105="sníž. přenesená",J5105,0)</f>
        <v>0</v>
      </c>
      <c r="BI5105" s="230">
        <f>IF(N5105="nulová",J5105,0)</f>
        <v>0</v>
      </c>
      <c r="BJ5105" s="20" t="s">
        <v>91</v>
      </c>
      <c r="BK5105" s="230">
        <f>ROUND(I5105*H5105,2)</f>
        <v>0</v>
      </c>
      <c r="BL5105" s="20" t="s">
        <v>482</v>
      </c>
      <c r="BM5105" s="229" t="s">
        <v>4727</v>
      </c>
    </row>
    <row r="5106" s="13" customFormat="1">
      <c r="A5106" s="13"/>
      <c r="B5106" s="236"/>
      <c r="C5106" s="237"/>
      <c r="D5106" s="238" t="s">
        <v>383</v>
      </c>
      <c r="E5106" s="239" t="s">
        <v>19</v>
      </c>
      <c r="F5106" s="240" t="s">
        <v>2377</v>
      </c>
      <c r="G5106" s="237"/>
      <c r="H5106" s="239" t="s">
        <v>19</v>
      </c>
      <c r="I5106" s="241"/>
      <c r="J5106" s="237"/>
      <c r="K5106" s="237"/>
      <c r="L5106" s="242"/>
      <c r="M5106" s="243"/>
      <c r="N5106" s="244"/>
      <c r="O5106" s="244"/>
      <c r="P5106" s="244"/>
      <c r="Q5106" s="244"/>
      <c r="R5106" s="244"/>
      <c r="S5106" s="244"/>
      <c r="T5106" s="245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6" t="s">
        <v>383</v>
      </c>
      <c r="AU5106" s="246" t="s">
        <v>91</v>
      </c>
      <c r="AV5106" s="13" t="s">
        <v>85</v>
      </c>
      <c r="AW5106" s="13" t="s">
        <v>37</v>
      </c>
      <c r="AX5106" s="13" t="s">
        <v>78</v>
      </c>
      <c r="AY5106" s="246" t="s">
        <v>373</v>
      </c>
    </row>
    <row r="5107" s="13" customFormat="1">
      <c r="A5107" s="13"/>
      <c r="B5107" s="236"/>
      <c r="C5107" s="237"/>
      <c r="D5107" s="238" t="s">
        <v>383</v>
      </c>
      <c r="E5107" s="239" t="s">
        <v>19</v>
      </c>
      <c r="F5107" s="240" t="s">
        <v>668</v>
      </c>
      <c r="G5107" s="237"/>
      <c r="H5107" s="239" t="s">
        <v>19</v>
      </c>
      <c r="I5107" s="241"/>
      <c r="J5107" s="237"/>
      <c r="K5107" s="237"/>
      <c r="L5107" s="242"/>
      <c r="M5107" s="243"/>
      <c r="N5107" s="244"/>
      <c r="O5107" s="244"/>
      <c r="P5107" s="244"/>
      <c r="Q5107" s="244"/>
      <c r="R5107" s="244"/>
      <c r="S5107" s="244"/>
      <c r="T5107" s="245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6" t="s">
        <v>383</v>
      </c>
      <c r="AU5107" s="246" t="s">
        <v>91</v>
      </c>
      <c r="AV5107" s="13" t="s">
        <v>85</v>
      </c>
      <c r="AW5107" s="13" t="s">
        <v>37</v>
      </c>
      <c r="AX5107" s="13" t="s">
        <v>78</v>
      </c>
      <c r="AY5107" s="246" t="s">
        <v>373</v>
      </c>
    </row>
    <row r="5108" s="13" customFormat="1">
      <c r="A5108" s="13"/>
      <c r="B5108" s="236"/>
      <c r="C5108" s="237"/>
      <c r="D5108" s="238" t="s">
        <v>383</v>
      </c>
      <c r="E5108" s="239" t="s">
        <v>19</v>
      </c>
      <c r="F5108" s="240" t="s">
        <v>4728</v>
      </c>
      <c r="G5108" s="237"/>
      <c r="H5108" s="239" t="s">
        <v>19</v>
      </c>
      <c r="I5108" s="241"/>
      <c r="J5108" s="237"/>
      <c r="K5108" s="237"/>
      <c r="L5108" s="242"/>
      <c r="M5108" s="243"/>
      <c r="N5108" s="244"/>
      <c r="O5108" s="244"/>
      <c r="P5108" s="244"/>
      <c r="Q5108" s="244"/>
      <c r="R5108" s="244"/>
      <c r="S5108" s="244"/>
      <c r="T5108" s="245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6" t="s">
        <v>383</v>
      </c>
      <c r="AU5108" s="246" t="s">
        <v>91</v>
      </c>
      <c r="AV5108" s="13" t="s">
        <v>85</v>
      </c>
      <c r="AW5108" s="13" t="s">
        <v>37</v>
      </c>
      <c r="AX5108" s="13" t="s">
        <v>78</v>
      </c>
      <c r="AY5108" s="246" t="s">
        <v>373</v>
      </c>
    </row>
    <row r="5109" s="13" customFormat="1">
      <c r="A5109" s="13"/>
      <c r="B5109" s="236"/>
      <c r="C5109" s="237"/>
      <c r="D5109" s="238" t="s">
        <v>383</v>
      </c>
      <c r="E5109" s="239" t="s">
        <v>19</v>
      </c>
      <c r="F5109" s="240" t="s">
        <v>673</v>
      </c>
      <c r="G5109" s="237"/>
      <c r="H5109" s="239" t="s">
        <v>19</v>
      </c>
      <c r="I5109" s="241"/>
      <c r="J5109" s="237"/>
      <c r="K5109" s="237"/>
      <c r="L5109" s="242"/>
      <c r="M5109" s="243"/>
      <c r="N5109" s="244"/>
      <c r="O5109" s="244"/>
      <c r="P5109" s="244"/>
      <c r="Q5109" s="244"/>
      <c r="R5109" s="244"/>
      <c r="S5109" s="244"/>
      <c r="T5109" s="245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6" t="s">
        <v>383</v>
      </c>
      <c r="AU5109" s="246" t="s">
        <v>91</v>
      </c>
      <c r="AV5109" s="13" t="s">
        <v>85</v>
      </c>
      <c r="AW5109" s="13" t="s">
        <v>37</v>
      </c>
      <c r="AX5109" s="13" t="s">
        <v>78</v>
      </c>
      <c r="AY5109" s="246" t="s">
        <v>373</v>
      </c>
    </row>
    <row r="5110" s="14" customFormat="1">
      <c r="A5110" s="14"/>
      <c r="B5110" s="247"/>
      <c r="C5110" s="248"/>
      <c r="D5110" s="238" t="s">
        <v>383</v>
      </c>
      <c r="E5110" s="249" t="s">
        <v>19</v>
      </c>
      <c r="F5110" s="250" t="s">
        <v>2742</v>
      </c>
      <c r="G5110" s="248"/>
      <c r="H5110" s="251">
        <v>6.9699999999999998</v>
      </c>
      <c r="I5110" s="252"/>
      <c r="J5110" s="248"/>
      <c r="K5110" s="248"/>
      <c r="L5110" s="253"/>
      <c r="M5110" s="254"/>
      <c r="N5110" s="255"/>
      <c r="O5110" s="255"/>
      <c r="P5110" s="255"/>
      <c r="Q5110" s="255"/>
      <c r="R5110" s="255"/>
      <c r="S5110" s="255"/>
      <c r="T5110" s="256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7" t="s">
        <v>383</v>
      </c>
      <c r="AU5110" s="257" t="s">
        <v>91</v>
      </c>
      <c r="AV5110" s="14" t="s">
        <v>91</v>
      </c>
      <c r="AW5110" s="14" t="s">
        <v>37</v>
      </c>
      <c r="AX5110" s="14" t="s">
        <v>78</v>
      </c>
      <c r="AY5110" s="257" t="s">
        <v>373</v>
      </c>
    </row>
    <row r="5111" s="14" customFormat="1">
      <c r="A5111" s="14"/>
      <c r="B5111" s="247"/>
      <c r="C5111" s="248"/>
      <c r="D5111" s="238" t="s">
        <v>383</v>
      </c>
      <c r="E5111" s="249" t="s">
        <v>19</v>
      </c>
      <c r="F5111" s="250" t="s">
        <v>2743</v>
      </c>
      <c r="G5111" s="248"/>
      <c r="H5111" s="251">
        <v>80.560000000000002</v>
      </c>
      <c r="I5111" s="252"/>
      <c r="J5111" s="248"/>
      <c r="K5111" s="248"/>
      <c r="L5111" s="253"/>
      <c r="M5111" s="254"/>
      <c r="N5111" s="255"/>
      <c r="O5111" s="255"/>
      <c r="P5111" s="255"/>
      <c r="Q5111" s="255"/>
      <c r="R5111" s="255"/>
      <c r="S5111" s="255"/>
      <c r="T5111" s="256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7" t="s">
        <v>383</v>
      </c>
      <c r="AU5111" s="257" t="s">
        <v>91</v>
      </c>
      <c r="AV5111" s="14" t="s">
        <v>91</v>
      </c>
      <c r="AW5111" s="14" t="s">
        <v>37</v>
      </c>
      <c r="AX5111" s="14" t="s">
        <v>78</v>
      </c>
      <c r="AY5111" s="257" t="s">
        <v>373</v>
      </c>
    </row>
    <row r="5112" s="14" customFormat="1">
      <c r="A5112" s="14"/>
      <c r="B5112" s="247"/>
      <c r="C5112" s="248"/>
      <c r="D5112" s="238" t="s">
        <v>383</v>
      </c>
      <c r="E5112" s="249" t="s">
        <v>19</v>
      </c>
      <c r="F5112" s="250" t="s">
        <v>2745</v>
      </c>
      <c r="G5112" s="248"/>
      <c r="H5112" s="251">
        <v>15.94</v>
      </c>
      <c r="I5112" s="252"/>
      <c r="J5112" s="248"/>
      <c r="K5112" s="248"/>
      <c r="L5112" s="253"/>
      <c r="M5112" s="254"/>
      <c r="N5112" s="255"/>
      <c r="O5112" s="255"/>
      <c r="P5112" s="255"/>
      <c r="Q5112" s="255"/>
      <c r="R5112" s="255"/>
      <c r="S5112" s="255"/>
      <c r="T5112" s="25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7" t="s">
        <v>383</v>
      </c>
      <c r="AU5112" s="257" t="s">
        <v>91</v>
      </c>
      <c r="AV5112" s="14" t="s">
        <v>91</v>
      </c>
      <c r="AW5112" s="14" t="s">
        <v>37</v>
      </c>
      <c r="AX5112" s="14" t="s">
        <v>78</v>
      </c>
      <c r="AY5112" s="257" t="s">
        <v>373</v>
      </c>
    </row>
    <row r="5113" s="14" customFormat="1">
      <c r="A5113" s="14"/>
      <c r="B5113" s="247"/>
      <c r="C5113" s="248"/>
      <c r="D5113" s="238" t="s">
        <v>383</v>
      </c>
      <c r="E5113" s="249" t="s">
        <v>19</v>
      </c>
      <c r="F5113" s="250" t="s">
        <v>2746</v>
      </c>
      <c r="G5113" s="248"/>
      <c r="H5113" s="251">
        <v>66.180000000000007</v>
      </c>
      <c r="I5113" s="252"/>
      <c r="J5113" s="248"/>
      <c r="K5113" s="248"/>
      <c r="L5113" s="253"/>
      <c r="M5113" s="254"/>
      <c r="N5113" s="255"/>
      <c r="O5113" s="255"/>
      <c r="P5113" s="255"/>
      <c r="Q5113" s="255"/>
      <c r="R5113" s="255"/>
      <c r="S5113" s="255"/>
      <c r="T5113" s="256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7" t="s">
        <v>383</v>
      </c>
      <c r="AU5113" s="257" t="s">
        <v>91</v>
      </c>
      <c r="AV5113" s="14" t="s">
        <v>91</v>
      </c>
      <c r="AW5113" s="14" t="s">
        <v>37</v>
      </c>
      <c r="AX5113" s="14" t="s">
        <v>78</v>
      </c>
      <c r="AY5113" s="257" t="s">
        <v>373</v>
      </c>
    </row>
    <row r="5114" s="14" customFormat="1">
      <c r="A5114" s="14"/>
      <c r="B5114" s="247"/>
      <c r="C5114" s="248"/>
      <c r="D5114" s="238" t="s">
        <v>383</v>
      </c>
      <c r="E5114" s="249" t="s">
        <v>19</v>
      </c>
      <c r="F5114" s="250" t="s">
        <v>2747</v>
      </c>
      <c r="G5114" s="248"/>
      <c r="H5114" s="251">
        <v>10.34</v>
      </c>
      <c r="I5114" s="252"/>
      <c r="J5114" s="248"/>
      <c r="K5114" s="248"/>
      <c r="L5114" s="253"/>
      <c r="M5114" s="254"/>
      <c r="N5114" s="255"/>
      <c r="O5114" s="255"/>
      <c r="P5114" s="255"/>
      <c r="Q5114" s="255"/>
      <c r="R5114" s="255"/>
      <c r="S5114" s="255"/>
      <c r="T5114" s="256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7" t="s">
        <v>383</v>
      </c>
      <c r="AU5114" s="257" t="s">
        <v>91</v>
      </c>
      <c r="AV5114" s="14" t="s">
        <v>91</v>
      </c>
      <c r="AW5114" s="14" t="s">
        <v>37</v>
      </c>
      <c r="AX5114" s="14" t="s">
        <v>78</v>
      </c>
      <c r="AY5114" s="257" t="s">
        <v>373</v>
      </c>
    </row>
    <row r="5115" s="14" customFormat="1">
      <c r="A5115" s="14"/>
      <c r="B5115" s="247"/>
      <c r="C5115" s="248"/>
      <c r="D5115" s="238" t="s">
        <v>383</v>
      </c>
      <c r="E5115" s="249" t="s">
        <v>19</v>
      </c>
      <c r="F5115" s="250" t="s">
        <v>2894</v>
      </c>
      <c r="G5115" s="248"/>
      <c r="H5115" s="251">
        <v>14.82</v>
      </c>
      <c r="I5115" s="252"/>
      <c r="J5115" s="248"/>
      <c r="K5115" s="248"/>
      <c r="L5115" s="253"/>
      <c r="M5115" s="254"/>
      <c r="N5115" s="255"/>
      <c r="O5115" s="255"/>
      <c r="P5115" s="255"/>
      <c r="Q5115" s="255"/>
      <c r="R5115" s="255"/>
      <c r="S5115" s="255"/>
      <c r="T5115" s="256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7" t="s">
        <v>383</v>
      </c>
      <c r="AU5115" s="257" t="s">
        <v>91</v>
      </c>
      <c r="AV5115" s="14" t="s">
        <v>91</v>
      </c>
      <c r="AW5115" s="14" t="s">
        <v>37</v>
      </c>
      <c r="AX5115" s="14" t="s">
        <v>78</v>
      </c>
      <c r="AY5115" s="257" t="s">
        <v>373</v>
      </c>
    </row>
    <row r="5116" s="14" customFormat="1">
      <c r="A5116" s="14"/>
      <c r="B5116" s="247"/>
      <c r="C5116" s="248"/>
      <c r="D5116" s="238" t="s">
        <v>383</v>
      </c>
      <c r="E5116" s="249" t="s">
        <v>19</v>
      </c>
      <c r="F5116" s="250" t="s">
        <v>2895</v>
      </c>
      <c r="G5116" s="248"/>
      <c r="H5116" s="251">
        <v>91.109999999999999</v>
      </c>
      <c r="I5116" s="252"/>
      <c r="J5116" s="248"/>
      <c r="K5116" s="248"/>
      <c r="L5116" s="253"/>
      <c r="M5116" s="254"/>
      <c r="N5116" s="255"/>
      <c r="O5116" s="255"/>
      <c r="P5116" s="255"/>
      <c r="Q5116" s="255"/>
      <c r="R5116" s="255"/>
      <c r="S5116" s="255"/>
      <c r="T5116" s="256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7" t="s">
        <v>383</v>
      </c>
      <c r="AU5116" s="257" t="s">
        <v>91</v>
      </c>
      <c r="AV5116" s="14" t="s">
        <v>91</v>
      </c>
      <c r="AW5116" s="14" t="s">
        <v>37</v>
      </c>
      <c r="AX5116" s="14" t="s">
        <v>78</v>
      </c>
      <c r="AY5116" s="257" t="s">
        <v>373</v>
      </c>
    </row>
    <row r="5117" s="14" customFormat="1">
      <c r="A5117" s="14"/>
      <c r="B5117" s="247"/>
      <c r="C5117" s="248"/>
      <c r="D5117" s="238" t="s">
        <v>383</v>
      </c>
      <c r="E5117" s="249" t="s">
        <v>19</v>
      </c>
      <c r="F5117" s="250" t="s">
        <v>2896</v>
      </c>
      <c r="G5117" s="248"/>
      <c r="H5117" s="251">
        <v>28.629999999999999</v>
      </c>
      <c r="I5117" s="252"/>
      <c r="J5117" s="248"/>
      <c r="K5117" s="248"/>
      <c r="L5117" s="253"/>
      <c r="M5117" s="254"/>
      <c r="N5117" s="255"/>
      <c r="O5117" s="255"/>
      <c r="P5117" s="255"/>
      <c r="Q5117" s="255"/>
      <c r="R5117" s="255"/>
      <c r="S5117" s="255"/>
      <c r="T5117" s="256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7" t="s">
        <v>383</v>
      </c>
      <c r="AU5117" s="257" t="s">
        <v>91</v>
      </c>
      <c r="AV5117" s="14" t="s">
        <v>91</v>
      </c>
      <c r="AW5117" s="14" t="s">
        <v>37</v>
      </c>
      <c r="AX5117" s="14" t="s">
        <v>78</v>
      </c>
      <c r="AY5117" s="257" t="s">
        <v>373</v>
      </c>
    </row>
    <row r="5118" s="14" customFormat="1">
      <c r="A5118" s="14"/>
      <c r="B5118" s="247"/>
      <c r="C5118" s="248"/>
      <c r="D5118" s="238" t="s">
        <v>383</v>
      </c>
      <c r="E5118" s="249" t="s">
        <v>19</v>
      </c>
      <c r="F5118" s="250" t="s">
        <v>2897</v>
      </c>
      <c r="G5118" s="248"/>
      <c r="H5118" s="251">
        <v>28.629999999999999</v>
      </c>
      <c r="I5118" s="252"/>
      <c r="J5118" s="248"/>
      <c r="K5118" s="248"/>
      <c r="L5118" s="253"/>
      <c r="M5118" s="254"/>
      <c r="N5118" s="255"/>
      <c r="O5118" s="255"/>
      <c r="P5118" s="255"/>
      <c r="Q5118" s="255"/>
      <c r="R5118" s="255"/>
      <c r="S5118" s="255"/>
      <c r="T5118" s="256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7" t="s">
        <v>383</v>
      </c>
      <c r="AU5118" s="257" t="s">
        <v>91</v>
      </c>
      <c r="AV5118" s="14" t="s">
        <v>91</v>
      </c>
      <c r="AW5118" s="14" t="s">
        <v>37</v>
      </c>
      <c r="AX5118" s="14" t="s">
        <v>78</v>
      </c>
      <c r="AY5118" s="257" t="s">
        <v>373</v>
      </c>
    </row>
    <row r="5119" s="14" customFormat="1">
      <c r="A5119" s="14"/>
      <c r="B5119" s="247"/>
      <c r="C5119" s="248"/>
      <c r="D5119" s="238" t="s">
        <v>383</v>
      </c>
      <c r="E5119" s="249" t="s">
        <v>19</v>
      </c>
      <c r="F5119" s="250" t="s">
        <v>2756</v>
      </c>
      <c r="G5119" s="248"/>
      <c r="H5119" s="251">
        <v>13.65</v>
      </c>
      <c r="I5119" s="252"/>
      <c r="J5119" s="248"/>
      <c r="K5119" s="248"/>
      <c r="L5119" s="253"/>
      <c r="M5119" s="254"/>
      <c r="N5119" s="255"/>
      <c r="O5119" s="255"/>
      <c r="P5119" s="255"/>
      <c r="Q5119" s="255"/>
      <c r="R5119" s="255"/>
      <c r="S5119" s="255"/>
      <c r="T5119" s="256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7" t="s">
        <v>383</v>
      </c>
      <c r="AU5119" s="257" t="s">
        <v>91</v>
      </c>
      <c r="AV5119" s="14" t="s">
        <v>91</v>
      </c>
      <c r="AW5119" s="14" t="s">
        <v>37</v>
      </c>
      <c r="AX5119" s="14" t="s">
        <v>78</v>
      </c>
      <c r="AY5119" s="257" t="s">
        <v>373</v>
      </c>
    </row>
    <row r="5120" s="14" customFormat="1">
      <c r="A5120" s="14"/>
      <c r="B5120" s="247"/>
      <c r="C5120" s="248"/>
      <c r="D5120" s="238" t="s">
        <v>383</v>
      </c>
      <c r="E5120" s="249" t="s">
        <v>19</v>
      </c>
      <c r="F5120" s="250" t="s">
        <v>2757</v>
      </c>
      <c r="G5120" s="248"/>
      <c r="H5120" s="251">
        <v>6.7800000000000002</v>
      </c>
      <c r="I5120" s="252"/>
      <c r="J5120" s="248"/>
      <c r="K5120" s="248"/>
      <c r="L5120" s="253"/>
      <c r="M5120" s="254"/>
      <c r="N5120" s="255"/>
      <c r="O5120" s="255"/>
      <c r="P5120" s="255"/>
      <c r="Q5120" s="255"/>
      <c r="R5120" s="255"/>
      <c r="S5120" s="255"/>
      <c r="T5120" s="256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7" t="s">
        <v>383</v>
      </c>
      <c r="AU5120" s="257" t="s">
        <v>91</v>
      </c>
      <c r="AV5120" s="14" t="s">
        <v>91</v>
      </c>
      <c r="AW5120" s="14" t="s">
        <v>37</v>
      </c>
      <c r="AX5120" s="14" t="s">
        <v>78</v>
      </c>
      <c r="AY5120" s="257" t="s">
        <v>373</v>
      </c>
    </row>
    <row r="5121" s="14" customFormat="1">
      <c r="A5121" s="14"/>
      <c r="B5121" s="247"/>
      <c r="C5121" s="248"/>
      <c r="D5121" s="238" t="s">
        <v>383</v>
      </c>
      <c r="E5121" s="249" t="s">
        <v>19</v>
      </c>
      <c r="F5121" s="250" t="s">
        <v>2758</v>
      </c>
      <c r="G5121" s="248"/>
      <c r="H5121" s="251">
        <v>21.609999999999999</v>
      </c>
      <c r="I5121" s="252"/>
      <c r="J5121" s="248"/>
      <c r="K5121" s="248"/>
      <c r="L5121" s="253"/>
      <c r="M5121" s="254"/>
      <c r="N5121" s="255"/>
      <c r="O5121" s="255"/>
      <c r="P5121" s="255"/>
      <c r="Q5121" s="255"/>
      <c r="R5121" s="255"/>
      <c r="S5121" s="255"/>
      <c r="T5121" s="256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7" t="s">
        <v>383</v>
      </c>
      <c r="AU5121" s="257" t="s">
        <v>91</v>
      </c>
      <c r="AV5121" s="14" t="s">
        <v>91</v>
      </c>
      <c r="AW5121" s="14" t="s">
        <v>37</v>
      </c>
      <c r="AX5121" s="14" t="s">
        <v>78</v>
      </c>
      <c r="AY5121" s="257" t="s">
        <v>373</v>
      </c>
    </row>
    <row r="5122" s="14" customFormat="1">
      <c r="A5122" s="14"/>
      <c r="B5122" s="247"/>
      <c r="C5122" s="248"/>
      <c r="D5122" s="238" t="s">
        <v>383</v>
      </c>
      <c r="E5122" s="249" t="s">
        <v>19</v>
      </c>
      <c r="F5122" s="250" t="s">
        <v>2759</v>
      </c>
      <c r="G5122" s="248"/>
      <c r="H5122" s="251">
        <v>38.630000000000003</v>
      </c>
      <c r="I5122" s="252"/>
      <c r="J5122" s="248"/>
      <c r="K5122" s="248"/>
      <c r="L5122" s="253"/>
      <c r="M5122" s="254"/>
      <c r="N5122" s="255"/>
      <c r="O5122" s="255"/>
      <c r="P5122" s="255"/>
      <c r="Q5122" s="255"/>
      <c r="R5122" s="255"/>
      <c r="S5122" s="255"/>
      <c r="T5122" s="256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7" t="s">
        <v>383</v>
      </c>
      <c r="AU5122" s="257" t="s">
        <v>91</v>
      </c>
      <c r="AV5122" s="14" t="s">
        <v>91</v>
      </c>
      <c r="AW5122" s="14" t="s">
        <v>37</v>
      </c>
      <c r="AX5122" s="14" t="s">
        <v>78</v>
      </c>
      <c r="AY5122" s="257" t="s">
        <v>373</v>
      </c>
    </row>
    <row r="5123" s="14" customFormat="1">
      <c r="A5123" s="14"/>
      <c r="B5123" s="247"/>
      <c r="C5123" s="248"/>
      <c r="D5123" s="238" t="s">
        <v>383</v>
      </c>
      <c r="E5123" s="249" t="s">
        <v>19</v>
      </c>
      <c r="F5123" s="250" t="s">
        <v>2761</v>
      </c>
      <c r="G5123" s="248"/>
      <c r="H5123" s="251">
        <v>9.1899999999999995</v>
      </c>
      <c r="I5123" s="252"/>
      <c r="J5123" s="248"/>
      <c r="K5123" s="248"/>
      <c r="L5123" s="253"/>
      <c r="M5123" s="254"/>
      <c r="N5123" s="255"/>
      <c r="O5123" s="255"/>
      <c r="P5123" s="255"/>
      <c r="Q5123" s="255"/>
      <c r="R5123" s="255"/>
      <c r="S5123" s="255"/>
      <c r="T5123" s="256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7" t="s">
        <v>383</v>
      </c>
      <c r="AU5123" s="257" t="s">
        <v>91</v>
      </c>
      <c r="AV5123" s="14" t="s">
        <v>91</v>
      </c>
      <c r="AW5123" s="14" t="s">
        <v>37</v>
      </c>
      <c r="AX5123" s="14" t="s">
        <v>78</v>
      </c>
      <c r="AY5123" s="257" t="s">
        <v>373</v>
      </c>
    </row>
    <row r="5124" s="16" customFormat="1">
      <c r="A5124" s="16"/>
      <c r="B5124" s="269"/>
      <c r="C5124" s="270"/>
      <c r="D5124" s="238" t="s">
        <v>383</v>
      </c>
      <c r="E5124" s="271" t="s">
        <v>19</v>
      </c>
      <c r="F5124" s="272" t="s">
        <v>447</v>
      </c>
      <c r="G5124" s="270"/>
      <c r="H5124" s="273">
        <v>433.04000000000002</v>
      </c>
      <c r="I5124" s="274"/>
      <c r="J5124" s="270"/>
      <c r="K5124" s="270"/>
      <c r="L5124" s="275"/>
      <c r="M5124" s="276"/>
      <c r="N5124" s="277"/>
      <c r="O5124" s="277"/>
      <c r="P5124" s="277"/>
      <c r="Q5124" s="277"/>
      <c r="R5124" s="277"/>
      <c r="S5124" s="277"/>
      <c r="T5124" s="278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T5124" s="279" t="s">
        <v>383</v>
      </c>
      <c r="AU5124" s="279" t="s">
        <v>91</v>
      </c>
      <c r="AV5124" s="16" t="s">
        <v>98</v>
      </c>
      <c r="AW5124" s="16" t="s">
        <v>37</v>
      </c>
      <c r="AX5124" s="16" t="s">
        <v>78</v>
      </c>
      <c r="AY5124" s="279" t="s">
        <v>373</v>
      </c>
    </row>
    <row r="5125" s="14" customFormat="1">
      <c r="A5125" s="14"/>
      <c r="B5125" s="247"/>
      <c r="C5125" s="248"/>
      <c r="D5125" s="238" t="s">
        <v>383</v>
      </c>
      <c r="E5125" s="249" t="s">
        <v>19</v>
      </c>
      <c r="F5125" s="250" t="s">
        <v>4729</v>
      </c>
      <c r="G5125" s="248"/>
      <c r="H5125" s="251">
        <v>86.700000000000003</v>
      </c>
      <c r="I5125" s="252"/>
      <c r="J5125" s="248"/>
      <c r="K5125" s="248"/>
      <c r="L5125" s="253"/>
      <c r="M5125" s="254"/>
      <c r="N5125" s="255"/>
      <c r="O5125" s="255"/>
      <c r="P5125" s="255"/>
      <c r="Q5125" s="255"/>
      <c r="R5125" s="255"/>
      <c r="S5125" s="255"/>
      <c r="T5125" s="256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7" t="s">
        <v>383</v>
      </c>
      <c r="AU5125" s="257" t="s">
        <v>91</v>
      </c>
      <c r="AV5125" s="14" t="s">
        <v>91</v>
      </c>
      <c r="AW5125" s="14" t="s">
        <v>37</v>
      </c>
      <c r="AX5125" s="14" t="s">
        <v>78</v>
      </c>
      <c r="AY5125" s="257" t="s">
        <v>373</v>
      </c>
    </row>
    <row r="5126" s="16" customFormat="1">
      <c r="A5126" s="16"/>
      <c r="B5126" s="269"/>
      <c r="C5126" s="270"/>
      <c r="D5126" s="238" t="s">
        <v>383</v>
      </c>
      <c r="E5126" s="271" t="s">
        <v>19</v>
      </c>
      <c r="F5126" s="272" t="s">
        <v>447</v>
      </c>
      <c r="G5126" s="270"/>
      <c r="H5126" s="273">
        <v>86.700000000000003</v>
      </c>
      <c r="I5126" s="274"/>
      <c r="J5126" s="270"/>
      <c r="K5126" s="270"/>
      <c r="L5126" s="275"/>
      <c r="M5126" s="276"/>
      <c r="N5126" s="277"/>
      <c r="O5126" s="277"/>
      <c r="P5126" s="277"/>
      <c r="Q5126" s="277"/>
      <c r="R5126" s="277"/>
      <c r="S5126" s="277"/>
      <c r="T5126" s="278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6"/>
      <c r="AE5126" s="16"/>
      <c r="AT5126" s="279" t="s">
        <v>383</v>
      </c>
      <c r="AU5126" s="279" t="s">
        <v>91</v>
      </c>
      <c r="AV5126" s="16" t="s">
        <v>98</v>
      </c>
      <c r="AW5126" s="16" t="s">
        <v>37</v>
      </c>
      <c r="AX5126" s="16" t="s">
        <v>78</v>
      </c>
      <c r="AY5126" s="279" t="s">
        <v>373</v>
      </c>
    </row>
    <row r="5127" s="14" customFormat="1">
      <c r="A5127" s="14"/>
      <c r="B5127" s="247"/>
      <c r="C5127" s="248"/>
      <c r="D5127" s="238" t="s">
        <v>383</v>
      </c>
      <c r="E5127" s="249" t="s">
        <v>19</v>
      </c>
      <c r="F5127" s="250" t="s">
        <v>184</v>
      </c>
      <c r="G5127" s="248"/>
      <c r="H5127" s="251">
        <v>31.077000000000002</v>
      </c>
      <c r="I5127" s="252"/>
      <c r="J5127" s="248"/>
      <c r="K5127" s="248"/>
      <c r="L5127" s="253"/>
      <c r="M5127" s="254"/>
      <c r="N5127" s="255"/>
      <c r="O5127" s="255"/>
      <c r="P5127" s="255"/>
      <c r="Q5127" s="255"/>
      <c r="R5127" s="255"/>
      <c r="S5127" s="255"/>
      <c r="T5127" s="256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7" t="s">
        <v>383</v>
      </c>
      <c r="AU5127" s="257" t="s">
        <v>91</v>
      </c>
      <c r="AV5127" s="14" t="s">
        <v>91</v>
      </c>
      <c r="AW5127" s="14" t="s">
        <v>37</v>
      </c>
      <c r="AX5127" s="14" t="s">
        <v>78</v>
      </c>
      <c r="AY5127" s="257" t="s">
        <v>373</v>
      </c>
    </row>
    <row r="5128" s="16" customFormat="1">
      <c r="A5128" s="16"/>
      <c r="B5128" s="269"/>
      <c r="C5128" s="270"/>
      <c r="D5128" s="238" t="s">
        <v>383</v>
      </c>
      <c r="E5128" s="271" t="s">
        <v>19</v>
      </c>
      <c r="F5128" s="272" t="s">
        <v>447</v>
      </c>
      <c r="G5128" s="270"/>
      <c r="H5128" s="273">
        <v>31.077000000000002</v>
      </c>
      <c r="I5128" s="274"/>
      <c r="J5128" s="270"/>
      <c r="K5128" s="270"/>
      <c r="L5128" s="275"/>
      <c r="M5128" s="276"/>
      <c r="N5128" s="277"/>
      <c r="O5128" s="277"/>
      <c r="P5128" s="277"/>
      <c r="Q5128" s="277"/>
      <c r="R5128" s="277"/>
      <c r="S5128" s="277"/>
      <c r="T5128" s="278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T5128" s="279" t="s">
        <v>383</v>
      </c>
      <c r="AU5128" s="279" t="s">
        <v>91</v>
      </c>
      <c r="AV5128" s="16" t="s">
        <v>98</v>
      </c>
      <c r="AW5128" s="16" t="s">
        <v>37</v>
      </c>
      <c r="AX5128" s="16" t="s">
        <v>78</v>
      </c>
      <c r="AY5128" s="279" t="s">
        <v>373</v>
      </c>
    </row>
    <row r="5129" s="15" customFormat="1">
      <c r="A5129" s="15"/>
      <c r="B5129" s="258"/>
      <c r="C5129" s="259"/>
      <c r="D5129" s="238" t="s">
        <v>383</v>
      </c>
      <c r="E5129" s="260" t="s">
        <v>19</v>
      </c>
      <c r="F5129" s="261" t="s">
        <v>386</v>
      </c>
      <c r="G5129" s="259"/>
      <c r="H5129" s="262">
        <v>550.81700000000001</v>
      </c>
      <c r="I5129" s="263"/>
      <c r="J5129" s="259"/>
      <c r="K5129" s="259"/>
      <c r="L5129" s="264"/>
      <c r="M5129" s="265"/>
      <c r="N5129" s="266"/>
      <c r="O5129" s="266"/>
      <c r="P5129" s="266"/>
      <c r="Q5129" s="266"/>
      <c r="R5129" s="266"/>
      <c r="S5129" s="266"/>
      <c r="T5129" s="267"/>
      <c r="U5129" s="15"/>
      <c r="V5129" s="15"/>
      <c r="W5129" s="15"/>
      <c r="X5129" s="15"/>
      <c r="Y5129" s="15"/>
      <c r="Z5129" s="15"/>
      <c r="AA5129" s="15"/>
      <c r="AB5129" s="15"/>
      <c r="AC5129" s="15"/>
      <c r="AD5129" s="15"/>
      <c r="AE5129" s="15"/>
      <c r="AT5129" s="268" t="s">
        <v>383</v>
      </c>
      <c r="AU5129" s="268" t="s">
        <v>91</v>
      </c>
      <c r="AV5129" s="15" t="s">
        <v>379</v>
      </c>
      <c r="AW5129" s="15" t="s">
        <v>37</v>
      </c>
      <c r="AX5129" s="15" t="s">
        <v>85</v>
      </c>
      <c r="AY5129" s="268" t="s">
        <v>373</v>
      </c>
    </row>
    <row r="5130" s="14" customFormat="1">
      <c r="A5130" s="14"/>
      <c r="B5130" s="247"/>
      <c r="C5130" s="248"/>
      <c r="D5130" s="238" t="s">
        <v>383</v>
      </c>
      <c r="E5130" s="248"/>
      <c r="F5130" s="250" t="s">
        <v>4730</v>
      </c>
      <c r="G5130" s="248"/>
      <c r="H5130" s="251">
        <v>605.899</v>
      </c>
      <c r="I5130" s="252"/>
      <c r="J5130" s="248"/>
      <c r="K5130" s="248"/>
      <c r="L5130" s="253"/>
      <c r="M5130" s="254"/>
      <c r="N5130" s="255"/>
      <c r="O5130" s="255"/>
      <c r="P5130" s="255"/>
      <c r="Q5130" s="255"/>
      <c r="R5130" s="255"/>
      <c r="S5130" s="255"/>
      <c r="T5130" s="25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7" t="s">
        <v>383</v>
      </c>
      <c r="AU5130" s="257" t="s">
        <v>91</v>
      </c>
      <c r="AV5130" s="14" t="s">
        <v>91</v>
      </c>
      <c r="AW5130" s="14" t="s">
        <v>4</v>
      </c>
      <c r="AX5130" s="14" t="s">
        <v>85</v>
      </c>
      <c r="AY5130" s="257" t="s">
        <v>373</v>
      </c>
    </row>
    <row r="5131" s="2" customFormat="1" ht="78" customHeight="1">
      <c r="A5131" s="41"/>
      <c r="B5131" s="42"/>
      <c r="C5131" s="280" t="s">
        <v>2542</v>
      </c>
      <c r="D5131" s="280" t="s">
        <v>489</v>
      </c>
      <c r="E5131" s="281" t="s">
        <v>4731</v>
      </c>
      <c r="F5131" s="282" t="s">
        <v>4732</v>
      </c>
      <c r="G5131" s="283" t="s">
        <v>153</v>
      </c>
      <c r="H5131" s="284">
        <v>480.27100000000002</v>
      </c>
      <c r="I5131" s="285"/>
      <c r="J5131" s="286">
        <f>ROUND(I5131*H5131,2)</f>
        <v>0</v>
      </c>
      <c r="K5131" s="282" t="s">
        <v>19</v>
      </c>
      <c r="L5131" s="287"/>
      <c r="M5131" s="288" t="s">
        <v>19</v>
      </c>
      <c r="N5131" s="289" t="s">
        <v>50</v>
      </c>
      <c r="O5131" s="87"/>
      <c r="P5131" s="227">
        <f>O5131*H5131</f>
        <v>0</v>
      </c>
      <c r="Q5131" s="227">
        <v>0.0051000000000000004</v>
      </c>
      <c r="R5131" s="227">
        <f>Q5131*H5131</f>
        <v>2.4493821000000002</v>
      </c>
      <c r="S5131" s="227">
        <v>0</v>
      </c>
      <c r="T5131" s="228">
        <f>S5131*H5131</f>
        <v>0</v>
      </c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R5131" s="229" t="s">
        <v>616</v>
      </c>
      <c r="AT5131" s="229" t="s">
        <v>489</v>
      </c>
      <c r="AU5131" s="229" t="s">
        <v>91</v>
      </c>
      <c r="AY5131" s="20" t="s">
        <v>373</v>
      </c>
      <c r="BE5131" s="230">
        <f>IF(N5131="základní",J5131,0)</f>
        <v>0</v>
      </c>
      <c r="BF5131" s="230">
        <f>IF(N5131="snížená",J5131,0)</f>
        <v>0</v>
      </c>
      <c r="BG5131" s="230">
        <f>IF(N5131="zákl. přenesená",J5131,0)</f>
        <v>0</v>
      </c>
      <c r="BH5131" s="230">
        <f>IF(N5131="sníž. přenesená",J5131,0)</f>
        <v>0</v>
      </c>
      <c r="BI5131" s="230">
        <f>IF(N5131="nulová",J5131,0)</f>
        <v>0</v>
      </c>
      <c r="BJ5131" s="20" t="s">
        <v>91</v>
      </c>
      <c r="BK5131" s="230">
        <f>ROUND(I5131*H5131,2)</f>
        <v>0</v>
      </c>
      <c r="BL5131" s="20" t="s">
        <v>482</v>
      </c>
      <c r="BM5131" s="229" t="s">
        <v>4733</v>
      </c>
    </row>
    <row r="5132" s="13" customFormat="1">
      <c r="A5132" s="13"/>
      <c r="B5132" s="236"/>
      <c r="C5132" s="237"/>
      <c r="D5132" s="238" t="s">
        <v>383</v>
      </c>
      <c r="E5132" s="239" t="s">
        <v>19</v>
      </c>
      <c r="F5132" s="240" t="s">
        <v>2377</v>
      </c>
      <c r="G5132" s="237"/>
      <c r="H5132" s="239" t="s">
        <v>19</v>
      </c>
      <c r="I5132" s="241"/>
      <c r="J5132" s="237"/>
      <c r="K5132" s="237"/>
      <c r="L5132" s="242"/>
      <c r="M5132" s="243"/>
      <c r="N5132" s="244"/>
      <c r="O5132" s="244"/>
      <c r="P5132" s="244"/>
      <c r="Q5132" s="244"/>
      <c r="R5132" s="244"/>
      <c r="S5132" s="244"/>
      <c r="T5132" s="245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6" t="s">
        <v>383</v>
      </c>
      <c r="AU5132" s="246" t="s">
        <v>91</v>
      </c>
      <c r="AV5132" s="13" t="s">
        <v>85</v>
      </c>
      <c r="AW5132" s="13" t="s">
        <v>37</v>
      </c>
      <c r="AX5132" s="13" t="s">
        <v>78</v>
      </c>
      <c r="AY5132" s="246" t="s">
        <v>373</v>
      </c>
    </row>
    <row r="5133" s="13" customFormat="1">
      <c r="A5133" s="13"/>
      <c r="B5133" s="236"/>
      <c r="C5133" s="237"/>
      <c r="D5133" s="238" t="s">
        <v>383</v>
      </c>
      <c r="E5133" s="239" t="s">
        <v>19</v>
      </c>
      <c r="F5133" s="240" t="s">
        <v>668</v>
      </c>
      <c r="G5133" s="237"/>
      <c r="H5133" s="239" t="s">
        <v>19</v>
      </c>
      <c r="I5133" s="241"/>
      <c r="J5133" s="237"/>
      <c r="K5133" s="237"/>
      <c r="L5133" s="242"/>
      <c r="M5133" s="243"/>
      <c r="N5133" s="244"/>
      <c r="O5133" s="244"/>
      <c r="P5133" s="244"/>
      <c r="Q5133" s="244"/>
      <c r="R5133" s="244"/>
      <c r="S5133" s="244"/>
      <c r="T5133" s="245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46" t="s">
        <v>383</v>
      </c>
      <c r="AU5133" s="246" t="s">
        <v>91</v>
      </c>
      <c r="AV5133" s="13" t="s">
        <v>85</v>
      </c>
      <c r="AW5133" s="13" t="s">
        <v>37</v>
      </c>
      <c r="AX5133" s="13" t="s">
        <v>78</v>
      </c>
      <c r="AY5133" s="246" t="s">
        <v>373</v>
      </c>
    </row>
    <row r="5134" s="13" customFormat="1">
      <c r="A5134" s="13"/>
      <c r="B5134" s="236"/>
      <c r="C5134" s="237"/>
      <c r="D5134" s="238" t="s">
        <v>383</v>
      </c>
      <c r="E5134" s="239" t="s">
        <v>19</v>
      </c>
      <c r="F5134" s="240" t="s">
        <v>4734</v>
      </c>
      <c r="G5134" s="237"/>
      <c r="H5134" s="239" t="s">
        <v>19</v>
      </c>
      <c r="I5134" s="241"/>
      <c r="J5134" s="237"/>
      <c r="K5134" s="237"/>
      <c r="L5134" s="242"/>
      <c r="M5134" s="243"/>
      <c r="N5134" s="244"/>
      <c r="O5134" s="244"/>
      <c r="P5134" s="244"/>
      <c r="Q5134" s="244"/>
      <c r="R5134" s="244"/>
      <c r="S5134" s="244"/>
      <c r="T5134" s="245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6" t="s">
        <v>383</v>
      </c>
      <c r="AU5134" s="246" t="s">
        <v>91</v>
      </c>
      <c r="AV5134" s="13" t="s">
        <v>85</v>
      </c>
      <c r="AW5134" s="13" t="s">
        <v>37</v>
      </c>
      <c r="AX5134" s="13" t="s">
        <v>78</v>
      </c>
      <c r="AY5134" s="246" t="s">
        <v>373</v>
      </c>
    </row>
    <row r="5135" s="13" customFormat="1">
      <c r="A5135" s="13"/>
      <c r="B5135" s="236"/>
      <c r="C5135" s="237"/>
      <c r="D5135" s="238" t="s">
        <v>383</v>
      </c>
      <c r="E5135" s="239" t="s">
        <v>19</v>
      </c>
      <c r="F5135" s="240" t="s">
        <v>692</v>
      </c>
      <c r="G5135" s="237"/>
      <c r="H5135" s="239" t="s">
        <v>19</v>
      </c>
      <c r="I5135" s="241"/>
      <c r="J5135" s="237"/>
      <c r="K5135" s="237"/>
      <c r="L5135" s="242"/>
      <c r="M5135" s="243"/>
      <c r="N5135" s="244"/>
      <c r="O5135" s="244"/>
      <c r="P5135" s="244"/>
      <c r="Q5135" s="244"/>
      <c r="R5135" s="244"/>
      <c r="S5135" s="244"/>
      <c r="T5135" s="245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6" t="s">
        <v>383</v>
      </c>
      <c r="AU5135" s="246" t="s">
        <v>91</v>
      </c>
      <c r="AV5135" s="13" t="s">
        <v>85</v>
      </c>
      <c r="AW5135" s="13" t="s">
        <v>37</v>
      </c>
      <c r="AX5135" s="13" t="s">
        <v>78</v>
      </c>
      <c r="AY5135" s="246" t="s">
        <v>373</v>
      </c>
    </row>
    <row r="5136" s="14" customFormat="1">
      <c r="A5136" s="14"/>
      <c r="B5136" s="247"/>
      <c r="C5136" s="248"/>
      <c r="D5136" s="238" t="s">
        <v>383</v>
      </c>
      <c r="E5136" s="249" t="s">
        <v>19</v>
      </c>
      <c r="F5136" s="250" t="s">
        <v>2763</v>
      </c>
      <c r="G5136" s="248"/>
      <c r="H5136" s="251">
        <v>21.609999999999999</v>
      </c>
      <c r="I5136" s="252"/>
      <c r="J5136" s="248"/>
      <c r="K5136" s="248"/>
      <c r="L5136" s="253"/>
      <c r="M5136" s="254"/>
      <c r="N5136" s="255"/>
      <c r="O5136" s="255"/>
      <c r="P5136" s="255"/>
      <c r="Q5136" s="255"/>
      <c r="R5136" s="255"/>
      <c r="S5136" s="255"/>
      <c r="T5136" s="256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7" t="s">
        <v>383</v>
      </c>
      <c r="AU5136" s="257" t="s">
        <v>91</v>
      </c>
      <c r="AV5136" s="14" t="s">
        <v>91</v>
      </c>
      <c r="AW5136" s="14" t="s">
        <v>37</v>
      </c>
      <c r="AX5136" s="14" t="s">
        <v>78</v>
      </c>
      <c r="AY5136" s="257" t="s">
        <v>373</v>
      </c>
    </row>
    <row r="5137" s="14" customFormat="1">
      <c r="A5137" s="14"/>
      <c r="B5137" s="247"/>
      <c r="C5137" s="248"/>
      <c r="D5137" s="238" t="s">
        <v>383</v>
      </c>
      <c r="E5137" s="249" t="s">
        <v>19</v>
      </c>
      <c r="F5137" s="250" t="s">
        <v>4692</v>
      </c>
      <c r="G5137" s="248"/>
      <c r="H5137" s="251">
        <v>85.459999999999994</v>
      </c>
      <c r="I5137" s="252"/>
      <c r="J5137" s="248"/>
      <c r="K5137" s="248"/>
      <c r="L5137" s="253"/>
      <c r="M5137" s="254"/>
      <c r="N5137" s="255"/>
      <c r="O5137" s="255"/>
      <c r="P5137" s="255"/>
      <c r="Q5137" s="255"/>
      <c r="R5137" s="255"/>
      <c r="S5137" s="255"/>
      <c r="T5137" s="256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7" t="s">
        <v>383</v>
      </c>
      <c r="AU5137" s="257" t="s">
        <v>91</v>
      </c>
      <c r="AV5137" s="14" t="s">
        <v>91</v>
      </c>
      <c r="AW5137" s="14" t="s">
        <v>37</v>
      </c>
      <c r="AX5137" s="14" t="s">
        <v>78</v>
      </c>
      <c r="AY5137" s="257" t="s">
        <v>373</v>
      </c>
    </row>
    <row r="5138" s="14" customFormat="1">
      <c r="A5138" s="14"/>
      <c r="B5138" s="247"/>
      <c r="C5138" s="248"/>
      <c r="D5138" s="238" t="s">
        <v>383</v>
      </c>
      <c r="E5138" s="249" t="s">
        <v>19</v>
      </c>
      <c r="F5138" s="250" t="s">
        <v>2769</v>
      </c>
      <c r="G5138" s="248"/>
      <c r="H5138" s="251">
        <v>19.149999999999999</v>
      </c>
      <c r="I5138" s="252"/>
      <c r="J5138" s="248"/>
      <c r="K5138" s="248"/>
      <c r="L5138" s="253"/>
      <c r="M5138" s="254"/>
      <c r="N5138" s="255"/>
      <c r="O5138" s="255"/>
      <c r="P5138" s="255"/>
      <c r="Q5138" s="255"/>
      <c r="R5138" s="255"/>
      <c r="S5138" s="255"/>
      <c r="T5138" s="256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7" t="s">
        <v>383</v>
      </c>
      <c r="AU5138" s="257" t="s">
        <v>91</v>
      </c>
      <c r="AV5138" s="14" t="s">
        <v>91</v>
      </c>
      <c r="AW5138" s="14" t="s">
        <v>37</v>
      </c>
      <c r="AX5138" s="14" t="s">
        <v>78</v>
      </c>
      <c r="AY5138" s="257" t="s">
        <v>373</v>
      </c>
    </row>
    <row r="5139" s="14" customFormat="1">
      <c r="A5139" s="14"/>
      <c r="B5139" s="247"/>
      <c r="C5139" s="248"/>
      <c r="D5139" s="238" t="s">
        <v>383</v>
      </c>
      <c r="E5139" s="249" t="s">
        <v>19</v>
      </c>
      <c r="F5139" s="250" t="s">
        <v>2770</v>
      </c>
      <c r="G5139" s="248"/>
      <c r="H5139" s="251">
        <v>25.949999999999999</v>
      </c>
      <c r="I5139" s="252"/>
      <c r="J5139" s="248"/>
      <c r="K5139" s="248"/>
      <c r="L5139" s="253"/>
      <c r="M5139" s="254"/>
      <c r="N5139" s="255"/>
      <c r="O5139" s="255"/>
      <c r="P5139" s="255"/>
      <c r="Q5139" s="255"/>
      <c r="R5139" s="255"/>
      <c r="S5139" s="255"/>
      <c r="T5139" s="256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7" t="s">
        <v>383</v>
      </c>
      <c r="AU5139" s="257" t="s">
        <v>91</v>
      </c>
      <c r="AV5139" s="14" t="s">
        <v>91</v>
      </c>
      <c r="AW5139" s="14" t="s">
        <v>37</v>
      </c>
      <c r="AX5139" s="14" t="s">
        <v>78</v>
      </c>
      <c r="AY5139" s="257" t="s">
        <v>373</v>
      </c>
    </row>
    <row r="5140" s="14" customFormat="1">
      <c r="A5140" s="14"/>
      <c r="B5140" s="247"/>
      <c r="C5140" s="248"/>
      <c r="D5140" s="238" t="s">
        <v>383</v>
      </c>
      <c r="E5140" s="249" t="s">
        <v>19</v>
      </c>
      <c r="F5140" s="250" t="s">
        <v>2771</v>
      </c>
      <c r="G5140" s="248"/>
      <c r="H5140" s="251">
        <v>38.630000000000003</v>
      </c>
      <c r="I5140" s="252"/>
      <c r="J5140" s="248"/>
      <c r="K5140" s="248"/>
      <c r="L5140" s="253"/>
      <c r="M5140" s="254"/>
      <c r="N5140" s="255"/>
      <c r="O5140" s="255"/>
      <c r="P5140" s="255"/>
      <c r="Q5140" s="255"/>
      <c r="R5140" s="255"/>
      <c r="S5140" s="255"/>
      <c r="T5140" s="256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7" t="s">
        <v>383</v>
      </c>
      <c r="AU5140" s="257" t="s">
        <v>91</v>
      </c>
      <c r="AV5140" s="14" t="s">
        <v>91</v>
      </c>
      <c r="AW5140" s="14" t="s">
        <v>37</v>
      </c>
      <c r="AX5140" s="14" t="s">
        <v>78</v>
      </c>
      <c r="AY5140" s="257" t="s">
        <v>373</v>
      </c>
    </row>
    <row r="5141" s="14" customFormat="1">
      <c r="A5141" s="14"/>
      <c r="B5141" s="247"/>
      <c r="C5141" s="248"/>
      <c r="D5141" s="238" t="s">
        <v>383</v>
      </c>
      <c r="E5141" s="249" t="s">
        <v>19</v>
      </c>
      <c r="F5141" s="250" t="s">
        <v>2903</v>
      </c>
      <c r="G5141" s="248"/>
      <c r="H5141" s="251">
        <v>2.2999999999999998</v>
      </c>
      <c r="I5141" s="252"/>
      <c r="J5141" s="248"/>
      <c r="K5141" s="248"/>
      <c r="L5141" s="253"/>
      <c r="M5141" s="254"/>
      <c r="N5141" s="255"/>
      <c r="O5141" s="255"/>
      <c r="P5141" s="255"/>
      <c r="Q5141" s="255"/>
      <c r="R5141" s="255"/>
      <c r="S5141" s="255"/>
      <c r="T5141" s="256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7" t="s">
        <v>383</v>
      </c>
      <c r="AU5141" s="257" t="s">
        <v>91</v>
      </c>
      <c r="AV5141" s="14" t="s">
        <v>91</v>
      </c>
      <c r="AW5141" s="14" t="s">
        <v>37</v>
      </c>
      <c r="AX5141" s="14" t="s">
        <v>78</v>
      </c>
      <c r="AY5141" s="257" t="s">
        <v>373</v>
      </c>
    </row>
    <row r="5142" s="14" customFormat="1">
      <c r="A5142" s="14"/>
      <c r="B5142" s="247"/>
      <c r="C5142" s="248"/>
      <c r="D5142" s="238" t="s">
        <v>383</v>
      </c>
      <c r="E5142" s="249" t="s">
        <v>19</v>
      </c>
      <c r="F5142" s="250" t="s">
        <v>2904</v>
      </c>
      <c r="G5142" s="248"/>
      <c r="H5142" s="251">
        <v>4.2999999999999998</v>
      </c>
      <c r="I5142" s="252"/>
      <c r="J5142" s="248"/>
      <c r="K5142" s="248"/>
      <c r="L5142" s="253"/>
      <c r="M5142" s="254"/>
      <c r="N5142" s="255"/>
      <c r="O5142" s="255"/>
      <c r="P5142" s="255"/>
      <c r="Q5142" s="255"/>
      <c r="R5142" s="255"/>
      <c r="S5142" s="255"/>
      <c r="T5142" s="256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7" t="s">
        <v>383</v>
      </c>
      <c r="AU5142" s="257" t="s">
        <v>91</v>
      </c>
      <c r="AV5142" s="14" t="s">
        <v>91</v>
      </c>
      <c r="AW5142" s="14" t="s">
        <v>37</v>
      </c>
      <c r="AX5142" s="14" t="s">
        <v>78</v>
      </c>
      <c r="AY5142" s="257" t="s">
        <v>373</v>
      </c>
    </row>
    <row r="5143" s="14" customFormat="1">
      <c r="A5143" s="14"/>
      <c r="B5143" s="247"/>
      <c r="C5143" s="248"/>
      <c r="D5143" s="238" t="s">
        <v>383</v>
      </c>
      <c r="E5143" s="249" t="s">
        <v>19</v>
      </c>
      <c r="F5143" s="250" t="s">
        <v>2905</v>
      </c>
      <c r="G5143" s="248"/>
      <c r="H5143" s="251">
        <v>7.2699999999999996</v>
      </c>
      <c r="I5143" s="252"/>
      <c r="J5143" s="248"/>
      <c r="K5143" s="248"/>
      <c r="L5143" s="253"/>
      <c r="M5143" s="254"/>
      <c r="N5143" s="255"/>
      <c r="O5143" s="255"/>
      <c r="P5143" s="255"/>
      <c r="Q5143" s="255"/>
      <c r="R5143" s="255"/>
      <c r="S5143" s="255"/>
      <c r="T5143" s="256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7" t="s">
        <v>383</v>
      </c>
      <c r="AU5143" s="257" t="s">
        <v>91</v>
      </c>
      <c r="AV5143" s="14" t="s">
        <v>91</v>
      </c>
      <c r="AW5143" s="14" t="s">
        <v>37</v>
      </c>
      <c r="AX5143" s="14" t="s">
        <v>78</v>
      </c>
      <c r="AY5143" s="257" t="s">
        <v>373</v>
      </c>
    </row>
    <row r="5144" s="14" customFormat="1">
      <c r="A5144" s="14"/>
      <c r="B5144" s="247"/>
      <c r="C5144" s="248"/>
      <c r="D5144" s="238" t="s">
        <v>383</v>
      </c>
      <c r="E5144" s="249" t="s">
        <v>19</v>
      </c>
      <c r="F5144" s="250" t="s">
        <v>2906</v>
      </c>
      <c r="G5144" s="248"/>
      <c r="H5144" s="251">
        <v>7.3700000000000001</v>
      </c>
      <c r="I5144" s="252"/>
      <c r="J5144" s="248"/>
      <c r="K5144" s="248"/>
      <c r="L5144" s="253"/>
      <c r="M5144" s="254"/>
      <c r="N5144" s="255"/>
      <c r="O5144" s="255"/>
      <c r="P5144" s="255"/>
      <c r="Q5144" s="255"/>
      <c r="R5144" s="255"/>
      <c r="S5144" s="255"/>
      <c r="T5144" s="256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7" t="s">
        <v>383</v>
      </c>
      <c r="AU5144" s="257" t="s">
        <v>91</v>
      </c>
      <c r="AV5144" s="14" t="s">
        <v>91</v>
      </c>
      <c r="AW5144" s="14" t="s">
        <v>37</v>
      </c>
      <c r="AX5144" s="14" t="s">
        <v>78</v>
      </c>
      <c r="AY5144" s="257" t="s">
        <v>373</v>
      </c>
    </row>
    <row r="5145" s="14" customFormat="1">
      <c r="A5145" s="14"/>
      <c r="B5145" s="247"/>
      <c r="C5145" s="248"/>
      <c r="D5145" s="238" t="s">
        <v>383</v>
      </c>
      <c r="E5145" s="249" t="s">
        <v>19</v>
      </c>
      <c r="F5145" s="250" t="s">
        <v>2772</v>
      </c>
      <c r="G5145" s="248"/>
      <c r="H5145" s="251">
        <v>28.629999999999999</v>
      </c>
      <c r="I5145" s="252"/>
      <c r="J5145" s="248"/>
      <c r="K5145" s="248"/>
      <c r="L5145" s="253"/>
      <c r="M5145" s="254"/>
      <c r="N5145" s="255"/>
      <c r="O5145" s="255"/>
      <c r="P5145" s="255"/>
      <c r="Q5145" s="255"/>
      <c r="R5145" s="255"/>
      <c r="S5145" s="255"/>
      <c r="T5145" s="256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7" t="s">
        <v>383</v>
      </c>
      <c r="AU5145" s="257" t="s">
        <v>91</v>
      </c>
      <c r="AV5145" s="14" t="s">
        <v>91</v>
      </c>
      <c r="AW5145" s="14" t="s">
        <v>37</v>
      </c>
      <c r="AX5145" s="14" t="s">
        <v>78</v>
      </c>
      <c r="AY5145" s="257" t="s">
        <v>373</v>
      </c>
    </row>
    <row r="5146" s="14" customFormat="1">
      <c r="A5146" s="14"/>
      <c r="B5146" s="247"/>
      <c r="C5146" s="248"/>
      <c r="D5146" s="238" t="s">
        <v>383</v>
      </c>
      <c r="E5146" s="249" t="s">
        <v>19</v>
      </c>
      <c r="F5146" s="250" t="s">
        <v>4693</v>
      </c>
      <c r="G5146" s="248"/>
      <c r="H5146" s="251">
        <v>58.630000000000003</v>
      </c>
      <c r="I5146" s="252"/>
      <c r="J5146" s="248"/>
      <c r="K5146" s="248"/>
      <c r="L5146" s="253"/>
      <c r="M5146" s="254"/>
      <c r="N5146" s="255"/>
      <c r="O5146" s="255"/>
      <c r="P5146" s="255"/>
      <c r="Q5146" s="255"/>
      <c r="R5146" s="255"/>
      <c r="S5146" s="255"/>
      <c r="T5146" s="256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7" t="s">
        <v>383</v>
      </c>
      <c r="AU5146" s="257" t="s">
        <v>91</v>
      </c>
      <c r="AV5146" s="14" t="s">
        <v>91</v>
      </c>
      <c r="AW5146" s="14" t="s">
        <v>37</v>
      </c>
      <c r="AX5146" s="14" t="s">
        <v>78</v>
      </c>
      <c r="AY5146" s="257" t="s">
        <v>373</v>
      </c>
    </row>
    <row r="5147" s="14" customFormat="1">
      <c r="A5147" s="14"/>
      <c r="B5147" s="247"/>
      <c r="C5147" s="248"/>
      <c r="D5147" s="238" t="s">
        <v>383</v>
      </c>
      <c r="E5147" s="249" t="s">
        <v>19</v>
      </c>
      <c r="F5147" s="250" t="s">
        <v>2778</v>
      </c>
      <c r="G5147" s="248"/>
      <c r="H5147" s="251">
        <v>28.629999999999999</v>
      </c>
      <c r="I5147" s="252"/>
      <c r="J5147" s="248"/>
      <c r="K5147" s="248"/>
      <c r="L5147" s="253"/>
      <c r="M5147" s="254"/>
      <c r="N5147" s="255"/>
      <c r="O5147" s="255"/>
      <c r="P5147" s="255"/>
      <c r="Q5147" s="255"/>
      <c r="R5147" s="255"/>
      <c r="S5147" s="255"/>
      <c r="T5147" s="256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7" t="s">
        <v>383</v>
      </c>
      <c r="AU5147" s="257" t="s">
        <v>91</v>
      </c>
      <c r="AV5147" s="14" t="s">
        <v>91</v>
      </c>
      <c r="AW5147" s="14" t="s">
        <v>37</v>
      </c>
      <c r="AX5147" s="14" t="s">
        <v>78</v>
      </c>
      <c r="AY5147" s="257" t="s">
        <v>373</v>
      </c>
    </row>
    <row r="5148" s="16" customFormat="1">
      <c r="A5148" s="16"/>
      <c r="B5148" s="269"/>
      <c r="C5148" s="270"/>
      <c r="D5148" s="238" t="s">
        <v>383</v>
      </c>
      <c r="E5148" s="271" t="s">
        <v>19</v>
      </c>
      <c r="F5148" s="272" t="s">
        <v>447</v>
      </c>
      <c r="G5148" s="270"/>
      <c r="H5148" s="273">
        <v>327.93000000000001</v>
      </c>
      <c r="I5148" s="274"/>
      <c r="J5148" s="270"/>
      <c r="K5148" s="270"/>
      <c r="L5148" s="275"/>
      <c r="M5148" s="276"/>
      <c r="N5148" s="277"/>
      <c r="O5148" s="277"/>
      <c r="P5148" s="277"/>
      <c r="Q5148" s="277"/>
      <c r="R5148" s="277"/>
      <c r="S5148" s="277"/>
      <c r="T5148" s="278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6"/>
      <c r="AE5148" s="16"/>
      <c r="AT5148" s="279" t="s">
        <v>383</v>
      </c>
      <c r="AU5148" s="279" t="s">
        <v>91</v>
      </c>
      <c r="AV5148" s="16" t="s">
        <v>98</v>
      </c>
      <c r="AW5148" s="16" t="s">
        <v>37</v>
      </c>
      <c r="AX5148" s="16" t="s">
        <v>78</v>
      </c>
      <c r="AY5148" s="279" t="s">
        <v>373</v>
      </c>
    </row>
    <row r="5149" s="14" customFormat="1">
      <c r="A5149" s="14"/>
      <c r="B5149" s="247"/>
      <c r="C5149" s="248"/>
      <c r="D5149" s="238" t="s">
        <v>383</v>
      </c>
      <c r="E5149" s="249" t="s">
        <v>19</v>
      </c>
      <c r="F5149" s="250" t="s">
        <v>4735</v>
      </c>
      <c r="G5149" s="248"/>
      <c r="H5149" s="251">
        <v>108.68000000000001</v>
      </c>
      <c r="I5149" s="252"/>
      <c r="J5149" s="248"/>
      <c r="K5149" s="248"/>
      <c r="L5149" s="253"/>
      <c r="M5149" s="254"/>
      <c r="N5149" s="255"/>
      <c r="O5149" s="255"/>
      <c r="P5149" s="255"/>
      <c r="Q5149" s="255"/>
      <c r="R5149" s="255"/>
      <c r="S5149" s="255"/>
      <c r="T5149" s="256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7" t="s">
        <v>383</v>
      </c>
      <c r="AU5149" s="257" t="s">
        <v>91</v>
      </c>
      <c r="AV5149" s="14" t="s">
        <v>91</v>
      </c>
      <c r="AW5149" s="14" t="s">
        <v>37</v>
      </c>
      <c r="AX5149" s="14" t="s">
        <v>78</v>
      </c>
      <c r="AY5149" s="257" t="s">
        <v>373</v>
      </c>
    </row>
    <row r="5150" s="16" customFormat="1">
      <c r="A5150" s="16"/>
      <c r="B5150" s="269"/>
      <c r="C5150" s="270"/>
      <c r="D5150" s="238" t="s">
        <v>383</v>
      </c>
      <c r="E5150" s="271" t="s">
        <v>19</v>
      </c>
      <c r="F5150" s="272" t="s">
        <v>447</v>
      </c>
      <c r="G5150" s="270"/>
      <c r="H5150" s="273">
        <v>108.68000000000001</v>
      </c>
      <c r="I5150" s="274"/>
      <c r="J5150" s="270"/>
      <c r="K5150" s="270"/>
      <c r="L5150" s="275"/>
      <c r="M5150" s="276"/>
      <c r="N5150" s="277"/>
      <c r="O5150" s="277"/>
      <c r="P5150" s="277"/>
      <c r="Q5150" s="277"/>
      <c r="R5150" s="277"/>
      <c r="S5150" s="277"/>
      <c r="T5150" s="278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T5150" s="279" t="s">
        <v>383</v>
      </c>
      <c r="AU5150" s="279" t="s">
        <v>91</v>
      </c>
      <c r="AV5150" s="16" t="s">
        <v>98</v>
      </c>
      <c r="AW5150" s="16" t="s">
        <v>37</v>
      </c>
      <c r="AX5150" s="16" t="s">
        <v>78</v>
      </c>
      <c r="AY5150" s="279" t="s">
        <v>373</v>
      </c>
    </row>
    <row r="5151" s="15" customFormat="1">
      <c r="A5151" s="15"/>
      <c r="B5151" s="258"/>
      <c r="C5151" s="259"/>
      <c r="D5151" s="238" t="s">
        <v>383</v>
      </c>
      <c r="E5151" s="260" t="s">
        <v>19</v>
      </c>
      <c r="F5151" s="261" t="s">
        <v>386</v>
      </c>
      <c r="G5151" s="259"/>
      <c r="H5151" s="262">
        <v>436.61000000000001</v>
      </c>
      <c r="I5151" s="263"/>
      <c r="J5151" s="259"/>
      <c r="K5151" s="259"/>
      <c r="L5151" s="264"/>
      <c r="M5151" s="265"/>
      <c r="N5151" s="266"/>
      <c r="O5151" s="266"/>
      <c r="P5151" s="266"/>
      <c r="Q5151" s="266"/>
      <c r="R5151" s="266"/>
      <c r="S5151" s="266"/>
      <c r="T5151" s="267"/>
      <c r="U5151" s="15"/>
      <c r="V5151" s="15"/>
      <c r="W5151" s="15"/>
      <c r="X5151" s="15"/>
      <c r="Y5151" s="15"/>
      <c r="Z5151" s="15"/>
      <c r="AA5151" s="15"/>
      <c r="AB5151" s="15"/>
      <c r="AC5151" s="15"/>
      <c r="AD5151" s="15"/>
      <c r="AE5151" s="15"/>
      <c r="AT5151" s="268" t="s">
        <v>383</v>
      </c>
      <c r="AU5151" s="268" t="s">
        <v>91</v>
      </c>
      <c r="AV5151" s="15" t="s">
        <v>379</v>
      </c>
      <c r="AW5151" s="15" t="s">
        <v>37</v>
      </c>
      <c r="AX5151" s="15" t="s">
        <v>85</v>
      </c>
      <c r="AY5151" s="268" t="s">
        <v>373</v>
      </c>
    </row>
    <row r="5152" s="14" customFormat="1">
      <c r="A5152" s="14"/>
      <c r="B5152" s="247"/>
      <c r="C5152" s="248"/>
      <c r="D5152" s="238" t="s">
        <v>383</v>
      </c>
      <c r="E5152" s="248"/>
      <c r="F5152" s="250" t="s">
        <v>4736</v>
      </c>
      <c r="G5152" s="248"/>
      <c r="H5152" s="251">
        <v>480.27100000000002</v>
      </c>
      <c r="I5152" s="252"/>
      <c r="J5152" s="248"/>
      <c r="K5152" s="248"/>
      <c r="L5152" s="253"/>
      <c r="M5152" s="254"/>
      <c r="N5152" s="255"/>
      <c r="O5152" s="255"/>
      <c r="P5152" s="255"/>
      <c r="Q5152" s="255"/>
      <c r="R5152" s="255"/>
      <c r="S5152" s="255"/>
      <c r="T5152" s="256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7" t="s">
        <v>383</v>
      </c>
      <c r="AU5152" s="257" t="s">
        <v>91</v>
      </c>
      <c r="AV5152" s="14" t="s">
        <v>91</v>
      </c>
      <c r="AW5152" s="14" t="s">
        <v>4</v>
      </c>
      <c r="AX5152" s="14" t="s">
        <v>85</v>
      </c>
      <c r="AY5152" s="257" t="s">
        <v>373</v>
      </c>
    </row>
    <row r="5153" s="2" customFormat="1" ht="78" customHeight="1">
      <c r="A5153" s="41"/>
      <c r="B5153" s="42"/>
      <c r="C5153" s="280" t="s">
        <v>4737</v>
      </c>
      <c r="D5153" s="280" t="s">
        <v>489</v>
      </c>
      <c r="E5153" s="281" t="s">
        <v>4738</v>
      </c>
      <c r="F5153" s="282" t="s">
        <v>4739</v>
      </c>
      <c r="G5153" s="283" t="s">
        <v>153</v>
      </c>
      <c r="H5153" s="284">
        <v>416.22899999999998</v>
      </c>
      <c r="I5153" s="285"/>
      <c r="J5153" s="286">
        <f>ROUND(I5153*H5153,2)</f>
        <v>0</v>
      </c>
      <c r="K5153" s="282" t="s">
        <v>19</v>
      </c>
      <c r="L5153" s="287"/>
      <c r="M5153" s="288" t="s">
        <v>19</v>
      </c>
      <c r="N5153" s="289" t="s">
        <v>50</v>
      </c>
      <c r="O5153" s="87"/>
      <c r="P5153" s="227">
        <f>O5153*H5153</f>
        <v>0</v>
      </c>
      <c r="Q5153" s="227">
        <v>0.0051000000000000004</v>
      </c>
      <c r="R5153" s="227">
        <f>Q5153*H5153</f>
        <v>2.1227678999999999</v>
      </c>
      <c r="S5153" s="227">
        <v>0</v>
      </c>
      <c r="T5153" s="228">
        <f>S5153*H5153</f>
        <v>0</v>
      </c>
      <c r="U5153" s="41"/>
      <c r="V5153" s="41"/>
      <c r="W5153" s="41"/>
      <c r="X5153" s="41"/>
      <c r="Y5153" s="41"/>
      <c r="Z5153" s="41"/>
      <c r="AA5153" s="41"/>
      <c r="AB5153" s="41"/>
      <c r="AC5153" s="41"/>
      <c r="AD5153" s="41"/>
      <c r="AE5153" s="41"/>
      <c r="AR5153" s="229" t="s">
        <v>616</v>
      </c>
      <c r="AT5153" s="229" t="s">
        <v>489</v>
      </c>
      <c r="AU5153" s="229" t="s">
        <v>91</v>
      </c>
      <c r="AY5153" s="20" t="s">
        <v>373</v>
      </c>
      <c r="BE5153" s="230">
        <f>IF(N5153="základní",J5153,0)</f>
        <v>0</v>
      </c>
      <c r="BF5153" s="230">
        <f>IF(N5153="snížená",J5153,0)</f>
        <v>0</v>
      </c>
      <c r="BG5153" s="230">
        <f>IF(N5153="zákl. přenesená",J5153,0)</f>
        <v>0</v>
      </c>
      <c r="BH5153" s="230">
        <f>IF(N5153="sníž. přenesená",J5153,0)</f>
        <v>0</v>
      </c>
      <c r="BI5153" s="230">
        <f>IF(N5153="nulová",J5153,0)</f>
        <v>0</v>
      </c>
      <c r="BJ5153" s="20" t="s">
        <v>91</v>
      </c>
      <c r="BK5153" s="230">
        <f>ROUND(I5153*H5153,2)</f>
        <v>0</v>
      </c>
      <c r="BL5153" s="20" t="s">
        <v>482</v>
      </c>
      <c r="BM5153" s="229" t="s">
        <v>4740</v>
      </c>
    </row>
    <row r="5154" s="13" customFormat="1">
      <c r="A5154" s="13"/>
      <c r="B5154" s="236"/>
      <c r="C5154" s="237"/>
      <c r="D5154" s="238" t="s">
        <v>383</v>
      </c>
      <c r="E5154" s="239" t="s">
        <v>19</v>
      </c>
      <c r="F5154" s="240" t="s">
        <v>2377</v>
      </c>
      <c r="G5154" s="237"/>
      <c r="H5154" s="239" t="s">
        <v>19</v>
      </c>
      <c r="I5154" s="241"/>
      <c r="J5154" s="237"/>
      <c r="K5154" s="237"/>
      <c r="L5154" s="242"/>
      <c r="M5154" s="243"/>
      <c r="N5154" s="244"/>
      <c r="O5154" s="244"/>
      <c r="P5154" s="244"/>
      <c r="Q5154" s="244"/>
      <c r="R5154" s="244"/>
      <c r="S5154" s="244"/>
      <c r="T5154" s="245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6" t="s">
        <v>383</v>
      </c>
      <c r="AU5154" s="246" t="s">
        <v>91</v>
      </c>
      <c r="AV5154" s="13" t="s">
        <v>85</v>
      </c>
      <c r="AW5154" s="13" t="s">
        <v>37</v>
      </c>
      <c r="AX5154" s="13" t="s">
        <v>78</v>
      </c>
      <c r="AY5154" s="246" t="s">
        <v>373</v>
      </c>
    </row>
    <row r="5155" s="13" customFormat="1">
      <c r="A5155" s="13"/>
      <c r="B5155" s="236"/>
      <c r="C5155" s="237"/>
      <c r="D5155" s="238" t="s">
        <v>383</v>
      </c>
      <c r="E5155" s="239" t="s">
        <v>19</v>
      </c>
      <c r="F5155" s="240" t="s">
        <v>668</v>
      </c>
      <c r="G5155" s="237"/>
      <c r="H5155" s="239" t="s">
        <v>19</v>
      </c>
      <c r="I5155" s="241"/>
      <c r="J5155" s="237"/>
      <c r="K5155" s="237"/>
      <c r="L5155" s="242"/>
      <c r="M5155" s="243"/>
      <c r="N5155" s="244"/>
      <c r="O5155" s="244"/>
      <c r="P5155" s="244"/>
      <c r="Q5155" s="244"/>
      <c r="R5155" s="244"/>
      <c r="S5155" s="244"/>
      <c r="T5155" s="245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6" t="s">
        <v>383</v>
      </c>
      <c r="AU5155" s="246" t="s">
        <v>91</v>
      </c>
      <c r="AV5155" s="13" t="s">
        <v>85</v>
      </c>
      <c r="AW5155" s="13" t="s">
        <v>37</v>
      </c>
      <c r="AX5155" s="13" t="s">
        <v>78</v>
      </c>
      <c r="AY5155" s="246" t="s">
        <v>373</v>
      </c>
    </row>
    <row r="5156" s="13" customFormat="1">
      <c r="A5156" s="13"/>
      <c r="B5156" s="236"/>
      <c r="C5156" s="237"/>
      <c r="D5156" s="238" t="s">
        <v>383</v>
      </c>
      <c r="E5156" s="239" t="s">
        <v>19</v>
      </c>
      <c r="F5156" s="240" t="s">
        <v>4741</v>
      </c>
      <c r="G5156" s="237"/>
      <c r="H5156" s="239" t="s">
        <v>19</v>
      </c>
      <c r="I5156" s="241"/>
      <c r="J5156" s="237"/>
      <c r="K5156" s="237"/>
      <c r="L5156" s="242"/>
      <c r="M5156" s="243"/>
      <c r="N5156" s="244"/>
      <c r="O5156" s="244"/>
      <c r="P5156" s="244"/>
      <c r="Q5156" s="244"/>
      <c r="R5156" s="244"/>
      <c r="S5156" s="244"/>
      <c r="T5156" s="245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6" t="s">
        <v>383</v>
      </c>
      <c r="AU5156" s="246" t="s">
        <v>91</v>
      </c>
      <c r="AV5156" s="13" t="s">
        <v>85</v>
      </c>
      <c r="AW5156" s="13" t="s">
        <v>37</v>
      </c>
      <c r="AX5156" s="13" t="s">
        <v>78</v>
      </c>
      <c r="AY5156" s="246" t="s">
        <v>373</v>
      </c>
    </row>
    <row r="5157" s="14" customFormat="1">
      <c r="A5157" s="14"/>
      <c r="B5157" s="247"/>
      <c r="C5157" s="248"/>
      <c r="D5157" s="238" t="s">
        <v>383</v>
      </c>
      <c r="E5157" s="249" t="s">
        <v>19</v>
      </c>
      <c r="F5157" s="250" t="s">
        <v>4695</v>
      </c>
      <c r="G5157" s="248"/>
      <c r="H5157" s="251">
        <v>85.459999999999994</v>
      </c>
      <c r="I5157" s="252"/>
      <c r="J5157" s="248"/>
      <c r="K5157" s="248"/>
      <c r="L5157" s="253"/>
      <c r="M5157" s="254"/>
      <c r="N5157" s="255"/>
      <c r="O5157" s="255"/>
      <c r="P5157" s="255"/>
      <c r="Q5157" s="255"/>
      <c r="R5157" s="255"/>
      <c r="S5157" s="255"/>
      <c r="T5157" s="256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7" t="s">
        <v>383</v>
      </c>
      <c r="AU5157" s="257" t="s">
        <v>91</v>
      </c>
      <c r="AV5157" s="14" t="s">
        <v>91</v>
      </c>
      <c r="AW5157" s="14" t="s">
        <v>37</v>
      </c>
      <c r="AX5157" s="14" t="s">
        <v>78</v>
      </c>
      <c r="AY5157" s="257" t="s">
        <v>373</v>
      </c>
    </row>
    <row r="5158" s="14" customFormat="1">
      <c r="A5158" s="14"/>
      <c r="B5158" s="247"/>
      <c r="C5158" s="248"/>
      <c r="D5158" s="238" t="s">
        <v>383</v>
      </c>
      <c r="E5158" s="249" t="s">
        <v>19</v>
      </c>
      <c r="F5158" s="250" t="s">
        <v>2800</v>
      </c>
      <c r="G5158" s="248"/>
      <c r="H5158" s="251">
        <v>19.149999999999999</v>
      </c>
      <c r="I5158" s="252"/>
      <c r="J5158" s="248"/>
      <c r="K5158" s="248"/>
      <c r="L5158" s="253"/>
      <c r="M5158" s="254"/>
      <c r="N5158" s="255"/>
      <c r="O5158" s="255"/>
      <c r="P5158" s="255"/>
      <c r="Q5158" s="255"/>
      <c r="R5158" s="255"/>
      <c r="S5158" s="255"/>
      <c r="T5158" s="256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7" t="s">
        <v>383</v>
      </c>
      <c r="AU5158" s="257" t="s">
        <v>91</v>
      </c>
      <c r="AV5158" s="14" t="s">
        <v>91</v>
      </c>
      <c r="AW5158" s="14" t="s">
        <v>37</v>
      </c>
      <c r="AX5158" s="14" t="s">
        <v>78</v>
      </c>
      <c r="AY5158" s="257" t="s">
        <v>373</v>
      </c>
    </row>
    <row r="5159" s="14" customFormat="1">
      <c r="A5159" s="14"/>
      <c r="B5159" s="247"/>
      <c r="C5159" s="248"/>
      <c r="D5159" s="238" t="s">
        <v>383</v>
      </c>
      <c r="E5159" s="249" t="s">
        <v>19</v>
      </c>
      <c r="F5159" s="250" t="s">
        <v>2801</v>
      </c>
      <c r="G5159" s="248"/>
      <c r="H5159" s="251">
        <v>25.949999999999999</v>
      </c>
      <c r="I5159" s="252"/>
      <c r="J5159" s="248"/>
      <c r="K5159" s="248"/>
      <c r="L5159" s="253"/>
      <c r="M5159" s="254"/>
      <c r="N5159" s="255"/>
      <c r="O5159" s="255"/>
      <c r="P5159" s="255"/>
      <c r="Q5159" s="255"/>
      <c r="R5159" s="255"/>
      <c r="S5159" s="255"/>
      <c r="T5159" s="256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7" t="s">
        <v>383</v>
      </c>
      <c r="AU5159" s="257" t="s">
        <v>91</v>
      </c>
      <c r="AV5159" s="14" t="s">
        <v>91</v>
      </c>
      <c r="AW5159" s="14" t="s">
        <v>37</v>
      </c>
      <c r="AX5159" s="14" t="s">
        <v>78</v>
      </c>
      <c r="AY5159" s="257" t="s">
        <v>373</v>
      </c>
    </row>
    <row r="5160" s="14" customFormat="1">
      <c r="A5160" s="14"/>
      <c r="B5160" s="247"/>
      <c r="C5160" s="248"/>
      <c r="D5160" s="238" t="s">
        <v>383</v>
      </c>
      <c r="E5160" s="249" t="s">
        <v>19</v>
      </c>
      <c r="F5160" s="250" t="s">
        <v>2802</v>
      </c>
      <c r="G5160" s="248"/>
      <c r="H5160" s="251">
        <v>38.630000000000003</v>
      </c>
      <c r="I5160" s="252"/>
      <c r="J5160" s="248"/>
      <c r="K5160" s="248"/>
      <c r="L5160" s="253"/>
      <c r="M5160" s="254"/>
      <c r="N5160" s="255"/>
      <c r="O5160" s="255"/>
      <c r="P5160" s="255"/>
      <c r="Q5160" s="255"/>
      <c r="R5160" s="255"/>
      <c r="S5160" s="255"/>
      <c r="T5160" s="256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7" t="s">
        <v>383</v>
      </c>
      <c r="AU5160" s="257" t="s">
        <v>91</v>
      </c>
      <c r="AV5160" s="14" t="s">
        <v>91</v>
      </c>
      <c r="AW5160" s="14" t="s">
        <v>37</v>
      </c>
      <c r="AX5160" s="14" t="s">
        <v>78</v>
      </c>
      <c r="AY5160" s="257" t="s">
        <v>373</v>
      </c>
    </row>
    <row r="5161" s="14" customFormat="1">
      <c r="A5161" s="14"/>
      <c r="B5161" s="247"/>
      <c r="C5161" s="248"/>
      <c r="D5161" s="238" t="s">
        <v>383</v>
      </c>
      <c r="E5161" s="249" t="s">
        <v>19</v>
      </c>
      <c r="F5161" s="250" t="s">
        <v>2909</v>
      </c>
      <c r="G5161" s="248"/>
      <c r="H5161" s="251">
        <v>2.1899999999999999</v>
      </c>
      <c r="I5161" s="252"/>
      <c r="J5161" s="248"/>
      <c r="K5161" s="248"/>
      <c r="L5161" s="253"/>
      <c r="M5161" s="254"/>
      <c r="N5161" s="255"/>
      <c r="O5161" s="255"/>
      <c r="P5161" s="255"/>
      <c r="Q5161" s="255"/>
      <c r="R5161" s="255"/>
      <c r="S5161" s="255"/>
      <c r="T5161" s="256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7" t="s">
        <v>383</v>
      </c>
      <c r="AU5161" s="257" t="s">
        <v>91</v>
      </c>
      <c r="AV5161" s="14" t="s">
        <v>91</v>
      </c>
      <c r="AW5161" s="14" t="s">
        <v>37</v>
      </c>
      <c r="AX5161" s="14" t="s">
        <v>78</v>
      </c>
      <c r="AY5161" s="257" t="s">
        <v>373</v>
      </c>
    </row>
    <row r="5162" s="14" customFormat="1">
      <c r="A5162" s="14"/>
      <c r="B5162" s="247"/>
      <c r="C5162" s="248"/>
      <c r="D5162" s="238" t="s">
        <v>383</v>
      </c>
      <c r="E5162" s="249" t="s">
        <v>19</v>
      </c>
      <c r="F5162" s="250" t="s">
        <v>2910</v>
      </c>
      <c r="G5162" s="248"/>
      <c r="H5162" s="251">
        <v>4.2999999999999998</v>
      </c>
      <c r="I5162" s="252"/>
      <c r="J5162" s="248"/>
      <c r="K5162" s="248"/>
      <c r="L5162" s="253"/>
      <c r="M5162" s="254"/>
      <c r="N5162" s="255"/>
      <c r="O5162" s="255"/>
      <c r="P5162" s="255"/>
      <c r="Q5162" s="255"/>
      <c r="R5162" s="255"/>
      <c r="S5162" s="255"/>
      <c r="T5162" s="256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7" t="s">
        <v>383</v>
      </c>
      <c r="AU5162" s="257" t="s">
        <v>91</v>
      </c>
      <c r="AV5162" s="14" t="s">
        <v>91</v>
      </c>
      <c r="AW5162" s="14" t="s">
        <v>37</v>
      </c>
      <c r="AX5162" s="14" t="s">
        <v>78</v>
      </c>
      <c r="AY5162" s="257" t="s">
        <v>373</v>
      </c>
    </row>
    <row r="5163" s="14" customFormat="1">
      <c r="A5163" s="14"/>
      <c r="B5163" s="247"/>
      <c r="C5163" s="248"/>
      <c r="D5163" s="238" t="s">
        <v>383</v>
      </c>
      <c r="E5163" s="249" t="s">
        <v>19</v>
      </c>
      <c r="F5163" s="250" t="s">
        <v>2911</v>
      </c>
      <c r="G5163" s="248"/>
      <c r="H5163" s="251">
        <v>7.2699999999999996</v>
      </c>
      <c r="I5163" s="252"/>
      <c r="J5163" s="248"/>
      <c r="K5163" s="248"/>
      <c r="L5163" s="253"/>
      <c r="M5163" s="254"/>
      <c r="N5163" s="255"/>
      <c r="O5163" s="255"/>
      <c r="P5163" s="255"/>
      <c r="Q5163" s="255"/>
      <c r="R5163" s="255"/>
      <c r="S5163" s="255"/>
      <c r="T5163" s="256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7" t="s">
        <v>383</v>
      </c>
      <c r="AU5163" s="257" t="s">
        <v>91</v>
      </c>
      <c r="AV5163" s="14" t="s">
        <v>91</v>
      </c>
      <c r="AW5163" s="14" t="s">
        <v>37</v>
      </c>
      <c r="AX5163" s="14" t="s">
        <v>78</v>
      </c>
      <c r="AY5163" s="257" t="s">
        <v>373</v>
      </c>
    </row>
    <row r="5164" s="14" customFormat="1">
      <c r="A5164" s="14"/>
      <c r="B5164" s="247"/>
      <c r="C5164" s="248"/>
      <c r="D5164" s="238" t="s">
        <v>383</v>
      </c>
      <c r="E5164" s="249" t="s">
        <v>19</v>
      </c>
      <c r="F5164" s="250" t="s">
        <v>2912</v>
      </c>
      <c r="G5164" s="248"/>
      <c r="H5164" s="251">
        <v>7.3700000000000001</v>
      </c>
      <c r="I5164" s="252"/>
      <c r="J5164" s="248"/>
      <c r="K5164" s="248"/>
      <c r="L5164" s="253"/>
      <c r="M5164" s="254"/>
      <c r="N5164" s="255"/>
      <c r="O5164" s="255"/>
      <c r="P5164" s="255"/>
      <c r="Q5164" s="255"/>
      <c r="R5164" s="255"/>
      <c r="S5164" s="255"/>
      <c r="T5164" s="256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7" t="s">
        <v>383</v>
      </c>
      <c r="AU5164" s="257" t="s">
        <v>91</v>
      </c>
      <c r="AV5164" s="14" t="s">
        <v>91</v>
      </c>
      <c r="AW5164" s="14" t="s">
        <v>37</v>
      </c>
      <c r="AX5164" s="14" t="s">
        <v>78</v>
      </c>
      <c r="AY5164" s="257" t="s">
        <v>373</v>
      </c>
    </row>
    <row r="5165" s="14" customFormat="1">
      <c r="A5165" s="14"/>
      <c r="B5165" s="247"/>
      <c r="C5165" s="248"/>
      <c r="D5165" s="238" t="s">
        <v>383</v>
      </c>
      <c r="E5165" s="249" t="s">
        <v>19</v>
      </c>
      <c r="F5165" s="250" t="s">
        <v>2803</v>
      </c>
      <c r="G5165" s="248"/>
      <c r="H5165" s="251">
        <v>28.629999999999999</v>
      </c>
      <c r="I5165" s="252"/>
      <c r="J5165" s="248"/>
      <c r="K5165" s="248"/>
      <c r="L5165" s="253"/>
      <c r="M5165" s="254"/>
      <c r="N5165" s="255"/>
      <c r="O5165" s="255"/>
      <c r="P5165" s="255"/>
      <c r="Q5165" s="255"/>
      <c r="R5165" s="255"/>
      <c r="S5165" s="255"/>
      <c r="T5165" s="256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7" t="s">
        <v>383</v>
      </c>
      <c r="AU5165" s="257" t="s">
        <v>91</v>
      </c>
      <c r="AV5165" s="14" t="s">
        <v>91</v>
      </c>
      <c r="AW5165" s="14" t="s">
        <v>37</v>
      </c>
      <c r="AX5165" s="14" t="s">
        <v>78</v>
      </c>
      <c r="AY5165" s="257" t="s">
        <v>373</v>
      </c>
    </row>
    <row r="5166" s="14" customFormat="1">
      <c r="A5166" s="14"/>
      <c r="B5166" s="247"/>
      <c r="C5166" s="248"/>
      <c r="D5166" s="238" t="s">
        <v>383</v>
      </c>
      <c r="E5166" s="249" t="s">
        <v>19</v>
      </c>
      <c r="F5166" s="250" t="s">
        <v>4696</v>
      </c>
      <c r="G5166" s="248"/>
      <c r="H5166" s="251">
        <v>59.439999999999998</v>
      </c>
      <c r="I5166" s="252"/>
      <c r="J5166" s="248"/>
      <c r="K5166" s="248"/>
      <c r="L5166" s="253"/>
      <c r="M5166" s="254"/>
      <c r="N5166" s="255"/>
      <c r="O5166" s="255"/>
      <c r="P5166" s="255"/>
      <c r="Q5166" s="255"/>
      <c r="R5166" s="255"/>
      <c r="S5166" s="255"/>
      <c r="T5166" s="256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7" t="s">
        <v>383</v>
      </c>
      <c r="AU5166" s="257" t="s">
        <v>91</v>
      </c>
      <c r="AV5166" s="14" t="s">
        <v>91</v>
      </c>
      <c r="AW5166" s="14" t="s">
        <v>37</v>
      </c>
      <c r="AX5166" s="14" t="s">
        <v>78</v>
      </c>
      <c r="AY5166" s="257" t="s">
        <v>373</v>
      </c>
    </row>
    <row r="5167" s="16" customFormat="1">
      <c r="A5167" s="16"/>
      <c r="B5167" s="269"/>
      <c r="C5167" s="270"/>
      <c r="D5167" s="238" t="s">
        <v>383</v>
      </c>
      <c r="E5167" s="271" t="s">
        <v>19</v>
      </c>
      <c r="F5167" s="272" t="s">
        <v>447</v>
      </c>
      <c r="G5167" s="270"/>
      <c r="H5167" s="273">
        <v>278.38999999999999</v>
      </c>
      <c r="I5167" s="274"/>
      <c r="J5167" s="270"/>
      <c r="K5167" s="270"/>
      <c r="L5167" s="275"/>
      <c r="M5167" s="276"/>
      <c r="N5167" s="277"/>
      <c r="O5167" s="277"/>
      <c r="P5167" s="277"/>
      <c r="Q5167" s="277"/>
      <c r="R5167" s="277"/>
      <c r="S5167" s="277"/>
      <c r="T5167" s="278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6"/>
      <c r="AE5167" s="16"/>
      <c r="AT5167" s="279" t="s">
        <v>383</v>
      </c>
      <c r="AU5167" s="279" t="s">
        <v>91</v>
      </c>
      <c r="AV5167" s="16" t="s">
        <v>98</v>
      </c>
      <c r="AW5167" s="16" t="s">
        <v>37</v>
      </c>
      <c r="AX5167" s="16" t="s">
        <v>78</v>
      </c>
      <c r="AY5167" s="279" t="s">
        <v>373</v>
      </c>
    </row>
    <row r="5168" s="14" customFormat="1">
      <c r="A5168" s="14"/>
      <c r="B5168" s="247"/>
      <c r="C5168" s="248"/>
      <c r="D5168" s="238" t="s">
        <v>383</v>
      </c>
      <c r="E5168" s="249" t="s">
        <v>19</v>
      </c>
      <c r="F5168" s="250" t="s">
        <v>4742</v>
      </c>
      <c r="G5168" s="248"/>
      <c r="H5168" s="251">
        <v>100</v>
      </c>
      <c r="I5168" s="252"/>
      <c r="J5168" s="248"/>
      <c r="K5168" s="248"/>
      <c r="L5168" s="253"/>
      <c r="M5168" s="254"/>
      <c r="N5168" s="255"/>
      <c r="O5168" s="255"/>
      <c r="P5168" s="255"/>
      <c r="Q5168" s="255"/>
      <c r="R5168" s="255"/>
      <c r="S5168" s="255"/>
      <c r="T5168" s="256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7" t="s">
        <v>383</v>
      </c>
      <c r="AU5168" s="257" t="s">
        <v>91</v>
      </c>
      <c r="AV5168" s="14" t="s">
        <v>91</v>
      </c>
      <c r="AW5168" s="14" t="s">
        <v>37</v>
      </c>
      <c r="AX5168" s="14" t="s">
        <v>78</v>
      </c>
      <c r="AY5168" s="257" t="s">
        <v>373</v>
      </c>
    </row>
    <row r="5169" s="16" customFormat="1">
      <c r="A5169" s="16"/>
      <c r="B5169" s="269"/>
      <c r="C5169" s="270"/>
      <c r="D5169" s="238" t="s">
        <v>383</v>
      </c>
      <c r="E5169" s="271" t="s">
        <v>19</v>
      </c>
      <c r="F5169" s="272" t="s">
        <v>447</v>
      </c>
      <c r="G5169" s="270"/>
      <c r="H5169" s="273">
        <v>100</v>
      </c>
      <c r="I5169" s="274"/>
      <c r="J5169" s="270"/>
      <c r="K5169" s="270"/>
      <c r="L5169" s="275"/>
      <c r="M5169" s="276"/>
      <c r="N5169" s="277"/>
      <c r="O5169" s="277"/>
      <c r="P5169" s="277"/>
      <c r="Q5169" s="277"/>
      <c r="R5169" s="277"/>
      <c r="S5169" s="277"/>
      <c r="T5169" s="278"/>
      <c r="U5169" s="16"/>
      <c r="V5169" s="16"/>
      <c r="W5169" s="16"/>
      <c r="X5169" s="16"/>
      <c r="Y5169" s="16"/>
      <c r="Z5169" s="16"/>
      <c r="AA5169" s="16"/>
      <c r="AB5169" s="16"/>
      <c r="AC5169" s="16"/>
      <c r="AD5169" s="16"/>
      <c r="AE5169" s="16"/>
      <c r="AT5169" s="279" t="s">
        <v>383</v>
      </c>
      <c r="AU5169" s="279" t="s">
        <v>91</v>
      </c>
      <c r="AV5169" s="16" t="s">
        <v>98</v>
      </c>
      <c r="AW5169" s="16" t="s">
        <v>37</v>
      </c>
      <c r="AX5169" s="16" t="s">
        <v>78</v>
      </c>
      <c r="AY5169" s="279" t="s">
        <v>373</v>
      </c>
    </row>
    <row r="5170" s="15" customFormat="1">
      <c r="A5170" s="15"/>
      <c r="B5170" s="258"/>
      <c r="C5170" s="259"/>
      <c r="D5170" s="238" t="s">
        <v>383</v>
      </c>
      <c r="E5170" s="260" t="s">
        <v>19</v>
      </c>
      <c r="F5170" s="261" t="s">
        <v>386</v>
      </c>
      <c r="G5170" s="259"/>
      <c r="H5170" s="262">
        <v>378.38999999999999</v>
      </c>
      <c r="I5170" s="263"/>
      <c r="J5170" s="259"/>
      <c r="K5170" s="259"/>
      <c r="L5170" s="264"/>
      <c r="M5170" s="265"/>
      <c r="N5170" s="266"/>
      <c r="O5170" s="266"/>
      <c r="P5170" s="266"/>
      <c r="Q5170" s="266"/>
      <c r="R5170" s="266"/>
      <c r="S5170" s="266"/>
      <c r="T5170" s="267"/>
      <c r="U5170" s="15"/>
      <c r="V5170" s="15"/>
      <c r="W5170" s="15"/>
      <c r="X5170" s="15"/>
      <c r="Y5170" s="15"/>
      <c r="Z5170" s="15"/>
      <c r="AA5170" s="15"/>
      <c r="AB5170" s="15"/>
      <c r="AC5170" s="15"/>
      <c r="AD5170" s="15"/>
      <c r="AE5170" s="15"/>
      <c r="AT5170" s="268" t="s">
        <v>383</v>
      </c>
      <c r="AU5170" s="268" t="s">
        <v>91</v>
      </c>
      <c r="AV5170" s="15" t="s">
        <v>379</v>
      </c>
      <c r="AW5170" s="15" t="s">
        <v>37</v>
      </c>
      <c r="AX5170" s="15" t="s">
        <v>85</v>
      </c>
      <c r="AY5170" s="268" t="s">
        <v>373</v>
      </c>
    </row>
    <row r="5171" s="14" customFormat="1">
      <c r="A5171" s="14"/>
      <c r="B5171" s="247"/>
      <c r="C5171" s="248"/>
      <c r="D5171" s="238" t="s">
        <v>383</v>
      </c>
      <c r="E5171" s="248"/>
      <c r="F5171" s="250" t="s">
        <v>4743</v>
      </c>
      <c r="G5171" s="248"/>
      <c r="H5171" s="251">
        <v>416.22899999999998</v>
      </c>
      <c r="I5171" s="252"/>
      <c r="J5171" s="248"/>
      <c r="K5171" s="248"/>
      <c r="L5171" s="253"/>
      <c r="M5171" s="254"/>
      <c r="N5171" s="255"/>
      <c r="O5171" s="255"/>
      <c r="P5171" s="255"/>
      <c r="Q5171" s="255"/>
      <c r="R5171" s="255"/>
      <c r="S5171" s="255"/>
      <c r="T5171" s="256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7" t="s">
        <v>383</v>
      </c>
      <c r="AU5171" s="257" t="s">
        <v>91</v>
      </c>
      <c r="AV5171" s="14" t="s">
        <v>91</v>
      </c>
      <c r="AW5171" s="14" t="s">
        <v>4</v>
      </c>
      <c r="AX5171" s="14" t="s">
        <v>85</v>
      </c>
      <c r="AY5171" s="257" t="s">
        <v>373</v>
      </c>
    </row>
    <row r="5172" s="2" customFormat="1" ht="78" customHeight="1">
      <c r="A5172" s="41"/>
      <c r="B5172" s="42"/>
      <c r="C5172" s="280" t="s">
        <v>4744</v>
      </c>
      <c r="D5172" s="280" t="s">
        <v>489</v>
      </c>
      <c r="E5172" s="281" t="s">
        <v>4745</v>
      </c>
      <c r="F5172" s="282" t="s">
        <v>4746</v>
      </c>
      <c r="G5172" s="283" t="s">
        <v>153</v>
      </c>
      <c r="H5172" s="284">
        <v>440.11000000000001</v>
      </c>
      <c r="I5172" s="285"/>
      <c r="J5172" s="286">
        <f>ROUND(I5172*H5172,2)</f>
        <v>0</v>
      </c>
      <c r="K5172" s="282" t="s">
        <v>19</v>
      </c>
      <c r="L5172" s="287"/>
      <c r="M5172" s="288" t="s">
        <v>19</v>
      </c>
      <c r="N5172" s="289" t="s">
        <v>50</v>
      </c>
      <c r="O5172" s="87"/>
      <c r="P5172" s="227">
        <f>O5172*H5172</f>
        <v>0</v>
      </c>
      <c r="Q5172" s="227">
        <v>0.0051000000000000004</v>
      </c>
      <c r="R5172" s="227">
        <f>Q5172*H5172</f>
        <v>2.244561</v>
      </c>
      <c r="S5172" s="227">
        <v>0</v>
      </c>
      <c r="T5172" s="228">
        <f>S5172*H5172</f>
        <v>0</v>
      </c>
      <c r="U5172" s="41"/>
      <c r="V5172" s="41"/>
      <c r="W5172" s="41"/>
      <c r="X5172" s="41"/>
      <c r="Y5172" s="41"/>
      <c r="Z5172" s="41"/>
      <c r="AA5172" s="41"/>
      <c r="AB5172" s="41"/>
      <c r="AC5172" s="41"/>
      <c r="AD5172" s="41"/>
      <c r="AE5172" s="41"/>
      <c r="AR5172" s="229" t="s">
        <v>616</v>
      </c>
      <c r="AT5172" s="229" t="s">
        <v>489</v>
      </c>
      <c r="AU5172" s="229" t="s">
        <v>91</v>
      </c>
      <c r="AY5172" s="20" t="s">
        <v>373</v>
      </c>
      <c r="BE5172" s="230">
        <f>IF(N5172="základní",J5172,0)</f>
        <v>0</v>
      </c>
      <c r="BF5172" s="230">
        <f>IF(N5172="snížená",J5172,0)</f>
        <v>0</v>
      </c>
      <c r="BG5172" s="230">
        <f>IF(N5172="zákl. přenesená",J5172,0)</f>
        <v>0</v>
      </c>
      <c r="BH5172" s="230">
        <f>IF(N5172="sníž. přenesená",J5172,0)</f>
        <v>0</v>
      </c>
      <c r="BI5172" s="230">
        <f>IF(N5172="nulová",J5172,0)</f>
        <v>0</v>
      </c>
      <c r="BJ5172" s="20" t="s">
        <v>91</v>
      </c>
      <c r="BK5172" s="230">
        <f>ROUND(I5172*H5172,2)</f>
        <v>0</v>
      </c>
      <c r="BL5172" s="20" t="s">
        <v>482</v>
      </c>
      <c r="BM5172" s="229" t="s">
        <v>4747</v>
      </c>
    </row>
    <row r="5173" s="13" customFormat="1">
      <c r="A5173" s="13"/>
      <c r="B5173" s="236"/>
      <c r="C5173" s="237"/>
      <c r="D5173" s="238" t="s">
        <v>383</v>
      </c>
      <c r="E5173" s="239" t="s">
        <v>19</v>
      </c>
      <c r="F5173" s="240" t="s">
        <v>2377</v>
      </c>
      <c r="G5173" s="237"/>
      <c r="H5173" s="239" t="s">
        <v>19</v>
      </c>
      <c r="I5173" s="241"/>
      <c r="J5173" s="237"/>
      <c r="K5173" s="237"/>
      <c r="L5173" s="242"/>
      <c r="M5173" s="243"/>
      <c r="N5173" s="244"/>
      <c r="O5173" s="244"/>
      <c r="P5173" s="244"/>
      <c r="Q5173" s="244"/>
      <c r="R5173" s="244"/>
      <c r="S5173" s="244"/>
      <c r="T5173" s="245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6" t="s">
        <v>383</v>
      </c>
      <c r="AU5173" s="246" t="s">
        <v>91</v>
      </c>
      <c r="AV5173" s="13" t="s">
        <v>85</v>
      </c>
      <c r="AW5173" s="13" t="s">
        <v>37</v>
      </c>
      <c r="AX5173" s="13" t="s">
        <v>78</v>
      </c>
      <c r="AY5173" s="246" t="s">
        <v>373</v>
      </c>
    </row>
    <row r="5174" s="13" customFormat="1">
      <c r="A5174" s="13"/>
      <c r="B5174" s="236"/>
      <c r="C5174" s="237"/>
      <c r="D5174" s="238" t="s">
        <v>383</v>
      </c>
      <c r="E5174" s="239" t="s">
        <v>19</v>
      </c>
      <c r="F5174" s="240" t="s">
        <v>668</v>
      </c>
      <c r="G5174" s="237"/>
      <c r="H5174" s="239" t="s">
        <v>19</v>
      </c>
      <c r="I5174" s="241"/>
      <c r="J5174" s="237"/>
      <c r="K5174" s="237"/>
      <c r="L5174" s="242"/>
      <c r="M5174" s="243"/>
      <c r="N5174" s="244"/>
      <c r="O5174" s="244"/>
      <c r="P5174" s="244"/>
      <c r="Q5174" s="244"/>
      <c r="R5174" s="244"/>
      <c r="S5174" s="244"/>
      <c r="T5174" s="245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46" t="s">
        <v>383</v>
      </c>
      <c r="AU5174" s="246" t="s">
        <v>91</v>
      </c>
      <c r="AV5174" s="13" t="s">
        <v>85</v>
      </c>
      <c r="AW5174" s="13" t="s">
        <v>37</v>
      </c>
      <c r="AX5174" s="13" t="s">
        <v>78</v>
      </c>
      <c r="AY5174" s="246" t="s">
        <v>373</v>
      </c>
    </row>
    <row r="5175" s="13" customFormat="1">
      <c r="A5175" s="13"/>
      <c r="B5175" s="236"/>
      <c r="C5175" s="237"/>
      <c r="D5175" s="238" t="s">
        <v>383</v>
      </c>
      <c r="E5175" s="239" t="s">
        <v>19</v>
      </c>
      <c r="F5175" s="240" t="s">
        <v>4741</v>
      </c>
      <c r="G5175" s="237"/>
      <c r="H5175" s="239" t="s">
        <v>19</v>
      </c>
      <c r="I5175" s="241"/>
      <c r="J5175" s="237"/>
      <c r="K5175" s="237"/>
      <c r="L5175" s="242"/>
      <c r="M5175" s="243"/>
      <c r="N5175" s="244"/>
      <c r="O5175" s="244"/>
      <c r="P5175" s="244"/>
      <c r="Q5175" s="244"/>
      <c r="R5175" s="244"/>
      <c r="S5175" s="244"/>
      <c r="T5175" s="245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6" t="s">
        <v>383</v>
      </c>
      <c r="AU5175" s="246" t="s">
        <v>91</v>
      </c>
      <c r="AV5175" s="13" t="s">
        <v>85</v>
      </c>
      <c r="AW5175" s="13" t="s">
        <v>37</v>
      </c>
      <c r="AX5175" s="13" t="s">
        <v>78</v>
      </c>
      <c r="AY5175" s="246" t="s">
        <v>373</v>
      </c>
    </row>
    <row r="5176" s="14" customFormat="1">
      <c r="A5176" s="14"/>
      <c r="B5176" s="247"/>
      <c r="C5176" s="248"/>
      <c r="D5176" s="238" t="s">
        <v>383</v>
      </c>
      <c r="E5176" s="249" t="s">
        <v>19</v>
      </c>
      <c r="F5176" s="250" t="s">
        <v>2825</v>
      </c>
      <c r="G5176" s="248"/>
      <c r="H5176" s="251">
        <v>21.66</v>
      </c>
      <c r="I5176" s="252"/>
      <c r="J5176" s="248"/>
      <c r="K5176" s="248"/>
      <c r="L5176" s="253"/>
      <c r="M5176" s="254"/>
      <c r="N5176" s="255"/>
      <c r="O5176" s="255"/>
      <c r="P5176" s="255"/>
      <c r="Q5176" s="255"/>
      <c r="R5176" s="255"/>
      <c r="S5176" s="255"/>
      <c r="T5176" s="256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7" t="s">
        <v>383</v>
      </c>
      <c r="AU5176" s="257" t="s">
        <v>91</v>
      </c>
      <c r="AV5176" s="14" t="s">
        <v>91</v>
      </c>
      <c r="AW5176" s="14" t="s">
        <v>37</v>
      </c>
      <c r="AX5176" s="14" t="s">
        <v>78</v>
      </c>
      <c r="AY5176" s="257" t="s">
        <v>373</v>
      </c>
    </row>
    <row r="5177" s="14" customFormat="1">
      <c r="A5177" s="14"/>
      <c r="B5177" s="247"/>
      <c r="C5177" s="248"/>
      <c r="D5177" s="238" t="s">
        <v>383</v>
      </c>
      <c r="E5177" s="249" t="s">
        <v>19</v>
      </c>
      <c r="F5177" s="250" t="s">
        <v>4697</v>
      </c>
      <c r="G5177" s="248"/>
      <c r="H5177" s="251">
        <v>85.459999999999994</v>
      </c>
      <c r="I5177" s="252"/>
      <c r="J5177" s="248"/>
      <c r="K5177" s="248"/>
      <c r="L5177" s="253"/>
      <c r="M5177" s="254"/>
      <c r="N5177" s="255"/>
      <c r="O5177" s="255"/>
      <c r="P5177" s="255"/>
      <c r="Q5177" s="255"/>
      <c r="R5177" s="255"/>
      <c r="S5177" s="255"/>
      <c r="T5177" s="256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7" t="s">
        <v>383</v>
      </c>
      <c r="AU5177" s="257" t="s">
        <v>91</v>
      </c>
      <c r="AV5177" s="14" t="s">
        <v>91</v>
      </c>
      <c r="AW5177" s="14" t="s">
        <v>37</v>
      </c>
      <c r="AX5177" s="14" t="s">
        <v>78</v>
      </c>
      <c r="AY5177" s="257" t="s">
        <v>373</v>
      </c>
    </row>
    <row r="5178" s="14" customFormat="1">
      <c r="A5178" s="14"/>
      <c r="B5178" s="247"/>
      <c r="C5178" s="248"/>
      <c r="D5178" s="238" t="s">
        <v>383</v>
      </c>
      <c r="E5178" s="249" t="s">
        <v>19</v>
      </c>
      <c r="F5178" s="250" t="s">
        <v>2831</v>
      </c>
      <c r="G5178" s="248"/>
      <c r="H5178" s="251">
        <v>19.149999999999999</v>
      </c>
      <c r="I5178" s="252"/>
      <c r="J5178" s="248"/>
      <c r="K5178" s="248"/>
      <c r="L5178" s="253"/>
      <c r="M5178" s="254"/>
      <c r="N5178" s="255"/>
      <c r="O5178" s="255"/>
      <c r="P5178" s="255"/>
      <c r="Q5178" s="255"/>
      <c r="R5178" s="255"/>
      <c r="S5178" s="255"/>
      <c r="T5178" s="25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7" t="s">
        <v>383</v>
      </c>
      <c r="AU5178" s="257" t="s">
        <v>91</v>
      </c>
      <c r="AV5178" s="14" t="s">
        <v>91</v>
      </c>
      <c r="AW5178" s="14" t="s">
        <v>37</v>
      </c>
      <c r="AX5178" s="14" t="s">
        <v>78</v>
      </c>
      <c r="AY5178" s="257" t="s">
        <v>373</v>
      </c>
    </row>
    <row r="5179" s="14" customFormat="1">
      <c r="A5179" s="14"/>
      <c r="B5179" s="247"/>
      <c r="C5179" s="248"/>
      <c r="D5179" s="238" t="s">
        <v>383</v>
      </c>
      <c r="E5179" s="249" t="s">
        <v>19</v>
      </c>
      <c r="F5179" s="250" t="s">
        <v>2832</v>
      </c>
      <c r="G5179" s="248"/>
      <c r="H5179" s="251">
        <v>25.949999999999999</v>
      </c>
      <c r="I5179" s="252"/>
      <c r="J5179" s="248"/>
      <c r="K5179" s="248"/>
      <c r="L5179" s="253"/>
      <c r="M5179" s="254"/>
      <c r="N5179" s="255"/>
      <c r="O5179" s="255"/>
      <c r="P5179" s="255"/>
      <c r="Q5179" s="255"/>
      <c r="R5179" s="255"/>
      <c r="S5179" s="255"/>
      <c r="T5179" s="256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7" t="s">
        <v>383</v>
      </c>
      <c r="AU5179" s="257" t="s">
        <v>91</v>
      </c>
      <c r="AV5179" s="14" t="s">
        <v>91</v>
      </c>
      <c r="AW5179" s="14" t="s">
        <v>37</v>
      </c>
      <c r="AX5179" s="14" t="s">
        <v>78</v>
      </c>
      <c r="AY5179" s="257" t="s">
        <v>373</v>
      </c>
    </row>
    <row r="5180" s="14" customFormat="1">
      <c r="A5180" s="14"/>
      <c r="B5180" s="247"/>
      <c r="C5180" s="248"/>
      <c r="D5180" s="238" t="s">
        <v>383</v>
      </c>
      <c r="E5180" s="249" t="s">
        <v>19</v>
      </c>
      <c r="F5180" s="250" t="s">
        <v>2833</v>
      </c>
      <c r="G5180" s="248"/>
      <c r="H5180" s="251">
        <v>38.630000000000003</v>
      </c>
      <c r="I5180" s="252"/>
      <c r="J5180" s="248"/>
      <c r="K5180" s="248"/>
      <c r="L5180" s="253"/>
      <c r="M5180" s="254"/>
      <c r="N5180" s="255"/>
      <c r="O5180" s="255"/>
      <c r="P5180" s="255"/>
      <c r="Q5180" s="255"/>
      <c r="R5180" s="255"/>
      <c r="S5180" s="255"/>
      <c r="T5180" s="256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7" t="s">
        <v>383</v>
      </c>
      <c r="AU5180" s="257" t="s">
        <v>91</v>
      </c>
      <c r="AV5180" s="14" t="s">
        <v>91</v>
      </c>
      <c r="AW5180" s="14" t="s">
        <v>37</v>
      </c>
      <c r="AX5180" s="14" t="s">
        <v>78</v>
      </c>
      <c r="AY5180" s="257" t="s">
        <v>373</v>
      </c>
    </row>
    <row r="5181" s="14" customFormat="1">
      <c r="A5181" s="14"/>
      <c r="B5181" s="247"/>
      <c r="C5181" s="248"/>
      <c r="D5181" s="238" t="s">
        <v>383</v>
      </c>
      <c r="E5181" s="249" t="s">
        <v>19</v>
      </c>
      <c r="F5181" s="250" t="s">
        <v>2915</v>
      </c>
      <c r="G5181" s="248"/>
      <c r="H5181" s="251">
        <v>2.1899999999999999</v>
      </c>
      <c r="I5181" s="252"/>
      <c r="J5181" s="248"/>
      <c r="K5181" s="248"/>
      <c r="L5181" s="253"/>
      <c r="M5181" s="254"/>
      <c r="N5181" s="255"/>
      <c r="O5181" s="255"/>
      <c r="P5181" s="255"/>
      <c r="Q5181" s="255"/>
      <c r="R5181" s="255"/>
      <c r="S5181" s="255"/>
      <c r="T5181" s="256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7" t="s">
        <v>383</v>
      </c>
      <c r="AU5181" s="257" t="s">
        <v>91</v>
      </c>
      <c r="AV5181" s="14" t="s">
        <v>91</v>
      </c>
      <c r="AW5181" s="14" t="s">
        <v>37</v>
      </c>
      <c r="AX5181" s="14" t="s">
        <v>78</v>
      </c>
      <c r="AY5181" s="257" t="s">
        <v>373</v>
      </c>
    </row>
    <row r="5182" s="14" customFormat="1">
      <c r="A5182" s="14"/>
      <c r="B5182" s="247"/>
      <c r="C5182" s="248"/>
      <c r="D5182" s="238" t="s">
        <v>383</v>
      </c>
      <c r="E5182" s="249" t="s">
        <v>19</v>
      </c>
      <c r="F5182" s="250" t="s">
        <v>2916</v>
      </c>
      <c r="G5182" s="248"/>
      <c r="H5182" s="251">
        <v>4.2999999999999998</v>
      </c>
      <c r="I5182" s="252"/>
      <c r="J5182" s="248"/>
      <c r="K5182" s="248"/>
      <c r="L5182" s="253"/>
      <c r="M5182" s="254"/>
      <c r="N5182" s="255"/>
      <c r="O5182" s="255"/>
      <c r="P5182" s="255"/>
      <c r="Q5182" s="255"/>
      <c r="R5182" s="255"/>
      <c r="S5182" s="255"/>
      <c r="T5182" s="256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7" t="s">
        <v>383</v>
      </c>
      <c r="AU5182" s="257" t="s">
        <v>91</v>
      </c>
      <c r="AV5182" s="14" t="s">
        <v>91</v>
      </c>
      <c r="AW5182" s="14" t="s">
        <v>37</v>
      </c>
      <c r="AX5182" s="14" t="s">
        <v>78</v>
      </c>
      <c r="AY5182" s="257" t="s">
        <v>373</v>
      </c>
    </row>
    <row r="5183" s="14" customFormat="1">
      <c r="A5183" s="14"/>
      <c r="B5183" s="247"/>
      <c r="C5183" s="248"/>
      <c r="D5183" s="238" t="s">
        <v>383</v>
      </c>
      <c r="E5183" s="249" t="s">
        <v>19</v>
      </c>
      <c r="F5183" s="250" t="s">
        <v>2917</v>
      </c>
      <c r="G5183" s="248"/>
      <c r="H5183" s="251">
        <v>7.2699999999999996</v>
      </c>
      <c r="I5183" s="252"/>
      <c r="J5183" s="248"/>
      <c r="K5183" s="248"/>
      <c r="L5183" s="253"/>
      <c r="M5183" s="254"/>
      <c r="N5183" s="255"/>
      <c r="O5183" s="255"/>
      <c r="P5183" s="255"/>
      <c r="Q5183" s="255"/>
      <c r="R5183" s="255"/>
      <c r="S5183" s="255"/>
      <c r="T5183" s="256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7" t="s">
        <v>383</v>
      </c>
      <c r="AU5183" s="257" t="s">
        <v>91</v>
      </c>
      <c r="AV5183" s="14" t="s">
        <v>91</v>
      </c>
      <c r="AW5183" s="14" t="s">
        <v>37</v>
      </c>
      <c r="AX5183" s="14" t="s">
        <v>78</v>
      </c>
      <c r="AY5183" s="257" t="s">
        <v>373</v>
      </c>
    </row>
    <row r="5184" s="14" customFormat="1">
      <c r="A5184" s="14"/>
      <c r="B5184" s="247"/>
      <c r="C5184" s="248"/>
      <c r="D5184" s="238" t="s">
        <v>383</v>
      </c>
      <c r="E5184" s="249" t="s">
        <v>19</v>
      </c>
      <c r="F5184" s="250" t="s">
        <v>2918</v>
      </c>
      <c r="G5184" s="248"/>
      <c r="H5184" s="251">
        <v>7.3700000000000001</v>
      </c>
      <c r="I5184" s="252"/>
      <c r="J5184" s="248"/>
      <c r="K5184" s="248"/>
      <c r="L5184" s="253"/>
      <c r="M5184" s="254"/>
      <c r="N5184" s="255"/>
      <c r="O5184" s="255"/>
      <c r="P5184" s="255"/>
      <c r="Q5184" s="255"/>
      <c r="R5184" s="255"/>
      <c r="S5184" s="255"/>
      <c r="T5184" s="256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7" t="s">
        <v>383</v>
      </c>
      <c r="AU5184" s="257" t="s">
        <v>91</v>
      </c>
      <c r="AV5184" s="14" t="s">
        <v>91</v>
      </c>
      <c r="AW5184" s="14" t="s">
        <v>37</v>
      </c>
      <c r="AX5184" s="14" t="s">
        <v>78</v>
      </c>
      <c r="AY5184" s="257" t="s">
        <v>373</v>
      </c>
    </row>
    <row r="5185" s="14" customFormat="1">
      <c r="A5185" s="14"/>
      <c r="B5185" s="247"/>
      <c r="C5185" s="248"/>
      <c r="D5185" s="238" t="s">
        <v>383</v>
      </c>
      <c r="E5185" s="249" t="s">
        <v>19</v>
      </c>
      <c r="F5185" s="250" t="s">
        <v>2834</v>
      </c>
      <c r="G5185" s="248"/>
      <c r="H5185" s="251">
        <v>28.629999999999999</v>
      </c>
      <c r="I5185" s="252"/>
      <c r="J5185" s="248"/>
      <c r="K5185" s="248"/>
      <c r="L5185" s="253"/>
      <c r="M5185" s="254"/>
      <c r="N5185" s="255"/>
      <c r="O5185" s="255"/>
      <c r="P5185" s="255"/>
      <c r="Q5185" s="255"/>
      <c r="R5185" s="255"/>
      <c r="S5185" s="255"/>
      <c r="T5185" s="256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7" t="s">
        <v>383</v>
      </c>
      <c r="AU5185" s="257" t="s">
        <v>91</v>
      </c>
      <c r="AV5185" s="14" t="s">
        <v>91</v>
      </c>
      <c r="AW5185" s="14" t="s">
        <v>37</v>
      </c>
      <c r="AX5185" s="14" t="s">
        <v>78</v>
      </c>
      <c r="AY5185" s="257" t="s">
        <v>373</v>
      </c>
    </row>
    <row r="5186" s="14" customFormat="1">
      <c r="A5186" s="14"/>
      <c r="B5186" s="247"/>
      <c r="C5186" s="248"/>
      <c r="D5186" s="238" t="s">
        <v>383</v>
      </c>
      <c r="E5186" s="249" t="s">
        <v>19</v>
      </c>
      <c r="F5186" s="250" t="s">
        <v>4698</v>
      </c>
      <c r="G5186" s="248"/>
      <c r="H5186" s="251">
        <v>59.490000000000002</v>
      </c>
      <c r="I5186" s="252"/>
      <c r="J5186" s="248"/>
      <c r="K5186" s="248"/>
      <c r="L5186" s="253"/>
      <c r="M5186" s="254"/>
      <c r="N5186" s="255"/>
      <c r="O5186" s="255"/>
      <c r="P5186" s="255"/>
      <c r="Q5186" s="255"/>
      <c r="R5186" s="255"/>
      <c r="S5186" s="255"/>
      <c r="T5186" s="256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7" t="s">
        <v>383</v>
      </c>
      <c r="AU5186" s="257" t="s">
        <v>91</v>
      </c>
      <c r="AV5186" s="14" t="s">
        <v>91</v>
      </c>
      <c r="AW5186" s="14" t="s">
        <v>37</v>
      </c>
      <c r="AX5186" s="14" t="s">
        <v>78</v>
      </c>
      <c r="AY5186" s="257" t="s">
        <v>373</v>
      </c>
    </row>
    <row r="5187" s="16" customFormat="1">
      <c r="A5187" s="16"/>
      <c r="B5187" s="269"/>
      <c r="C5187" s="270"/>
      <c r="D5187" s="238" t="s">
        <v>383</v>
      </c>
      <c r="E5187" s="271" t="s">
        <v>19</v>
      </c>
      <c r="F5187" s="272" t="s">
        <v>447</v>
      </c>
      <c r="G5187" s="270"/>
      <c r="H5187" s="273">
        <v>300.10000000000002</v>
      </c>
      <c r="I5187" s="274"/>
      <c r="J5187" s="270"/>
      <c r="K5187" s="270"/>
      <c r="L5187" s="275"/>
      <c r="M5187" s="276"/>
      <c r="N5187" s="277"/>
      <c r="O5187" s="277"/>
      <c r="P5187" s="277"/>
      <c r="Q5187" s="277"/>
      <c r="R5187" s="277"/>
      <c r="S5187" s="277"/>
      <c r="T5187" s="278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T5187" s="279" t="s">
        <v>383</v>
      </c>
      <c r="AU5187" s="279" t="s">
        <v>91</v>
      </c>
      <c r="AV5187" s="16" t="s">
        <v>98</v>
      </c>
      <c r="AW5187" s="16" t="s">
        <v>37</v>
      </c>
      <c r="AX5187" s="16" t="s">
        <v>78</v>
      </c>
      <c r="AY5187" s="279" t="s">
        <v>373</v>
      </c>
    </row>
    <row r="5188" s="14" customFormat="1">
      <c r="A5188" s="14"/>
      <c r="B5188" s="247"/>
      <c r="C5188" s="248"/>
      <c r="D5188" s="238" t="s">
        <v>383</v>
      </c>
      <c r="E5188" s="249" t="s">
        <v>19</v>
      </c>
      <c r="F5188" s="250" t="s">
        <v>4748</v>
      </c>
      <c r="G5188" s="248"/>
      <c r="H5188" s="251">
        <v>100</v>
      </c>
      <c r="I5188" s="252"/>
      <c r="J5188" s="248"/>
      <c r="K5188" s="248"/>
      <c r="L5188" s="253"/>
      <c r="M5188" s="254"/>
      <c r="N5188" s="255"/>
      <c r="O5188" s="255"/>
      <c r="P5188" s="255"/>
      <c r="Q5188" s="255"/>
      <c r="R5188" s="255"/>
      <c r="S5188" s="255"/>
      <c r="T5188" s="256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7" t="s">
        <v>383</v>
      </c>
      <c r="AU5188" s="257" t="s">
        <v>91</v>
      </c>
      <c r="AV5188" s="14" t="s">
        <v>91</v>
      </c>
      <c r="AW5188" s="14" t="s">
        <v>37</v>
      </c>
      <c r="AX5188" s="14" t="s">
        <v>78</v>
      </c>
      <c r="AY5188" s="257" t="s">
        <v>373</v>
      </c>
    </row>
    <row r="5189" s="16" customFormat="1">
      <c r="A5189" s="16"/>
      <c r="B5189" s="269"/>
      <c r="C5189" s="270"/>
      <c r="D5189" s="238" t="s">
        <v>383</v>
      </c>
      <c r="E5189" s="271" t="s">
        <v>19</v>
      </c>
      <c r="F5189" s="272" t="s">
        <v>447</v>
      </c>
      <c r="G5189" s="270"/>
      <c r="H5189" s="273">
        <v>100</v>
      </c>
      <c r="I5189" s="274"/>
      <c r="J5189" s="270"/>
      <c r="K5189" s="270"/>
      <c r="L5189" s="275"/>
      <c r="M5189" s="276"/>
      <c r="N5189" s="277"/>
      <c r="O5189" s="277"/>
      <c r="P5189" s="277"/>
      <c r="Q5189" s="277"/>
      <c r="R5189" s="277"/>
      <c r="S5189" s="277"/>
      <c r="T5189" s="278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6"/>
      <c r="AE5189" s="16"/>
      <c r="AT5189" s="279" t="s">
        <v>383</v>
      </c>
      <c r="AU5189" s="279" t="s">
        <v>91</v>
      </c>
      <c r="AV5189" s="16" t="s">
        <v>98</v>
      </c>
      <c r="AW5189" s="16" t="s">
        <v>37</v>
      </c>
      <c r="AX5189" s="16" t="s">
        <v>78</v>
      </c>
      <c r="AY5189" s="279" t="s">
        <v>373</v>
      </c>
    </row>
    <row r="5190" s="15" customFormat="1">
      <c r="A5190" s="15"/>
      <c r="B5190" s="258"/>
      <c r="C5190" s="259"/>
      <c r="D5190" s="238" t="s">
        <v>383</v>
      </c>
      <c r="E5190" s="260" t="s">
        <v>19</v>
      </c>
      <c r="F5190" s="261" t="s">
        <v>386</v>
      </c>
      <c r="G5190" s="259"/>
      <c r="H5190" s="262">
        <v>400.10000000000002</v>
      </c>
      <c r="I5190" s="263"/>
      <c r="J5190" s="259"/>
      <c r="K5190" s="259"/>
      <c r="L5190" s="264"/>
      <c r="M5190" s="265"/>
      <c r="N5190" s="266"/>
      <c r="O5190" s="266"/>
      <c r="P5190" s="266"/>
      <c r="Q5190" s="266"/>
      <c r="R5190" s="266"/>
      <c r="S5190" s="266"/>
      <c r="T5190" s="267"/>
      <c r="U5190" s="15"/>
      <c r="V5190" s="15"/>
      <c r="W5190" s="15"/>
      <c r="X5190" s="15"/>
      <c r="Y5190" s="15"/>
      <c r="Z5190" s="15"/>
      <c r="AA5190" s="15"/>
      <c r="AB5190" s="15"/>
      <c r="AC5190" s="15"/>
      <c r="AD5190" s="15"/>
      <c r="AE5190" s="15"/>
      <c r="AT5190" s="268" t="s">
        <v>383</v>
      </c>
      <c r="AU5190" s="268" t="s">
        <v>91</v>
      </c>
      <c r="AV5190" s="15" t="s">
        <v>379</v>
      </c>
      <c r="AW5190" s="15" t="s">
        <v>37</v>
      </c>
      <c r="AX5190" s="15" t="s">
        <v>85</v>
      </c>
      <c r="AY5190" s="268" t="s">
        <v>373</v>
      </c>
    </row>
    <row r="5191" s="14" customFormat="1">
      <c r="A5191" s="14"/>
      <c r="B5191" s="247"/>
      <c r="C5191" s="248"/>
      <c r="D5191" s="238" t="s">
        <v>383</v>
      </c>
      <c r="E5191" s="248"/>
      <c r="F5191" s="250" t="s">
        <v>4749</v>
      </c>
      <c r="G5191" s="248"/>
      <c r="H5191" s="251">
        <v>440.11000000000001</v>
      </c>
      <c r="I5191" s="252"/>
      <c r="J5191" s="248"/>
      <c r="K5191" s="248"/>
      <c r="L5191" s="253"/>
      <c r="M5191" s="254"/>
      <c r="N5191" s="255"/>
      <c r="O5191" s="255"/>
      <c r="P5191" s="255"/>
      <c r="Q5191" s="255"/>
      <c r="R5191" s="255"/>
      <c r="S5191" s="255"/>
      <c r="T5191" s="256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7" t="s">
        <v>383</v>
      </c>
      <c r="AU5191" s="257" t="s">
        <v>91</v>
      </c>
      <c r="AV5191" s="14" t="s">
        <v>91</v>
      </c>
      <c r="AW5191" s="14" t="s">
        <v>4</v>
      </c>
      <c r="AX5191" s="14" t="s">
        <v>85</v>
      </c>
      <c r="AY5191" s="257" t="s">
        <v>373</v>
      </c>
    </row>
    <row r="5192" s="2" customFormat="1" ht="24.15" customHeight="1">
      <c r="A5192" s="41"/>
      <c r="B5192" s="42"/>
      <c r="C5192" s="218" t="s">
        <v>4750</v>
      </c>
      <c r="D5192" s="218" t="s">
        <v>375</v>
      </c>
      <c r="E5192" s="219" t="s">
        <v>4751</v>
      </c>
      <c r="F5192" s="220" t="s">
        <v>4752</v>
      </c>
      <c r="G5192" s="221" t="s">
        <v>230</v>
      </c>
      <c r="H5192" s="222">
        <v>199.97999999999999</v>
      </c>
      <c r="I5192" s="223"/>
      <c r="J5192" s="224">
        <f>ROUND(I5192*H5192,2)</f>
        <v>0</v>
      </c>
      <c r="K5192" s="220" t="s">
        <v>378</v>
      </c>
      <c r="L5192" s="47"/>
      <c r="M5192" s="225" t="s">
        <v>19</v>
      </c>
      <c r="N5192" s="226" t="s">
        <v>50</v>
      </c>
      <c r="O5192" s="87"/>
      <c r="P5192" s="227">
        <f>O5192*H5192</f>
        <v>0</v>
      </c>
      <c r="Q5192" s="227">
        <v>0.00012</v>
      </c>
      <c r="R5192" s="227">
        <f>Q5192*H5192</f>
        <v>0.023997600000000001</v>
      </c>
      <c r="S5192" s="227">
        <v>0</v>
      </c>
      <c r="T5192" s="228">
        <f>S5192*H5192</f>
        <v>0</v>
      </c>
      <c r="U5192" s="41"/>
      <c r="V5192" s="41"/>
      <c r="W5192" s="41"/>
      <c r="X5192" s="41"/>
      <c r="Y5192" s="41"/>
      <c r="Z5192" s="41"/>
      <c r="AA5192" s="41"/>
      <c r="AB5192" s="41"/>
      <c r="AC5192" s="41"/>
      <c r="AD5192" s="41"/>
      <c r="AE5192" s="41"/>
      <c r="AR5192" s="229" t="s">
        <v>482</v>
      </c>
      <c r="AT5192" s="229" t="s">
        <v>375</v>
      </c>
      <c r="AU5192" s="229" t="s">
        <v>91</v>
      </c>
      <c r="AY5192" s="20" t="s">
        <v>373</v>
      </c>
      <c r="BE5192" s="230">
        <f>IF(N5192="základní",J5192,0)</f>
        <v>0</v>
      </c>
      <c r="BF5192" s="230">
        <f>IF(N5192="snížená",J5192,0)</f>
        <v>0</v>
      </c>
      <c r="BG5192" s="230">
        <f>IF(N5192="zákl. přenesená",J5192,0)</f>
        <v>0</v>
      </c>
      <c r="BH5192" s="230">
        <f>IF(N5192="sníž. přenesená",J5192,0)</f>
        <v>0</v>
      </c>
      <c r="BI5192" s="230">
        <f>IF(N5192="nulová",J5192,0)</f>
        <v>0</v>
      </c>
      <c r="BJ5192" s="20" t="s">
        <v>91</v>
      </c>
      <c r="BK5192" s="230">
        <f>ROUND(I5192*H5192,2)</f>
        <v>0</v>
      </c>
      <c r="BL5192" s="20" t="s">
        <v>482</v>
      </c>
      <c r="BM5192" s="229" t="s">
        <v>4753</v>
      </c>
    </row>
    <row r="5193" s="2" customFormat="1">
      <c r="A5193" s="41"/>
      <c r="B5193" s="42"/>
      <c r="C5193" s="43"/>
      <c r="D5193" s="231" t="s">
        <v>381</v>
      </c>
      <c r="E5193" s="43"/>
      <c r="F5193" s="232" t="s">
        <v>4754</v>
      </c>
      <c r="G5193" s="43"/>
      <c r="H5193" s="43"/>
      <c r="I5193" s="233"/>
      <c r="J5193" s="43"/>
      <c r="K5193" s="43"/>
      <c r="L5193" s="47"/>
      <c r="M5193" s="234"/>
      <c r="N5193" s="235"/>
      <c r="O5193" s="87"/>
      <c r="P5193" s="87"/>
      <c r="Q5193" s="87"/>
      <c r="R5193" s="87"/>
      <c r="S5193" s="87"/>
      <c r="T5193" s="88"/>
      <c r="U5193" s="41"/>
      <c r="V5193" s="41"/>
      <c r="W5193" s="41"/>
      <c r="X5193" s="41"/>
      <c r="Y5193" s="41"/>
      <c r="Z5193" s="41"/>
      <c r="AA5193" s="41"/>
      <c r="AB5193" s="41"/>
      <c r="AC5193" s="41"/>
      <c r="AD5193" s="41"/>
      <c r="AE5193" s="41"/>
      <c r="AT5193" s="20" t="s">
        <v>381</v>
      </c>
      <c r="AU5193" s="20" t="s">
        <v>91</v>
      </c>
    </row>
    <row r="5194" s="13" customFormat="1">
      <c r="A5194" s="13"/>
      <c r="B5194" s="236"/>
      <c r="C5194" s="237"/>
      <c r="D5194" s="238" t="s">
        <v>383</v>
      </c>
      <c r="E5194" s="239" t="s">
        <v>19</v>
      </c>
      <c r="F5194" s="240" t="s">
        <v>4755</v>
      </c>
      <c r="G5194" s="237"/>
      <c r="H5194" s="239" t="s">
        <v>19</v>
      </c>
      <c r="I5194" s="241"/>
      <c r="J5194" s="237"/>
      <c r="K5194" s="237"/>
      <c r="L5194" s="242"/>
      <c r="M5194" s="243"/>
      <c r="N5194" s="244"/>
      <c r="O5194" s="244"/>
      <c r="P5194" s="244"/>
      <c r="Q5194" s="244"/>
      <c r="R5194" s="244"/>
      <c r="S5194" s="244"/>
      <c r="T5194" s="24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6" t="s">
        <v>383</v>
      </c>
      <c r="AU5194" s="246" t="s">
        <v>91</v>
      </c>
      <c r="AV5194" s="13" t="s">
        <v>85</v>
      </c>
      <c r="AW5194" s="13" t="s">
        <v>37</v>
      </c>
      <c r="AX5194" s="13" t="s">
        <v>78</v>
      </c>
      <c r="AY5194" s="246" t="s">
        <v>373</v>
      </c>
    </row>
    <row r="5195" s="14" customFormat="1">
      <c r="A5195" s="14"/>
      <c r="B5195" s="247"/>
      <c r="C5195" s="248"/>
      <c r="D5195" s="238" t="s">
        <v>383</v>
      </c>
      <c r="E5195" s="249" t="s">
        <v>19</v>
      </c>
      <c r="F5195" s="250" t="s">
        <v>4756</v>
      </c>
      <c r="G5195" s="248"/>
      <c r="H5195" s="251">
        <v>199.97999999999999</v>
      </c>
      <c r="I5195" s="252"/>
      <c r="J5195" s="248"/>
      <c r="K5195" s="248"/>
      <c r="L5195" s="253"/>
      <c r="M5195" s="254"/>
      <c r="N5195" s="255"/>
      <c r="O5195" s="255"/>
      <c r="P5195" s="255"/>
      <c r="Q5195" s="255"/>
      <c r="R5195" s="255"/>
      <c r="S5195" s="255"/>
      <c r="T5195" s="256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7" t="s">
        <v>383</v>
      </c>
      <c r="AU5195" s="257" t="s">
        <v>91</v>
      </c>
      <c r="AV5195" s="14" t="s">
        <v>91</v>
      </c>
      <c r="AW5195" s="14" t="s">
        <v>37</v>
      </c>
      <c r="AX5195" s="14" t="s">
        <v>78</v>
      </c>
      <c r="AY5195" s="257" t="s">
        <v>373</v>
      </c>
    </row>
    <row r="5196" s="15" customFormat="1">
      <c r="A5196" s="15"/>
      <c r="B5196" s="258"/>
      <c r="C5196" s="259"/>
      <c r="D5196" s="238" t="s">
        <v>383</v>
      </c>
      <c r="E5196" s="260" t="s">
        <v>19</v>
      </c>
      <c r="F5196" s="261" t="s">
        <v>386</v>
      </c>
      <c r="G5196" s="259"/>
      <c r="H5196" s="262">
        <v>199.97999999999999</v>
      </c>
      <c r="I5196" s="263"/>
      <c r="J5196" s="259"/>
      <c r="K5196" s="259"/>
      <c r="L5196" s="264"/>
      <c r="M5196" s="265"/>
      <c r="N5196" s="266"/>
      <c r="O5196" s="266"/>
      <c r="P5196" s="266"/>
      <c r="Q5196" s="266"/>
      <c r="R5196" s="266"/>
      <c r="S5196" s="266"/>
      <c r="T5196" s="267"/>
      <c r="U5196" s="15"/>
      <c r="V5196" s="15"/>
      <c r="W5196" s="15"/>
      <c r="X5196" s="15"/>
      <c r="Y5196" s="15"/>
      <c r="Z5196" s="15"/>
      <c r="AA5196" s="15"/>
      <c r="AB5196" s="15"/>
      <c r="AC5196" s="15"/>
      <c r="AD5196" s="15"/>
      <c r="AE5196" s="15"/>
      <c r="AT5196" s="268" t="s">
        <v>383</v>
      </c>
      <c r="AU5196" s="268" t="s">
        <v>91</v>
      </c>
      <c r="AV5196" s="15" t="s">
        <v>379</v>
      </c>
      <c r="AW5196" s="15" t="s">
        <v>37</v>
      </c>
      <c r="AX5196" s="15" t="s">
        <v>85</v>
      </c>
      <c r="AY5196" s="268" t="s">
        <v>373</v>
      </c>
    </row>
    <row r="5197" s="2" customFormat="1" ht="24.15" customHeight="1">
      <c r="A5197" s="41"/>
      <c r="B5197" s="42"/>
      <c r="C5197" s="218" t="s">
        <v>4757</v>
      </c>
      <c r="D5197" s="218" t="s">
        <v>375</v>
      </c>
      <c r="E5197" s="219" t="s">
        <v>4758</v>
      </c>
      <c r="F5197" s="220" t="s">
        <v>4759</v>
      </c>
      <c r="G5197" s="221" t="s">
        <v>230</v>
      </c>
      <c r="H5197" s="222">
        <v>199.97999999999999</v>
      </c>
      <c r="I5197" s="223"/>
      <c r="J5197" s="224">
        <f>ROUND(I5197*H5197,2)</f>
        <v>0</v>
      </c>
      <c r="K5197" s="220" t="s">
        <v>378</v>
      </c>
      <c r="L5197" s="47"/>
      <c r="M5197" s="225" t="s">
        <v>19</v>
      </c>
      <c r="N5197" s="226" t="s">
        <v>50</v>
      </c>
      <c r="O5197" s="87"/>
      <c r="P5197" s="227">
        <f>O5197*H5197</f>
        <v>0</v>
      </c>
      <c r="Q5197" s="227">
        <v>8.0000000000000007E-05</v>
      </c>
      <c r="R5197" s="227">
        <f>Q5197*H5197</f>
        <v>0.015998399999999999</v>
      </c>
      <c r="S5197" s="227">
        <v>0</v>
      </c>
      <c r="T5197" s="228">
        <f>S5197*H5197</f>
        <v>0</v>
      </c>
      <c r="U5197" s="41"/>
      <c r="V5197" s="41"/>
      <c r="W5197" s="41"/>
      <c r="X5197" s="41"/>
      <c r="Y5197" s="41"/>
      <c r="Z5197" s="41"/>
      <c r="AA5197" s="41"/>
      <c r="AB5197" s="41"/>
      <c r="AC5197" s="41"/>
      <c r="AD5197" s="41"/>
      <c r="AE5197" s="41"/>
      <c r="AR5197" s="229" t="s">
        <v>482</v>
      </c>
      <c r="AT5197" s="229" t="s">
        <v>375</v>
      </c>
      <c r="AU5197" s="229" t="s">
        <v>91</v>
      </c>
      <c r="AY5197" s="20" t="s">
        <v>373</v>
      </c>
      <c r="BE5197" s="230">
        <f>IF(N5197="základní",J5197,0)</f>
        <v>0</v>
      </c>
      <c r="BF5197" s="230">
        <f>IF(N5197="snížená",J5197,0)</f>
        <v>0</v>
      </c>
      <c r="BG5197" s="230">
        <f>IF(N5197="zákl. přenesená",J5197,0)</f>
        <v>0</v>
      </c>
      <c r="BH5197" s="230">
        <f>IF(N5197="sníž. přenesená",J5197,0)</f>
        <v>0</v>
      </c>
      <c r="BI5197" s="230">
        <f>IF(N5197="nulová",J5197,0)</f>
        <v>0</v>
      </c>
      <c r="BJ5197" s="20" t="s">
        <v>91</v>
      </c>
      <c r="BK5197" s="230">
        <f>ROUND(I5197*H5197,2)</f>
        <v>0</v>
      </c>
      <c r="BL5197" s="20" t="s">
        <v>482</v>
      </c>
      <c r="BM5197" s="229" t="s">
        <v>4760</v>
      </c>
    </row>
    <row r="5198" s="2" customFormat="1">
      <c r="A5198" s="41"/>
      <c r="B5198" s="42"/>
      <c r="C5198" s="43"/>
      <c r="D5198" s="231" t="s">
        <v>381</v>
      </c>
      <c r="E5198" s="43"/>
      <c r="F5198" s="232" t="s">
        <v>4761</v>
      </c>
      <c r="G5198" s="43"/>
      <c r="H5198" s="43"/>
      <c r="I5198" s="233"/>
      <c r="J5198" s="43"/>
      <c r="K5198" s="43"/>
      <c r="L5198" s="47"/>
      <c r="M5198" s="234"/>
      <c r="N5198" s="235"/>
      <c r="O5198" s="87"/>
      <c r="P5198" s="87"/>
      <c r="Q5198" s="87"/>
      <c r="R5198" s="87"/>
      <c r="S5198" s="87"/>
      <c r="T5198" s="88"/>
      <c r="U5198" s="41"/>
      <c r="V5198" s="41"/>
      <c r="W5198" s="41"/>
      <c r="X5198" s="41"/>
      <c r="Y5198" s="41"/>
      <c r="Z5198" s="41"/>
      <c r="AA5198" s="41"/>
      <c r="AB5198" s="41"/>
      <c r="AC5198" s="41"/>
      <c r="AD5198" s="41"/>
      <c r="AE5198" s="41"/>
      <c r="AT5198" s="20" t="s">
        <v>381</v>
      </c>
      <c r="AU5198" s="20" t="s">
        <v>91</v>
      </c>
    </row>
    <row r="5199" s="13" customFormat="1">
      <c r="A5199" s="13"/>
      <c r="B5199" s="236"/>
      <c r="C5199" s="237"/>
      <c r="D5199" s="238" t="s">
        <v>383</v>
      </c>
      <c r="E5199" s="239" t="s">
        <v>19</v>
      </c>
      <c r="F5199" s="240" t="s">
        <v>4755</v>
      </c>
      <c r="G5199" s="237"/>
      <c r="H5199" s="239" t="s">
        <v>19</v>
      </c>
      <c r="I5199" s="241"/>
      <c r="J5199" s="237"/>
      <c r="K5199" s="237"/>
      <c r="L5199" s="242"/>
      <c r="M5199" s="243"/>
      <c r="N5199" s="244"/>
      <c r="O5199" s="244"/>
      <c r="P5199" s="244"/>
      <c r="Q5199" s="244"/>
      <c r="R5199" s="244"/>
      <c r="S5199" s="244"/>
      <c r="T5199" s="245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6" t="s">
        <v>383</v>
      </c>
      <c r="AU5199" s="246" t="s">
        <v>91</v>
      </c>
      <c r="AV5199" s="13" t="s">
        <v>85</v>
      </c>
      <c r="AW5199" s="13" t="s">
        <v>37</v>
      </c>
      <c r="AX5199" s="13" t="s">
        <v>78</v>
      </c>
      <c r="AY5199" s="246" t="s">
        <v>373</v>
      </c>
    </row>
    <row r="5200" s="14" customFormat="1">
      <c r="A5200" s="14"/>
      <c r="B5200" s="247"/>
      <c r="C5200" s="248"/>
      <c r="D5200" s="238" t="s">
        <v>383</v>
      </c>
      <c r="E5200" s="249" t="s">
        <v>19</v>
      </c>
      <c r="F5200" s="250" t="s">
        <v>4756</v>
      </c>
      <c r="G5200" s="248"/>
      <c r="H5200" s="251">
        <v>199.97999999999999</v>
      </c>
      <c r="I5200" s="252"/>
      <c r="J5200" s="248"/>
      <c r="K5200" s="248"/>
      <c r="L5200" s="253"/>
      <c r="M5200" s="254"/>
      <c r="N5200" s="255"/>
      <c r="O5200" s="255"/>
      <c r="P5200" s="255"/>
      <c r="Q5200" s="255"/>
      <c r="R5200" s="255"/>
      <c r="S5200" s="255"/>
      <c r="T5200" s="256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7" t="s">
        <v>383</v>
      </c>
      <c r="AU5200" s="257" t="s">
        <v>91</v>
      </c>
      <c r="AV5200" s="14" t="s">
        <v>91</v>
      </c>
      <c r="AW5200" s="14" t="s">
        <v>37</v>
      </c>
      <c r="AX5200" s="14" t="s">
        <v>78</v>
      </c>
      <c r="AY5200" s="257" t="s">
        <v>373</v>
      </c>
    </row>
    <row r="5201" s="15" customFormat="1">
      <c r="A5201" s="15"/>
      <c r="B5201" s="258"/>
      <c r="C5201" s="259"/>
      <c r="D5201" s="238" t="s">
        <v>383</v>
      </c>
      <c r="E5201" s="260" t="s">
        <v>19</v>
      </c>
      <c r="F5201" s="261" t="s">
        <v>386</v>
      </c>
      <c r="G5201" s="259"/>
      <c r="H5201" s="262">
        <v>199.97999999999999</v>
      </c>
      <c r="I5201" s="263"/>
      <c r="J5201" s="259"/>
      <c r="K5201" s="259"/>
      <c r="L5201" s="264"/>
      <c r="M5201" s="265"/>
      <c r="N5201" s="266"/>
      <c r="O5201" s="266"/>
      <c r="P5201" s="266"/>
      <c r="Q5201" s="266"/>
      <c r="R5201" s="266"/>
      <c r="S5201" s="266"/>
      <c r="T5201" s="267"/>
      <c r="U5201" s="15"/>
      <c r="V5201" s="15"/>
      <c r="W5201" s="15"/>
      <c r="X5201" s="15"/>
      <c r="Y5201" s="15"/>
      <c r="Z5201" s="15"/>
      <c r="AA5201" s="15"/>
      <c r="AB5201" s="15"/>
      <c r="AC5201" s="15"/>
      <c r="AD5201" s="15"/>
      <c r="AE5201" s="15"/>
      <c r="AT5201" s="268" t="s">
        <v>383</v>
      </c>
      <c r="AU5201" s="268" t="s">
        <v>91</v>
      </c>
      <c r="AV5201" s="15" t="s">
        <v>379</v>
      </c>
      <c r="AW5201" s="15" t="s">
        <v>37</v>
      </c>
      <c r="AX5201" s="15" t="s">
        <v>85</v>
      </c>
      <c r="AY5201" s="268" t="s">
        <v>373</v>
      </c>
    </row>
    <row r="5202" s="2" customFormat="1" ht="101.25" customHeight="1">
      <c r="A5202" s="41"/>
      <c r="B5202" s="42"/>
      <c r="C5202" s="280" t="s">
        <v>4762</v>
      </c>
      <c r="D5202" s="280" t="s">
        <v>489</v>
      </c>
      <c r="E5202" s="281" t="s">
        <v>4763</v>
      </c>
      <c r="F5202" s="282" t="s">
        <v>4764</v>
      </c>
      <c r="G5202" s="283" t="s">
        <v>153</v>
      </c>
      <c r="H5202" s="284">
        <v>101.19</v>
      </c>
      <c r="I5202" s="285"/>
      <c r="J5202" s="286">
        <f>ROUND(I5202*H5202,2)</f>
        <v>0</v>
      </c>
      <c r="K5202" s="282" t="s">
        <v>19</v>
      </c>
      <c r="L5202" s="287"/>
      <c r="M5202" s="288" t="s">
        <v>19</v>
      </c>
      <c r="N5202" s="289" t="s">
        <v>50</v>
      </c>
      <c r="O5202" s="87"/>
      <c r="P5202" s="227">
        <f>O5202*H5202</f>
        <v>0</v>
      </c>
      <c r="Q5202" s="227">
        <v>0.0051000000000000004</v>
      </c>
      <c r="R5202" s="227">
        <f>Q5202*H5202</f>
        <v>0.516069</v>
      </c>
      <c r="S5202" s="227">
        <v>0</v>
      </c>
      <c r="T5202" s="228">
        <f>S5202*H5202</f>
        <v>0</v>
      </c>
      <c r="U5202" s="41"/>
      <c r="V5202" s="41"/>
      <c r="W5202" s="41"/>
      <c r="X5202" s="41"/>
      <c r="Y5202" s="41"/>
      <c r="Z5202" s="41"/>
      <c r="AA5202" s="41"/>
      <c r="AB5202" s="41"/>
      <c r="AC5202" s="41"/>
      <c r="AD5202" s="41"/>
      <c r="AE5202" s="41"/>
      <c r="AR5202" s="229" t="s">
        <v>616</v>
      </c>
      <c r="AT5202" s="229" t="s">
        <v>489</v>
      </c>
      <c r="AU5202" s="229" t="s">
        <v>91</v>
      </c>
      <c r="AY5202" s="20" t="s">
        <v>373</v>
      </c>
      <c r="BE5202" s="230">
        <f>IF(N5202="základní",J5202,0)</f>
        <v>0</v>
      </c>
      <c r="BF5202" s="230">
        <f>IF(N5202="snížená",J5202,0)</f>
        <v>0</v>
      </c>
      <c r="BG5202" s="230">
        <f>IF(N5202="zákl. přenesená",J5202,0)</f>
        <v>0</v>
      </c>
      <c r="BH5202" s="230">
        <f>IF(N5202="sníž. přenesená",J5202,0)</f>
        <v>0</v>
      </c>
      <c r="BI5202" s="230">
        <f>IF(N5202="nulová",J5202,0)</f>
        <v>0</v>
      </c>
      <c r="BJ5202" s="20" t="s">
        <v>91</v>
      </c>
      <c r="BK5202" s="230">
        <f>ROUND(I5202*H5202,2)</f>
        <v>0</v>
      </c>
      <c r="BL5202" s="20" t="s">
        <v>482</v>
      </c>
      <c r="BM5202" s="229" t="s">
        <v>4765</v>
      </c>
    </row>
    <row r="5203" s="13" customFormat="1">
      <c r="A5203" s="13"/>
      <c r="B5203" s="236"/>
      <c r="C5203" s="237"/>
      <c r="D5203" s="238" t="s">
        <v>383</v>
      </c>
      <c r="E5203" s="239" t="s">
        <v>19</v>
      </c>
      <c r="F5203" s="240" t="s">
        <v>2377</v>
      </c>
      <c r="G5203" s="237"/>
      <c r="H5203" s="239" t="s">
        <v>19</v>
      </c>
      <c r="I5203" s="241"/>
      <c r="J5203" s="237"/>
      <c r="K5203" s="237"/>
      <c r="L5203" s="242"/>
      <c r="M5203" s="243"/>
      <c r="N5203" s="244"/>
      <c r="O5203" s="244"/>
      <c r="P5203" s="244"/>
      <c r="Q5203" s="244"/>
      <c r="R5203" s="244"/>
      <c r="S5203" s="244"/>
      <c r="T5203" s="24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6" t="s">
        <v>383</v>
      </c>
      <c r="AU5203" s="246" t="s">
        <v>91</v>
      </c>
      <c r="AV5203" s="13" t="s">
        <v>85</v>
      </c>
      <c r="AW5203" s="13" t="s">
        <v>37</v>
      </c>
      <c r="AX5203" s="13" t="s">
        <v>78</v>
      </c>
      <c r="AY5203" s="246" t="s">
        <v>373</v>
      </c>
    </row>
    <row r="5204" s="13" customFormat="1">
      <c r="A5204" s="13"/>
      <c r="B5204" s="236"/>
      <c r="C5204" s="237"/>
      <c r="D5204" s="238" t="s">
        <v>383</v>
      </c>
      <c r="E5204" s="239" t="s">
        <v>19</v>
      </c>
      <c r="F5204" s="240" t="s">
        <v>668</v>
      </c>
      <c r="G5204" s="237"/>
      <c r="H5204" s="239" t="s">
        <v>19</v>
      </c>
      <c r="I5204" s="241"/>
      <c r="J5204" s="237"/>
      <c r="K5204" s="237"/>
      <c r="L5204" s="242"/>
      <c r="M5204" s="243"/>
      <c r="N5204" s="244"/>
      <c r="O5204" s="244"/>
      <c r="P5204" s="244"/>
      <c r="Q5204" s="244"/>
      <c r="R5204" s="244"/>
      <c r="S5204" s="244"/>
      <c r="T5204" s="245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46" t="s">
        <v>383</v>
      </c>
      <c r="AU5204" s="246" t="s">
        <v>91</v>
      </c>
      <c r="AV5204" s="13" t="s">
        <v>85</v>
      </c>
      <c r="AW5204" s="13" t="s">
        <v>37</v>
      </c>
      <c r="AX5204" s="13" t="s">
        <v>78</v>
      </c>
      <c r="AY5204" s="246" t="s">
        <v>373</v>
      </c>
    </row>
    <row r="5205" s="13" customFormat="1">
      <c r="A5205" s="13"/>
      <c r="B5205" s="236"/>
      <c r="C5205" s="237"/>
      <c r="D5205" s="238" t="s">
        <v>383</v>
      </c>
      <c r="E5205" s="239" t="s">
        <v>19</v>
      </c>
      <c r="F5205" s="240" t="s">
        <v>4766</v>
      </c>
      <c r="G5205" s="237"/>
      <c r="H5205" s="239" t="s">
        <v>19</v>
      </c>
      <c r="I5205" s="241"/>
      <c r="J5205" s="237"/>
      <c r="K5205" s="237"/>
      <c r="L5205" s="242"/>
      <c r="M5205" s="243"/>
      <c r="N5205" s="244"/>
      <c r="O5205" s="244"/>
      <c r="P5205" s="244"/>
      <c r="Q5205" s="244"/>
      <c r="R5205" s="244"/>
      <c r="S5205" s="244"/>
      <c r="T5205" s="245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6" t="s">
        <v>383</v>
      </c>
      <c r="AU5205" s="246" t="s">
        <v>91</v>
      </c>
      <c r="AV5205" s="13" t="s">
        <v>85</v>
      </c>
      <c r="AW5205" s="13" t="s">
        <v>37</v>
      </c>
      <c r="AX5205" s="13" t="s">
        <v>78</v>
      </c>
      <c r="AY5205" s="246" t="s">
        <v>373</v>
      </c>
    </row>
    <row r="5206" s="13" customFormat="1">
      <c r="A5206" s="13"/>
      <c r="B5206" s="236"/>
      <c r="C5206" s="237"/>
      <c r="D5206" s="238" t="s">
        <v>383</v>
      </c>
      <c r="E5206" s="239" t="s">
        <v>19</v>
      </c>
      <c r="F5206" s="240" t="s">
        <v>4755</v>
      </c>
      <c r="G5206" s="237"/>
      <c r="H5206" s="239" t="s">
        <v>19</v>
      </c>
      <c r="I5206" s="241"/>
      <c r="J5206" s="237"/>
      <c r="K5206" s="237"/>
      <c r="L5206" s="242"/>
      <c r="M5206" s="243"/>
      <c r="N5206" s="244"/>
      <c r="O5206" s="244"/>
      <c r="P5206" s="244"/>
      <c r="Q5206" s="244"/>
      <c r="R5206" s="244"/>
      <c r="S5206" s="244"/>
      <c r="T5206" s="245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6" t="s">
        <v>383</v>
      </c>
      <c r="AU5206" s="246" t="s">
        <v>91</v>
      </c>
      <c r="AV5206" s="13" t="s">
        <v>85</v>
      </c>
      <c r="AW5206" s="13" t="s">
        <v>37</v>
      </c>
      <c r="AX5206" s="13" t="s">
        <v>78</v>
      </c>
      <c r="AY5206" s="246" t="s">
        <v>373</v>
      </c>
    </row>
    <row r="5207" s="14" customFormat="1">
      <c r="A5207" s="14"/>
      <c r="B5207" s="247"/>
      <c r="C5207" s="248"/>
      <c r="D5207" s="238" t="s">
        <v>383</v>
      </c>
      <c r="E5207" s="249" t="s">
        <v>19</v>
      </c>
      <c r="F5207" s="250" t="s">
        <v>4767</v>
      </c>
      <c r="G5207" s="248"/>
      <c r="H5207" s="251">
        <v>91.991</v>
      </c>
      <c r="I5207" s="252"/>
      <c r="J5207" s="248"/>
      <c r="K5207" s="248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7" t="s">
        <v>383</v>
      </c>
      <c r="AU5207" s="257" t="s">
        <v>91</v>
      </c>
      <c r="AV5207" s="14" t="s">
        <v>91</v>
      </c>
      <c r="AW5207" s="14" t="s">
        <v>37</v>
      </c>
      <c r="AX5207" s="14" t="s">
        <v>78</v>
      </c>
      <c r="AY5207" s="257" t="s">
        <v>373</v>
      </c>
    </row>
    <row r="5208" s="15" customFormat="1">
      <c r="A5208" s="15"/>
      <c r="B5208" s="258"/>
      <c r="C5208" s="259"/>
      <c r="D5208" s="238" t="s">
        <v>383</v>
      </c>
      <c r="E5208" s="260" t="s">
        <v>19</v>
      </c>
      <c r="F5208" s="261" t="s">
        <v>386</v>
      </c>
      <c r="G5208" s="259"/>
      <c r="H5208" s="262">
        <v>91.991</v>
      </c>
      <c r="I5208" s="263"/>
      <c r="J5208" s="259"/>
      <c r="K5208" s="259"/>
      <c r="L5208" s="264"/>
      <c r="M5208" s="265"/>
      <c r="N5208" s="266"/>
      <c r="O5208" s="266"/>
      <c r="P5208" s="266"/>
      <c r="Q5208" s="266"/>
      <c r="R5208" s="266"/>
      <c r="S5208" s="266"/>
      <c r="T5208" s="267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68" t="s">
        <v>383</v>
      </c>
      <c r="AU5208" s="268" t="s">
        <v>91</v>
      </c>
      <c r="AV5208" s="15" t="s">
        <v>379</v>
      </c>
      <c r="AW5208" s="15" t="s">
        <v>37</v>
      </c>
      <c r="AX5208" s="15" t="s">
        <v>85</v>
      </c>
      <c r="AY5208" s="268" t="s">
        <v>373</v>
      </c>
    </row>
    <row r="5209" s="14" customFormat="1">
      <c r="A5209" s="14"/>
      <c r="B5209" s="247"/>
      <c r="C5209" s="248"/>
      <c r="D5209" s="238" t="s">
        <v>383</v>
      </c>
      <c r="E5209" s="248"/>
      <c r="F5209" s="250" t="s">
        <v>4768</v>
      </c>
      <c r="G5209" s="248"/>
      <c r="H5209" s="251">
        <v>101.19</v>
      </c>
      <c r="I5209" s="252"/>
      <c r="J5209" s="248"/>
      <c r="K5209" s="248"/>
      <c r="L5209" s="253"/>
      <c r="M5209" s="254"/>
      <c r="N5209" s="255"/>
      <c r="O5209" s="255"/>
      <c r="P5209" s="255"/>
      <c r="Q5209" s="255"/>
      <c r="R5209" s="255"/>
      <c r="S5209" s="255"/>
      <c r="T5209" s="256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7" t="s">
        <v>383</v>
      </c>
      <c r="AU5209" s="257" t="s">
        <v>91</v>
      </c>
      <c r="AV5209" s="14" t="s">
        <v>91</v>
      </c>
      <c r="AW5209" s="14" t="s">
        <v>4</v>
      </c>
      <c r="AX5209" s="14" t="s">
        <v>85</v>
      </c>
      <c r="AY5209" s="257" t="s">
        <v>373</v>
      </c>
    </row>
    <row r="5210" s="2" customFormat="1" ht="24.15" customHeight="1">
      <c r="A5210" s="41"/>
      <c r="B5210" s="42"/>
      <c r="C5210" s="218" t="s">
        <v>4769</v>
      </c>
      <c r="D5210" s="218" t="s">
        <v>375</v>
      </c>
      <c r="E5210" s="219" t="s">
        <v>4770</v>
      </c>
      <c r="F5210" s="220" t="s">
        <v>4771</v>
      </c>
      <c r="G5210" s="221" t="s">
        <v>230</v>
      </c>
      <c r="H5210" s="222">
        <v>1191.0999999999999</v>
      </c>
      <c r="I5210" s="223"/>
      <c r="J5210" s="224">
        <f>ROUND(I5210*H5210,2)</f>
        <v>0</v>
      </c>
      <c r="K5210" s="220" t="s">
        <v>378</v>
      </c>
      <c r="L5210" s="47"/>
      <c r="M5210" s="225" t="s">
        <v>19</v>
      </c>
      <c r="N5210" s="226" t="s">
        <v>50</v>
      </c>
      <c r="O5210" s="87"/>
      <c r="P5210" s="227">
        <f>O5210*H5210</f>
        <v>0</v>
      </c>
      <c r="Q5210" s="227">
        <v>3.0000000000000001E-05</v>
      </c>
      <c r="R5210" s="227">
        <f>Q5210*H5210</f>
        <v>0.035733000000000001</v>
      </c>
      <c r="S5210" s="227">
        <v>0</v>
      </c>
      <c r="T5210" s="228">
        <f>S5210*H5210</f>
        <v>0</v>
      </c>
      <c r="U5210" s="41"/>
      <c r="V5210" s="41"/>
      <c r="W5210" s="41"/>
      <c r="X5210" s="41"/>
      <c r="Y5210" s="41"/>
      <c r="Z5210" s="41"/>
      <c r="AA5210" s="41"/>
      <c r="AB5210" s="41"/>
      <c r="AC5210" s="41"/>
      <c r="AD5210" s="41"/>
      <c r="AE5210" s="41"/>
      <c r="AR5210" s="229" t="s">
        <v>482</v>
      </c>
      <c r="AT5210" s="229" t="s">
        <v>375</v>
      </c>
      <c r="AU5210" s="229" t="s">
        <v>91</v>
      </c>
      <c r="AY5210" s="20" t="s">
        <v>373</v>
      </c>
      <c r="BE5210" s="230">
        <f>IF(N5210="základní",J5210,0)</f>
        <v>0</v>
      </c>
      <c r="BF5210" s="230">
        <f>IF(N5210="snížená",J5210,0)</f>
        <v>0</v>
      </c>
      <c r="BG5210" s="230">
        <f>IF(N5210="zákl. přenesená",J5210,0)</f>
        <v>0</v>
      </c>
      <c r="BH5210" s="230">
        <f>IF(N5210="sníž. přenesená",J5210,0)</f>
        <v>0</v>
      </c>
      <c r="BI5210" s="230">
        <f>IF(N5210="nulová",J5210,0)</f>
        <v>0</v>
      </c>
      <c r="BJ5210" s="20" t="s">
        <v>91</v>
      </c>
      <c r="BK5210" s="230">
        <f>ROUND(I5210*H5210,2)</f>
        <v>0</v>
      </c>
      <c r="BL5210" s="20" t="s">
        <v>482</v>
      </c>
      <c r="BM5210" s="229" t="s">
        <v>4772</v>
      </c>
    </row>
    <row r="5211" s="2" customFormat="1">
      <c r="A5211" s="41"/>
      <c r="B5211" s="42"/>
      <c r="C5211" s="43"/>
      <c r="D5211" s="231" t="s">
        <v>381</v>
      </c>
      <c r="E5211" s="43"/>
      <c r="F5211" s="232" t="s">
        <v>4773</v>
      </c>
      <c r="G5211" s="43"/>
      <c r="H5211" s="43"/>
      <c r="I5211" s="233"/>
      <c r="J5211" s="43"/>
      <c r="K5211" s="43"/>
      <c r="L5211" s="47"/>
      <c r="M5211" s="234"/>
      <c r="N5211" s="235"/>
      <c r="O5211" s="87"/>
      <c r="P5211" s="87"/>
      <c r="Q5211" s="87"/>
      <c r="R5211" s="87"/>
      <c r="S5211" s="87"/>
      <c r="T5211" s="88"/>
      <c r="U5211" s="41"/>
      <c r="V5211" s="41"/>
      <c r="W5211" s="41"/>
      <c r="X5211" s="41"/>
      <c r="Y5211" s="41"/>
      <c r="Z5211" s="41"/>
      <c r="AA5211" s="41"/>
      <c r="AB5211" s="41"/>
      <c r="AC5211" s="41"/>
      <c r="AD5211" s="41"/>
      <c r="AE5211" s="41"/>
      <c r="AT5211" s="20" t="s">
        <v>381</v>
      </c>
      <c r="AU5211" s="20" t="s">
        <v>91</v>
      </c>
    </row>
    <row r="5212" s="13" customFormat="1">
      <c r="A5212" s="13"/>
      <c r="B5212" s="236"/>
      <c r="C5212" s="237"/>
      <c r="D5212" s="238" t="s">
        <v>383</v>
      </c>
      <c r="E5212" s="239" t="s">
        <v>19</v>
      </c>
      <c r="F5212" s="240" t="s">
        <v>2377</v>
      </c>
      <c r="G5212" s="237"/>
      <c r="H5212" s="239" t="s">
        <v>19</v>
      </c>
      <c r="I5212" s="241"/>
      <c r="J5212" s="237"/>
      <c r="K5212" s="237"/>
      <c r="L5212" s="242"/>
      <c r="M5212" s="243"/>
      <c r="N5212" s="244"/>
      <c r="O5212" s="244"/>
      <c r="P5212" s="244"/>
      <c r="Q5212" s="244"/>
      <c r="R5212" s="244"/>
      <c r="S5212" s="244"/>
      <c r="T5212" s="245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6" t="s">
        <v>383</v>
      </c>
      <c r="AU5212" s="246" t="s">
        <v>91</v>
      </c>
      <c r="AV5212" s="13" t="s">
        <v>85</v>
      </c>
      <c r="AW5212" s="13" t="s">
        <v>37</v>
      </c>
      <c r="AX5212" s="13" t="s">
        <v>78</v>
      </c>
      <c r="AY5212" s="246" t="s">
        <v>373</v>
      </c>
    </row>
    <row r="5213" s="13" customFormat="1">
      <c r="A5213" s="13"/>
      <c r="B5213" s="236"/>
      <c r="C5213" s="237"/>
      <c r="D5213" s="238" t="s">
        <v>383</v>
      </c>
      <c r="E5213" s="239" t="s">
        <v>19</v>
      </c>
      <c r="F5213" s="240" t="s">
        <v>668</v>
      </c>
      <c r="G5213" s="237"/>
      <c r="H5213" s="239" t="s">
        <v>19</v>
      </c>
      <c r="I5213" s="241"/>
      <c r="J5213" s="237"/>
      <c r="K5213" s="237"/>
      <c r="L5213" s="242"/>
      <c r="M5213" s="243"/>
      <c r="N5213" s="244"/>
      <c r="O5213" s="244"/>
      <c r="P5213" s="244"/>
      <c r="Q5213" s="244"/>
      <c r="R5213" s="244"/>
      <c r="S5213" s="244"/>
      <c r="T5213" s="245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6" t="s">
        <v>383</v>
      </c>
      <c r="AU5213" s="246" t="s">
        <v>91</v>
      </c>
      <c r="AV5213" s="13" t="s">
        <v>85</v>
      </c>
      <c r="AW5213" s="13" t="s">
        <v>37</v>
      </c>
      <c r="AX5213" s="13" t="s">
        <v>78</v>
      </c>
      <c r="AY5213" s="246" t="s">
        <v>373</v>
      </c>
    </row>
    <row r="5214" s="13" customFormat="1">
      <c r="A5214" s="13"/>
      <c r="B5214" s="236"/>
      <c r="C5214" s="237"/>
      <c r="D5214" s="238" t="s">
        <v>383</v>
      </c>
      <c r="E5214" s="239" t="s">
        <v>19</v>
      </c>
      <c r="F5214" s="240" t="s">
        <v>4774</v>
      </c>
      <c r="G5214" s="237"/>
      <c r="H5214" s="239" t="s">
        <v>19</v>
      </c>
      <c r="I5214" s="241"/>
      <c r="J5214" s="237"/>
      <c r="K5214" s="237"/>
      <c r="L5214" s="242"/>
      <c r="M5214" s="243"/>
      <c r="N5214" s="244"/>
      <c r="O5214" s="244"/>
      <c r="P5214" s="244"/>
      <c r="Q5214" s="244"/>
      <c r="R5214" s="244"/>
      <c r="S5214" s="244"/>
      <c r="T5214" s="245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46" t="s">
        <v>383</v>
      </c>
      <c r="AU5214" s="246" t="s">
        <v>91</v>
      </c>
      <c r="AV5214" s="13" t="s">
        <v>85</v>
      </c>
      <c r="AW5214" s="13" t="s">
        <v>37</v>
      </c>
      <c r="AX5214" s="13" t="s">
        <v>78</v>
      </c>
      <c r="AY5214" s="246" t="s">
        <v>373</v>
      </c>
    </row>
    <row r="5215" s="13" customFormat="1">
      <c r="A5215" s="13"/>
      <c r="B5215" s="236"/>
      <c r="C5215" s="237"/>
      <c r="D5215" s="238" t="s">
        <v>383</v>
      </c>
      <c r="E5215" s="239" t="s">
        <v>19</v>
      </c>
      <c r="F5215" s="240" t="s">
        <v>673</v>
      </c>
      <c r="G5215" s="237"/>
      <c r="H5215" s="239" t="s">
        <v>19</v>
      </c>
      <c r="I5215" s="241"/>
      <c r="J5215" s="237"/>
      <c r="K5215" s="237"/>
      <c r="L5215" s="242"/>
      <c r="M5215" s="243"/>
      <c r="N5215" s="244"/>
      <c r="O5215" s="244"/>
      <c r="P5215" s="244"/>
      <c r="Q5215" s="244"/>
      <c r="R5215" s="244"/>
      <c r="S5215" s="244"/>
      <c r="T5215" s="245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6" t="s">
        <v>383</v>
      </c>
      <c r="AU5215" s="246" t="s">
        <v>91</v>
      </c>
      <c r="AV5215" s="13" t="s">
        <v>85</v>
      </c>
      <c r="AW5215" s="13" t="s">
        <v>37</v>
      </c>
      <c r="AX5215" s="13" t="s">
        <v>78</v>
      </c>
      <c r="AY5215" s="246" t="s">
        <v>373</v>
      </c>
    </row>
    <row r="5216" s="14" customFormat="1">
      <c r="A5216" s="14"/>
      <c r="B5216" s="247"/>
      <c r="C5216" s="248"/>
      <c r="D5216" s="238" t="s">
        <v>383</v>
      </c>
      <c r="E5216" s="249" t="s">
        <v>19</v>
      </c>
      <c r="F5216" s="250" t="s">
        <v>4775</v>
      </c>
      <c r="G5216" s="248"/>
      <c r="H5216" s="251">
        <v>16.199999999999999</v>
      </c>
      <c r="I5216" s="252"/>
      <c r="J5216" s="248"/>
      <c r="K5216" s="248"/>
      <c r="L5216" s="253"/>
      <c r="M5216" s="254"/>
      <c r="N5216" s="255"/>
      <c r="O5216" s="255"/>
      <c r="P5216" s="255"/>
      <c r="Q5216" s="255"/>
      <c r="R5216" s="255"/>
      <c r="S5216" s="255"/>
      <c r="T5216" s="256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7" t="s">
        <v>383</v>
      </c>
      <c r="AU5216" s="257" t="s">
        <v>91</v>
      </c>
      <c r="AV5216" s="14" t="s">
        <v>91</v>
      </c>
      <c r="AW5216" s="14" t="s">
        <v>37</v>
      </c>
      <c r="AX5216" s="14" t="s">
        <v>78</v>
      </c>
      <c r="AY5216" s="257" t="s">
        <v>373</v>
      </c>
    </row>
    <row r="5217" s="14" customFormat="1">
      <c r="A5217" s="14"/>
      <c r="B5217" s="247"/>
      <c r="C5217" s="248"/>
      <c r="D5217" s="238" t="s">
        <v>383</v>
      </c>
      <c r="E5217" s="249" t="s">
        <v>19</v>
      </c>
      <c r="F5217" s="250" t="s">
        <v>4776</v>
      </c>
      <c r="G5217" s="248"/>
      <c r="H5217" s="251">
        <v>12.9</v>
      </c>
      <c r="I5217" s="252"/>
      <c r="J5217" s="248"/>
      <c r="K5217" s="248"/>
      <c r="L5217" s="253"/>
      <c r="M5217" s="254"/>
      <c r="N5217" s="255"/>
      <c r="O5217" s="255"/>
      <c r="P5217" s="255"/>
      <c r="Q5217" s="255"/>
      <c r="R5217" s="255"/>
      <c r="S5217" s="255"/>
      <c r="T5217" s="256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7" t="s">
        <v>383</v>
      </c>
      <c r="AU5217" s="257" t="s">
        <v>91</v>
      </c>
      <c r="AV5217" s="14" t="s">
        <v>91</v>
      </c>
      <c r="AW5217" s="14" t="s">
        <v>37</v>
      </c>
      <c r="AX5217" s="14" t="s">
        <v>78</v>
      </c>
      <c r="AY5217" s="257" t="s">
        <v>373</v>
      </c>
    </row>
    <row r="5218" s="14" customFormat="1">
      <c r="A5218" s="14"/>
      <c r="B5218" s="247"/>
      <c r="C5218" s="248"/>
      <c r="D5218" s="238" t="s">
        <v>383</v>
      </c>
      <c r="E5218" s="249" t="s">
        <v>19</v>
      </c>
      <c r="F5218" s="250" t="s">
        <v>4777</v>
      </c>
      <c r="G5218" s="248"/>
      <c r="H5218" s="251">
        <v>15.800000000000001</v>
      </c>
      <c r="I5218" s="252"/>
      <c r="J5218" s="248"/>
      <c r="K5218" s="248"/>
      <c r="L5218" s="253"/>
      <c r="M5218" s="254"/>
      <c r="N5218" s="255"/>
      <c r="O5218" s="255"/>
      <c r="P5218" s="255"/>
      <c r="Q5218" s="255"/>
      <c r="R5218" s="255"/>
      <c r="S5218" s="255"/>
      <c r="T5218" s="256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7" t="s">
        <v>383</v>
      </c>
      <c r="AU5218" s="257" t="s">
        <v>91</v>
      </c>
      <c r="AV5218" s="14" t="s">
        <v>91</v>
      </c>
      <c r="AW5218" s="14" t="s">
        <v>37</v>
      </c>
      <c r="AX5218" s="14" t="s">
        <v>78</v>
      </c>
      <c r="AY5218" s="257" t="s">
        <v>373</v>
      </c>
    </row>
    <row r="5219" s="14" customFormat="1">
      <c r="A5219" s="14"/>
      <c r="B5219" s="247"/>
      <c r="C5219" s="248"/>
      <c r="D5219" s="238" t="s">
        <v>383</v>
      </c>
      <c r="E5219" s="249" t="s">
        <v>19</v>
      </c>
      <c r="F5219" s="250" t="s">
        <v>4778</v>
      </c>
      <c r="G5219" s="248"/>
      <c r="H5219" s="251">
        <v>21.699999999999999</v>
      </c>
      <c r="I5219" s="252"/>
      <c r="J5219" s="248"/>
      <c r="K5219" s="248"/>
      <c r="L5219" s="253"/>
      <c r="M5219" s="254"/>
      <c r="N5219" s="255"/>
      <c r="O5219" s="255"/>
      <c r="P5219" s="255"/>
      <c r="Q5219" s="255"/>
      <c r="R5219" s="255"/>
      <c r="S5219" s="255"/>
      <c r="T5219" s="256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7" t="s">
        <v>383</v>
      </c>
      <c r="AU5219" s="257" t="s">
        <v>91</v>
      </c>
      <c r="AV5219" s="14" t="s">
        <v>91</v>
      </c>
      <c r="AW5219" s="14" t="s">
        <v>37</v>
      </c>
      <c r="AX5219" s="14" t="s">
        <v>78</v>
      </c>
      <c r="AY5219" s="257" t="s">
        <v>373</v>
      </c>
    </row>
    <row r="5220" s="14" customFormat="1">
      <c r="A5220" s="14"/>
      <c r="B5220" s="247"/>
      <c r="C5220" s="248"/>
      <c r="D5220" s="238" t="s">
        <v>383</v>
      </c>
      <c r="E5220" s="249" t="s">
        <v>19</v>
      </c>
      <c r="F5220" s="250" t="s">
        <v>4779</v>
      </c>
      <c r="G5220" s="248"/>
      <c r="H5220" s="251">
        <v>21.699999999999999</v>
      </c>
      <c r="I5220" s="252"/>
      <c r="J5220" s="248"/>
      <c r="K5220" s="248"/>
      <c r="L5220" s="253"/>
      <c r="M5220" s="254"/>
      <c r="N5220" s="255"/>
      <c r="O5220" s="255"/>
      <c r="P5220" s="255"/>
      <c r="Q5220" s="255"/>
      <c r="R5220" s="255"/>
      <c r="S5220" s="255"/>
      <c r="T5220" s="256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7" t="s">
        <v>383</v>
      </c>
      <c r="AU5220" s="257" t="s">
        <v>91</v>
      </c>
      <c r="AV5220" s="14" t="s">
        <v>91</v>
      </c>
      <c r="AW5220" s="14" t="s">
        <v>37</v>
      </c>
      <c r="AX5220" s="14" t="s">
        <v>78</v>
      </c>
      <c r="AY5220" s="257" t="s">
        <v>373</v>
      </c>
    </row>
    <row r="5221" s="14" customFormat="1">
      <c r="A5221" s="14"/>
      <c r="B5221" s="247"/>
      <c r="C5221" s="248"/>
      <c r="D5221" s="238" t="s">
        <v>383</v>
      </c>
      <c r="E5221" s="249" t="s">
        <v>19</v>
      </c>
      <c r="F5221" s="250" t="s">
        <v>4780</v>
      </c>
      <c r="G5221" s="248"/>
      <c r="H5221" s="251">
        <v>21.699999999999999</v>
      </c>
      <c r="I5221" s="252"/>
      <c r="J5221" s="248"/>
      <c r="K5221" s="248"/>
      <c r="L5221" s="253"/>
      <c r="M5221" s="254"/>
      <c r="N5221" s="255"/>
      <c r="O5221" s="255"/>
      <c r="P5221" s="255"/>
      <c r="Q5221" s="255"/>
      <c r="R5221" s="255"/>
      <c r="S5221" s="255"/>
      <c r="T5221" s="256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7" t="s">
        <v>383</v>
      </c>
      <c r="AU5221" s="257" t="s">
        <v>91</v>
      </c>
      <c r="AV5221" s="14" t="s">
        <v>91</v>
      </c>
      <c r="AW5221" s="14" t="s">
        <v>37</v>
      </c>
      <c r="AX5221" s="14" t="s">
        <v>78</v>
      </c>
      <c r="AY5221" s="257" t="s">
        <v>373</v>
      </c>
    </row>
    <row r="5222" s="14" customFormat="1">
      <c r="A5222" s="14"/>
      <c r="B5222" s="247"/>
      <c r="C5222" s="248"/>
      <c r="D5222" s="238" t="s">
        <v>383</v>
      </c>
      <c r="E5222" s="249" t="s">
        <v>19</v>
      </c>
      <c r="F5222" s="250" t="s">
        <v>4781</v>
      </c>
      <c r="G5222" s="248"/>
      <c r="H5222" s="251">
        <v>21.699999999999999</v>
      </c>
      <c r="I5222" s="252"/>
      <c r="J5222" s="248"/>
      <c r="K5222" s="248"/>
      <c r="L5222" s="253"/>
      <c r="M5222" s="254"/>
      <c r="N5222" s="255"/>
      <c r="O5222" s="255"/>
      <c r="P5222" s="255"/>
      <c r="Q5222" s="255"/>
      <c r="R5222" s="255"/>
      <c r="S5222" s="255"/>
      <c r="T5222" s="256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7" t="s">
        <v>383</v>
      </c>
      <c r="AU5222" s="257" t="s">
        <v>91</v>
      </c>
      <c r="AV5222" s="14" t="s">
        <v>91</v>
      </c>
      <c r="AW5222" s="14" t="s">
        <v>37</v>
      </c>
      <c r="AX5222" s="14" t="s">
        <v>78</v>
      </c>
      <c r="AY5222" s="257" t="s">
        <v>373</v>
      </c>
    </row>
    <row r="5223" s="14" customFormat="1">
      <c r="A5223" s="14"/>
      <c r="B5223" s="247"/>
      <c r="C5223" s="248"/>
      <c r="D5223" s="238" t="s">
        <v>383</v>
      </c>
      <c r="E5223" s="249" t="s">
        <v>19</v>
      </c>
      <c r="F5223" s="250" t="s">
        <v>4782</v>
      </c>
      <c r="G5223" s="248"/>
      <c r="H5223" s="251">
        <v>15</v>
      </c>
      <c r="I5223" s="252"/>
      <c r="J5223" s="248"/>
      <c r="K5223" s="248"/>
      <c r="L5223" s="253"/>
      <c r="M5223" s="254"/>
      <c r="N5223" s="255"/>
      <c r="O5223" s="255"/>
      <c r="P5223" s="255"/>
      <c r="Q5223" s="255"/>
      <c r="R5223" s="255"/>
      <c r="S5223" s="255"/>
      <c r="T5223" s="256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7" t="s">
        <v>383</v>
      </c>
      <c r="AU5223" s="257" t="s">
        <v>91</v>
      </c>
      <c r="AV5223" s="14" t="s">
        <v>91</v>
      </c>
      <c r="AW5223" s="14" t="s">
        <v>37</v>
      </c>
      <c r="AX5223" s="14" t="s">
        <v>78</v>
      </c>
      <c r="AY5223" s="257" t="s">
        <v>373</v>
      </c>
    </row>
    <row r="5224" s="14" customFormat="1">
      <c r="A5224" s="14"/>
      <c r="B5224" s="247"/>
      <c r="C5224" s="248"/>
      <c r="D5224" s="238" t="s">
        <v>383</v>
      </c>
      <c r="E5224" s="249" t="s">
        <v>19</v>
      </c>
      <c r="F5224" s="250" t="s">
        <v>4783</v>
      </c>
      <c r="G5224" s="248"/>
      <c r="H5224" s="251">
        <v>10.199999999999999</v>
      </c>
      <c r="I5224" s="252"/>
      <c r="J5224" s="248"/>
      <c r="K5224" s="248"/>
      <c r="L5224" s="253"/>
      <c r="M5224" s="254"/>
      <c r="N5224" s="255"/>
      <c r="O5224" s="255"/>
      <c r="P5224" s="255"/>
      <c r="Q5224" s="255"/>
      <c r="R5224" s="255"/>
      <c r="S5224" s="255"/>
      <c r="T5224" s="256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7" t="s">
        <v>383</v>
      </c>
      <c r="AU5224" s="257" t="s">
        <v>91</v>
      </c>
      <c r="AV5224" s="14" t="s">
        <v>91</v>
      </c>
      <c r="AW5224" s="14" t="s">
        <v>37</v>
      </c>
      <c r="AX5224" s="14" t="s">
        <v>78</v>
      </c>
      <c r="AY5224" s="257" t="s">
        <v>373</v>
      </c>
    </row>
    <row r="5225" s="14" customFormat="1">
      <c r="A5225" s="14"/>
      <c r="B5225" s="247"/>
      <c r="C5225" s="248"/>
      <c r="D5225" s="238" t="s">
        <v>383</v>
      </c>
      <c r="E5225" s="249" t="s">
        <v>19</v>
      </c>
      <c r="F5225" s="250" t="s">
        <v>4784</v>
      </c>
      <c r="G5225" s="248"/>
      <c r="H5225" s="251">
        <v>20</v>
      </c>
      <c r="I5225" s="252"/>
      <c r="J5225" s="248"/>
      <c r="K5225" s="248"/>
      <c r="L5225" s="253"/>
      <c r="M5225" s="254"/>
      <c r="N5225" s="255"/>
      <c r="O5225" s="255"/>
      <c r="P5225" s="255"/>
      <c r="Q5225" s="255"/>
      <c r="R5225" s="255"/>
      <c r="S5225" s="255"/>
      <c r="T5225" s="256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7" t="s">
        <v>383</v>
      </c>
      <c r="AU5225" s="257" t="s">
        <v>91</v>
      </c>
      <c r="AV5225" s="14" t="s">
        <v>91</v>
      </c>
      <c r="AW5225" s="14" t="s">
        <v>37</v>
      </c>
      <c r="AX5225" s="14" t="s">
        <v>78</v>
      </c>
      <c r="AY5225" s="257" t="s">
        <v>373</v>
      </c>
    </row>
    <row r="5226" s="14" customFormat="1">
      <c r="A5226" s="14"/>
      <c r="B5226" s="247"/>
      <c r="C5226" s="248"/>
      <c r="D5226" s="238" t="s">
        <v>383</v>
      </c>
      <c r="E5226" s="249" t="s">
        <v>19</v>
      </c>
      <c r="F5226" s="250" t="s">
        <v>4785</v>
      </c>
      <c r="G5226" s="248"/>
      <c r="H5226" s="251">
        <v>30</v>
      </c>
      <c r="I5226" s="252"/>
      <c r="J5226" s="248"/>
      <c r="K5226" s="248"/>
      <c r="L5226" s="253"/>
      <c r="M5226" s="254"/>
      <c r="N5226" s="255"/>
      <c r="O5226" s="255"/>
      <c r="P5226" s="255"/>
      <c r="Q5226" s="255"/>
      <c r="R5226" s="255"/>
      <c r="S5226" s="255"/>
      <c r="T5226" s="256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7" t="s">
        <v>383</v>
      </c>
      <c r="AU5226" s="257" t="s">
        <v>91</v>
      </c>
      <c r="AV5226" s="14" t="s">
        <v>91</v>
      </c>
      <c r="AW5226" s="14" t="s">
        <v>37</v>
      </c>
      <c r="AX5226" s="14" t="s">
        <v>78</v>
      </c>
      <c r="AY5226" s="257" t="s">
        <v>373</v>
      </c>
    </row>
    <row r="5227" s="14" customFormat="1">
      <c r="A5227" s="14"/>
      <c r="B5227" s="247"/>
      <c r="C5227" s="248"/>
      <c r="D5227" s="238" t="s">
        <v>383</v>
      </c>
      <c r="E5227" s="249" t="s">
        <v>19</v>
      </c>
      <c r="F5227" s="250" t="s">
        <v>4786</v>
      </c>
      <c r="G5227" s="248"/>
      <c r="H5227" s="251">
        <v>12.199999999999999</v>
      </c>
      <c r="I5227" s="252"/>
      <c r="J5227" s="248"/>
      <c r="K5227" s="248"/>
      <c r="L5227" s="253"/>
      <c r="M5227" s="254"/>
      <c r="N5227" s="255"/>
      <c r="O5227" s="255"/>
      <c r="P5227" s="255"/>
      <c r="Q5227" s="255"/>
      <c r="R5227" s="255"/>
      <c r="S5227" s="255"/>
      <c r="T5227" s="256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7" t="s">
        <v>383</v>
      </c>
      <c r="AU5227" s="257" t="s">
        <v>91</v>
      </c>
      <c r="AV5227" s="14" t="s">
        <v>91</v>
      </c>
      <c r="AW5227" s="14" t="s">
        <v>37</v>
      </c>
      <c r="AX5227" s="14" t="s">
        <v>78</v>
      </c>
      <c r="AY5227" s="257" t="s">
        <v>373</v>
      </c>
    </row>
    <row r="5228" s="13" customFormat="1">
      <c r="A5228" s="13"/>
      <c r="B5228" s="236"/>
      <c r="C5228" s="237"/>
      <c r="D5228" s="238" t="s">
        <v>383</v>
      </c>
      <c r="E5228" s="239" t="s">
        <v>19</v>
      </c>
      <c r="F5228" s="240" t="s">
        <v>692</v>
      </c>
      <c r="G5228" s="237"/>
      <c r="H5228" s="239" t="s">
        <v>19</v>
      </c>
      <c r="I5228" s="241"/>
      <c r="J5228" s="237"/>
      <c r="K5228" s="237"/>
      <c r="L5228" s="242"/>
      <c r="M5228" s="243"/>
      <c r="N5228" s="244"/>
      <c r="O5228" s="244"/>
      <c r="P5228" s="244"/>
      <c r="Q5228" s="244"/>
      <c r="R5228" s="244"/>
      <c r="S5228" s="244"/>
      <c r="T5228" s="245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6" t="s">
        <v>383</v>
      </c>
      <c r="AU5228" s="246" t="s">
        <v>91</v>
      </c>
      <c r="AV5228" s="13" t="s">
        <v>85</v>
      </c>
      <c r="AW5228" s="13" t="s">
        <v>37</v>
      </c>
      <c r="AX5228" s="13" t="s">
        <v>78</v>
      </c>
      <c r="AY5228" s="246" t="s">
        <v>373</v>
      </c>
    </row>
    <row r="5229" s="14" customFormat="1">
      <c r="A5229" s="14"/>
      <c r="B5229" s="247"/>
      <c r="C5229" s="248"/>
      <c r="D5229" s="238" t="s">
        <v>383</v>
      </c>
      <c r="E5229" s="249" t="s">
        <v>19</v>
      </c>
      <c r="F5229" s="250" t="s">
        <v>4787</v>
      </c>
      <c r="G5229" s="248"/>
      <c r="H5229" s="251">
        <v>20</v>
      </c>
      <c r="I5229" s="252"/>
      <c r="J5229" s="248"/>
      <c r="K5229" s="248"/>
      <c r="L5229" s="253"/>
      <c r="M5229" s="254"/>
      <c r="N5229" s="255"/>
      <c r="O5229" s="255"/>
      <c r="P5229" s="255"/>
      <c r="Q5229" s="255"/>
      <c r="R5229" s="255"/>
      <c r="S5229" s="255"/>
      <c r="T5229" s="256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7" t="s">
        <v>383</v>
      </c>
      <c r="AU5229" s="257" t="s">
        <v>91</v>
      </c>
      <c r="AV5229" s="14" t="s">
        <v>91</v>
      </c>
      <c r="AW5229" s="14" t="s">
        <v>37</v>
      </c>
      <c r="AX5229" s="14" t="s">
        <v>78</v>
      </c>
      <c r="AY5229" s="257" t="s">
        <v>373</v>
      </c>
    </row>
    <row r="5230" s="14" customFormat="1">
      <c r="A5230" s="14"/>
      <c r="B5230" s="247"/>
      <c r="C5230" s="248"/>
      <c r="D5230" s="238" t="s">
        <v>383</v>
      </c>
      <c r="E5230" s="249" t="s">
        <v>19</v>
      </c>
      <c r="F5230" s="250" t="s">
        <v>4788</v>
      </c>
      <c r="G5230" s="248"/>
      <c r="H5230" s="251">
        <v>30</v>
      </c>
      <c r="I5230" s="252"/>
      <c r="J5230" s="248"/>
      <c r="K5230" s="248"/>
      <c r="L5230" s="253"/>
      <c r="M5230" s="254"/>
      <c r="N5230" s="255"/>
      <c r="O5230" s="255"/>
      <c r="P5230" s="255"/>
      <c r="Q5230" s="255"/>
      <c r="R5230" s="255"/>
      <c r="S5230" s="255"/>
      <c r="T5230" s="256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7" t="s">
        <v>383</v>
      </c>
      <c r="AU5230" s="257" t="s">
        <v>91</v>
      </c>
      <c r="AV5230" s="14" t="s">
        <v>91</v>
      </c>
      <c r="AW5230" s="14" t="s">
        <v>37</v>
      </c>
      <c r="AX5230" s="14" t="s">
        <v>78</v>
      </c>
      <c r="AY5230" s="257" t="s">
        <v>373</v>
      </c>
    </row>
    <row r="5231" s="14" customFormat="1">
      <c r="A5231" s="14"/>
      <c r="B5231" s="247"/>
      <c r="C5231" s="248"/>
      <c r="D5231" s="238" t="s">
        <v>383</v>
      </c>
      <c r="E5231" s="249" t="s">
        <v>19</v>
      </c>
      <c r="F5231" s="250" t="s">
        <v>4789</v>
      </c>
      <c r="G5231" s="248"/>
      <c r="H5231" s="251">
        <v>8.5</v>
      </c>
      <c r="I5231" s="252"/>
      <c r="J5231" s="248"/>
      <c r="K5231" s="248"/>
      <c r="L5231" s="253"/>
      <c r="M5231" s="254"/>
      <c r="N5231" s="255"/>
      <c r="O5231" s="255"/>
      <c r="P5231" s="255"/>
      <c r="Q5231" s="255"/>
      <c r="R5231" s="255"/>
      <c r="S5231" s="255"/>
      <c r="T5231" s="256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7" t="s">
        <v>383</v>
      </c>
      <c r="AU5231" s="257" t="s">
        <v>91</v>
      </c>
      <c r="AV5231" s="14" t="s">
        <v>91</v>
      </c>
      <c r="AW5231" s="14" t="s">
        <v>37</v>
      </c>
      <c r="AX5231" s="14" t="s">
        <v>78</v>
      </c>
      <c r="AY5231" s="257" t="s">
        <v>373</v>
      </c>
    </row>
    <row r="5232" s="14" customFormat="1">
      <c r="A5232" s="14"/>
      <c r="B5232" s="247"/>
      <c r="C5232" s="248"/>
      <c r="D5232" s="238" t="s">
        <v>383</v>
      </c>
      <c r="E5232" s="249" t="s">
        <v>19</v>
      </c>
      <c r="F5232" s="250" t="s">
        <v>4790</v>
      </c>
      <c r="G5232" s="248"/>
      <c r="H5232" s="251">
        <v>11</v>
      </c>
      <c r="I5232" s="252"/>
      <c r="J5232" s="248"/>
      <c r="K5232" s="248"/>
      <c r="L5232" s="253"/>
      <c r="M5232" s="254"/>
      <c r="N5232" s="255"/>
      <c r="O5232" s="255"/>
      <c r="P5232" s="255"/>
      <c r="Q5232" s="255"/>
      <c r="R5232" s="255"/>
      <c r="S5232" s="255"/>
      <c r="T5232" s="256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7" t="s">
        <v>383</v>
      </c>
      <c r="AU5232" s="257" t="s">
        <v>91</v>
      </c>
      <c r="AV5232" s="14" t="s">
        <v>91</v>
      </c>
      <c r="AW5232" s="14" t="s">
        <v>37</v>
      </c>
      <c r="AX5232" s="14" t="s">
        <v>78</v>
      </c>
      <c r="AY5232" s="257" t="s">
        <v>373</v>
      </c>
    </row>
    <row r="5233" s="14" customFormat="1">
      <c r="A5233" s="14"/>
      <c r="B5233" s="247"/>
      <c r="C5233" s="248"/>
      <c r="D5233" s="238" t="s">
        <v>383</v>
      </c>
      <c r="E5233" s="249" t="s">
        <v>19</v>
      </c>
      <c r="F5233" s="250" t="s">
        <v>4791</v>
      </c>
      <c r="G5233" s="248"/>
      <c r="H5233" s="251">
        <v>11.5</v>
      </c>
      <c r="I5233" s="252"/>
      <c r="J5233" s="248"/>
      <c r="K5233" s="248"/>
      <c r="L5233" s="253"/>
      <c r="M5233" s="254"/>
      <c r="N5233" s="255"/>
      <c r="O5233" s="255"/>
      <c r="P5233" s="255"/>
      <c r="Q5233" s="255"/>
      <c r="R5233" s="255"/>
      <c r="S5233" s="255"/>
      <c r="T5233" s="256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7" t="s">
        <v>383</v>
      </c>
      <c r="AU5233" s="257" t="s">
        <v>91</v>
      </c>
      <c r="AV5233" s="14" t="s">
        <v>91</v>
      </c>
      <c r="AW5233" s="14" t="s">
        <v>37</v>
      </c>
      <c r="AX5233" s="14" t="s">
        <v>78</v>
      </c>
      <c r="AY5233" s="257" t="s">
        <v>373</v>
      </c>
    </row>
    <row r="5234" s="14" customFormat="1">
      <c r="A5234" s="14"/>
      <c r="B5234" s="247"/>
      <c r="C5234" s="248"/>
      <c r="D5234" s="238" t="s">
        <v>383</v>
      </c>
      <c r="E5234" s="249" t="s">
        <v>19</v>
      </c>
      <c r="F5234" s="250" t="s">
        <v>4792</v>
      </c>
      <c r="G5234" s="248"/>
      <c r="H5234" s="251">
        <v>9.0999999999999996</v>
      </c>
      <c r="I5234" s="252"/>
      <c r="J5234" s="248"/>
      <c r="K5234" s="248"/>
      <c r="L5234" s="253"/>
      <c r="M5234" s="254"/>
      <c r="N5234" s="255"/>
      <c r="O5234" s="255"/>
      <c r="P5234" s="255"/>
      <c r="Q5234" s="255"/>
      <c r="R5234" s="255"/>
      <c r="S5234" s="255"/>
      <c r="T5234" s="256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7" t="s">
        <v>383</v>
      </c>
      <c r="AU5234" s="257" t="s">
        <v>91</v>
      </c>
      <c r="AV5234" s="14" t="s">
        <v>91</v>
      </c>
      <c r="AW5234" s="14" t="s">
        <v>37</v>
      </c>
      <c r="AX5234" s="14" t="s">
        <v>78</v>
      </c>
      <c r="AY5234" s="257" t="s">
        <v>373</v>
      </c>
    </row>
    <row r="5235" s="14" customFormat="1">
      <c r="A5235" s="14"/>
      <c r="B5235" s="247"/>
      <c r="C5235" s="248"/>
      <c r="D5235" s="238" t="s">
        <v>383</v>
      </c>
      <c r="E5235" s="249" t="s">
        <v>19</v>
      </c>
      <c r="F5235" s="250" t="s">
        <v>4793</v>
      </c>
      <c r="G5235" s="248"/>
      <c r="H5235" s="251">
        <v>16.5</v>
      </c>
      <c r="I5235" s="252"/>
      <c r="J5235" s="248"/>
      <c r="K5235" s="248"/>
      <c r="L5235" s="253"/>
      <c r="M5235" s="254"/>
      <c r="N5235" s="255"/>
      <c r="O5235" s="255"/>
      <c r="P5235" s="255"/>
      <c r="Q5235" s="255"/>
      <c r="R5235" s="255"/>
      <c r="S5235" s="255"/>
      <c r="T5235" s="256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7" t="s">
        <v>383</v>
      </c>
      <c r="AU5235" s="257" t="s">
        <v>91</v>
      </c>
      <c r="AV5235" s="14" t="s">
        <v>91</v>
      </c>
      <c r="AW5235" s="14" t="s">
        <v>37</v>
      </c>
      <c r="AX5235" s="14" t="s">
        <v>78</v>
      </c>
      <c r="AY5235" s="257" t="s">
        <v>373</v>
      </c>
    </row>
    <row r="5236" s="14" customFormat="1">
      <c r="A5236" s="14"/>
      <c r="B5236" s="247"/>
      <c r="C5236" s="248"/>
      <c r="D5236" s="238" t="s">
        <v>383</v>
      </c>
      <c r="E5236" s="249" t="s">
        <v>19</v>
      </c>
      <c r="F5236" s="250" t="s">
        <v>4794</v>
      </c>
      <c r="G5236" s="248"/>
      <c r="H5236" s="251">
        <v>9.0999999999999996</v>
      </c>
      <c r="I5236" s="252"/>
      <c r="J5236" s="248"/>
      <c r="K5236" s="248"/>
      <c r="L5236" s="253"/>
      <c r="M5236" s="254"/>
      <c r="N5236" s="255"/>
      <c r="O5236" s="255"/>
      <c r="P5236" s="255"/>
      <c r="Q5236" s="255"/>
      <c r="R5236" s="255"/>
      <c r="S5236" s="255"/>
      <c r="T5236" s="256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7" t="s">
        <v>383</v>
      </c>
      <c r="AU5236" s="257" t="s">
        <v>91</v>
      </c>
      <c r="AV5236" s="14" t="s">
        <v>91</v>
      </c>
      <c r="AW5236" s="14" t="s">
        <v>37</v>
      </c>
      <c r="AX5236" s="14" t="s">
        <v>78</v>
      </c>
      <c r="AY5236" s="257" t="s">
        <v>373</v>
      </c>
    </row>
    <row r="5237" s="14" customFormat="1">
      <c r="A5237" s="14"/>
      <c r="B5237" s="247"/>
      <c r="C5237" s="248"/>
      <c r="D5237" s="238" t="s">
        <v>383</v>
      </c>
      <c r="E5237" s="249" t="s">
        <v>19</v>
      </c>
      <c r="F5237" s="250" t="s">
        <v>4795</v>
      </c>
      <c r="G5237" s="248"/>
      <c r="H5237" s="251">
        <v>16.5</v>
      </c>
      <c r="I5237" s="252"/>
      <c r="J5237" s="248"/>
      <c r="K5237" s="248"/>
      <c r="L5237" s="253"/>
      <c r="M5237" s="254"/>
      <c r="N5237" s="255"/>
      <c r="O5237" s="255"/>
      <c r="P5237" s="255"/>
      <c r="Q5237" s="255"/>
      <c r="R5237" s="255"/>
      <c r="S5237" s="255"/>
      <c r="T5237" s="256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7" t="s">
        <v>383</v>
      </c>
      <c r="AU5237" s="257" t="s">
        <v>91</v>
      </c>
      <c r="AV5237" s="14" t="s">
        <v>91</v>
      </c>
      <c r="AW5237" s="14" t="s">
        <v>37</v>
      </c>
      <c r="AX5237" s="14" t="s">
        <v>78</v>
      </c>
      <c r="AY5237" s="257" t="s">
        <v>373</v>
      </c>
    </row>
    <row r="5238" s="14" customFormat="1">
      <c r="A5238" s="14"/>
      <c r="B5238" s="247"/>
      <c r="C5238" s="248"/>
      <c r="D5238" s="238" t="s">
        <v>383</v>
      </c>
      <c r="E5238" s="249" t="s">
        <v>19</v>
      </c>
      <c r="F5238" s="250" t="s">
        <v>4796</v>
      </c>
      <c r="G5238" s="248"/>
      <c r="H5238" s="251">
        <v>9.0999999999999996</v>
      </c>
      <c r="I5238" s="252"/>
      <c r="J5238" s="248"/>
      <c r="K5238" s="248"/>
      <c r="L5238" s="253"/>
      <c r="M5238" s="254"/>
      <c r="N5238" s="255"/>
      <c r="O5238" s="255"/>
      <c r="P5238" s="255"/>
      <c r="Q5238" s="255"/>
      <c r="R5238" s="255"/>
      <c r="S5238" s="255"/>
      <c r="T5238" s="256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7" t="s">
        <v>383</v>
      </c>
      <c r="AU5238" s="257" t="s">
        <v>91</v>
      </c>
      <c r="AV5238" s="14" t="s">
        <v>91</v>
      </c>
      <c r="AW5238" s="14" t="s">
        <v>37</v>
      </c>
      <c r="AX5238" s="14" t="s">
        <v>78</v>
      </c>
      <c r="AY5238" s="257" t="s">
        <v>373</v>
      </c>
    </row>
    <row r="5239" s="14" customFormat="1">
      <c r="A5239" s="14"/>
      <c r="B5239" s="247"/>
      <c r="C5239" s="248"/>
      <c r="D5239" s="238" t="s">
        <v>383</v>
      </c>
      <c r="E5239" s="249" t="s">
        <v>19</v>
      </c>
      <c r="F5239" s="250" t="s">
        <v>4797</v>
      </c>
      <c r="G5239" s="248"/>
      <c r="H5239" s="251">
        <v>16.5</v>
      </c>
      <c r="I5239" s="252"/>
      <c r="J5239" s="248"/>
      <c r="K5239" s="248"/>
      <c r="L5239" s="253"/>
      <c r="M5239" s="254"/>
      <c r="N5239" s="255"/>
      <c r="O5239" s="255"/>
      <c r="P5239" s="255"/>
      <c r="Q5239" s="255"/>
      <c r="R5239" s="255"/>
      <c r="S5239" s="255"/>
      <c r="T5239" s="256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7" t="s">
        <v>383</v>
      </c>
      <c r="AU5239" s="257" t="s">
        <v>91</v>
      </c>
      <c r="AV5239" s="14" t="s">
        <v>91</v>
      </c>
      <c r="AW5239" s="14" t="s">
        <v>37</v>
      </c>
      <c r="AX5239" s="14" t="s">
        <v>78</v>
      </c>
      <c r="AY5239" s="257" t="s">
        <v>373</v>
      </c>
    </row>
    <row r="5240" s="14" customFormat="1">
      <c r="A5240" s="14"/>
      <c r="B5240" s="247"/>
      <c r="C5240" s="248"/>
      <c r="D5240" s="238" t="s">
        <v>383</v>
      </c>
      <c r="E5240" s="249" t="s">
        <v>19</v>
      </c>
      <c r="F5240" s="250" t="s">
        <v>4798</v>
      </c>
      <c r="G5240" s="248"/>
      <c r="H5240" s="251">
        <v>9.0999999999999996</v>
      </c>
      <c r="I5240" s="252"/>
      <c r="J5240" s="248"/>
      <c r="K5240" s="248"/>
      <c r="L5240" s="253"/>
      <c r="M5240" s="254"/>
      <c r="N5240" s="255"/>
      <c r="O5240" s="255"/>
      <c r="P5240" s="255"/>
      <c r="Q5240" s="255"/>
      <c r="R5240" s="255"/>
      <c r="S5240" s="255"/>
      <c r="T5240" s="256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7" t="s">
        <v>383</v>
      </c>
      <c r="AU5240" s="257" t="s">
        <v>91</v>
      </c>
      <c r="AV5240" s="14" t="s">
        <v>91</v>
      </c>
      <c r="AW5240" s="14" t="s">
        <v>37</v>
      </c>
      <c r="AX5240" s="14" t="s">
        <v>78</v>
      </c>
      <c r="AY5240" s="257" t="s">
        <v>373</v>
      </c>
    </row>
    <row r="5241" s="14" customFormat="1">
      <c r="A5241" s="14"/>
      <c r="B5241" s="247"/>
      <c r="C5241" s="248"/>
      <c r="D5241" s="238" t="s">
        <v>383</v>
      </c>
      <c r="E5241" s="249" t="s">
        <v>19</v>
      </c>
      <c r="F5241" s="250" t="s">
        <v>4799</v>
      </c>
      <c r="G5241" s="248"/>
      <c r="H5241" s="251">
        <v>16.5</v>
      </c>
      <c r="I5241" s="252"/>
      <c r="J5241" s="248"/>
      <c r="K5241" s="248"/>
      <c r="L5241" s="253"/>
      <c r="M5241" s="254"/>
      <c r="N5241" s="255"/>
      <c r="O5241" s="255"/>
      <c r="P5241" s="255"/>
      <c r="Q5241" s="255"/>
      <c r="R5241" s="255"/>
      <c r="S5241" s="255"/>
      <c r="T5241" s="256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7" t="s">
        <v>383</v>
      </c>
      <c r="AU5241" s="257" t="s">
        <v>91</v>
      </c>
      <c r="AV5241" s="14" t="s">
        <v>91</v>
      </c>
      <c r="AW5241" s="14" t="s">
        <v>37</v>
      </c>
      <c r="AX5241" s="14" t="s">
        <v>78</v>
      </c>
      <c r="AY5241" s="257" t="s">
        <v>373</v>
      </c>
    </row>
    <row r="5242" s="14" customFormat="1">
      <c r="A5242" s="14"/>
      <c r="B5242" s="247"/>
      <c r="C5242" s="248"/>
      <c r="D5242" s="238" t="s">
        <v>383</v>
      </c>
      <c r="E5242" s="249" t="s">
        <v>19</v>
      </c>
      <c r="F5242" s="250" t="s">
        <v>4800</v>
      </c>
      <c r="G5242" s="248"/>
      <c r="H5242" s="251">
        <v>9.0999999999999996</v>
      </c>
      <c r="I5242" s="252"/>
      <c r="J5242" s="248"/>
      <c r="K5242" s="248"/>
      <c r="L5242" s="253"/>
      <c r="M5242" s="254"/>
      <c r="N5242" s="255"/>
      <c r="O5242" s="255"/>
      <c r="P5242" s="255"/>
      <c r="Q5242" s="255"/>
      <c r="R5242" s="255"/>
      <c r="S5242" s="255"/>
      <c r="T5242" s="256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7" t="s">
        <v>383</v>
      </c>
      <c r="AU5242" s="257" t="s">
        <v>91</v>
      </c>
      <c r="AV5242" s="14" t="s">
        <v>91</v>
      </c>
      <c r="AW5242" s="14" t="s">
        <v>37</v>
      </c>
      <c r="AX5242" s="14" t="s">
        <v>78</v>
      </c>
      <c r="AY5242" s="257" t="s">
        <v>373</v>
      </c>
    </row>
    <row r="5243" s="14" customFormat="1">
      <c r="A5243" s="14"/>
      <c r="B5243" s="247"/>
      <c r="C5243" s="248"/>
      <c r="D5243" s="238" t="s">
        <v>383</v>
      </c>
      <c r="E5243" s="249" t="s">
        <v>19</v>
      </c>
      <c r="F5243" s="250" t="s">
        <v>4801</v>
      </c>
      <c r="G5243" s="248"/>
      <c r="H5243" s="251">
        <v>16.5</v>
      </c>
      <c r="I5243" s="252"/>
      <c r="J5243" s="248"/>
      <c r="K5243" s="248"/>
      <c r="L5243" s="253"/>
      <c r="M5243" s="254"/>
      <c r="N5243" s="255"/>
      <c r="O5243" s="255"/>
      <c r="P5243" s="255"/>
      <c r="Q5243" s="255"/>
      <c r="R5243" s="255"/>
      <c r="S5243" s="255"/>
      <c r="T5243" s="256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7" t="s">
        <v>383</v>
      </c>
      <c r="AU5243" s="257" t="s">
        <v>91</v>
      </c>
      <c r="AV5243" s="14" t="s">
        <v>91</v>
      </c>
      <c r="AW5243" s="14" t="s">
        <v>37</v>
      </c>
      <c r="AX5243" s="14" t="s">
        <v>78</v>
      </c>
      <c r="AY5243" s="257" t="s">
        <v>373</v>
      </c>
    </row>
    <row r="5244" s="14" customFormat="1">
      <c r="A5244" s="14"/>
      <c r="B5244" s="247"/>
      <c r="C5244" s="248"/>
      <c r="D5244" s="238" t="s">
        <v>383</v>
      </c>
      <c r="E5244" s="249" t="s">
        <v>19</v>
      </c>
      <c r="F5244" s="250" t="s">
        <v>4802</v>
      </c>
      <c r="G5244" s="248"/>
      <c r="H5244" s="251">
        <v>9.0999999999999996</v>
      </c>
      <c r="I5244" s="252"/>
      <c r="J5244" s="248"/>
      <c r="K5244" s="248"/>
      <c r="L5244" s="253"/>
      <c r="M5244" s="254"/>
      <c r="N5244" s="255"/>
      <c r="O5244" s="255"/>
      <c r="P5244" s="255"/>
      <c r="Q5244" s="255"/>
      <c r="R5244" s="255"/>
      <c r="S5244" s="255"/>
      <c r="T5244" s="256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7" t="s">
        <v>383</v>
      </c>
      <c r="AU5244" s="257" t="s">
        <v>91</v>
      </c>
      <c r="AV5244" s="14" t="s">
        <v>91</v>
      </c>
      <c r="AW5244" s="14" t="s">
        <v>37</v>
      </c>
      <c r="AX5244" s="14" t="s">
        <v>78</v>
      </c>
      <c r="AY5244" s="257" t="s">
        <v>373</v>
      </c>
    </row>
    <row r="5245" s="14" customFormat="1">
      <c r="A5245" s="14"/>
      <c r="B5245" s="247"/>
      <c r="C5245" s="248"/>
      <c r="D5245" s="238" t="s">
        <v>383</v>
      </c>
      <c r="E5245" s="249" t="s">
        <v>19</v>
      </c>
      <c r="F5245" s="250" t="s">
        <v>4803</v>
      </c>
      <c r="G5245" s="248"/>
      <c r="H5245" s="251">
        <v>16.5</v>
      </c>
      <c r="I5245" s="252"/>
      <c r="J5245" s="248"/>
      <c r="K5245" s="248"/>
      <c r="L5245" s="253"/>
      <c r="M5245" s="254"/>
      <c r="N5245" s="255"/>
      <c r="O5245" s="255"/>
      <c r="P5245" s="255"/>
      <c r="Q5245" s="255"/>
      <c r="R5245" s="255"/>
      <c r="S5245" s="255"/>
      <c r="T5245" s="256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7" t="s">
        <v>383</v>
      </c>
      <c r="AU5245" s="257" t="s">
        <v>91</v>
      </c>
      <c r="AV5245" s="14" t="s">
        <v>91</v>
      </c>
      <c r="AW5245" s="14" t="s">
        <v>37</v>
      </c>
      <c r="AX5245" s="14" t="s">
        <v>78</v>
      </c>
      <c r="AY5245" s="257" t="s">
        <v>373</v>
      </c>
    </row>
    <row r="5246" s="14" customFormat="1">
      <c r="A5246" s="14"/>
      <c r="B5246" s="247"/>
      <c r="C5246" s="248"/>
      <c r="D5246" s="238" t="s">
        <v>383</v>
      </c>
      <c r="E5246" s="249" t="s">
        <v>19</v>
      </c>
      <c r="F5246" s="250" t="s">
        <v>4804</v>
      </c>
      <c r="G5246" s="248"/>
      <c r="H5246" s="251">
        <v>9.0999999999999996</v>
      </c>
      <c r="I5246" s="252"/>
      <c r="J5246" s="248"/>
      <c r="K5246" s="248"/>
      <c r="L5246" s="253"/>
      <c r="M5246" s="254"/>
      <c r="N5246" s="255"/>
      <c r="O5246" s="255"/>
      <c r="P5246" s="255"/>
      <c r="Q5246" s="255"/>
      <c r="R5246" s="255"/>
      <c r="S5246" s="255"/>
      <c r="T5246" s="256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7" t="s">
        <v>383</v>
      </c>
      <c r="AU5246" s="257" t="s">
        <v>91</v>
      </c>
      <c r="AV5246" s="14" t="s">
        <v>91</v>
      </c>
      <c r="AW5246" s="14" t="s">
        <v>37</v>
      </c>
      <c r="AX5246" s="14" t="s">
        <v>78</v>
      </c>
      <c r="AY5246" s="257" t="s">
        <v>373</v>
      </c>
    </row>
    <row r="5247" s="14" customFormat="1">
      <c r="A5247" s="14"/>
      <c r="B5247" s="247"/>
      <c r="C5247" s="248"/>
      <c r="D5247" s="238" t="s">
        <v>383</v>
      </c>
      <c r="E5247" s="249" t="s">
        <v>19</v>
      </c>
      <c r="F5247" s="250" t="s">
        <v>4805</v>
      </c>
      <c r="G5247" s="248"/>
      <c r="H5247" s="251">
        <v>16.5</v>
      </c>
      <c r="I5247" s="252"/>
      <c r="J5247" s="248"/>
      <c r="K5247" s="248"/>
      <c r="L5247" s="253"/>
      <c r="M5247" s="254"/>
      <c r="N5247" s="255"/>
      <c r="O5247" s="255"/>
      <c r="P5247" s="255"/>
      <c r="Q5247" s="255"/>
      <c r="R5247" s="255"/>
      <c r="S5247" s="255"/>
      <c r="T5247" s="256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7" t="s">
        <v>383</v>
      </c>
      <c r="AU5247" s="257" t="s">
        <v>91</v>
      </c>
      <c r="AV5247" s="14" t="s">
        <v>91</v>
      </c>
      <c r="AW5247" s="14" t="s">
        <v>37</v>
      </c>
      <c r="AX5247" s="14" t="s">
        <v>78</v>
      </c>
      <c r="AY5247" s="257" t="s">
        <v>373</v>
      </c>
    </row>
    <row r="5248" s="14" customFormat="1">
      <c r="A5248" s="14"/>
      <c r="B5248" s="247"/>
      <c r="C5248" s="248"/>
      <c r="D5248" s="238" t="s">
        <v>383</v>
      </c>
      <c r="E5248" s="249" t="s">
        <v>19</v>
      </c>
      <c r="F5248" s="250" t="s">
        <v>4806</v>
      </c>
      <c r="G5248" s="248"/>
      <c r="H5248" s="251">
        <v>9.0999999999999996</v>
      </c>
      <c r="I5248" s="252"/>
      <c r="J5248" s="248"/>
      <c r="K5248" s="248"/>
      <c r="L5248" s="253"/>
      <c r="M5248" s="254"/>
      <c r="N5248" s="255"/>
      <c r="O5248" s="255"/>
      <c r="P5248" s="255"/>
      <c r="Q5248" s="255"/>
      <c r="R5248" s="255"/>
      <c r="S5248" s="255"/>
      <c r="T5248" s="256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7" t="s">
        <v>383</v>
      </c>
      <c r="AU5248" s="257" t="s">
        <v>91</v>
      </c>
      <c r="AV5248" s="14" t="s">
        <v>91</v>
      </c>
      <c r="AW5248" s="14" t="s">
        <v>37</v>
      </c>
      <c r="AX5248" s="14" t="s">
        <v>78</v>
      </c>
      <c r="AY5248" s="257" t="s">
        <v>373</v>
      </c>
    </row>
    <row r="5249" s="14" customFormat="1">
      <c r="A5249" s="14"/>
      <c r="B5249" s="247"/>
      <c r="C5249" s="248"/>
      <c r="D5249" s="238" t="s">
        <v>383</v>
      </c>
      <c r="E5249" s="249" t="s">
        <v>19</v>
      </c>
      <c r="F5249" s="250" t="s">
        <v>4807</v>
      </c>
      <c r="G5249" s="248"/>
      <c r="H5249" s="251">
        <v>22.600000000000001</v>
      </c>
      <c r="I5249" s="252"/>
      <c r="J5249" s="248"/>
      <c r="K5249" s="248"/>
      <c r="L5249" s="253"/>
      <c r="M5249" s="254"/>
      <c r="N5249" s="255"/>
      <c r="O5249" s="255"/>
      <c r="P5249" s="255"/>
      <c r="Q5249" s="255"/>
      <c r="R5249" s="255"/>
      <c r="S5249" s="255"/>
      <c r="T5249" s="256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7" t="s">
        <v>383</v>
      </c>
      <c r="AU5249" s="257" t="s">
        <v>91</v>
      </c>
      <c r="AV5249" s="14" t="s">
        <v>91</v>
      </c>
      <c r="AW5249" s="14" t="s">
        <v>37</v>
      </c>
      <c r="AX5249" s="14" t="s">
        <v>78</v>
      </c>
      <c r="AY5249" s="257" t="s">
        <v>373</v>
      </c>
    </row>
    <row r="5250" s="14" customFormat="1">
      <c r="A5250" s="14"/>
      <c r="B5250" s="247"/>
      <c r="C5250" s="248"/>
      <c r="D5250" s="238" t="s">
        <v>383</v>
      </c>
      <c r="E5250" s="249" t="s">
        <v>19</v>
      </c>
      <c r="F5250" s="250" t="s">
        <v>4808</v>
      </c>
      <c r="G5250" s="248"/>
      <c r="H5250" s="251">
        <v>9.0999999999999996</v>
      </c>
      <c r="I5250" s="252"/>
      <c r="J5250" s="248"/>
      <c r="K5250" s="248"/>
      <c r="L5250" s="253"/>
      <c r="M5250" s="254"/>
      <c r="N5250" s="255"/>
      <c r="O5250" s="255"/>
      <c r="P5250" s="255"/>
      <c r="Q5250" s="255"/>
      <c r="R5250" s="255"/>
      <c r="S5250" s="255"/>
      <c r="T5250" s="256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7" t="s">
        <v>383</v>
      </c>
      <c r="AU5250" s="257" t="s">
        <v>91</v>
      </c>
      <c r="AV5250" s="14" t="s">
        <v>91</v>
      </c>
      <c r="AW5250" s="14" t="s">
        <v>37</v>
      </c>
      <c r="AX5250" s="14" t="s">
        <v>78</v>
      </c>
      <c r="AY5250" s="257" t="s">
        <v>373</v>
      </c>
    </row>
    <row r="5251" s="14" customFormat="1">
      <c r="A5251" s="14"/>
      <c r="B5251" s="247"/>
      <c r="C5251" s="248"/>
      <c r="D5251" s="238" t="s">
        <v>383</v>
      </c>
      <c r="E5251" s="249" t="s">
        <v>19</v>
      </c>
      <c r="F5251" s="250" t="s">
        <v>4809</v>
      </c>
      <c r="G5251" s="248"/>
      <c r="H5251" s="251">
        <v>22.600000000000001</v>
      </c>
      <c r="I5251" s="252"/>
      <c r="J5251" s="248"/>
      <c r="K5251" s="248"/>
      <c r="L5251" s="253"/>
      <c r="M5251" s="254"/>
      <c r="N5251" s="255"/>
      <c r="O5251" s="255"/>
      <c r="P5251" s="255"/>
      <c r="Q5251" s="255"/>
      <c r="R5251" s="255"/>
      <c r="S5251" s="255"/>
      <c r="T5251" s="256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7" t="s">
        <v>383</v>
      </c>
      <c r="AU5251" s="257" t="s">
        <v>91</v>
      </c>
      <c r="AV5251" s="14" t="s">
        <v>91</v>
      </c>
      <c r="AW5251" s="14" t="s">
        <v>37</v>
      </c>
      <c r="AX5251" s="14" t="s">
        <v>78</v>
      </c>
      <c r="AY5251" s="257" t="s">
        <v>373</v>
      </c>
    </row>
    <row r="5252" s="13" customFormat="1">
      <c r="A5252" s="13"/>
      <c r="B5252" s="236"/>
      <c r="C5252" s="237"/>
      <c r="D5252" s="238" t="s">
        <v>383</v>
      </c>
      <c r="E5252" s="239" t="s">
        <v>19</v>
      </c>
      <c r="F5252" s="240" t="s">
        <v>693</v>
      </c>
      <c r="G5252" s="237"/>
      <c r="H5252" s="239" t="s">
        <v>19</v>
      </c>
      <c r="I5252" s="241"/>
      <c r="J5252" s="237"/>
      <c r="K5252" s="237"/>
      <c r="L5252" s="242"/>
      <c r="M5252" s="243"/>
      <c r="N5252" s="244"/>
      <c r="O5252" s="244"/>
      <c r="P5252" s="244"/>
      <c r="Q5252" s="244"/>
      <c r="R5252" s="244"/>
      <c r="S5252" s="244"/>
      <c r="T5252" s="245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6" t="s">
        <v>383</v>
      </c>
      <c r="AU5252" s="246" t="s">
        <v>91</v>
      </c>
      <c r="AV5252" s="13" t="s">
        <v>85</v>
      </c>
      <c r="AW5252" s="13" t="s">
        <v>37</v>
      </c>
      <c r="AX5252" s="13" t="s">
        <v>78</v>
      </c>
      <c r="AY5252" s="246" t="s">
        <v>373</v>
      </c>
    </row>
    <row r="5253" s="14" customFormat="1">
      <c r="A5253" s="14"/>
      <c r="B5253" s="247"/>
      <c r="C5253" s="248"/>
      <c r="D5253" s="238" t="s">
        <v>383</v>
      </c>
      <c r="E5253" s="249" t="s">
        <v>19</v>
      </c>
      <c r="F5253" s="250" t="s">
        <v>4810</v>
      </c>
      <c r="G5253" s="248"/>
      <c r="H5253" s="251">
        <v>20</v>
      </c>
      <c r="I5253" s="252"/>
      <c r="J5253" s="248"/>
      <c r="K5253" s="248"/>
      <c r="L5253" s="253"/>
      <c r="M5253" s="254"/>
      <c r="N5253" s="255"/>
      <c r="O5253" s="255"/>
      <c r="P5253" s="255"/>
      <c r="Q5253" s="255"/>
      <c r="R5253" s="255"/>
      <c r="S5253" s="255"/>
      <c r="T5253" s="256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7" t="s">
        <v>383</v>
      </c>
      <c r="AU5253" s="257" t="s">
        <v>91</v>
      </c>
      <c r="AV5253" s="14" t="s">
        <v>91</v>
      </c>
      <c r="AW5253" s="14" t="s">
        <v>37</v>
      </c>
      <c r="AX5253" s="14" t="s">
        <v>78</v>
      </c>
      <c r="AY5253" s="257" t="s">
        <v>373</v>
      </c>
    </row>
    <row r="5254" s="14" customFormat="1">
      <c r="A5254" s="14"/>
      <c r="B5254" s="247"/>
      <c r="C5254" s="248"/>
      <c r="D5254" s="238" t="s">
        <v>383</v>
      </c>
      <c r="E5254" s="249" t="s">
        <v>19</v>
      </c>
      <c r="F5254" s="250" t="s">
        <v>4811</v>
      </c>
      <c r="G5254" s="248"/>
      <c r="H5254" s="251">
        <v>30</v>
      </c>
      <c r="I5254" s="252"/>
      <c r="J5254" s="248"/>
      <c r="K5254" s="248"/>
      <c r="L5254" s="253"/>
      <c r="M5254" s="254"/>
      <c r="N5254" s="255"/>
      <c r="O5254" s="255"/>
      <c r="P5254" s="255"/>
      <c r="Q5254" s="255"/>
      <c r="R5254" s="255"/>
      <c r="S5254" s="255"/>
      <c r="T5254" s="256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7" t="s">
        <v>383</v>
      </c>
      <c r="AU5254" s="257" t="s">
        <v>91</v>
      </c>
      <c r="AV5254" s="14" t="s">
        <v>91</v>
      </c>
      <c r="AW5254" s="14" t="s">
        <v>37</v>
      </c>
      <c r="AX5254" s="14" t="s">
        <v>78</v>
      </c>
      <c r="AY5254" s="257" t="s">
        <v>373</v>
      </c>
    </row>
    <row r="5255" s="14" customFormat="1">
      <c r="A5255" s="14"/>
      <c r="B5255" s="247"/>
      <c r="C5255" s="248"/>
      <c r="D5255" s="238" t="s">
        <v>383</v>
      </c>
      <c r="E5255" s="249" t="s">
        <v>19</v>
      </c>
      <c r="F5255" s="250" t="s">
        <v>4812</v>
      </c>
      <c r="G5255" s="248"/>
      <c r="H5255" s="251">
        <v>8.5</v>
      </c>
      <c r="I5255" s="252"/>
      <c r="J5255" s="248"/>
      <c r="K5255" s="248"/>
      <c r="L5255" s="253"/>
      <c r="M5255" s="254"/>
      <c r="N5255" s="255"/>
      <c r="O5255" s="255"/>
      <c r="P5255" s="255"/>
      <c r="Q5255" s="255"/>
      <c r="R5255" s="255"/>
      <c r="S5255" s="255"/>
      <c r="T5255" s="256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7" t="s">
        <v>383</v>
      </c>
      <c r="AU5255" s="257" t="s">
        <v>91</v>
      </c>
      <c r="AV5255" s="14" t="s">
        <v>91</v>
      </c>
      <c r="AW5255" s="14" t="s">
        <v>37</v>
      </c>
      <c r="AX5255" s="14" t="s">
        <v>78</v>
      </c>
      <c r="AY5255" s="257" t="s">
        <v>373</v>
      </c>
    </row>
    <row r="5256" s="14" customFormat="1">
      <c r="A5256" s="14"/>
      <c r="B5256" s="247"/>
      <c r="C5256" s="248"/>
      <c r="D5256" s="238" t="s">
        <v>383</v>
      </c>
      <c r="E5256" s="249" t="s">
        <v>19</v>
      </c>
      <c r="F5256" s="250" t="s">
        <v>4813</v>
      </c>
      <c r="G5256" s="248"/>
      <c r="H5256" s="251">
        <v>11</v>
      </c>
      <c r="I5256" s="252"/>
      <c r="J5256" s="248"/>
      <c r="K5256" s="248"/>
      <c r="L5256" s="253"/>
      <c r="M5256" s="254"/>
      <c r="N5256" s="255"/>
      <c r="O5256" s="255"/>
      <c r="P5256" s="255"/>
      <c r="Q5256" s="255"/>
      <c r="R5256" s="255"/>
      <c r="S5256" s="255"/>
      <c r="T5256" s="256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7" t="s">
        <v>383</v>
      </c>
      <c r="AU5256" s="257" t="s">
        <v>91</v>
      </c>
      <c r="AV5256" s="14" t="s">
        <v>91</v>
      </c>
      <c r="AW5256" s="14" t="s">
        <v>37</v>
      </c>
      <c r="AX5256" s="14" t="s">
        <v>78</v>
      </c>
      <c r="AY5256" s="257" t="s">
        <v>373</v>
      </c>
    </row>
    <row r="5257" s="14" customFormat="1">
      <c r="A5257" s="14"/>
      <c r="B5257" s="247"/>
      <c r="C5257" s="248"/>
      <c r="D5257" s="238" t="s">
        <v>383</v>
      </c>
      <c r="E5257" s="249" t="s">
        <v>19</v>
      </c>
      <c r="F5257" s="250" t="s">
        <v>4814</v>
      </c>
      <c r="G5257" s="248"/>
      <c r="H5257" s="251">
        <v>11.5</v>
      </c>
      <c r="I5257" s="252"/>
      <c r="J5257" s="248"/>
      <c r="K5257" s="248"/>
      <c r="L5257" s="253"/>
      <c r="M5257" s="254"/>
      <c r="N5257" s="255"/>
      <c r="O5257" s="255"/>
      <c r="P5257" s="255"/>
      <c r="Q5257" s="255"/>
      <c r="R5257" s="255"/>
      <c r="S5257" s="255"/>
      <c r="T5257" s="256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7" t="s">
        <v>383</v>
      </c>
      <c r="AU5257" s="257" t="s">
        <v>91</v>
      </c>
      <c r="AV5257" s="14" t="s">
        <v>91</v>
      </c>
      <c r="AW5257" s="14" t="s">
        <v>37</v>
      </c>
      <c r="AX5257" s="14" t="s">
        <v>78</v>
      </c>
      <c r="AY5257" s="257" t="s">
        <v>373</v>
      </c>
    </row>
    <row r="5258" s="14" customFormat="1">
      <c r="A5258" s="14"/>
      <c r="B5258" s="247"/>
      <c r="C5258" s="248"/>
      <c r="D5258" s="238" t="s">
        <v>383</v>
      </c>
      <c r="E5258" s="249" t="s">
        <v>19</v>
      </c>
      <c r="F5258" s="250" t="s">
        <v>4815</v>
      </c>
      <c r="G5258" s="248"/>
      <c r="H5258" s="251">
        <v>9.0999999999999996</v>
      </c>
      <c r="I5258" s="252"/>
      <c r="J5258" s="248"/>
      <c r="K5258" s="248"/>
      <c r="L5258" s="253"/>
      <c r="M5258" s="254"/>
      <c r="N5258" s="255"/>
      <c r="O5258" s="255"/>
      <c r="P5258" s="255"/>
      <c r="Q5258" s="255"/>
      <c r="R5258" s="255"/>
      <c r="S5258" s="255"/>
      <c r="T5258" s="256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7" t="s">
        <v>383</v>
      </c>
      <c r="AU5258" s="257" t="s">
        <v>91</v>
      </c>
      <c r="AV5258" s="14" t="s">
        <v>91</v>
      </c>
      <c r="AW5258" s="14" t="s">
        <v>37</v>
      </c>
      <c r="AX5258" s="14" t="s">
        <v>78</v>
      </c>
      <c r="AY5258" s="257" t="s">
        <v>373</v>
      </c>
    </row>
    <row r="5259" s="14" customFormat="1">
      <c r="A5259" s="14"/>
      <c r="B5259" s="247"/>
      <c r="C5259" s="248"/>
      <c r="D5259" s="238" t="s">
        <v>383</v>
      </c>
      <c r="E5259" s="249" t="s">
        <v>19</v>
      </c>
      <c r="F5259" s="250" t="s">
        <v>4816</v>
      </c>
      <c r="G5259" s="248"/>
      <c r="H5259" s="251">
        <v>16.5</v>
      </c>
      <c r="I5259" s="252"/>
      <c r="J5259" s="248"/>
      <c r="K5259" s="248"/>
      <c r="L5259" s="253"/>
      <c r="M5259" s="254"/>
      <c r="N5259" s="255"/>
      <c r="O5259" s="255"/>
      <c r="P5259" s="255"/>
      <c r="Q5259" s="255"/>
      <c r="R5259" s="255"/>
      <c r="S5259" s="255"/>
      <c r="T5259" s="256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7" t="s">
        <v>383</v>
      </c>
      <c r="AU5259" s="257" t="s">
        <v>91</v>
      </c>
      <c r="AV5259" s="14" t="s">
        <v>91</v>
      </c>
      <c r="AW5259" s="14" t="s">
        <v>37</v>
      </c>
      <c r="AX5259" s="14" t="s">
        <v>78</v>
      </c>
      <c r="AY5259" s="257" t="s">
        <v>373</v>
      </c>
    </row>
    <row r="5260" s="14" customFormat="1">
      <c r="A5260" s="14"/>
      <c r="B5260" s="247"/>
      <c r="C5260" s="248"/>
      <c r="D5260" s="238" t="s">
        <v>383</v>
      </c>
      <c r="E5260" s="249" t="s">
        <v>19</v>
      </c>
      <c r="F5260" s="250" t="s">
        <v>4817</v>
      </c>
      <c r="G5260" s="248"/>
      <c r="H5260" s="251">
        <v>9.0999999999999996</v>
      </c>
      <c r="I5260" s="252"/>
      <c r="J5260" s="248"/>
      <c r="K5260" s="248"/>
      <c r="L5260" s="253"/>
      <c r="M5260" s="254"/>
      <c r="N5260" s="255"/>
      <c r="O5260" s="255"/>
      <c r="P5260" s="255"/>
      <c r="Q5260" s="255"/>
      <c r="R5260" s="255"/>
      <c r="S5260" s="255"/>
      <c r="T5260" s="256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7" t="s">
        <v>383</v>
      </c>
      <c r="AU5260" s="257" t="s">
        <v>91</v>
      </c>
      <c r="AV5260" s="14" t="s">
        <v>91</v>
      </c>
      <c r="AW5260" s="14" t="s">
        <v>37</v>
      </c>
      <c r="AX5260" s="14" t="s">
        <v>78</v>
      </c>
      <c r="AY5260" s="257" t="s">
        <v>373</v>
      </c>
    </row>
    <row r="5261" s="14" customFormat="1">
      <c r="A5261" s="14"/>
      <c r="B5261" s="247"/>
      <c r="C5261" s="248"/>
      <c r="D5261" s="238" t="s">
        <v>383</v>
      </c>
      <c r="E5261" s="249" t="s">
        <v>19</v>
      </c>
      <c r="F5261" s="250" t="s">
        <v>4818</v>
      </c>
      <c r="G5261" s="248"/>
      <c r="H5261" s="251">
        <v>16.5</v>
      </c>
      <c r="I5261" s="252"/>
      <c r="J5261" s="248"/>
      <c r="K5261" s="248"/>
      <c r="L5261" s="253"/>
      <c r="M5261" s="254"/>
      <c r="N5261" s="255"/>
      <c r="O5261" s="255"/>
      <c r="P5261" s="255"/>
      <c r="Q5261" s="255"/>
      <c r="R5261" s="255"/>
      <c r="S5261" s="255"/>
      <c r="T5261" s="256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7" t="s">
        <v>383</v>
      </c>
      <c r="AU5261" s="257" t="s">
        <v>91</v>
      </c>
      <c r="AV5261" s="14" t="s">
        <v>91</v>
      </c>
      <c r="AW5261" s="14" t="s">
        <v>37</v>
      </c>
      <c r="AX5261" s="14" t="s">
        <v>78</v>
      </c>
      <c r="AY5261" s="257" t="s">
        <v>373</v>
      </c>
    </row>
    <row r="5262" s="14" customFormat="1">
      <c r="A5262" s="14"/>
      <c r="B5262" s="247"/>
      <c r="C5262" s="248"/>
      <c r="D5262" s="238" t="s">
        <v>383</v>
      </c>
      <c r="E5262" s="249" t="s">
        <v>19</v>
      </c>
      <c r="F5262" s="250" t="s">
        <v>4819</v>
      </c>
      <c r="G5262" s="248"/>
      <c r="H5262" s="251">
        <v>9.0999999999999996</v>
      </c>
      <c r="I5262" s="252"/>
      <c r="J5262" s="248"/>
      <c r="K5262" s="248"/>
      <c r="L5262" s="253"/>
      <c r="M5262" s="254"/>
      <c r="N5262" s="255"/>
      <c r="O5262" s="255"/>
      <c r="P5262" s="255"/>
      <c r="Q5262" s="255"/>
      <c r="R5262" s="255"/>
      <c r="S5262" s="255"/>
      <c r="T5262" s="256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7" t="s">
        <v>383</v>
      </c>
      <c r="AU5262" s="257" t="s">
        <v>91</v>
      </c>
      <c r="AV5262" s="14" t="s">
        <v>91</v>
      </c>
      <c r="AW5262" s="14" t="s">
        <v>37</v>
      </c>
      <c r="AX5262" s="14" t="s">
        <v>78</v>
      </c>
      <c r="AY5262" s="257" t="s">
        <v>373</v>
      </c>
    </row>
    <row r="5263" s="14" customFormat="1">
      <c r="A5263" s="14"/>
      <c r="B5263" s="247"/>
      <c r="C5263" s="248"/>
      <c r="D5263" s="238" t="s">
        <v>383</v>
      </c>
      <c r="E5263" s="249" t="s">
        <v>19</v>
      </c>
      <c r="F5263" s="250" t="s">
        <v>4820</v>
      </c>
      <c r="G5263" s="248"/>
      <c r="H5263" s="251">
        <v>16.5</v>
      </c>
      <c r="I5263" s="252"/>
      <c r="J5263" s="248"/>
      <c r="K5263" s="248"/>
      <c r="L5263" s="253"/>
      <c r="M5263" s="254"/>
      <c r="N5263" s="255"/>
      <c r="O5263" s="255"/>
      <c r="P5263" s="255"/>
      <c r="Q5263" s="255"/>
      <c r="R5263" s="255"/>
      <c r="S5263" s="255"/>
      <c r="T5263" s="25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7" t="s">
        <v>383</v>
      </c>
      <c r="AU5263" s="257" t="s">
        <v>91</v>
      </c>
      <c r="AV5263" s="14" t="s">
        <v>91</v>
      </c>
      <c r="AW5263" s="14" t="s">
        <v>37</v>
      </c>
      <c r="AX5263" s="14" t="s">
        <v>78</v>
      </c>
      <c r="AY5263" s="257" t="s">
        <v>373</v>
      </c>
    </row>
    <row r="5264" s="14" customFormat="1">
      <c r="A5264" s="14"/>
      <c r="B5264" s="247"/>
      <c r="C5264" s="248"/>
      <c r="D5264" s="238" t="s">
        <v>383</v>
      </c>
      <c r="E5264" s="249" t="s">
        <v>19</v>
      </c>
      <c r="F5264" s="250" t="s">
        <v>4821</v>
      </c>
      <c r="G5264" s="248"/>
      <c r="H5264" s="251">
        <v>9.0999999999999996</v>
      </c>
      <c r="I5264" s="252"/>
      <c r="J5264" s="248"/>
      <c r="K5264" s="248"/>
      <c r="L5264" s="253"/>
      <c r="M5264" s="254"/>
      <c r="N5264" s="255"/>
      <c r="O5264" s="255"/>
      <c r="P5264" s="255"/>
      <c r="Q5264" s="255"/>
      <c r="R5264" s="255"/>
      <c r="S5264" s="255"/>
      <c r="T5264" s="256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7" t="s">
        <v>383</v>
      </c>
      <c r="AU5264" s="257" t="s">
        <v>91</v>
      </c>
      <c r="AV5264" s="14" t="s">
        <v>91</v>
      </c>
      <c r="AW5264" s="14" t="s">
        <v>37</v>
      </c>
      <c r="AX5264" s="14" t="s">
        <v>78</v>
      </c>
      <c r="AY5264" s="257" t="s">
        <v>373</v>
      </c>
    </row>
    <row r="5265" s="14" customFormat="1">
      <c r="A5265" s="14"/>
      <c r="B5265" s="247"/>
      <c r="C5265" s="248"/>
      <c r="D5265" s="238" t="s">
        <v>383</v>
      </c>
      <c r="E5265" s="249" t="s">
        <v>19</v>
      </c>
      <c r="F5265" s="250" t="s">
        <v>4822</v>
      </c>
      <c r="G5265" s="248"/>
      <c r="H5265" s="251">
        <v>16.5</v>
      </c>
      <c r="I5265" s="252"/>
      <c r="J5265" s="248"/>
      <c r="K5265" s="248"/>
      <c r="L5265" s="253"/>
      <c r="M5265" s="254"/>
      <c r="N5265" s="255"/>
      <c r="O5265" s="255"/>
      <c r="P5265" s="255"/>
      <c r="Q5265" s="255"/>
      <c r="R5265" s="255"/>
      <c r="S5265" s="255"/>
      <c r="T5265" s="256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7" t="s">
        <v>383</v>
      </c>
      <c r="AU5265" s="257" t="s">
        <v>91</v>
      </c>
      <c r="AV5265" s="14" t="s">
        <v>91</v>
      </c>
      <c r="AW5265" s="14" t="s">
        <v>37</v>
      </c>
      <c r="AX5265" s="14" t="s">
        <v>78</v>
      </c>
      <c r="AY5265" s="257" t="s">
        <v>373</v>
      </c>
    </row>
    <row r="5266" s="14" customFormat="1">
      <c r="A5266" s="14"/>
      <c r="B5266" s="247"/>
      <c r="C5266" s="248"/>
      <c r="D5266" s="238" t="s">
        <v>383</v>
      </c>
      <c r="E5266" s="249" t="s">
        <v>19</v>
      </c>
      <c r="F5266" s="250" t="s">
        <v>4823</v>
      </c>
      <c r="G5266" s="248"/>
      <c r="H5266" s="251">
        <v>9.0999999999999996</v>
      </c>
      <c r="I5266" s="252"/>
      <c r="J5266" s="248"/>
      <c r="K5266" s="248"/>
      <c r="L5266" s="253"/>
      <c r="M5266" s="254"/>
      <c r="N5266" s="255"/>
      <c r="O5266" s="255"/>
      <c r="P5266" s="255"/>
      <c r="Q5266" s="255"/>
      <c r="R5266" s="255"/>
      <c r="S5266" s="255"/>
      <c r="T5266" s="256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7" t="s">
        <v>383</v>
      </c>
      <c r="AU5266" s="257" t="s">
        <v>91</v>
      </c>
      <c r="AV5266" s="14" t="s">
        <v>91</v>
      </c>
      <c r="AW5266" s="14" t="s">
        <v>37</v>
      </c>
      <c r="AX5266" s="14" t="s">
        <v>78</v>
      </c>
      <c r="AY5266" s="257" t="s">
        <v>373</v>
      </c>
    </row>
    <row r="5267" s="14" customFormat="1">
      <c r="A5267" s="14"/>
      <c r="B5267" s="247"/>
      <c r="C5267" s="248"/>
      <c r="D5267" s="238" t="s">
        <v>383</v>
      </c>
      <c r="E5267" s="249" t="s">
        <v>19</v>
      </c>
      <c r="F5267" s="250" t="s">
        <v>4824</v>
      </c>
      <c r="G5267" s="248"/>
      <c r="H5267" s="251">
        <v>16.5</v>
      </c>
      <c r="I5267" s="252"/>
      <c r="J5267" s="248"/>
      <c r="K5267" s="248"/>
      <c r="L5267" s="253"/>
      <c r="M5267" s="254"/>
      <c r="N5267" s="255"/>
      <c r="O5267" s="255"/>
      <c r="P5267" s="255"/>
      <c r="Q5267" s="255"/>
      <c r="R5267" s="255"/>
      <c r="S5267" s="255"/>
      <c r="T5267" s="256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7" t="s">
        <v>383</v>
      </c>
      <c r="AU5267" s="257" t="s">
        <v>91</v>
      </c>
      <c r="AV5267" s="14" t="s">
        <v>91</v>
      </c>
      <c r="AW5267" s="14" t="s">
        <v>37</v>
      </c>
      <c r="AX5267" s="14" t="s">
        <v>78</v>
      </c>
      <c r="AY5267" s="257" t="s">
        <v>373</v>
      </c>
    </row>
    <row r="5268" s="14" customFormat="1">
      <c r="A5268" s="14"/>
      <c r="B5268" s="247"/>
      <c r="C5268" s="248"/>
      <c r="D5268" s="238" t="s">
        <v>383</v>
      </c>
      <c r="E5268" s="249" t="s">
        <v>19</v>
      </c>
      <c r="F5268" s="250" t="s">
        <v>4825</v>
      </c>
      <c r="G5268" s="248"/>
      <c r="H5268" s="251">
        <v>9.0999999999999996</v>
      </c>
      <c r="I5268" s="252"/>
      <c r="J5268" s="248"/>
      <c r="K5268" s="248"/>
      <c r="L5268" s="253"/>
      <c r="M5268" s="254"/>
      <c r="N5268" s="255"/>
      <c r="O5268" s="255"/>
      <c r="P5268" s="255"/>
      <c r="Q5268" s="255"/>
      <c r="R5268" s="255"/>
      <c r="S5268" s="255"/>
      <c r="T5268" s="256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7" t="s">
        <v>383</v>
      </c>
      <c r="AU5268" s="257" t="s">
        <v>91</v>
      </c>
      <c r="AV5268" s="14" t="s">
        <v>91</v>
      </c>
      <c r="AW5268" s="14" t="s">
        <v>37</v>
      </c>
      <c r="AX5268" s="14" t="s">
        <v>78</v>
      </c>
      <c r="AY5268" s="257" t="s">
        <v>373</v>
      </c>
    </row>
    <row r="5269" s="14" customFormat="1">
      <c r="A5269" s="14"/>
      <c r="B5269" s="247"/>
      <c r="C5269" s="248"/>
      <c r="D5269" s="238" t="s">
        <v>383</v>
      </c>
      <c r="E5269" s="249" t="s">
        <v>19</v>
      </c>
      <c r="F5269" s="250" t="s">
        <v>4826</v>
      </c>
      <c r="G5269" s="248"/>
      <c r="H5269" s="251">
        <v>16.5</v>
      </c>
      <c r="I5269" s="252"/>
      <c r="J5269" s="248"/>
      <c r="K5269" s="248"/>
      <c r="L5269" s="253"/>
      <c r="M5269" s="254"/>
      <c r="N5269" s="255"/>
      <c r="O5269" s="255"/>
      <c r="P5269" s="255"/>
      <c r="Q5269" s="255"/>
      <c r="R5269" s="255"/>
      <c r="S5269" s="255"/>
      <c r="T5269" s="256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7" t="s">
        <v>383</v>
      </c>
      <c r="AU5269" s="257" t="s">
        <v>91</v>
      </c>
      <c r="AV5269" s="14" t="s">
        <v>91</v>
      </c>
      <c r="AW5269" s="14" t="s">
        <v>37</v>
      </c>
      <c r="AX5269" s="14" t="s">
        <v>78</v>
      </c>
      <c r="AY5269" s="257" t="s">
        <v>373</v>
      </c>
    </row>
    <row r="5270" s="14" customFormat="1">
      <c r="A5270" s="14"/>
      <c r="B5270" s="247"/>
      <c r="C5270" s="248"/>
      <c r="D5270" s="238" t="s">
        <v>383</v>
      </c>
      <c r="E5270" s="249" t="s">
        <v>19</v>
      </c>
      <c r="F5270" s="250" t="s">
        <v>4827</v>
      </c>
      <c r="G5270" s="248"/>
      <c r="H5270" s="251">
        <v>9.0999999999999996</v>
      </c>
      <c r="I5270" s="252"/>
      <c r="J5270" s="248"/>
      <c r="K5270" s="248"/>
      <c r="L5270" s="253"/>
      <c r="M5270" s="254"/>
      <c r="N5270" s="255"/>
      <c r="O5270" s="255"/>
      <c r="P5270" s="255"/>
      <c r="Q5270" s="255"/>
      <c r="R5270" s="255"/>
      <c r="S5270" s="255"/>
      <c r="T5270" s="25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7" t="s">
        <v>383</v>
      </c>
      <c r="AU5270" s="257" t="s">
        <v>91</v>
      </c>
      <c r="AV5270" s="14" t="s">
        <v>91</v>
      </c>
      <c r="AW5270" s="14" t="s">
        <v>37</v>
      </c>
      <c r="AX5270" s="14" t="s">
        <v>78</v>
      </c>
      <c r="AY5270" s="257" t="s">
        <v>373</v>
      </c>
    </row>
    <row r="5271" s="14" customFormat="1">
      <c r="A5271" s="14"/>
      <c r="B5271" s="247"/>
      <c r="C5271" s="248"/>
      <c r="D5271" s="238" t="s">
        <v>383</v>
      </c>
      <c r="E5271" s="249" t="s">
        <v>19</v>
      </c>
      <c r="F5271" s="250" t="s">
        <v>4828</v>
      </c>
      <c r="G5271" s="248"/>
      <c r="H5271" s="251">
        <v>16.5</v>
      </c>
      <c r="I5271" s="252"/>
      <c r="J5271" s="248"/>
      <c r="K5271" s="248"/>
      <c r="L5271" s="253"/>
      <c r="M5271" s="254"/>
      <c r="N5271" s="255"/>
      <c r="O5271" s="255"/>
      <c r="P5271" s="255"/>
      <c r="Q5271" s="255"/>
      <c r="R5271" s="255"/>
      <c r="S5271" s="255"/>
      <c r="T5271" s="256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7" t="s">
        <v>383</v>
      </c>
      <c r="AU5271" s="257" t="s">
        <v>91</v>
      </c>
      <c r="AV5271" s="14" t="s">
        <v>91</v>
      </c>
      <c r="AW5271" s="14" t="s">
        <v>37</v>
      </c>
      <c r="AX5271" s="14" t="s">
        <v>78</v>
      </c>
      <c r="AY5271" s="257" t="s">
        <v>373</v>
      </c>
    </row>
    <row r="5272" s="14" customFormat="1">
      <c r="A5272" s="14"/>
      <c r="B5272" s="247"/>
      <c r="C5272" s="248"/>
      <c r="D5272" s="238" t="s">
        <v>383</v>
      </c>
      <c r="E5272" s="249" t="s">
        <v>19</v>
      </c>
      <c r="F5272" s="250" t="s">
        <v>4829</v>
      </c>
      <c r="G5272" s="248"/>
      <c r="H5272" s="251">
        <v>9.0999999999999996</v>
      </c>
      <c r="I5272" s="252"/>
      <c r="J5272" s="248"/>
      <c r="K5272" s="248"/>
      <c r="L5272" s="253"/>
      <c r="M5272" s="254"/>
      <c r="N5272" s="255"/>
      <c r="O5272" s="255"/>
      <c r="P5272" s="255"/>
      <c r="Q5272" s="255"/>
      <c r="R5272" s="255"/>
      <c r="S5272" s="255"/>
      <c r="T5272" s="256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7" t="s">
        <v>383</v>
      </c>
      <c r="AU5272" s="257" t="s">
        <v>91</v>
      </c>
      <c r="AV5272" s="14" t="s">
        <v>91</v>
      </c>
      <c r="AW5272" s="14" t="s">
        <v>37</v>
      </c>
      <c r="AX5272" s="14" t="s">
        <v>78</v>
      </c>
      <c r="AY5272" s="257" t="s">
        <v>373</v>
      </c>
    </row>
    <row r="5273" s="14" customFormat="1">
      <c r="A5273" s="14"/>
      <c r="B5273" s="247"/>
      <c r="C5273" s="248"/>
      <c r="D5273" s="238" t="s">
        <v>383</v>
      </c>
      <c r="E5273" s="249" t="s">
        <v>19</v>
      </c>
      <c r="F5273" s="250" t="s">
        <v>4830</v>
      </c>
      <c r="G5273" s="248"/>
      <c r="H5273" s="251">
        <v>16.5</v>
      </c>
      <c r="I5273" s="252"/>
      <c r="J5273" s="248"/>
      <c r="K5273" s="248"/>
      <c r="L5273" s="253"/>
      <c r="M5273" s="254"/>
      <c r="N5273" s="255"/>
      <c r="O5273" s="255"/>
      <c r="P5273" s="255"/>
      <c r="Q5273" s="255"/>
      <c r="R5273" s="255"/>
      <c r="S5273" s="255"/>
      <c r="T5273" s="256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7" t="s">
        <v>383</v>
      </c>
      <c r="AU5273" s="257" t="s">
        <v>91</v>
      </c>
      <c r="AV5273" s="14" t="s">
        <v>91</v>
      </c>
      <c r="AW5273" s="14" t="s">
        <v>37</v>
      </c>
      <c r="AX5273" s="14" t="s">
        <v>78</v>
      </c>
      <c r="AY5273" s="257" t="s">
        <v>373</v>
      </c>
    </row>
    <row r="5274" s="14" customFormat="1">
      <c r="A5274" s="14"/>
      <c r="B5274" s="247"/>
      <c r="C5274" s="248"/>
      <c r="D5274" s="238" t="s">
        <v>383</v>
      </c>
      <c r="E5274" s="249" t="s">
        <v>19</v>
      </c>
      <c r="F5274" s="250" t="s">
        <v>4831</v>
      </c>
      <c r="G5274" s="248"/>
      <c r="H5274" s="251">
        <v>9.0999999999999996</v>
      </c>
      <c r="I5274" s="252"/>
      <c r="J5274" s="248"/>
      <c r="K5274" s="248"/>
      <c r="L5274" s="253"/>
      <c r="M5274" s="254"/>
      <c r="N5274" s="255"/>
      <c r="O5274" s="255"/>
      <c r="P5274" s="255"/>
      <c r="Q5274" s="255"/>
      <c r="R5274" s="255"/>
      <c r="S5274" s="255"/>
      <c r="T5274" s="256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7" t="s">
        <v>383</v>
      </c>
      <c r="AU5274" s="257" t="s">
        <v>91</v>
      </c>
      <c r="AV5274" s="14" t="s">
        <v>91</v>
      </c>
      <c r="AW5274" s="14" t="s">
        <v>37</v>
      </c>
      <c r="AX5274" s="14" t="s">
        <v>78</v>
      </c>
      <c r="AY5274" s="257" t="s">
        <v>373</v>
      </c>
    </row>
    <row r="5275" s="14" customFormat="1">
      <c r="A5275" s="14"/>
      <c r="B5275" s="247"/>
      <c r="C5275" s="248"/>
      <c r="D5275" s="238" t="s">
        <v>383</v>
      </c>
      <c r="E5275" s="249" t="s">
        <v>19</v>
      </c>
      <c r="F5275" s="250" t="s">
        <v>4832</v>
      </c>
      <c r="G5275" s="248"/>
      <c r="H5275" s="251">
        <v>22.600000000000001</v>
      </c>
      <c r="I5275" s="252"/>
      <c r="J5275" s="248"/>
      <c r="K5275" s="248"/>
      <c r="L5275" s="253"/>
      <c r="M5275" s="254"/>
      <c r="N5275" s="255"/>
      <c r="O5275" s="255"/>
      <c r="P5275" s="255"/>
      <c r="Q5275" s="255"/>
      <c r="R5275" s="255"/>
      <c r="S5275" s="255"/>
      <c r="T5275" s="256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7" t="s">
        <v>383</v>
      </c>
      <c r="AU5275" s="257" t="s">
        <v>91</v>
      </c>
      <c r="AV5275" s="14" t="s">
        <v>91</v>
      </c>
      <c r="AW5275" s="14" t="s">
        <v>37</v>
      </c>
      <c r="AX5275" s="14" t="s">
        <v>78</v>
      </c>
      <c r="AY5275" s="257" t="s">
        <v>373</v>
      </c>
    </row>
    <row r="5276" s="14" customFormat="1">
      <c r="A5276" s="14"/>
      <c r="B5276" s="247"/>
      <c r="C5276" s="248"/>
      <c r="D5276" s="238" t="s">
        <v>383</v>
      </c>
      <c r="E5276" s="249" t="s">
        <v>19</v>
      </c>
      <c r="F5276" s="250" t="s">
        <v>4833</v>
      </c>
      <c r="G5276" s="248"/>
      <c r="H5276" s="251">
        <v>9.0999999999999996</v>
      </c>
      <c r="I5276" s="252"/>
      <c r="J5276" s="248"/>
      <c r="K5276" s="248"/>
      <c r="L5276" s="253"/>
      <c r="M5276" s="254"/>
      <c r="N5276" s="255"/>
      <c r="O5276" s="255"/>
      <c r="P5276" s="255"/>
      <c r="Q5276" s="255"/>
      <c r="R5276" s="255"/>
      <c r="S5276" s="255"/>
      <c r="T5276" s="256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7" t="s">
        <v>383</v>
      </c>
      <c r="AU5276" s="257" t="s">
        <v>91</v>
      </c>
      <c r="AV5276" s="14" t="s">
        <v>91</v>
      </c>
      <c r="AW5276" s="14" t="s">
        <v>37</v>
      </c>
      <c r="AX5276" s="14" t="s">
        <v>78</v>
      </c>
      <c r="AY5276" s="257" t="s">
        <v>373</v>
      </c>
    </row>
    <row r="5277" s="14" customFormat="1">
      <c r="A5277" s="14"/>
      <c r="B5277" s="247"/>
      <c r="C5277" s="248"/>
      <c r="D5277" s="238" t="s">
        <v>383</v>
      </c>
      <c r="E5277" s="249" t="s">
        <v>19</v>
      </c>
      <c r="F5277" s="250" t="s">
        <v>4834</v>
      </c>
      <c r="G5277" s="248"/>
      <c r="H5277" s="251">
        <v>22.600000000000001</v>
      </c>
      <c r="I5277" s="252"/>
      <c r="J5277" s="248"/>
      <c r="K5277" s="248"/>
      <c r="L5277" s="253"/>
      <c r="M5277" s="254"/>
      <c r="N5277" s="255"/>
      <c r="O5277" s="255"/>
      <c r="P5277" s="255"/>
      <c r="Q5277" s="255"/>
      <c r="R5277" s="255"/>
      <c r="S5277" s="255"/>
      <c r="T5277" s="256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7" t="s">
        <v>383</v>
      </c>
      <c r="AU5277" s="257" t="s">
        <v>91</v>
      </c>
      <c r="AV5277" s="14" t="s">
        <v>91</v>
      </c>
      <c r="AW5277" s="14" t="s">
        <v>37</v>
      </c>
      <c r="AX5277" s="14" t="s">
        <v>78</v>
      </c>
      <c r="AY5277" s="257" t="s">
        <v>373</v>
      </c>
    </row>
    <row r="5278" s="13" customFormat="1">
      <c r="A5278" s="13"/>
      <c r="B5278" s="236"/>
      <c r="C5278" s="237"/>
      <c r="D5278" s="238" t="s">
        <v>383</v>
      </c>
      <c r="E5278" s="239" t="s">
        <v>19</v>
      </c>
      <c r="F5278" s="240" t="s">
        <v>2382</v>
      </c>
      <c r="G5278" s="237"/>
      <c r="H5278" s="239" t="s">
        <v>19</v>
      </c>
      <c r="I5278" s="241"/>
      <c r="J5278" s="237"/>
      <c r="K5278" s="237"/>
      <c r="L5278" s="242"/>
      <c r="M5278" s="243"/>
      <c r="N5278" s="244"/>
      <c r="O5278" s="244"/>
      <c r="P5278" s="244"/>
      <c r="Q5278" s="244"/>
      <c r="R5278" s="244"/>
      <c r="S5278" s="244"/>
      <c r="T5278" s="245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6" t="s">
        <v>383</v>
      </c>
      <c r="AU5278" s="246" t="s">
        <v>91</v>
      </c>
      <c r="AV5278" s="13" t="s">
        <v>85</v>
      </c>
      <c r="AW5278" s="13" t="s">
        <v>37</v>
      </c>
      <c r="AX5278" s="13" t="s">
        <v>78</v>
      </c>
      <c r="AY5278" s="246" t="s">
        <v>373</v>
      </c>
    </row>
    <row r="5279" s="14" customFormat="1">
      <c r="A5279" s="14"/>
      <c r="B5279" s="247"/>
      <c r="C5279" s="248"/>
      <c r="D5279" s="238" t="s">
        <v>383</v>
      </c>
      <c r="E5279" s="249" t="s">
        <v>19</v>
      </c>
      <c r="F5279" s="250" t="s">
        <v>4835</v>
      </c>
      <c r="G5279" s="248"/>
      <c r="H5279" s="251">
        <v>8.5</v>
      </c>
      <c r="I5279" s="252"/>
      <c r="J5279" s="248"/>
      <c r="K5279" s="248"/>
      <c r="L5279" s="253"/>
      <c r="M5279" s="254"/>
      <c r="N5279" s="255"/>
      <c r="O5279" s="255"/>
      <c r="P5279" s="255"/>
      <c r="Q5279" s="255"/>
      <c r="R5279" s="255"/>
      <c r="S5279" s="255"/>
      <c r="T5279" s="256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7" t="s">
        <v>383</v>
      </c>
      <c r="AU5279" s="257" t="s">
        <v>91</v>
      </c>
      <c r="AV5279" s="14" t="s">
        <v>91</v>
      </c>
      <c r="AW5279" s="14" t="s">
        <v>37</v>
      </c>
      <c r="AX5279" s="14" t="s">
        <v>78</v>
      </c>
      <c r="AY5279" s="257" t="s">
        <v>373</v>
      </c>
    </row>
    <row r="5280" s="14" customFormat="1">
      <c r="A5280" s="14"/>
      <c r="B5280" s="247"/>
      <c r="C5280" s="248"/>
      <c r="D5280" s="238" t="s">
        <v>383</v>
      </c>
      <c r="E5280" s="249" t="s">
        <v>19</v>
      </c>
      <c r="F5280" s="250" t="s">
        <v>4836</v>
      </c>
      <c r="G5280" s="248"/>
      <c r="H5280" s="251">
        <v>11</v>
      </c>
      <c r="I5280" s="252"/>
      <c r="J5280" s="248"/>
      <c r="K5280" s="248"/>
      <c r="L5280" s="253"/>
      <c r="M5280" s="254"/>
      <c r="N5280" s="255"/>
      <c r="O5280" s="255"/>
      <c r="P5280" s="255"/>
      <c r="Q5280" s="255"/>
      <c r="R5280" s="255"/>
      <c r="S5280" s="255"/>
      <c r="T5280" s="256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7" t="s">
        <v>383</v>
      </c>
      <c r="AU5280" s="257" t="s">
        <v>91</v>
      </c>
      <c r="AV5280" s="14" t="s">
        <v>91</v>
      </c>
      <c r="AW5280" s="14" t="s">
        <v>37</v>
      </c>
      <c r="AX5280" s="14" t="s">
        <v>78</v>
      </c>
      <c r="AY5280" s="257" t="s">
        <v>373</v>
      </c>
    </row>
    <row r="5281" s="14" customFormat="1">
      <c r="A5281" s="14"/>
      <c r="B5281" s="247"/>
      <c r="C5281" s="248"/>
      <c r="D5281" s="238" t="s">
        <v>383</v>
      </c>
      <c r="E5281" s="249" t="s">
        <v>19</v>
      </c>
      <c r="F5281" s="250" t="s">
        <v>4837</v>
      </c>
      <c r="G5281" s="248"/>
      <c r="H5281" s="251">
        <v>11.5</v>
      </c>
      <c r="I5281" s="252"/>
      <c r="J5281" s="248"/>
      <c r="K5281" s="248"/>
      <c r="L5281" s="253"/>
      <c r="M5281" s="254"/>
      <c r="N5281" s="255"/>
      <c r="O5281" s="255"/>
      <c r="P5281" s="255"/>
      <c r="Q5281" s="255"/>
      <c r="R5281" s="255"/>
      <c r="S5281" s="255"/>
      <c r="T5281" s="256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7" t="s">
        <v>383</v>
      </c>
      <c r="AU5281" s="257" t="s">
        <v>91</v>
      </c>
      <c r="AV5281" s="14" t="s">
        <v>91</v>
      </c>
      <c r="AW5281" s="14" t="s">
        <v>37</v>
      </c>
      <c r="AX5281" s="14" t="s">
        <v>78</v>
      </c>
      <c r="AY5281" s="257" t="s">
        <v>373</v>
      </c>
    </row>
    <row r="5282" s="14" customFormat="1">
      <c r="A5282" s="14"/>
      <c r="B5282" s="247"/>
      <c r="C5282" s="248"/>
      <c r="D5282" s="238" t="s">
        <v>383</v>
      </c>
      <c r="E5282" s="249" t="s">
        <v>19</v>
      </c>
      <c r="F5282" s="250" t="s">
        <v>4838</v>
      </c>
      <c r="G5282" s="248"/>
      <c r="H5282" s="251">
        <v>9.0999999999999996</v>
      </c>
      <c r="I5282" s="252"/>
      <c r="J5282" s="248"/>
      <c r="K5282" s="248"/>
      <c r="L5282" s="253"/>
      <c r="M5282" s="254"/>
      <c r="N5282" s="255"/>
      <c r="O5282" s="255"/>
      <c r="P5282" s="255"/>
      <c r="Q5282" s="255"/>
      <c r="R5282" s="255"/>
      <c r="S5282" s="255"/>
      <c r="T5282" s="256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7" t="s">
        <v>383</v>
      </c>
      <c r="AU5282" s="257" t="s">
        <v>91</v>
      </c>
      <c r="AV5282" s="14" t="s">
        <v>91</v>
      </c>
      <c r="AW5282" s="14" t="s">
        <v>37</v>
      </c>
      <c r="AX5282" s="14" t="s">
        <v>78</v>
      </c>
      <c r="AY5282" s="257" t="s">
        <v>373</v>
      </c>
    </row>
    <row r="5283" s="14" customFormat="1">
      <c r="A5283" s="14"/>
      <c r="B5283" s="247"/>
      <c r="C5283" s="248"/>
      <c r="D5283" s="238" t="s">
        <v>383</v>
      </c>
      <c r="E5283" s="249" t="s">
        <v>19</v>
      </c>
      <c r="F5283" s="250" t="s">
        <v>4839</v>
      </c>
      <c r="G5283" s="248"/>
      <c r="H5283" s="251">
        <v>16.5</v>
      </c>
      <c r="I5283" s="252"/>
      <c r="J5283" s="248"/>
      <c r="K5283" s="248"/>
      <c r="L5283" s="253"/>
      <c r="M5283" s="254"/>
      <c r="N5283" s="255"/>
      <c r="O5283" s="255"/>
      <c r="P5283" s="255"/>
      <c r="Q5283" s="255"/>
      <c r="R5283" s="255"/>
      <c r="S5283" s="255"/>
      <c r="T5283" s="25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7" t="s">
        <v>383</v>
      </c>
      <c r="AU5283" s="257" t="s">
        <v>91</v>
      </c>
      <c r="AV5283" s="14" t="s">
        <v>91</v>
      </c>
      <c r="AW5283" s="14" t="s">
        <v>37</v>
      </c>
      <c r="AX5283" s="14" t="s">
        <v>78</v>
      </c>
      <c r="AY5283" s="257" t="s">
        <v>373</v>
      </c>
    </row>
    <row r="5284" s="14" customFormat="1">
      <c r="A5284" s="14"/>
      <c r="B5284" s="247"/>
      <c r="C5284" s="248"/>
      <c r="D5284" s="238" t="s">
        <v>383</v>
      </c>
      <c r="E5284" s="249" t="s">
        <v>19</v>
      </c>
      <c r="F5284" s="250" t="s">
        <v>4840</v>
      </c>
      <c r="G5284" s="248"/>
      <c r="H5284" s="251">
        <v>9.0999999999999996</v>
      </c>
      <c r="I5284" s="252"/>
      <c r="J5284" s="248"/>
      <c r="K5284" s="248"/>
      <c r="L5284" s="253"/>
      <c r="M5284" s="254"/>
      <c r="N5284" s="255"/>
      <c r="O5284" s="255"/>
      <c r="P5284" s="255"/>
      <c r="Q5284" s="255"/>
      <c r="R5284" s="255"/>
      <c r="S5284" s="255"/>
      <c r="T5284" s="256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7" t="s">
        <v>383</v>
      </c>
      <c r="AU5284" s="257" t="s">
        <v>91</v>
      </c>
      <c r="AV5284" s="14" t="s">
        <v>91</v>
      </c>
      <c r="AW5284" s="14" t="s">
        <v>37</v>
      </c>
      <c r="AX5284" s="14" t="s">
        <v>78</v>
      </c>
      <c r="AY5284" s="257" t="s">
        <v>373</v>
      </c>
    </row>
    <row r="5285" s="14" customFormat="1">
      <c r="A5285" s="14"/>
      <c r="B5285" s="247"/>
      <c r="C5285" s="248"/>
      <c r="D5285" s="238" t="s">
        <v>383</v>
      </c>
      <c r="E5285" s="249" t="s">
        <v>19</v>
      </c>
      <c r="F5285" s="250" t="s">
        <v>4841</v>
      </c>
      <c r="G5285" s="248"/>
      <c r="H5285" s="251">
        <v>16.5</v>
      </c>
      <c r="I5285" s="252"/>
      <c r="J5285" s="248"/>
      <c r="K5285" s="248"/>
      <c r="L5285" s="253"/>
      <c r="M5285" s="254"/>
      <c r="N5285" s="255"/>
      <c r="O5285" s="255"/>
      <c r="P5285" s="255"/>
      <c r="Q5285" s="255"/>
      <c r="R5285" s="255"/>
      <c r="S5285" s="255"/>
      <c r="T5285" s="256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7" t="s">
        <v>383</v>
      </c>
      <c r="AU5285" s="257" t="s">
        <v>91</v>
      </c>
      <c r="AV5285" s="14" t="s">
        <v>91</v>
      </c>
      <c r="AW5285" s="14" t="s">
        <v>37</v>
      </c>
      <c r="AX5285" s="14" t="s">
        <v>78</v>
      </c>
      <c r="AY5285" s="257" t="s">
        <v>373</v>
      </c>
    </row>
    <row r="5286" s="14" customFormat="1">
      <c r="A5286" s="14"/>
      <c r="B5286" s="247"/>
      <c r="C5286" s="248"/>
      <c r="D5286" s="238" t="s">
        <v>383</v>
      </c>
      <c r="E5286" s="249" t="s">
        <v>19</v>
      </c>
      <c r="F5286" s="250" t="s">
        <v>4842</v>
      </c>
      <c r="G5286" s="248"/>
      <c r="H5286" s="251">
        <v>9.0999999999999996</v>
      </c>
      <c r="I5286" s="252"/>
      <c r="J5286" s="248"/>
      <c r="K5286" s="248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7" t="s">
        <v>383</v>
      </c>
      <c r="AU5286" s="257" t="s">
        <v>91</v>
      </c>
      <c r="AV5286" s="14" t="s">
        <v>91</v>
      </c>
      <c r="AW5286" s="14" t="s">
        <v>37</v>
      </c>
      <c r="AX5286" s="14" t="s">
        <v>78</v>
      </c>
      <c r="AY5286" s="257" t="s">
        <v>373</v>
      </c>
    </row>
    <row r="5287" s="14" customFormat="1">
      <c r="A5287" s="14"/>
      <c r="B5287" s="247"/>
      <c r="C5287" s="248"/>
      <c r="D5287" s="238" t="s">
        <v>383</v>
      </c>
      <c r="E5287" s="249" t="s">
        <v>19</v>
      </c>
      <c r="F5287" s="250" t="s">
        <v>4843</v>
      </c>
      <c r="G5287" s="248"/>
      <c r="H5287" s="251">
        <v>16.5</v>
      </c>
      <c r="I5287" s="252"/>
      <c r="J5287" s="248"/>
      <c r="K5287" s="248"/>
      <c r="L5287" s="253"/>
      <c r="M5287" s="254"/>
      <c r="N5287" s="255"/>
      <c r="O5287" s="255"/>
      <c r="P5287" s="255"/>
      <c r="Q5287" s="255"/>
      <c r="R5287" s="255"/>
      <c r="S5287" s="255"/>
      <c r="T5287" s="256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7" t="s">
        <v>383</v>
      </c>
      <c r="AU5287" s="257" t="s">
        <v>91</v>
      </c>
      <c r="AV5287" s="14" t="s">
        <v>91</v>
      </c>
      <c r="AW5287" s="14" t="s">
        <v>37</v>
      </c>
      <c r="AX5287" s="14" t="s">
        <v>78</v>
      </c>
      <c r="AY5287" s="257" t="s">
        <v>373</v>
      </c>
    </row>
    <row r="5288" s="14" customFormat="1">
      <c r="A5288" s="14"/>
      <c r="B5288" s="247"/>
      <c r="C5288" s="248"/>
      <c r="D5288" s="238" t="s">
        <v>383</v>
      </c>
      <c r="E5288" s="249" t="s">
        <v>19</v>
      </c>
      <c r="F5288" s="250" t="s">
        <v>4844</v>
      </c>
      <c r="G5288" s="248"/>
      <c r="H5288" s="251">
        <v>9.0999999999999996</v>
      </c>
      <c r="I5288" s="252"/>
      <c r="J5288" s="248"/>
      <c r="K5288" s="248"/>
      <c r="L5288" s="253"/>
      <c r="M5288" s="254"/>
      <c r="N5288" s="255"/>
      <c r="O5288" s="255"/>
      <c r="P5288" s="255"/>
      <c r="Q5288" s="255"/>
      <c r="R5288" s="255"/>
      <c r="S5288" s="255"/>
      <c r="T5288" s="256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7" t="s">
        <v>383</v>
      </c>
      <c r="AU5288" s="257" t="s">
        <v>91</v>
      </c>
      <c r="AV5288" s="14" t="s">
        <v>91</v>
      </c>
      <c r="AW5288" s="14" t="s">
        <v>37</v>
      </c>
      <c r="AX5288" s="14" t="s">
        <v>78</v>
      </c>
      <c r="AY5288" s="257" t="s">
        <v>373</v>
      </c>
    </row>
    <row r="5289" s="14" customFormat="1">
      <c r="A5289" s="14"/>
      <c r="B5289" s="247"/>
      <c r="C5289" s="248"/>
      <c r="D5289" s="238" t="s">
        <v>383</v>
      </c>
      <c r="E5289" s="249" t="s">
        <v>19</v>
      </c>
      <c r="F5289" s="250" t="s">
        <v>4845</v>
      </c>
      <c r="G5289" s="248"/>
      <c r="H5289" s="251">
        <v>16.5</v>
      </c>
      <c r="I5289" s="252"/>
      <c r="J5289" s="248"/>
      <c r="K5289" s="248"/>
      <c r="L5289" s="253"/>
      <c r="M5289" s="254"/>
      <c r="N5289" s="255"/>
      <c r="O5289" s="255"/>
      <c r="P5289" s="255"/>
      <c r="Q5289" s="255"/>
      <c r="R5289" s="255"/>
      <c r="S5289" s="255"/>
      <c r="T5289" s="256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7" t="s">
        <v>383</v>
      </c>
      <c r="AU5289" s="257" t="s">
        <v>91</v>
      </c>
      <c r="AV5289" s="14" t="s">
        <v>91</v>
      </c>
      <c r="AW5289" s="14" t="s">
        <v>37</v>
      </c>
      <c r="AX5289" s="14" t="s">
        <v>78</v>
      </c>
      <c r="AY5289" s="257" t="s">
        <v>373</v>
      </c>
    </row>
    <row r="5290" s="14" customFormat="1">
      <c r="A5290" s="14"/>
      <c r="B5290" s="247"/>
      <c r="C5290" s="248"/>
      <c r="D5290" s="238" t="s">
        <v>383</v>
      </c>
      <c r="E5290" s="249" t="s">
        <v>19</v>
      </c>
      <c r="F5290" s="250" t="s">
        <v>4846</v>
      </c>
      <c r="G5290" s="248"/>
      <c r="H5290" s="251">
        <v>9.0999999999999996</v>
      </c>
      <c r="I5290" s="252"/>
      <c r="J5290" s="248"/>
      <c r="K5290" s="248"/>
      <c r="L5290" s="253"/>
      <c r="M5290" s="254"/>
      <c r="N5290" s="255"/>
      <c r="O5290" s="255"/>
      <c r="P5290" s="255"/>
      <c r="Q5290" s="255"/>
      <c r="R5290" s="255"/>
      <c r="S5290" s="255"/>
      <c r="T5290" s="256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7" t="s">
        <v>383</v>
      </c>
      <c r="AU5290" s="257" t="s">
        <v>91</v>
      </c>
      <c r="AV5290" s="14" t="s">
        <v>91</v>
      </c>
      <c r="AW5290" s="14" t="s">
        <v>37</v>
      </c>
      <c r="AX5290" s="14" t="s">
        <v>78</v>
      </c>
      <c r="AY5290" s="257" t="s">
        <v>373</v>
      </c>
    </row>
    <row r="5291" s="14" customFormat="1">
      <c r="A5291" s="14"/>
      <c r="B5291" s="247"/>
      <c r="C5291" s="248"/>
      <c r="D5291" s="238" t="s">
        <v>383</v>
      </c>
      <c r="E5291" s="249" t="s">
        <v>19</v>
      </c>
      <c r="F5291" s="250" t="s">
        <v>4847</v>
      </c>
      <c r="G5291" s="248"/>
      <c r="H5291" s="251">
        <v>16.5</v>
      </c>
      <c r="I5291" s="252"/>
      <c r="J5291" s="248"/>
      <c r="K5291" s="248"/>
      <c r="L5291" s="253"/>
      <c r="M5291" s="254"/>
      <c r="N5291" s="255"/>
      <c r="O5291" s="255"/>
      <c r="P5291" s="255"/>
      <c r="Q5291" s="255"/>
      <c r="R5291" s="255"/>
      <c r="S5291" s="255"/>
      <c r="T5291" s="256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7" t="s">
        <v>383</v>
      </c>
      <c r="AU5291" s="257" t="s">
        <v>91</v>
      </c>
      <c r="AV5291" s="14" t="s">
        <v>91</v>
      </c>
      <c r="AW5291" s="14" t="s">
        <v>37</v>
      </c>
      <c r="AX5291" s="14" t="s">
        <v>78</v>
      </c>
      <c r="AY5291" s="257" t="s">
        <v>373</v>
      </c>
    </row>
    <row r="5292" s="14" customFormat="1">
      <c r="A5292" s="14"/>
      <c r="B5292" s="247"/>
      <c r="C5292" s="248"/>
      <c r="D5292" s="238" t="s">
        <v>383</v>
      </c>
      <c r="E5292" s="249" t="s">
        <v>19</v>
      </c>
      <c r="F5292" s="250" t="s">
        <v>4848</v>
      </c>
      <c r="G5292" s="248"/>
      <c r="H5292" s="251">
        <v>9.0999999999999996</v>
      </c>
      <c r="I5292" s="252"/>
      <c r="J5292" s="248"/>
      <c r="K5292" s="248"/>
      <c r="L5292" s="253"/>
      <c r="M5292" s="254"/>
      <c r="N5292" s="255"/>
      <c r="O5292" s="255"/>
      <c r="P5292" s="255"/>
      <c r="Q5292" s="255"/>
      <c r="R5292" s="255"/>
      <c r="S5292" s="255"/>
      <c r="T5292" s="256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7" t="s">
        <v>383</v>
      </c>
      <c r="AU5292" s="257" t="s">
        <v>91</v>
      </c>
      <c r="AV5292" s="14" t="s">
        <v>91</v>
      </c>
      <c r="AW5292" s="14" t="s">
        <v>37</v>
      </c>
      <c r="AX5292" s="14" t="s">
        <v>78</v>
      </c>
      <c r="AY5292" s="257" t="s">
        <v>373</v>
      </c>
    </row>
    <row r="5293" s="14" customFormat="1">
      <c r="A5293" s="14"/>
      <c r="B5293" s="247"/>
      <c r="C5293" s="248"/>
      <c r="D5293" s="238" t="s">
        <v>383</v>
      </c>
      <c r="E5293" s="249" t="s">
        <v>19</v>
      </c>
      <c r="F5293" s="250" t="s">
        <v>4849</v>
      </c>
      <c r="G5293" s="248"/>
      <c r="H5293" s="251">
        <v>16.5</v>
      </c>
      <c r="I5293" s="252"/>
      <c r="J5293" s="248"/>
      <c r="K5293" s="248"/>
      <c r="L5293" s="253"/>
      <c r="M5293" s="254"/>
      <c r="N5293" s="255"/>
      <c r="O5293" s="255"/>
      <c r="P5293" s="255"/>
      <c r="Q5293" s="255"/>
      <c r="R5293" s="255"/>
      <c r="S5293" s="255"/>
      <c r="T5293" s="256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7" t="s">
        <v>383</v>
      </c>
      <c r="AU5293" s="257" t="s">
        <v>91</v>
      </c>
      <c r="AV5293" s="14" t="s">
        <v>91</v>
      </c>
      <c r="AW5293" s="14" t="s">
        <v>37</v>
      </c>
      <c r="AX5293" s="14" t="s">
        <v>78</v>
      </c>
      <c r="AY5293" s="257" t="s">
        <v>373</v>
      </c>
    </row>
    <row r="5294" s="14" customFormat="1">
      <c r="A5294" s="14"/>
      <c r="B5294" s="247"/>
      <c r="C5294" s="248"/>
      <c r="D5294" s="238" t="s">
        <v>383</v>
      </c>
      <c r="E5294" s="249" t="s">
        <v>19</v>
      </c>
      <c r="F5294" s="250" t="s">
        <v>4850</v>
      </c>
      <c r="G5294" s="248"/>
      <c r="H5294" s="251">
        <v>9.0999999999999996</v>
      </c>
      <c r="I5294" s="252"/>
      <c r="J5294" s="248"/>
      <c r="K5294" s="248"/>
      <c r="L5294" s="253"/>
      <c r="M5294" s="254"/>
      <c r="N5294" s="255"/>
      <c r="O5294" s="255"/>
      <c r="P5294" s="255"/>
      <c r="Q5294" s="255"/>
      <c r="R5294" s="255"/>
      <c r="S5294" s="255"/>
      <c r="T5294" s="256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7" t="s">
        <v>383</v>
      </c>
      <c r="AU5294" s="257" t="s">
        <v>91</v>
      </c>
      <c r="AV5294" s="14" t="s">
        <v>91</v>
      </c>
      <c r="AW5294" s="14" t="s">
        <v>37</v>
      </c>
      <c r="AX5294" s="14" t="s">
        <v>78</v>
      </c>
      <c r="AY5294" s="257" t="s">
        <v>373</v>
      </c>
    </row>
    <row r="5295" s="14" customFormat="1">
      <c r="A5295" s="14"/>
      <c r="B5295" s="247"/>
      <c r="C5295" s="248"/>
      <c r="D5295" s="238" t="s">
        <v>383</v>
      </c>
      <c r="E5295" s="249" t="s">
        <v>19</v>
      </c>
      <c r="F5295" s="250" t="s">
        <v>4851</v>
      </c>
      <c r="G5295" s="248"/>
      <c r="H5295" s="251">
        <v>16.5</v>
      </c>
      <c r="I5295" s="252"/>
      <c r="J5295" s="248"/>
      <c r="K5295" s="248"/>
      <c r="L5295" s="253"/>
      <c r="M5295" s="254"/>
      <c r="N5295" s="255"/>
      <c r="O5295" s="255"/>
      <c r="P5295" s="255"/>
      <c r="Q5295" s="255"/>
      <c r="R5295" s="255"/>
      <c r="S5295" s="255"/>
      <c r="T5295" s="256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7" t="s">
        <v>383</v>
      </c>
      <c r="AU5295" s="257" t="s">
        <v>91</v>
      </c>
      <c r="AV5295" s="14" t="s">
        <v>91</v>
      </c>
      <c r="AW5295" s="14" t="s">
        <v>37</v>
      </c>
      <c r="AX5295" s="14" t="s">
        <v>78</v>
      </c>
      <c r="AY5295" s="257" t="s">
        <v>373</v>
      </c>
    </row>
    <row r="5296" s="14" customFormat="1">
      <c r="A5296" s="14"/>
      <c r="B5296" s="247"/>
      <c r="C5296" s="248"/>
      <c r="D5296" s="238" t="s">
        <v>383</v>
      </c>
      <c r="E5296" s="249" t="s">
        <v>19</v>
      </c>
      <c r="F5296" s="250" t="s">
        <v>4852</v>
      </c>
      <c r="G5296" s="248"/>
      <c r="H5296" s="251">
        <v>9.0999999999999996</v>
      </c>
      <c r="I5296" s="252"/>
      <c r="J5296" s="248"/>
      <c r="K5296" s="248"/>
      <c r="L5296" s="253"/>
      <c r="M5296" s="254"/>
      <c r="N5296" s="255"/>
      <c r="O5296" s="255"/>
      <c r="P5296" s="255"/>
      <c r="Q5296" s="255"/>
      <c r="R5296" s="255"/>
      <c r="S5296" s="255"/>
      <c r="T5296" s="256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7" t="s">
        <v>383</v>
      </c>
      <c r="AU5296" s="257" t="s">
        <v>91</v>
      </c>
      <c r="AV5296" s="14" t="s">
        <v>91</v>
      </c>
      <c r="AW5296" s="14" t="s">
        <v>37</v>
      </c>
      <c r="AX5296" s="14" t="s">
        <v>78</v>
      </c>
      <c r="AY5296" s="257" t="s">
        <v>373</v>
      </c>
    </row>
    <row r="5297" s="14" customFormat="1">
      <c r="A5297" s="14"/>
      <c r="B5297" s="247"/>
      <c r="C5297" s="248"/>
      <c r="D5297" s="238" t="s">
        <v>383</v>
      </c>
      <c r="E5297" s="249" t="s">
        <v>19</v>
      </c>
      <c r="F5297" s="250" t="s">
        <v>4853</v>
      </c>
      <c r="G5297" s="248"/>
      <c r="H5297" s="251">
        <v>16.5</v>
      </c>
      <c r="I5297" s="252"/>
      <c r="J5297" s="248"/>
      <c r="K5297" s="248"/>
      <c r="L5297" s="253"/>
      <c r="M5297" s="254"/>
      <c r="N5297" s="255"/>
      <c r="O5297" s="255"/>
      <c r="P5297" s="255"/>
      <c r="Q5297" s="255"/>
      <c r="R5297" s="255"/>
      <c r="S5297" s="255"/>
      <c r="T5297" s="256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7" t="s">
        <v>383</v>
      </c>
      <c r="AU5297" s="257" t="s">
        <v>91</v>
      </c>
      <c r="AV5297" s="14" t="s">
        <v>91</v>
      </c>
      <c r="AW5297" s="14" t="s">
        <v>37</v>
      </c>
      <c r="AX5297" s="14" t="s">
        <v>78</v>
      </c>
      <c r="AY5297" s="257" t="s">
        <v>373</v>
      </c>
    </row>
    <row r="5298" s="14" customFormat="1">
      <c r="A5298" s="14"/>
      <c r="B5298" s="247"/>
      <c r="C5298" s="248"/>
      <c r="D5298" s="238" t="s">
        <v>383</v>
      </c>
      <c r="E5298" s="249" t="s">
        <v>19</v>
      </c>
      <c r="F5298" s="250" t="s">
        <v>4854</v>
      </c>
      <c r="G5298" s="248"/>
      <c r="H5298" s="251">
        <v>9.0999999999999996</v>
      </c>
      <c r="I5298" s="252"/>
      <c r="J5298" s="248"/>
      <c r="K5298" s="248"/>
      <c r="L5298" s="253"/>
      <c r="M5298" s="254"/>
      <c r="N5298" s="255"/>
      <c r="O5298" s="255"/>
      <c r="P5298" s="255"/>
      <c r="Q5298" s="255"/>
      <c r="R5298" s="255"/>
      <c r="S5298" s="255"/>
      <c r="T5298" s="256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7" t="s">
        <v>383</v>
      </c>
      <c r="AU5298" s="257" t="s">
        <v>91</v>
      </c>
      <c r="AV5298" s="14" t="s">
        <v>91</v>
      </c>
      <c r="AW5298" s="14" t="s">
        <v>37</v>
      </c>
      <c r="AX5298" s="14" t="s">
        <v>78</v>
      </c>
      <c r="AY5298" s="257" t="s">
        <v>373</v>
      </c>
    </row>
    <row r="5299" s="14" customFormat="1">
      <c r="A5299" s="14"/>
      <c r="B5299" s="247"/>
      <c r="C5299" s="248"/>
      <c r="D5299" s="238" t="s">
        <v>383</v>
      </c>
      <c r="E5299" s="249" t="s">
        <v>19</v>
      </c>
      <c r="F5299" s="250" t="s">
        <v>4855</v>
      </c>
      <c r="G5299" s="248"/>
      <c r="H5299" s="251">
        <v>22.600000000000001</v>
      </c>
      <c r="I5299" s="252"/>
      <c r="J5299" s="248"/>
      <c r="K5299" s="248"/>
      <c r="L5299" s="253"/>
      <c r="M5299" s="254"/>
      <c r="N5299" s="255"/>
      <c r="O5299" s="255"/>
      <c r="P5299" s="255"/>
      <c r="Q5299" s="255"/>
      <c r="R5299" s="255"/>
      <c r="S5299" s="255"/>
      <c r="T5299" s="256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7" t="s">
        <v>383</v>
      </c>
      <c r="AU5299" s="257" t="s">
        <v>91</v>
      </c>
      <c r="AV5299" s="14" t="s">
        <v>91</v>
      </c>
      <c r="AW5299" s="14" t="s">
        <v>37</v>
      </c>
      <c r="AX5299" s="14" t="s">
        <v>78</v>
      </c>
      <c r="AY5299" s="257" t="s">
        <v>373</v>
      </c>
    </row>
    <row r="5300" s="14" customFormat="1">
      <c r="A5300" s="14"/>
      <c r="B5300" s="247"/>
      <c r="C5300" s="248"/>
      <c r="D5300" s="238" t="s">
        <v>383</v>
      </c>
      <c r="E5300" s="249" t="s">
        <v>19</v>
      </c>
      <c r="F5300" s="250" t="s">
        <v>4856</v>
      </c>
      <c r="G5300" s="248"/>
      <c r="H5300" s="251">
        <v>9.0999999999999996</v>
      </c>
      <c r="I5300" s="252"/>
      <c r="J5300" s="248"/>
      <c r="K5300" s="248"/>
      <c r="L5300" s="253"/>
      <c r="M5300" s="254"/>
      <c r="N5300" s="255"/>
      <c r="O5300" s="255"/>
      <c r="P5300" s="255"/>
      <c r="Q5300" s="255"/>
      <c r="R5300" s="255"/>
      <c r="S5300" s="255"/>
      <c r="T5300" s="256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7" t="s">
        <v>383</v>
      </c>
      <c r="AU5300" s="257" t="s">
        <v>91</v>
      </c>
      <c r="AV5300" s="14" t="s">
        <v>91</v>
      </c>
      <c r="AW5300" s="14" t="s">
        <v>37</v>
      </c>
      <c r="AX5300" s="14" t="s">
        <v>78</v>
      </c>
      <c r="AY5300" s="257" t="s">
        <v>373</v>
      </c>
    </row>
    <row r="5301" s="14" customFormat="1">
      <c r="A5301" s="14"/>
      <c r="B5301" s="247"/>
      <c r="C5301" s="248"/>
      <c r="D5301" s="238" t="s">
        <v>383</v>
      </c>
      <c r="E5301" s="249" t="s">
        <v>19</v>
      </c>
      <c r="F5301" s="250" t="s">
        <v>4857</v>
      </c>
      <c r="G5301" s="248"/>
      <c r="H5301" s="251">
        <v>22.600000000000001</v>
      </c>
      <c r="I5301" s="252"/>
      <c r="J5301" s="248"/>
      <c r="K5301" s="248"/>
      <c r="L5301" s="253"/>
      <c r="M5301" s="254"/>
      <c r="N5301" s="255"/>
      <c r="O5301" s="255"/>
      <c r="P5301" s="255"/>
      <c r="Q5301" s="255"/>
      <c r="R5301" s="255"/>
      <c r="S5301" s="255"/>
      <c r="T5301" s="256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7" t="s">
        <v>383</v>
      </c>
      <c r="AU5301" s="257" t="s">
        <v>91</v>
      </c>
      <c r="AV5301" s="14" t="s">
        <v>91</v>
      </c>
      <c r="AW5301" s="14" t="s">
        <v>37</v>
      </c>
      <c r="AX5301" s="14" t="s">
        <v>78</v>
      </c>
      <c r="AY5301" s="257" t="s">
        <v>373</v>
      </c>
    </row>
    <row r="5302" s="15" customFormat="1">
      <c r="A5302" s="15"/>
      <c r="B5302" s="258"/>
      <c r="C5302" s="259"/>
      <c r="D5302" s="238" t="s">
        <v>383</v>
      </c>
      <c r="E5302" s="260" t="s">
        <v>291</v>
      </c>
      <c r="F5302" s="261" t="s">
        <v>386</v>
      </c>
      <c r="G5302" s="259"/>
      <c r="H5302" s="262">
        <v>1191.0999999999999</v>
      </c>
      <c r="I5302" s="263"/>
      <c r="J5302" s="259"/>
      <c r="K5302" s="259"/>
      <c r="L5302" s="264"/>
      <c r="M5302" s="265"/>
      <c r="N5302" s="266"/>
      <c r="O5302" s="266"/>
      <c r="P5302" s="266"/>
      <c r="Q5302" s="266"/>
      <c r="R5302" s="266"/>
      <c r="S5302" s="266"/>
      <c r="T5302" s="267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68" t="s">
        <v>383</v>
      </c>
      <c r="AU5302" s="268" t="s">
        <v>91</v>
      </c>
      <c r="AV5302" s="15" t="s">
        <v>379</v>
      </c>
      <c r="AW5302" s="15" t="s">
        <v>37</v>
      </c>
      <c r="AX5302" s="15" t="s">
        <v>85</v>
      </c>
      <c r="AY5302" s="268" t="s">
        <v>373</v>
      </c>
    </row>
    <row r="5303" s="2" customFormat="1" ht="16.5" customHeight="1">
      <c r="A5303" s="41"/>
      <c r="B5303" s="42"/>
      <c r="C5303" s="280" t="s">
        <v>4858</v>
      </c>
      <c r="D5303" s="280" t="s">
        <v>489</v>
      </c>
      <c r="E5303" s="281" t="s">
        <v>4859</v>
      </c>
      <c r="F5303" s="282" t="s">
        <v>4860</v>
      </c>
      <c r="G5303" s="283" t="s">
        <v>230</v>
      </c>
      <c r="H5303" s="284">
        <v>1310.21</v>
      </c>
      <c r="I5303" s="285"/>
      <c r="J5303" s="286">
        <f>ROUND(I5303*H5303,2)</f>
        <v>0</v>
      </c>
      <c r="K5303" s="282" t="s">
        <v>19</v>
      </c>
      <c r="L5303" s="287"/>
      <c r="M5303" s="288" t="s">
        <v>19</v>
      </c>
      <c r="N5303" s="289" t="s">
        <v>50</v>
      </c>
      <c r="O5303" s="87"/>
      <c r="P5303" s="227">
        <f>O5303*H5303</f>
        <v>0</v>
      </c>
      <c r="Q5303" s="227">
        <v>2.0000000000000002E-05</v>
      </c>
      <c r="R5303" s="227">
        <f>Q5303*H5303</f>
        <v>0.026204200000000004</v>
      </c>
      <c r="S5303" s="227">
        <v>0</v>
      </c>
      <c r="T5303" s="228">
        <f>S5303*H5303</f>
        <v>0</v>
      </c>
      <c r="U5303" s="41"/>
      <c r="V5303" s="41"/>
      <c r="W5303" s="41"/>
      <c r="X5303" s="41"/>
      <c r="Y5303" s="41"/>
      <c r="Z5303" s="41"/>
      <c r="AA5303" s="41"/>
      <c r="AB5303" s="41"/>
      <c r="AC5303" s="41"/>
      <c r="AD5303" s="41"/>
      <c r="AE5303" s="41"/>
      <c r="AR5303" s="229" t="s">
        <v>616</v>
      </c>
      <c r="AT5303" s="229" t="s">
        <v>489</v>
      </c>
      <c r="AU5303" s="229" t="s">
        <v>91</v>
      </c>
      <c r="AY5303" s="20" t="s">
        <v>373</v>
      </c>
      <c r="BE5303" s="230">
        <f>IF(N5303="základní",J5303,0)</f>
        <v>0</v>
      </c>
      <c r="BF5303" s="230">
        <f>IF(N5303="snížená",J5303,0)</f>
        <v>0</v>
      </c>
      <c r="BG5303" s="230">
        <f>IF(N5303="zákl. přenesená",J5303,0)</f>
        <v>0</v>
      </c>
      <c r="BH5303" s="230">
        <f>IF(N5303="sníž. přenesená",J5303,0)</f>
        <v>0</v>
      </c>
      <c r="BI5303" s="230">
        <f>IF(N5303="nulová",J5303,0)</f>
        <v>0</v>
      </c>
      <c r="BJ5303" s="20" t="s">
        <v>91</v>
      </c>
      <c r="BK5303" s="230">
        <f>ROUND(I5303*H5303,2)</f>
        <v>0</v>
      </c>
      <c r="BL5303" s="20" t="s">
        <v>482</v>
      </c>
      <c r="BM5303" s="229" t="s">
        <v>4861</v>
      </c>
    </row>
    <row r="5304" s="14" customFormat="1">
      <c r="A5304" s="14"/>
      <c r="B5304" s="247"/>
      <c r="C5304" s="248"/>
      <c r="D5304" s="238" t="s">
        <v>383</v>
      </c>
      <c r="E5304" s="249" t="s">
        <v>19</v>
      </c>
      <c r="F5304" s="250" t="s">
        <v>291</v>
      </c>
      <c r="G5304" s="248"/>
      <c r="H5304" s="251">
        <v>1191.0999999999999</v>
      </c>
      <c r="I5304" s="252"/>
      <c r="J5304" s="248"/>
      <c r="K5304" s="248"/>
      <c r="L5304" s="253"/>
      <c r="M5304" s="254"/>
      <c r="N5304" s="255"/>
      <c r="O5304" s="255"/>
      <c r="P5304" s="255"/>
      <c r="Q5304" s="255"/>
      <c r="R5304" s="255"/>
      <c r="S5304" s="255"/>
      <c r="T5304" s="256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7" t="s">
        <v>383</v>
      </c>
      <c r="AU5304" s="257" t="s">
        <v>91</v>
      </c>
      <c r="AV5304" s="14" t="s">
        <v>91</v>
      </c>
      <c r="AW5304" s="14" t="s">
        <v>37</v>
      </c>
      <c r="AX5304" s="14" t="s">
        <v>78</v>
      </c>
      <c r="AY5304" s="257" t="s">
        <v>373</v>
      </c>
    </row>
    <row r="5305" s="15" customFormat="1">
      <c r="A5305" s="15"/>
      <c r="B5305" s="258"/>
      <c r="C5305" s="259"/>
      <c r="D5305" s="238" t="s">
        <v>383</v>
      </c>
      <c r="E5305" s="260" t="s">
        <v>19</v>
      </c>
      <c r="F5305" s="261" t="s">
        <v>386</v>
      </c>
      <c r="G5305" s="259"/>
      <c r="H5305" s="262">
        <v>1191.0999999999999</v>
      </c>
      <c r="I5305" s="263"/>
      <c r="J5305" s="259"/>
      <c r="K5305" s="259"/>
      <c r="L5305" s="264"/>
      <c r="M5305" s="265"/>
      <c r="N5305" s="266"/>
      <c r="O5305" s="266"/>
      <c r="P5305" s="266"/>
      <c r="Q5305" s="266"/>
      <c r="R5305" s="266"/>
      <c r="S5305" s="266"/>
      <c r="T5305" s="267"/>
      <c r="U5305" s="15"/>
      <c r="V5305" s="15"/>
      <c r="W5305" s="15"/>
      <c r="X5305" s="15"/>
      <c r="Y5305" s="15"/>
      <c r="Z5305" s="15"/>
      <c r="AA5305" s="15"/>
      <c r="AB5305" s="15"/>
      <c r="AC5305" s="15"/>
      <c r="AD5305" s="15"/>
      <c r="AE5305" s="15"/>
      <c r="AT5305" s="268" t="s">
        <v>383</v>
      </c>
      <c r="AU5305" s="268" t="s">
        <v>91</v>
      </c>
      <c r="AV5305" s="15" t="s">
        <v>379</v>
      </c>
      <c r="AW5305" s="15" t="s">
        <v>37</v>
      </c>
      <c r="AX5305" s="15" t="s">
        <v>85</v>
      </c>
      <c r="AY5305" s="268" t="s">
        <v>373</v>
      </c>
    </row>
    <row r="5306" s="14" customFormat="1">
      <c r="A5306" s="14"/>
      <c r="B5306" s="247"/>
      <c r="C5306" s="248"/>
      <c r="D5306" s="238" t="s">
        <v>383</v>
      </c>
      <c r="E5306" s="248"/>
      <c r="F5306" s="250" t="s">
        <v>4862</v>
      </c>
      <c r="G5306" s="248"/>
      <c r="H5306" s="251">
        <v>1310.21</v>
      </c>
      <c r="I5306" s="252"/>
      <c r="J5306" s="248"/>
      <c r="K5306" s="248"/>
      <c r="L5306" s="253"/>
      <c r="M5306" s="254"/>
      <c r="N5306" s="255"/>
      <c r="O5306" s="255"/>
      <c r="P5306" s="255"/>
      <c r="Q5306" s="255"/>
      <c r="R5306" s="255"/>
      <c r="S5306" s="255"/>
      <c r="T5306" s="256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7" t="s">
        <v>383</v>
      </c>
      <c r="AU5306" s="257" t="s">
        <v>91</v>
      </c>
      <c r="AV5306" s="14" t="s">
        <v>91</v>
      </c>
      <c r="AW5306" s="14" t="s">
        <v>4</v>
      </c>
      <c r="AX5306" s="14" t="s">
        <v>85</v>
      </c>
      <c r="AY5306" s="257" t="s">
        <v>373</v>
      </c>
    </row>
    <row r="5307" s="2" customFormat="1" ht="24.15" customHeight="1">
      <c r="A5307" s="41"/>
      <c r="B5307" s="42"/>
      <c r="C5307" s="218" t="s">
        <v>4863</v>
      </c>
      <c r="D5307" s="218" t="s">
        <v>375</v>
      </c>
      <c r="E5307" s="219" t="s">
        <v>4864</v>
      </c>
      <c r="F5307" s="220" t="s">
        <v>4865</v>
      </c>
      <c r="G5307" s="221" t="s">
        <v>230</v>
      </c>
      <c r="H5307" s="222">
        <v>1060.7000000000001</v>
      </c>
      <c r="I5307" s="223"/>
      <c r="J5307" s="224">
        <f>ROUND(I5307*H5307,2)</f>
        <v>0</v>
      </c>
      <c r="K5307" s="220" t="s">
        <v>19</v>
      </c>
      <c r="L5307" s="47"/>
      <c r="M5307" s="225" t="s">
        <v>19</v>
      </c>
      <c r="N5307" s="226" t="s">
        <v>50</v>
      </c>
      <c r="O5307" s="87"/>
      <c r="P5307" s="227">
        <f>O5307*H5307</f>
        <v>0</v>
      </c>
      <c r="Q5307" s="227">
        <v>5.0000000000000002E-05</v>
      </c>
      <c r="R5307" s="227">
        <f>Q5307*H5307</f>
        <v>0.053035000000000006</v>
      </c>
      <c r="S5307" s="227">
        <v>0</v>
      </c>
      <c r="T5307" s="228">
        <f>S5307*H5307</f>
        <v>0</v>
      </c>
      <c r="U5307" s="41"/>
      <c r="V5307" s="41"/>
      <c r="W5307" s="41"/>
      <c r="X5307" s="41"/>
      <c r="Y5307" s="41"/>
      <c r="Z5307" s="41"/>
      <c r="AA5307" s="41"/>
      <c r="AB5307" s="41"/>
      <c r="AC5307" s="41"/>
      <c r="AD5307" s="41"/>
      <c r="AE5307" s="41"/>
      <c r="AR5307" s="229" t="s">
        <v>482</v>
      </c>
      <c r="AT5307" s="229" t="s">
        <v>375</v>
      </c>
      <c r="AU5307" s="229" t="s">
        <v>91</v>
      </c>
      <c r="AY5307" s="20" t="s">
        <v>373</v>
      </c>
      <c r="BE5307" s="230">
        <f>IF(N5307="základní",J5307,0)</f>
        <v>0</v>
      </c>
      <c r="BF5307" s="230">
        <f>IF(N5307="snížená",J5307,0)</f>
        <v>0</v>
      </c>
      <c r="BG5307" s="230">
        <f>IF(N5307="zákl. přenesená",J5307,0)</f>
        <v>0</v>
      </c>
      <c r="BH5307" s="230">
        <f>IF(N5307="sníž. přenesená",J5307,0)</f>
        <v>0</v>
      </c>
      <c r="BI5307" s="230">
        <f>IF(N5307="nulová",J5307,0)</f>
        <v>0</v>
      </c>
      <c r="BJ5307" s="20" t="s">
        <v>91</v>
      </c>
      <c r="BK5307" s="230">
        <f>ROUND(I5307*H5307,2)</f>
        <v>0</v>
      </c>
      <c r="BL5307" s="20" t="s">
        <v>482</v>
      </c>
      <c r="BM5307" s="229" t="s">
        <v>4866</v>
      </c>
    </row>
    <row r="5308" s="13" customFormat="1">
      <c r="A5308" s="13"/>
      <c r="B5308" s="236"/>
      <c r="C5308" s="237"/>
      <c r="D5308" s="238" t="s">
        <v>383</v>
      </c>
      <c r="E5308" s="239" t="s">
        <v>19</v>
      </c>
      <c r="F5308" s="240" t="s">
        <v>2377</v>
      </c>
      <c r="G5308" s="237"/>
      <c r="H5308" s="239" t="s">
        <v>19</v>
      </c>
      <c r="I5308" s="241"/>
      <c r="J5308" s="237"/>
      <c r="K5308" s="237"/>
      <c r="L5308" s="242"/>
      <c r="M5308" s="243"/>
      <c r="N5308" s="244"/>
      <c r="O5308" s="244"/>
      <c r="P5308" s="244"/>
      <c r="Q5308" s="244"/>
      <c r="R5308" s="244"/>
      <c r="S5308" s="244"/>
      <c r="T5308" s="245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46" t="s">
        <v>383</v>
      </c>
      <c r="AU5308" s="246" t="s">
        <v>91</v>
      </c>
      <c r="AV5308" s="13" t="s">
        <v>85</v>
      </c>
      <c r="AW5308" s="13" t="s">
        <v>37</v>
      </c>
      <c r="AX5308" s="13" t="s">
        <v>78</v>
      </c>
      <c r="AY5308" s="246" t="s">
        <v>373</v>
      </c>
    </row>
    <row r="5309" s="13" customFormat="1">
      <c r="A5309" s="13"/>
      <c r="B5309" s="236"/>
      <c r="C5309" s="237"/>
      <c r="D5309" s="238" t="s">
        <v>383</v>
      </c>
      <c r="E5309" s="239" t="s">
        <v>19</v>
      </c>
      <c r="F5309" s="240" t="s">
        <v>668</v>
      </c>
      <c r="G5309" s="237"/>
      <c r="H5309" s="239" t="s">
        <v>19</v>
      </c>
      <c r="I5309" s="241"/>
      <c r="J5309" s="237"/>
      <c r="K5309" s="237"/>
      <c r="L5309" s="242"/>
      <c r="M5309" s="243"/>
      <c r="N5309" s="244"/>
      <c r="O5309" s="244"/>
      <c r="P5309" s="244"/>
      <c r="Q5309" s="244"/>
      <c r="R5309" s="244"/>
      <c r="S5309" s="244"/>
      <c r="T5309" s="245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T5309" s="246" t="s">
        <v>383</v>
      </c>
      <c r="AU5309" s="246" t="s">
        <v>91</v>
      </c>
      <c r="AV5309" s="13" t="s">
        <v>85</v>
      </c>
      <c r="AW5309" s="13" t="s">
        <v>37</v>
      </c>
      <c r="AX5309" s="13" t="s">
        <v>78</v>
      </c>
      <c r="AY5309" s="246" t="s">
        <v>373</v>
      </c>
    </row>
    <row r="5310" s="13" customFormat="1">
      <c r="A5310" s="13"/>
      <c r="B5310" s="236"/>
      <c r="C5310" s="237"/>
      <c r="D5310" s="238" t="s">
        <v>383</v>
      </c>
      <c r="E5310" s="239" t="s">
        <v>19</v>
      </c>
      <c r="F5310" s="240" t="s">
        <v>4867</v>
      </c>
      <c r="G5310" s="237"/>
      <c r="H5310" s="239" t="s">
        <v>19</v>
      </c>
      <c r="I5310" s="241"/>
      <c r="J5310" s="237"/>
      <c r="K5310" s="237"/>
      <c r="L5310" s="242"/>
      <c r="M5310" s="243"/>
      <c r="N5310" s="244"/>
      <c r="O5310" s="244"/>
      <c r="P5310" s="244"/>
      <c r="Q5310" s="244"/>
      <c r="R5310" s="244"/>
      <c r="S5310" s="244"/>
      <c r="T5310" s="245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6" t="s">
        <v>383</v>
      </c>
      <c r="AU5310" s="246" t="s">
        <v>91</v>
      </c>
      <c r="AV5310" s="13" t="s">
        <v>85</v>
      </c>
      <c r="AW5310" s="13" t="s">
        <v>37</v>
      </c>
      <c r="AX5310" s="13" t="s">
        <v>78</v>
      </c>
      <c r="AY5310" s="246" t="s">
        <v>373</v>
      </c>
    </row>
    <row r="5311" s="13" customFormat="1">
      <c r="A5311" s="13"/>
      <c r="B5311" s="236"/>
      <c r="C5311" s="237"/>
      <c r="D5311" s="238" t="s">
        <v>383</v>
      </c>
      <c r="E5311" s="239" t="s">
        <v>19</v>
      </c>
      <c r="F5311" s="240" t="s">
        <v>673</v>
      </c>
      <c r="G5311" s="237"/>
      <c r="H5311" s="239" t="s">
        <v>19</v>
      </c>
      <c r="I5311" s="241"/>
      <c r="J5311" s="237"/>
      <c r="K5311" s="237"/>
      <c r="L5311" s="242"/>
      <c r="M5311" s="243"/>
      <c r="N5311" s="244"/>
      <c r="O5311" s="244"/>
      <c r="P5311" s="244"/>
      <c r="Q5311" s="244"/>
      <c r="R5311" s="244"/>
      <c r="S5311" s="244"/>
      <c r="T5311" s="24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46" t="s">
        <v>383</v>
      </c>
      <c r="AU5311" s="246" t="s">
        <v>91</v>
      </c>
      <c r="AV5311" s="13" t="s">
        <v>85</v>
      </c>
      <c r="AW5311" s="13" t="s">
        <v>37</v>
      </c>
      <c r="AX5311" s="13" t="s">
        <v>78</v>
      </c>
      <c r="AY5311" s="246" t="s">
        <v>373</v>
      </c>
    </row>
    <row r="5312" s="14" customFormat="1">
      <c r="A5312" s="14"/>
      <c r="B5312" s="247"/>
      <c r="C5312" s="248"/>
      <c r="D5312" s="238" t="s">
        <v>383</v>
      </c>
      <c r="E5312" s="249" t="s">
        <v>19</v>
      </c>
      <c r="F5312" s="250" t="s">
        <v>4868</v>
      </c>
      <c r="G5312" s="248"/>
      <c r="H5312" s="251">
        <v>10.5</v>
      </c>
      <c r="I5312" s="252"/>
      <c r="J5312" s="248"/>
      <c r="K5312" s="248"/>
      <c r="L5312" s="253"/>
      <c r="M5312" s="254"/>
      <c r="N5312" s="255"/>
      <c r="O5312" s="255"/>
      <c r="P5312" s="255"/>
      <c r="Q5312" s="255"/>
      <c r="R5312" s="255"/>
      <c r="S5312" s="255"/>
      <c r="T5312" s="256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7" t="s">
        <v>383</v>
      </c>
      <c r="AU5312" s="257" t="s">
        <v>91</v>
      </c>
      <c r="AV5312" s="14" t="s">
        <v>91</v>
      </c>
      <c r="AW5312" s="14" t="s">
        <v>37</v>
      </c>
      <c r="AX5312" s="14" t="s">
        <v>78</v>
      </c>
      <c r="AY5312" s="257" t="s">
        <v>373</v>
      </c>
    </row>
    <row r="5313" s="14" customFormat="1">
      <c r="A5313" s="14"/>
      <c r="B5313" s="247"/>
      <c r="C5313" s="248"/>
      <c r="D5313" s="238" t="s">
        <v>383</v>
      </c>
      <c r="E5313" s="249" t="s">
        <v>19</v>
      </c>
      <c r="F5313" s="250" t="s">
        <v>4869</v>
      </c>
      <c r="G5313" s="248"/>
      <c r="H5313" s="251">
        <v>74.299999999999997</v>
      </c>
      <c r="I5313" s="252"/>
      <c r="J5313" s="248"/>
      <c r="K5313" s="248"/>
      <c r="L5313" s="253"/>
      <c r="M5313" s="254"/>
      <c r="N5313" s="255"/>
      <c r="O5313" s="255"/>
      <c r="P5313" s="255"/>
      <c r="Q5313" s="255"/>
      <c r="R5313" s="255"/>
      <c r="S5313" s="255"/>
      <c r="T5313" s="25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7" t="s">
        <v>383</v>
      </c>
      <c r="AU5313" s="257" t="s">
        <v>91</v>
      </c>
      <c r="AV5313" s="14" t="s">
        <v>91</v>
      </c>
      <c r="AW5313" s="14" t="s">
        <v>37</v>
      </c>
      <c r="AX5313" s="14" t="s">
        <v>78</v>
      </c>
      <c r="AY5313" s="257" t="s">
        <v>373</v>
      </c>
    </row>
    <row r="5314" s="14" customFormat="1">
      <c r="A5314" s="14"/>
      <c r="B5314" s="247"/>
      <c r="C5314" s="248"/>
      <c r="D5314" s="238" t="s">
        <v>383</v>
      </c>
      <c r="E5314" s="249" t="s">
        <v>19</v>
      </c>
      <c r="F5314" s="250" t="s">
        <v>4870</v>
      </c>
      <c r="G5314" s="248"/>
      <c r="H5314" s="251">
        <v>69</v>
      </c>
      <c r="I5314" s="252"/>
      <c r="J5314" s="248"/>
      <c r="K5314" s="248"/>
      <c r="L5314" s="253"/>
      <c r="M5314" s="254"/>
      <c r="N5314" s="255"/>
      <c r="O5314" s="255"/>
      <c r="P5314" s="255"/>
      <c r="Q5314" s="255"/>
      <c r="R5314" s="255"/>
      <c r="S5314" s="255"/>
      <c r="T5314" s="256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7" t="s">
        <v>383</v>
      </c>
      <c r="AU5314" s="257" t="s">
        <v>91</v>
      </c>
      <c r="AV5314" s="14" t="s">
        <v>91</v>
      </c>
      <c r="AW5314" s="14" t="s">
        <v>37</v>
      </c>
      <c r="AX5314" s="14" t="s">
        <v>78</v>
      </c>
      <c r="AY5314" s="257" t="s">
        <v>373</v>
      </c>
    </row>
    <row r="5315" s="14" customFormat="1">
      <c r="A5315" s="14"/>
      <c r="B5315" s="247"/>
      <c r="C5315" s="248"/>
      <c r="D5315" s="238" t="s">
        <v>383</v>
      </c>
      <c r="E5315" s="249" t="s">
        <v>19</v>
      </c>
      <c r="F5315" s="250" t="s">
        <v>4871</v>
      </c>
      <c r="G5315" s="248"/>
      <c r="H5315" s="251">
        <v>41.799999999999997</v>
      </c>
      <c r="I5315" s="252"/>
      <c r="J5315" s="248"/>
      <c r="K5315" s="248"/>
      <c r="L5315" s="253"/>
      <c r="M5315" s="254"/>
      <c r="N5315" s="255"/>
      <c r="O5315" s="255"/>
      <c r="P5315" s="255"/>
      <c r="Q5315" s="255"/>
      <c r="R5315" s="255"/>
      <c r="S5315" s="255"/>
      <c r="T5315" s="256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7" t="s">
        <v>383</v>
      </c>
      <c r="AU5315" s="257" t="s">
        <v>91</v>
      </c>
      <c r="AV5315" s="14" t="s">
        <v>91</v>
      </c>
      <c r="AW5315" s="14" t="s">
        <v>37</v>
      </c>
      <c r="AX5315" s="14" t="s">
        <v>78</v>
      </c>
      <c r="AY5315" s="257" t="s">
        <v>373</v>
      </c>
    </row>
    <row r="5316" s="14" customFormat="1">
      <c r="A5316" s="14"/>
      <c r="B5316" s="247"/>
      <c r="C5316" s="248"/>
      <c r="D5316" s="238" t="s">
        <v>383</v>
      </c>
      <c r="E5316" s="249" t="s">
        <v>19</v>
      </c>
      <c r="F5316" s="250" t="s">
        <v>4872</v>
      </c>
      <c r="G5316" s="248"/>
      <c r="H5316" s="251">
        <v>21.699999999999999</v>
      </c>
      <c r="I5316" s="252"/>
      <c r="J5316" s="248"/>
      <c r="K5316" s="248"/>
      <c r="L5316" s="253"/>
      <c r="M5316" s="254"/>
      <c r="N5316" s="255"/>
      <c r="O5316" s="255"/>
      <c r="P5316" s="255"/>
      <c r="Q5316" s="255"/>
      <c r="R5316" s="255"/>
      <c r="S5316" s="255"/>
      <c r="T5316" s="256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7" t="s">
        <v>383</v>
      </c>
      <c r="AU5316" s="257" t="s">
        <v>91</v>
      </c>
      <c r="AV5316" s="14" t="s">
        <v>91</v>
      </c>
      <c r="AW5316" s="14" t="s">
        <v>37</v>
      </c>
      <c r="AX5316" s="14" t="s">
        <v>78</v>
      </c>
      <c r="AY5316" s="257" t="s">
        <v>373</v>
      </c>
    </row>
    <row r="5317" s="14" customFormat="1">
      <c r="A5317" s="14"/>
      <c r="B5317" s="247"/>
      <c r="C5317" s="248"/>
      <c r="D5317" s="238" t="s">
        <v>383</v>
      </c>
      <c r="E5317" s="249" t="s">
        <v>19</v>
      </c>
      <c r="F5317" s="250" t="s">
        <v>4873</v>
      </c>
      <c r="G5317" s="248"/>
      <c r="H5317" s="251">
        <v>21.699999999999999</v>
      </c>
      <c r="I5317" s="252"/>
      <c r="J5317" s="248"/>
      <c r="K5317" s="248"/>
      <c r="L5317" s="253"/>
      <c r="M5317" s="254"/>
      <c r="N5317" s="255"/>
      <c r="O5317" s="255"/>
      <c r="P5317" s="255"/>
      <c r="Q5317" s="255"/>
      <c r="R5317" s="255"/>
      <c r="S5317" s="255"/>
      <c r="T5317" s="25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7" t="s">
        <v>383</v>
      </c>
      <c r="AU5317" s="257" t="s">
        <v>91</v>
      </c>
      <c r="AV5317" s="14" t="s">
        <v>91</v>
      </c>
      <c r="AW5317" s="14" t="s">
        <v>37</v>
      </c>
      <c r="AX5317" s="14" t="s">
        <v>78</v>
      </c>
      <c r="AY5317" s="257" t="s">
        <v>373</v>
      </c>
    </row>
    <row r="5318" s="14" customFormat="1">
      <c r="A5318" s="14"/>
      <c r="B5318" s="247"/>
      <c r="C5318" s="248"/>
      <c r="D5318" s="238" t="s">
        <v>383</v>
      </c>
      <c r="E5318" s="249" t="s">
        <v>19</v>
      </c>
      <c r="F5318" s="250" t="s">
        <v>4784</v>
      </c>
      <c r="G5318" s="248"/>
      <c r="H5318" s="251">
        <v>20</v>
      </c>
      <c r="I5318" s="252"/>
      <c r="J5318" s="248"/>
      <c r="K5318" s="248"/>
      <c r="L5318" s="253"/>
      <c r="M5318" s="254"/>
      <c r="N5318" s="255"/>
      <c r="O5318" s="255"/>
      <c r="P5318" s="255"/>
      <c r="Q5318" s="255"/>
      <c r="R5318" s="255"/>
      <c r="S5318" s="255"/>
      <c r="T5318" s="256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7" t="s">
        <v>383</v>
      </c>
      <c r="AU5318" s="257" t="s">
        <v>91</v>
      </c>
      <c r="AV5318" s="14" t="s">
        <v>91</v>
      </c>
      <c r="AW5318" s="14" t="s">
        <v>37</v>
      </c>
      <c r="AX5318" s="14" t="s">
        <v>78</v>
      </c>
      <c r="AY5318" s="257" t="s">
        <v>373</v>
      </c>
    </row>
    <row r="5319" s="14" customFormat="1">
      <c r="A5319" s="14"/>
      <c r="B5319" s="247"/>
      <c r="C5319" s="248"/>
      <c r="D5319" s="238" t="s">
        <v>383</v>
      </c>
      <c r="E5319" s="249" t="s">
        <v>19</v>
      </c>
      <c r="F5319" s="250" t="s">
        <v>4785</v>
      </c>
      <c r="G5319" s="248"/>
      <c r="H5319" s="251">
        <v>30</v>
      </c>
      <c r="I5319" s="252"/>
      <c r="J5319" s="248"/>
      <c r="K5319" s="248"/>
      <c r="L5319" s="253"/>
      <c r="M5319" s="254"/>
      <c r="N5319" s="255"/>
      <c r="O5319" s="255"/>
      <c r="P5319" s="255"/>
      <c r="Q5319" s="255"/>
      <c r="R5319" s="255"/>
      <c r="S5319" s="255"/>
      <c r="T5319" s="256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7" t="s">
        <v>383</v>
      </c>
      <c r="AU5319" s="257" t="s">
        <v>91</v>
      </c>
      <c r="AV5319" s="14" t="s">
        <v>91</v>
      </c>
      <c r="AW5319" s="14" t="s">
        <v>37</v>
      </c>
      <c r="AX5319" s="14" t="s">
        <v>78</v>
      </c>
      <c r="AY5319" s="257" t="s">
        <v>373</v>
      </c>
    </row>
    <row r="5320" s="16" customFormat="1">
      <c r="A5320" s="16"/>
      <c r="B5320" s="269"/>
      <c r="C5320" s="270"/>
      <c r="D5320" s="238" t="s">
        <v>383</v>
      </c>
      <c r="E5320" s="271" t="s">
        <v>294</v>
      </c>
      <c r="F5320" s="272" t="s">
        <v>447</v>
      </c>
      <c r="G5320" s="270"/>
      <c r="H5320" s="273">
        <v>289</v>
      </c>
      <c r="I5320" s="274"/>
      <c r="J5320" s="270"/>
      <c r="K5320" s="270"/>
      <c r="L5320" s="275"/>
      <c r="M5320" s="276"/>
      <c r="N5320" s="277"/>
      <c r="O5320" s="277"/>
      <c r="P5320" s="277"/>
      <c r="Q5320" s="277"/>
      <c r="R5320" s="277"/>
      <c r="S5320" s="277"/>
      <c r="T5320" s="278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T5320" s="279" t="s">
        <v>383</v>
      </c>
      <c r="AU5320" s="279" t="s">
        <v>91</v>
      </c>
      <c r="AV5320" s="16" t="s">
        <v>98</v>
      </c>
      <c r="AW5320" s="16" t="s">
        <v>37</v>
      </c>
      <c r="AX5320" s="16" t="s">
        <v>78</v>
      </c>
      <c r="AY5320" s="279" t="s">
        <v>373</v>
      </c>
    </row>
    <row r="5321" s="13" customFormat="1">
      <c r="A5321" s="13"/>
      <c r="B5321" s="236"/>
      <c r="C5321" s="237"/>
      <c r="D5321" s="238" t="s">
        <v>383</v>
      </c>
      <c r="E5321" s="239" t="s">
        <v>19</v>
      </c>
      <c r="F5321" s="240" t="s">
        <v>4874</v>
      </c>
      <c r="G5321" s="237"/>
      <c r="H5321" s="239" t="s">
        <v>19</v>
      </c>
      <c r="I5321" s="241"/>
      <c r="J5321" s="237"/>
      <c r="K5321" s="237"/>
      <c r="L5321" s="242"/>
      <c r="M5321" s="243"/>
      <c r="N5321" s="244"/>
      <c r="O5321" s="244"/>
      <c r="P5321" s="244"/>
      <c r="Q5321" s="244"/>
      <c r="R5321" s="244"/>
      <c r="S5321" s="244"/>
      <c r="T5321" s="245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46" t="s">
        <v>383</v>
      </c>
      <c r="AU5321" s="246" t="s">
        <v>91</v>
      </c>
      <c r="AV5321" s="13" t="s">
        <v>85</v>
      </c>
      <c r="AW5321" s="13" t="s">
        <v>37</v>
      </c>
      <c r="AX5321" s="13" t="s">
        <v>78</v>
      </c>
      <c r="AY5321" s="246" t="s">
        <v>373</v>
      </c>
    </row>
    <row r="5322" s="13" customFormat="1">
      <c r="A5322" s="13"/>
      <c r="B5322" s="236"/>
      <c r="C5322" s="237"/>
      <c r="D5322" s="238" t="s">
        <v>383</v>
      </c>
      <c r="E5322" s="239" t="s">
        <v>19</v>
      </c>
      <c r="F5322" s="240" t="s">
        <v>692</v>
      </c>
      <c r="G5322" s="237"/>
      <c r="H5322" s="239" t="s">
        <v>19</v>
      </c>
      <c r="I5322" s="241"/>
      <c r="J5322" s="237"/>
      <c r="K5322" s="237"/>
      <c r="L5322" s="242"/>
      <c r="M5322" s="243"/>
      <c r="N5322" s="244"/>
      <c r="O5322" s="244"/>
      <c r="P5322" s="244"/>
      <c r="Q5322" s="244"/>
      <c r="R5322" s="244"/>
      <c r="S5322" s="244"/>
      <c r="T5322" s="245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46" t="s">
        <v>383</v>
      </c>
      <c r="AU5322" s="246" t="s">
        <v>91</v>
      </c>
      <c r="AV5322" s="13" t="s">
        <v>85</v>
      </c>
      <c r="AW5322" s="13" t="s">
        <v>37</v>
      </c>
      <c r="AX5322" s="13" t="s">
        <v>78</v>
      </c>
      <c r="AY5322" s="246" t="s">
        <v>373</v>
      </c>
    </row>
    <row r="5323" s="14" customFormat="1">
      <c r="A5323" s="14"/>
      <c r="B5323" s="247"/>
      <c r="C5323" s="248"/>
      <c r="D5323" s="238" t="s">
        <v>383</v>
      </c>
      <c r="E5323" s="249" t="s">
        <v>19</v>
      </c>
      <c r="F5323" s="250" t="s">
        <v>4787</v>
      </c>
      <c r="G5323" s="248"/>
      <c r="H5323" s="251">
        <v>20</v>
      </c>
      <c r="I5323" s="252"/>
      <c r="J5323" s="248"/>
      <c r="K5323" s="248"/>
      <c r="L5323" s="253"/>
      <c r="M5323" s="254"/>
      <c r="N5323" s="255"/>
      <c r="O5323" s="255"/>
      <c r="P5323" s="255"/>
      <c r="Q5323" s="255"/>
      <c r="R5323" s="255"/>
      <c r="S5323" s="255"/>
      <c r="T5323" s="256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7" t="s">
        <v>383</v>
      </c>
      <c r="AU5323" s="257" t="s">
        <v>91</v>
      </c>
      <c r="AV5323" s="14" t="s">
        <v>91</v>
      </c>
      <c r="AW5323" s="14" t="s">
        <v>37</v>
      </c>
      <c r="AX5323" s="14" t="s">
        <v>78</v>
      </c>
      <c r="AY5323" s="257" t="s">
        <v>373</v>
      </c>
    </row>
    <row r="5324" s="14" customFormat="1">
      <c r="A5324" s="14"/>
      <c r="B5324" s="247"/>
      <c r="C5324" s="248"/>
      <c r="D5324" s="238" t="s">
        <v>383</v>
      </c>
      <c r="E5324" s="249" t="s">
        <v>19</v>
      </c>
      <c r="F5324" s="250" t="s">
        <v>4875</v>
      </c>
      <c r="G5324" s="248"/>
      <c r="H5324" s="251">
        <v>76</v>
      </c>
      <c r="I5324" s="252"/>
      <c r="J5324" s="248"/>
      <c r="K5324" s="248"/>
      <c r="L5324" s="253"/>
      <c r="M5324" s="254"/>
      <c r="N5324" s="255"/>
      <c r="O5324" s="255"/>
      <c r="P5324" s="255"/>
      <c r="Q5324" s="255"/>
      <c r="R5324" s="255"/>
      <c r="S5324" s="255"/>
      <c r="T5324" s="256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7" t="s">
        <v>383</v>
      </c>
      <c r="AU5324" s="257" t="s">
        <v>91</v>
      </c>
      <c r="AV5324" s="14" t="s">
        <v>91</v>
      </c>
      <c r="AW5324" s="14" t="s">
        <v>37</v>
      </c>
      <c r="AX5324" s="14" t="s">
        <v>78</v>
      </c>
      <c r="AY5324" s="257" t="s">
        <v>373</v>
      </c>
    </row>
    <row r="5325" s="14" customFormat="1">
      <c r="A5325" s="14"/>
      <c r="B5325" s="247"/>
      <c r="C5325" s="248"/>
      <c r="D5325" s="238" t="s">
        <v>383</v>
      </c>
      <c r="E5325" s="249" t="s">
        <v>19</v>
      </c>
      <c r="F5325" s="250" t="s">
        <v>4876</v>
      </c>
      <c r="G5325" s="248"/>
      <c r="H5325" s="251">
        <v>18.300000000000001</v>
      </c>
      <c r="I5325" s="252"/>
      <c r="J5325" s="248"/>
      <c r="K5325" s="248"/>
      <c r="L5325" s="253"/>
      <c r="M5325" s="254"/>
      <c r="N5325" s="255"/>
      <c r="O5325" s="255"/>
      <c r="P5325" s="255"/>
      <c r="Q5325" s="255"/>
      <c r="R5325" s="255"/>
      <c r="S5325" s="255"/>
      <c r="T5325" s="256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7" t="s">
        <v>383</v>
      </c>
      <c r="AU5325" s="257" t="s">
        <v>91</v>
      </c>
      <c r="AV5325" s="14" t="s">
        <v>91</v>
      </c>
      <c r="AW5325" s="14" t="s">
        <v>37</v>
      </c>
      <c r="AX5325" s="14" t="s">
        <v>78</v>
      </c>
      <c r="AY5325" s="257" t="s">
        <v>373</v>
      </c>
    </row>
    <row r="5326" s="14" customFormat="1">
      <c r="A5326" s="14"/>
      <c r="B5326" s="247"/>
      <c r="C5326" s="248"/>
      <c r="D5326" s="238" t="s">
        <v>383</v>
      </c>
      <c r="E5326" s="249" t="s">
        <v>19</v>
      </c>
      <c r="F5326" s="250" t="s">
        <v>4877</v>
      </c>
      <c r="G5326" s="248"/>
      <c r="H5326" s="251">
        <v>21.300000000000001</v>
      </c>
      <c r="I5326" s="252"/>
      <c r="J5326" s="248"/>
      <c r="K5326" s="248"/>
      <c r="L5326" s="253"/>
      <c r="M5326" s="254"/>
      <c r="N5326" s="255"/>
      <c r="O5326" s="255"/>
      <c r="P5326" s="255"/>
      <c r="Q5326" s="255"/>
      <c r="R5326" s="255"/>
      <c r="S5326" s="255"/>
      <c r="T5326" s="256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7" t="s">
        <v>383</v>
      </c>
      <c r="AU5326" s="257" t="s">
        <v>91</v>
      </c>
      <c r="AV5326" s="14" t="s">
        <v>91</v>
      </c>
      <c r="AW5326" s="14" t="s">
        <v>37</v>
      </c>
      <c r="AX5326" s="14" t="s">
        <v>78</v>
      </c>
      <c r="AY5326" s="257" t="s">
        <v>373</v>
      </c>
    </row>
    <row r="5327" s="14" customFormat="1">
      <c r="A5327" s="14"/>
      <c r="B5327" s="247"/>
      <c r="C5327" s="248"/>
      <c r="D5327" s="238" t="s">
        <v>383</v>
      </c>
      <c r="E5327" s="249" t="s">
        <v>19</v>
      </c>
      <c r="F5327" s="250" t="s">
        <v>4788</v>
      </c>
      <c r="G5327" s="248"/>
      <c r="H5327" s="251">
        <v>30</v>
      </c>
      <c r="I5327" s="252"/>
      <c r="J5327" s="248"/>
      <c r="K5327" s="248"/>
      <c r="L5327" s="253"/>
      <c r="M5327" s="254"/>
      <c r="N5327" s="255"/>
      <c r="O5327" s="255"/>
      <c r="P5327" s="255"/>
      <c r="Q5327" s="255"/>
      <c r="R5327" s="255"/>
      <c r="S5327" s="255"/>
      <c r="T5327" s="256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7" t="s">
        <v>383</v>
      </c>
      <c r="AU5327" s="257" t="s">
        <v>91</v>
      </c>
      <c r="AV5327" s="14" t="s">
        <v>91</v>
      </c>
      <c r="AW5327" s="14" t="s">
        <v>37</v>
      </c>
      <c r="AX5327" s="14" t="s">
        <v>78</v>
      </c>
      <c r="AY5327" s="257" t="s">
        <v>373</v>
      </c>
    </row>
    <row r="5328" s="14" customFormat="1">
      <c r="A5328" s="14"/>
      <c r="B5328" s="247"/>
      <c r="C5328" s="248"/>
      <c r="D5328" s="238" t="s">
        <v>383</v>
      </c>
      <c r="E5328" s="249" t="s">
        <v>19</v>
      </c>
      <c r="F5328" s="250" t="s">
        <v>4878</v>
      </c>
      <c r="G5328" s="248"/>
      <c r="H5328" s="251">
        <v>6</v>
      </c>
      <c r="I5328" s="252"/>
      <c r="J5328" s="248"/>
      <c r="K5328" s="248"/>
      <c r="L5328" s="253"/>
      <c r="M5328" s="254"/>
      <c r="N5328" s="255"/>
      <c r="O5328" s="255"/>
      <c r="P5328" s="255"/>
      <c r="Q5328" s="255"/>
      <c r="R5328" s="255"/>
      <c r="S5328" s="255"/>
      <c r="T5328" s="256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7" t="s">
        <v>383</v>
      </c>
      <c r="AU5328" s="257" t="s">
        <v>91</v>
      </c>
      <c r="AV5328" s="14" t="s">
        <v>91</v>
      </c>
      <c r="AW5328" s="14" t="s">
        <v>37</v>
      </c>
      <c r="AX5328" s="14" t="s">
        <v>78</v>
      </c>
      <c r="AY5328" s="257" t="s">
        <v>373</v>
      </c>
    </row>
    <row r="5329" s="14" customFormat="1">
      <c r="A5329" s="14"/>
      <c r="B5329" s="247"/>
      <c r="C5329" s="248"/>
      <c r="D5329" s="238" t="s">
        <v>383</v>
      </c>
      <c r="E5329" s="249" t="s">
        <v>19</v>
      </c>
      <c r="F5329" s="250" t="s">
        <v>4879</v>
      </c>
      <c r="G5329" s="248"/>
      <c r="H5329" s="251">
        <v>21.699999999999999</v>
      </c>
      <c r="I5329" s="252"/>
      <c r="J5329" s="248"/>
      <c r="K5329" s="248"/>
      <c r="L5329" s="253"/>
      <c r="M5329" s="254"/>
      <c r="N5329" s="255"/>
      <c r="O5329" s="255"/>
      <c r="P5329" s="255"/>
      <c r="Q5329" s="255"/>
      <c r="R5329" s="255"/>
      <c r="S5329" s="255"/>
      <c r="T5329" s="25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7" t="s">
        <v>383</v>
      </c>
      <c r="AU5329" s="257" t="s">
        <v>91</v>
      </c>
      <c r="AV5329" s="14" t="s">
        <v>91</v>
      </c>
      <c r="AW5329" s="14" t="s">
        <v>37</v>
      </c>
      <c r="AX5329" s="14" t="s">
        <v>78</v>
      </c>
      <c r="AY5329" s="257" t="s">
        <v>373</v>
      </c>
    </row>
    <row r="5330" s="14" customFormat="1">
      <c r="A5330" s="14"/>
      <c r="B5330" s="247"/>
      <c r="C5330" s="248"/>
      <c r="D5330" s="238" t="s">
        <v>383</v>
      </c>
      <c r="E5330" s="249" t="s">
        <v>19</v>
      </c>
      <c r="F5330" s="250" t="s">
        <v>4880</v>
      </c>
      <c r="G5330" s="248"/>
      <c r="H5330" s="251">
        <v>56.700000000000003</v>
      </c>
      <c r="I5330" s="252"/>
      <c r="J5330" s="248"/>
      <c r="K5330" s="248"/>
      <c r="L5330" s="253"/>
      <c r="M5330" s="254"/>
      <c r="N5330" s="255"/>
      <c r="O5330" s="255"/>
      <c r="P5330" s="255"/>
      <c r="Q5330" s="255"/>
      <c r="R5330" s="255"/>
      <c r="S5330" s="255"/>
      <c r="T5330" s="256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7" t="s">
        <v>383</v>
      </c>
      <c r="AU5330" s="257" t="s">
        <v>91</v>
      </c>
      <c r="AV5330" s="14" t="s">
        <v>91</v>
      </c>
      <c r="AW5330" s="14" t="s">
        <v>37</v>
      </c>
      <c r="AX5330" s="14" t="s">
        <v>78</v>
      </c>
      <c r="AY5330" s="257" t="s">
        <v>373</v>
      </c>
    </row>
    <row r="5331" s="14" customFormat="1">
      <c r="A5331" s="14"/>
      <c r="B5331" s="247"/>
      <c r="C5331" s="248"/>
      <c r="D5331" s="238" t="s">
        <v>383</v>
      </c>
      <c r="E5331" s="249" t="s">
        <v>19</v>
      </c>
      <c r="F5331" s="250" t="s">
        <v>4881</v>
      </c>
      <c r="G5331" s="248"/>
      <c r="H5331" s="251">
        <v>21.699999999999999</v>
      </c>
      <c r="I5331" s="252"/>
      <c r="J5331" s="248"/>
      <c r="K5331" s="248"/>
      <c r="L5331" s="253"/>
      <c r="M5331" s="254"/>
      <c r="N5331" s="255"/>
      <c r="O5331" s="255"/>
      <c r="P5331" s="255"/>
      <c r="Q5331" s="255"/>
      <c r="R5331" s="255"/>
      <c r="S5331" s="255"/>
      <c r="T5331" s="256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7" t="s">
        <v>383</v>
      </c>
      <c r="AU5331" s="257" t="s">
        <v>91</v>
      </c>
      <c r="AV5331" s="14" t="s">
        <v>91</v>
      </c>
      <c r="AW5331" s="14" t="s">
        <v>37</v>
      </c>
      <c r="AX5331" s="14" t="s">
        <v>78</v>
      </c>
      <c r="AY5331" s="257" t="s">
        <v>373</v>
      </c>
    </row>
    <row r="5332" s="16" customFormat="1">
      <c r="A5332" s="16"/>
      <c r="B5332" s="269"/>
      <c r="C5332" s="270"/>
      <c r="D5332" s="238" t="s">
        <v>383</v>
      </c>
      <c r="E5332" s="271" t="s">
        <v>297</v>
      </c>
      <c r="F5332" s="272" t="s">
        <v>447</v>
      </c>
      <c r="G5332" s="270"/>
      <c r="H5332" s="273">
        <v>271.69999999999999</v>
      </c>
      <c r="I5332" s="274"/>
      <c r="J5332" s="270"/>
      <c r="K5332" s="270"/>
      <c r="L5332" s="275"/>
      <c r="M5332" s="276"/>
      <c r="N5332" s="277"/>
      <c r="O5332" s="277"/>
      <c r="P5332" s="277"/>
      <c r="Q5332" s="277"/>
      <c r="R5332" s="277"/>
      <c r="S5332" s="277"/>
      <c r="T5332" s="278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T5332" s="279" t="s">
        <v>383</v>
      </c>
      <c r="AU5332" s="279" t="s">
        <v>91</v>
      </c>
      <c r="AV5332" s="16" t="s">
        <v>98</v>
      </c>
      <c r="AW5332" s="16" t="s">
        <v>37</v>
      </c>
      <c r="AX5332" s="16" t="s">
        <v>78</v>
      </c>
      <c r="AY5332" s="279" t="s">
        <v>373</v>
      </c>
    </row>
    <row r="5333" s="13" customFormat="1">
      <c r="A5333" s="13"/>
      <c r="B5333" s="236"/>
      <c r="C5333" s="237"/>
      <c r="D5333" s="238" t="s">
        <v>383</v>
      </c>
      <c r="E5333" s="239" t="s">
        <v>19</v>
      </c>
      <c r="F5333" s="240" t="s">
        <v>4882</v>
      </c>
      <c r="G5333" s="237"/>
      <c r="H5333" s="239" t="s">
        <v>19</v>
      </c>
      <c r="I5333" s="241"/>
      <c r="J5333" s="237"/>
      <c r="K5333" s="237"/>
      <c r="L5333" s="242"/>
      <c r="M5333" s="243"/>
      <c r="N5333" s="244"/>
      <c r="O5333" s="244"/>
      <c r="P5333" s="244"/>
      <c r="Q5333" s="244"/>
      <c r="R5333" s="244"/>
      <c r="S5333" s="244"/>
      <c r="T5333" s="245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6" t="s">
        <v>383</v>
      </c>
      <c r="AU5333" s="246" t="s">
        <v>91</v>
      </c>
      <c r="AV5333" s="13" t="s">
        <v>85</v>
      </c>
      <c r="AW5333" s="13" t="s">
        <v>37</v>
      </c>
      <c r="AX5333" s="13" t="s">
        <v>78</v>
      </c>
      <c r="AY5333" s="246" t="s">
        <v>373</v>
      </c>
    </row>
    <row r="5334" s="13" customFormat="1">
      <c r="A5334" s="13"/>
      <c r="B5334" s="236"/>
      <c r="C5334" s="237"/>
      <c r="D5334" s="238" t="s">
        <v>383</v>
      </c>
      <c r="E5334" s="239" t="s">
        <v>19</v>
      </c>
      <c r="F5334" s="240" t="s">
        <v>693</v>
      </c>
      <c r="G5334" s="237"/>
      <c r="H5334" s="239" t="s">
        <v>19</v>
      </c>
      <c r="I5334" s="241"/>
      <c r="J5334" s="237"/>
      <c r="K5334" s="237"/>
      <c r="L5334" s="242"/>
      <c r="M5334" s="243"/>
      <c r="N5334" s="244"/>
      <c r="O5334" s="244"/>
      <c r="P5334" s="244"/>
      <c r="Q5334" s="244"/>
      <c r="R5334" s="244"/>
      <c r="S5334" s="244"/>
      <c r="T5334" s="245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6" t="s">
        <v>383</v>
      </c>
      <c r="AU5334" s="246" t="s">
        <v>91</v>
      </c>
      <c r="AV5334" s="13" t="s">
        <v>85</v>
      </c>
      <c r="AW5334" s="13" t="s">
        <v>37</v>
      </c>
      <c r="AX5334" s="13" t="s">
        <v>78</v>
      </c>
      <c r="AY5334" s="246" t="s">
        <v>373</v>
      </c>
    </row>
    <row r="5335" s="14" customFormat="1">
      <c r="A5335" s="14"/>
      <c r="B5335" s="247"/>
      <c r="C5335" s="248"/>
      <c r="D5335" s="238" t="s">
        <v>383</v>
      </c>
      <c r="E5335" s="249" t="s">
        <v>19</v>
      </c>
      <c r="F5335" s="250" t="s">
        <v>4810</v>
      </c>
      <c r="G5335" s="248"/>
      <c r="H5335" s="251">
        <v>20</v>
      </c>
      <c r="I5335" s="252"/>
      <c r="J5335" s="248"/>
      <c r="K5335" s="248"/>
      <c r="L5335" s="253"/>
      <c r="M5335" s="254"/>
      <c r="N5335" s="255"/>
      <c r="O5335" s="255"/>
      <c r="P5335" s="255"/>
      <c r="Q5335" s="255"/>
      <c r="R5335" s="255"/>
      <c r="S5335" s="255"/>
      <c r="T5335" s="256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7" t="s">
        <v>383</v>
      </c>
      <c r="AU5335" s="257" t="s">
        <v>91</v>
      </c>
      <c r="AV5335" s="14" t="s">
        <v>91</v>
      </c>
      <c r="AW5335" s="14" t="s">
        <v>37</v>
      </c>
      <c r="AX5335" s="14" t="s">
        <v>78</v>
      </c>
      <c r="AY5335" s="257" t="s">
        <v>373</v>
      </c>
    </row>
    <row r="5336" s="14" customFormat="1">
      <c r="A5336" s="14"/>
      <c r="B5336" s="247"/>
      <c r="C5336" s="248"/>
      <c r="D5336" s="238" t="s">
        <v>383</v>
      </c>
      <c r="E5336" s="249" t="s">
        <v>19</v>
      </c>
      <c r="F5336" s="250" t="s">
        <v>4883</v>
      </c>
      <c r="G5336" s="248"/>
      <c r="H5336" s="251">
        <v>76</v>
      </c>
      <c r="I5336" s="252"/>
      <c r="J5336" s="248"/>
      <c r="K5336" s="248"/>
      <c r="L5336" s="253"/>
      <c r="M5336" s="254"/>
      <c r="N5336" s="255"/>
      <c r="O5336" s="255"/>
      <c r="P5336" s="255"/>
      <c r="Q5336" s="255"/>
      <c r="R5336" s="255"/>
      <c r="S5336" s="255"/>
      <c r="T5336" s="256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7" t="s">
        <v>383</v>
      </c>
      <c r="AU5336" s="257" t="s">
        <v>91</v>
      </c>
      <c r="AV5336" s="14" t="s">
        <v>91</v>
      </c>
      <c r="AW5336" s="14" t="s">
        <v>37</v>
      </c>
      <c r="AX5336" s="14" t="s">
        <v>78</v>
      </c>
      <c r="AY5336" s="257" t="s">
        <v>373</v>
      </c>
    </row>
    <row r="5337" s="14" customFormat="1">
      <c r="A5337" s="14"/>
      <c r="B5337" s="247"/>
      <c r="C5337" s="248"/>
      <c r="D5337" s="238" t="s">
        <v>383</v>
      </c>
      <c r="E5337" s="249" t="s">
        <v>19</v>
      </c>
      <c r="F5337" s="250" t="s">
        <v>4884</v>
      </c>
      <c r="G5337" s="248"/>
      <c r="H5337" s="251">
        <v>18.300000000000001</v>
      </c>
      <c r="I5337" s="252"/>
      <c r="J5337" s="248"/>
      <c r="K5337" s="248"/>
      <c r="L5337" s="253"/>
      <c r="M5337" s="254"/>
      <c r="N5337" s="255"/>
      <c r="O5337" s="255"/>
      <c r="P5337" s="255"/>
      <c r="Q5337" s="255"/>
      <c r="R5337" s="255"/>
      <c r="S5337" s="255"/>
      <c r="T5337" s="25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7" t="s">
        <v>383</v>
      </c>
      <c r="AU5337" s="257" t="s">
        <v>91</v>
      </c>
      <c r="AV5337" s="14" t="s">
        <v>91</v>
      </c>
      <c r="AW5337" s="14" t="s">
        <v>37</v>
      </c>
      <c r="AX5337" s="14" t="s">
        <v>78</v>
      </c>
      <c r="AY5337" s="257" t="s">
        <v>373</v>
      </c>
    </row>
    <row r="5338" s="14" customFormat="1">
      <c r="A5338" s="14"/>
      <c r="B5338" s="247"/>
      <c r="C5338" s="248"/>
      <c r="D5338" s="238" t="s">
        <v>383</v>
      </c>
      <c r="E5338" s="249" t="s">
        <v>19</v>
      </c>
      <c r="F5338" s="250" t="s">
        <v>4885</v>
      </c>
      <c r="G5338" s="248"/>
      <c r="H5338" s="251">
        <v>21.300000000000001</v>
      </c>
      <c r="I5338" s="252"/>
      <c r="J5338" s="248"/>
      <c r="K5338" s="248"/>
      <c r="L5338" s="253"/>
      <c r="M5338" s="254"/>
      <c r="N5338" s="255"/>
      <c r="O5338" s="255"/>
      <c r="P5338" s="255"/>
      <c r="Q5338" s="255"/>
      <c r="R5338" s="255"/>
      <c r="S5338" s="255"/>
      <c r="T5338" s="256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7" t="s">
        <v>383</v>
      </c>
      <c r="AU5338" s="257" t="s">
        <v>91</v>
      </c>
      <c r="AV5338" s="14" t="s">
        <v>91</v>
      </c>
      <c r="AW5338" s="14" t="s">
        <v>37</v>
      </c>
      <c r="AX5338" s="14" t="s">
        <v>78</v>
      </c>
      <c r="AY5338" s="257" t="s">
        <v>373</v>
      </c>
    </row>
    <row r="5339" s="14" customFormat="1">
      <c r="A5339" s="14"/>
      <c r="B5339" s="247"/>
      <c r="C5339" s="248"/>
      <c r="D5339" s="238" t="s">
        <v>383</v>
      </c>
      <c r="E5339" s="249" t="s">
        <v>19</v>
      </c>
      <c r="F5339" s="250" t="s">
        <v>4811</v>
      </c>
      <c r="G5339" s="248"/>
      <c r="H5339" s="251">
        <v>30</v>
      </c>
      <c r="I5339" s="252"/>
      <c r="J5339" s="248"/>
      <c r="K5339" s="248"/>
      <c r="L5339" s="253"/>
      <c r="M5339" s="254"/>
      <c r="N5339" s="255"/>
      <c r="O5339" s="255"/>
      <c r="P5339" s="255"/>
      <c r="Q5339" s="255"/>
      <c r="R5339" s="255"/>
      <c r="S5339" s="255"/>
      <c r="T5339" s="256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7" t="s">
        <v>383</v>
      </c>
      <c r="AU5339" s="257" t="s">
        <v>91</v>
      </c>
      <c r="AV5339" s="14" t="s">
        <v>91</v>
      </c>
      <c r="AW5339" s="14" t="s">
        <v>37</v>
      </c>
      <c r="AX5339" s="14" t="s">
        <v>78</v>
      </c>
      <c r="AY5339" s="257" t="s">
        <v>373</v>
      </c>
    </row>
    <row r="5340" s="14" customFormat="1">
      <c r="A5340" s="14"/>
      <c r="B5340" s="247"/>
      <c r="C5340" s="248"/>
      <c r="D5340" s="238" t="s">
        <v>383</v>
      </c>
      <c r="E5340" s="249" t="s">
        <v>19</v>
      </c>
      <c r="F5340" s="250" t="s">
        <v>4886</v>
      </c>
      <c r="G5340" s="248"/>
      <c r="H5340" s="251">
        <v>6</v>
      </c>
      <c r="I5340" s="252"/>
      <c r="J5340" s="248"/>
      <c r="K5340" s="248"/>
      <c r="L5340" s="253"/>
      <c r="M5340" s="254"/>
      <c r="N5340" s="255"/>
      <c r="O5340" s="255"/>
      <c r="P5340" s="255"/>
      <c r="Q5340" s="255"/>
      <c r="R5340" s="255"/>
      <c r="S5340" s="255"/>
      <c r="T5340" s="256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7" t="s">
        <v>383</v>
      </c>
      <c r="AU5340" s="257" t="s">
        <v>91</v>
      </c>
      <c r="AV5340" s="14" t="s">
        <v>91</v>
      </c>
      <c r="AW5340" s="14" t="s">
        <v>37</v>
      </c>
      <c r="AX5340" s="14" t="s">
        <v>78</v>
      </c>
      <c r="AY5340" s="257" t="s">
        <v>373</v>
      </c>
    </row>
    <row r="5341" s="14" customFormat="1">
      <c r="A5341" s="14"/>
      <c r="B5341" s="247"/>
      <c r="C5341" s="248"/>
      <c r="D5341" s="238" t="s">
        <v>383</v>
      </c>
      <c r="E5341" s="249" t="s">
        <v>19</v>
      </c>
      <c r="F5341" s="250" t="s">
        <v>4887</v>
      </c>
      <c r="G5341" s="248"/>
      <c r="H5341" s="251">
        <v>21.699999999999999</v>
      </c>
      <c r="I5341" s="252"/>
      <c r="J5341" s="248"/>
      <c r="K5341" s="248"/>
      <c r="L5341" s="253"/>
      <c r="M5341" s="254"/>
      <c r="N5341" s="255"/>
      <c r="O5341" s="255"/>
      <c r="P5341" s="255"/>
      <c r="Q5341" s="255"/>
      <c r="R5341" s="255"/>
      <c r="S5341" s="255"/>
      <c r="T5341" s="25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7" t="s">
        <v>383</v>
      </c>
      <c r="AU5341" s="257" t="s">
        <v>91</v>
      </c>
      <c r="AV5341" s="14" t="s">
        <v>91</v>
      </c>
      <c r="AW5341" s="14" t="s">
        <v>37</v>
      </c>
      <c r="AX5341" s="14" t="s">
        <v>78</v>
      </c>
      <c r="AY5341" s="257" t="s">
        <v>373</v>
      </c>
    </row>
    <row r="5342" s="14" customFormat="1">
      <c r="A5342" s="14"/>
      <c r="B5342" s="247"/>
      <c r="C5342" s="248"/>
      <c r="D5342" s="238" t="s">
        <v>383</v>
      </c>
      <c r="E5342" s="249" t="s">
        <v>19</v>
      </c>
      <c r="F5342" s="250" t="s">
        <v>4888</v>
      </c>
      <c r="G5342" s="248"/>
      <c r="H5342" s="251">
        <v>56.700000000000003</v>
      </c>
      <c r="I5342" s="252"/>
      <c r="J5342" s="248"/>
      <c r="K5342" s="248"/>
      <c r="L5342" s="253"/>
      <c r="M5342" s="254"/>
      <c r="N5342" s="255"/>
      <c r="O5342" s="255"/>
      <c r="P5342" s="255"/>
      <c r="Q5342" s="255"/>
      <c r="R5342" s="255"/>
      <c r="S5342" s="255"/>
      <c r="T5342" s="256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7" t="s">
        <v>383</v>
      </c>
      <c r="AU5342" s="257" t="s">
        <v>91</v>
      </c>
      <c r="AV5342" s="14" t="s">
        <v>91</v>
      </c>
      <c r="AW5342" s="14" t="s">
        <v>37</v>
      </c>
      <c r="AX5342" s="14" t="s">
        <v>78</v>
      </c>
      <c r="AY5342" s="257" t="s">
        <v>373</v>
      </c>
    </row>
    <row r="5343" s="16" customFormat="1">
      <c r="A5343" s="16"/>
      <c r="B5343" s="269"/>
      <c r="C5343" s="270"/>
      <c r="D5343" s="238" t="s">
        <v>383</v>
      </c>
      <c r="E5343" s="271" t="s">
        <v>300</v>
      </c>
      <c r="F5343" s="272" t="s">
        <v>447</v>
      </c>
      <c r="G5343" s="270"/>
      <c r="H5343" s="273">
        <v>250</v>
      </c>
      <c r="I5343" s="274"/>
      <c r="J5343" s="270"/>
      <c r="K5343" s="270"/>
      <c r="L5343" s="275"/>
      <c r="M5343" s="276"/>
      <c r="N5343" s="277"/>
      <c r="O5343" s="277"/>
      <c r="P5343" s="277"/>
      <c r="Q5343" s="277"/>
      <c r="R5343" s="277"/>
      <c r="S5343" s="277"/>
      <c r="T5343" s="278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6"/>
      <c r="AE5343" s="16"/>
      <c r="AT5343" s="279" t="s">
        <v>383</v>
      </c>
      <c r="AU5343" s="279" t="s">
        <v>91</v>
      </c>
      <c r="AV5343" s="16" t="s">
        <v>98</v>
      </c>
      <c r="AW5343" s="16" t="s">
        <v>37</v>
      </c>
      <c r="AX5343" s="16" t="s">
        <v>78</v>
      </c>
      <c r="AY5343" s="279" t="s">
        <v>373</v>
      </c>
    </row>
    <row r="5344" s="13" customFormat="1">
      <c r="A5344" s="13"/>
      <c r="B5344" s="236"/>
      <c r="C5344" s="237"/>
      <c r="D5344" s="238" t="s">
        <v>383</v>
      </c>
      <c r="E5344" s="239" t="s">
        <v>19</v>
      </c>
      <c r="F5344" s="240" t="s">
        <v>4889</v>
      </c>
      <c r="G5344" s="237"/>
      <c r="H5344" s="239" t="s">
        <v>19</v>
      </c>
      <c r="I5344" s="241"/>
      <c r="J5344" s="237"/>
      <c r="K5344" s="237"/>
      <c r="L5344" s="242"/>
      <c r="M5344" s="243"/>
      <c r="N5344" s="244"/>
      <c r="O5344" s="244"/>
      <c r="P5344" s="244"/>
      <c r="Q5344" s="244"/>
      <c r="R5344" s="244"/>
      <c r="S5344" s="244"/>
      <c r="T5344" s="245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6" t="s">
        <v>383</v>
      </c>
      <c r="AU5344" s="246" t="s">
        <v>91</v>
      </c>
      <c r="AV5344" s="13" t="s">
        <v>85</v>
      </c>
      <c r="AW5344" s="13" t="s">
        <v>37</v>
      </c>
      <c r="AX5344" s="13" t="s">
        <v>78</v>
      </c>
      <c r="AY5344" s="246" t="s">
        <v>373</v>
      </c>
    </row>
    <row r="5345" s="13" customFormat="1">
      <c r="A5345" s="13"/>
      <c r="B5345" s="236"/>
      <c r="C5345" s="237"/>
      <c r="D5345" s="238" t="s">
        <v>383</v>
      </c>
      <c r="E5345" s="239" t="s">
        <v>19</v>
      </c>
      <c r="F5345" s="240" t="s">
        <v>694</v>
      </c>
      <c r="G5345" s="237"/>
      <c r="H5345" s="239" t="s">
        <v>19</v>
      </c>
      <c r="I5345" s="241"/>
      <c r="J5345" s="237"/>
      <c r="K5345" s="237"/>
      <c r="L5345" s="242"/>
      <c r="M5345" s="243"/>
      <c r="N5345" s="244"/>
      <c r="O5345" s="244"/>
      <c r="P5345" s="244"/>
      <c r="Q5345" s="244"/>
      <c r="R5345" s="244"/>
      <c r="S5345" s="244"/>
      <c r="T5345" s="245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6" t="s">
        <v>383</v>
      </c>
      <c r="AU5345" s="246" t="s">
        <v>91</v>
      </c>
      <c r="AV5345" s="13" t="s">
        <v>85</v>
      </c>
      <c r="AW5345" s="13" t="s">
        <v>37</v>
      </c>
      <c r="AX5345" s="13" t="s">
        <v>78</v>
      </c>
      <c r="AY5345" s="246" t="s">
        <v>373</v>
      </c>
    </row>
    <row r="5346" s="14" customFormat="1">
      <c r="A5346" s="14"/>
      <c r="B5346" s="247"/>
      <c r="C5346" s="248"/>
      <c r="D5346" s="238" t="s">
        <v>383</v>
      </c>
      <c r="E5346" s="249" t="s">
        <v>19</v>
      </c>
      <c r="F5346" s="250" t="s">
        <v>4890</v>
      </c>
      <c r="G5346" s="248"/>
      <c r="H5346" s="251">
        <v>20</v>
      </c>
      <c r="I5346" s="252"/>
      <c r="J5346" s="248"/>
      <c r="K5346" s="248"/>
      <c r="L5346" s="253"/>
      <c r="M5346" s="254"/>
      <c r="N5346" s="255"/>
      <c r="O5346" s="255"/>
      <c r="P5346" s="255"/>
      <c r="Q5346" s="255"/>
      <c r="R5346" s="255"/>
      <c r="S5346" s="255"/>
      <c r="T5346" s="256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7" t="s">
        <v>383</v>
      </c>
      <c r="AU5346" s="257" t="s">
        <v>91</v>
      </c>
      <c r="AV5346" s="14" t="s">
        <v>91</v>
      </c>
      <c r="AW5346" s="14" t="s">
        <v>37</v>
      </c>
      <c r="AX5346" s="14" t="s">
        <v>78</v>
      </c>
      <c r="AY5346" s="257" t="s">
        <v>373</v>
      </c>
    </row>
    <row r="5347" s="14" customFormat="1">
      <c r="A5347" s="14"/>
      <c r="B5347" s="247"/>
      <c r="C5347" s="248"/>
      <c r="D5347" s="238" t="s">
        <v>383</v>
      </c>
      <c r="E5347" s="249" t="s">
        <v>19</v>
      </c>
      <c r="F5347" s="250" t="s">
        <v>4891</v>
      </c>
      <c r="G5347" s="248"/>
      <c r="H5347" s="251">
        <v>76</v>
      </c>
      <c r="I5347" s="252"/>
      <c r="J5347" s="248"/>
      <c r="K5347" s="248"/>
      <c r="L5347" s="253"/>
      <c r="M5347" s="254"/>
      <c r="N5347" s="255"/>
      <c r="O5347" s="255"/>
      <c r="P5347" s="255"/>
      <c r="Q5347" s="255"/>
      <c r="R5347" s="255"/>
      <c r="S5347" s="255"/>
      <c r="T5347" s="256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7" t="s">
        <v>383</v>
      </c>
      <c r="AU5347" s="257" t="s">
        <v>91</v>
      </c>
      <c r="AV5347" s="14" t="s">
        <v>91</v>
      </c>
      <c r="AW5347" s="14" t="s">
        <v>37</v>
      </c>
      <c r="AX5347" s="14" t="s">
        <v>78</v>
      </c>
      <c r="AY5347" s="257" t="s">
        <v>373</v>
      </c>
    </row>
    <row r="5348" s="14" customFormat="1">
      <c r="A5348" s="14"/>
      <c r="B5348" s="247"/>
      <c r="C5348" s="248"/>
      <c r="D5348" s="238" t="s">
        <v>383</v>
      </c>
      <c r="E5348" s="249" t="s">
        <v>19</v>
      </c>
      <c r="F5348" s="250" t="s">
        <v>4892</v>
      </c>
      <c r="G5348" s="248"/>
      <c r="H5348" s="251">
        <v>18.300000000000001</v>
      </c>
      <c r="I5348" s="252"/>
      <c r="J5348" s="248"/>
      <c r="K5348" s="248"/>
      <c r="L5348" s="253"/>
      <c r="M5348" s="254"/>
      <c r="N5348" s="255"/>
      <c r="O5348" s="255"/>
      <c r="P5348" s="255"/>
      <c r="Q5348" s="255"/>
      <c r="R5348" s="255"/>
      <c r="S5348" s="255"/>
      <c r="T5348" s="25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7" t="s">
        <v>383</v>
      </c>
      <c r="AU5348" s="257" t="s">
        <v>91</v>
      </c>
      <c r="AV5348" s="14" t="s">
        <v>91</v>
      </c>
      <c r="AW5348" s="14" t="s">
        <v>37</v>
      </c>
      <c r="AX5348" s="14" t="s">
        <v>78</v>
      </c>
      <c r="AY5348" s="257" t="s">
        <v>373</v>
      </c>
    </row>
    <row r="5349" s="14" customFormat="1">
      <c r="A5349" s="14"/>
      <c r="B5349" s="247"/>
      <c r="C5349" s="248"/>
      <c r="D5349" s="238" t="s">
        <v>383</v>
      </c>
      <c r="E5349" s="249" t="s">
        <v>19</v>
      </c>
      <c r="F5349" s="250" t="s">
        <v>4893</v>
      </c>
      <c r="G5349" s="248"/>
      <c r="H5349" s="251">
        <v>21.300000000000001</v>
      </c>
      <c r="I5349" s="252"/>
      <c r="J5349" s="248"/>
      <c r="K5349" s="248"/>
      <c r="L5349" s="253"/>
      <c r="M5349" s="254"/>
      <c r="N5349" s="255"/>
      <c r="O5349" s="255"/>
      <c r="P5349" s="255"/>
      <c r="Q5349" s="255"/>
      <c r="R5349" s="255"/>
      <c r="S5349" s="255"/>
      <c r="T5349" s="256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7" t="s">
        <v>383</v>
      </c>
      <c r="AU5349" s="257" t="s">
        <v>91</v>
      </c>
      <c r="AV5349" s="14" t="s">
        <v>91</v>
      </c>
      <c r="AW5349" s="14" t="s">
        <v>37</v>
      </c>
      <c r="AX5349" s="14" t="s">
        <v>78</v>
      </c>
      <c r="AY5349" s="257" t="s">
        <v>373</v>
      </c>
    </row>
    <row r="5350" s="14" customFormat="1">
      <c r="A5350" s="14"/>
      <c r="B5350" s="247"/>
      <c r="C5350" s="248"/>
      <c r="D5350" s="238" t="s">
        <v>383</v>
      </c>
      <c r="E5350" s="249" t="s">
        <v>19</v>
      </c>
      <c r="F5350" s="250" t="s">
        <v>4894</v>
      </c>
      <c r="G5350" s="248"/>
      <c r="H5350" s="251">
        <v>30</v>
      </c>
      <c r="I5350" s="252"/>
      <c r="J5350" s="248"/>
      <c r="K5350" s="248"/>
      <c r="L5350" s="253"/>
      <c r="M5350" s="254"/>
      <c r="N5350" s="255"/>
      <c r="O5350" s="255"/>
      <c r="P5350" s="255"/>
      <c r="Q5350" s="255"/>
      <c r="R5350" s="255"/>
      <c r="S5350" s="255"/>
      <c r="T5350" s="256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7" t="s">
        <v>383</v>
      </c>
      <c r="AU5350" s="257" t="s">
        <v>91</v>
      </c>
      <c r="AV5350" s="14" t="s">
        <v>91</v>
      </c>
      <c r="AW5350" s="14" t="s">
        <v>37</v>
      </c>
      <c r="AX5350" s="14" t="s">
        <v>78</v>
      </c>
      <c r="AY5350" s="257" t="s">
        <v>373</v>
      </c>
    </row>
    <row r="5351" s="14" customFormat="1">
      <c r="A5351" s="14"/>
      <c r="B5351" s="247"/>
      <c r="C5351" s="248"/>
      <c r="D5351" s="238" t="s">
        <v>383</v>
      </c>
      <c r="E5351" s="249" t="s">
        <v>19</v>
      </c>
      <c r="F5351" s="250" t="s">
        <v>4895</v>
      </c>
      <c r="G5351" s="248"/>
      <c r="H5351" s="251">
        <v>6</v>
      </c>
      <c r="I5351" s="252"/>
      <c r="J5351" s="248"/>
      <c r="K5351" s="248"/>
      <c r="L5351" s="253"/>
      <c r="M5351" s="254"/>
      <c r="N5351" s="255"/>
      <c r="O5351" s="255"/>
      <c r="P5351" s="255"/>
      <c r="Q5351" s="255"/>
      <c r="R5351" s="255"/>
      <c r="S5351" s="255"/>
      <c r="T5351" s="256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7" t="s">
        <v>383</v>
      </c>
      <c r="AU5351" s="257" t="s">
        <v>91</v>
      </c>
      <c r="AV5351" s="14" t="s">
        <v>91</v>
      </c>
      <c r="AW5351" s="14" t="s">
        <v>37</v>
      </c>
      <c r="AX5351" s="14" t="s">
        <v>78</v>
      </c>
      <c r="AY5351" s="257" t="s">
        <v>373</v>
      </c>
    </row>
    <row r="5352" s="14" customFormat="1">
      <c r="A5352" s="14"/>
      <c r="B5352" s="247"/>
      <c r="C5352" s="248"/>
      <c r="D5352" s="238" t="s">
        <v>383</v>
      </c>
      <c r="E5352" s="249" t="s">
        <v>19</v>
      </c>
      <c r="F5352" s="250" t="s">
        <v>4896</v>
      </c>
      <c r="G5352" s="248"/>
      <c r="H5352" s="251">
        <v>21.699999999999999</v>
      </c>
      <c r="I5352" s="252"/>
      <c r="J5352" s="248"/>
      <c r="K5352" s="248"/>
      <c r="L5352" s="253"/>
      <c r="M5352" s="254"/>
      <c r="N5352" s="255"/>
      <c r="O5352" s="255"/>
      <c r="P5352" s="255"/>
      <c r="Q5352" s="255"/>
      <c r="R5352" s="255"/>
      <c r="S5352" s="255"/>
      <c r="T5352" s="256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7" t="s">
        <v>383</v>
      </c>
      <c r="AU5352" s="257" t="s">
        <v>91</v>
      </c>
      <c r="AV5352" s="14" t="s">
        <v>91</v>
      </c>
      <c r="AW5352" s="14" t="s">
        <v>37</v>
      </c>
      <c r="AX5352" s="14" t="s">
        <v>78</v>
      </c>
      <c r="AY5352" s="257" t="s">
        <v>373</v>
      </c>
    </row>
    <row r="5353" s="14" customFormat="1">
      <c r="A5353" s="14"/>
      <c r="B5353" s="247"/>
      <c r="C5353" s="248"/>
      <c r="D5353" s="238" t="s">
        <v>383</v>
      </c>
      <c r="E5353" s="249" t="s">
        <v>19</v>
      </c>
      <c r="F5353" s="250" t="s">
        <v>4897</v>
      </c>
      <c r="G5353" s="248"/>
      <c r="H5353" s="251">
        <v>56.700000000000003</v>
      </c>
      <c r="I5353" s="252"/>
      <c r="J5353" s="248"/>
      <c r="K5353" s="248"/>
      <c r="L5353" s="253"/>
      <c r="M5353" s="254"/>
      <c r="N5353" s="255"/>
      <c r="O5353" s="255"/>
      <c r="P5353" s="255"/>
      <c r="Q5353" s="255"/>
      <c r="R5353" s="255"/>
      <c r="S5353" s="255"/>
      <c r="T5353" s="256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7" t="s">
        <v>383</v>
      </c>
      <c r="AU5353" s="257" t="s">
        <v>91</v>
      </c>
      <c r="AV5353" s="14" t="s">
        <v>91</v>
      </c>
      <c r="AW5353" s="14" t="s">
        <v>37</v>
      </c>
      <c r="AX5353" s="14" t="s">
        <v>78</v>
      </c>
      <c r="AY5353" s="257" t="s">
        <v>373</v>
      </c>
    </row>
    <row r="5354" s="16" customFormat="1">
      <c r="A5354" s="16"/>
      <c r="B5354" s="269"/>
      <c r="C5354" s="270"/>
      <c r="D5354" s="238" t="s">
        <v>383</v>
      </c>
      <c r="E5354" s="271" t="s">
        <v>303</v>
      </c>
      <c r="F5354" s="272" t="s">
        <v>447</v>
      </c>
      <c r="G5354" s="270"/>
      <c r="H5354" s="273">
        <v>250</v>
      </c>
      <c r="I5354" s="274"/>
      <c r="J5354" s="270"/>
      <c r="K5354" s="270"/>
      <c r="L5354" s="275"/>
      <c r="M5354" s="276"/>
      <c r="N5354" s="277"/>
      <c r="O5354" s="277"/>
      <c r="P5354" s="277"/>
      <c r="Q5354" s="277"/>
      <c r="R5354" s="277"/>
      <c r="S5354" s="277"/>
      <c r="T5354" s="278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6"/>
      <c r="AE5354" s="16"/>
      <c r="AT5354" s="279" t="s">
        <v>383</v>
      </c>
      <c r="AU5354" s="279" t="s">
        <v>91</v>
      </c>
      <c r="AV5354" s="16" t="s">
        <v>98</v>
      </c>
      <c r="AW5354" s="16" t="s">
        <v>37</v>
      </c>
      <c r="AX5354" s="16" t="s">
        <v>78</v>
      </c>
      <c r="AY5354" s="279" t="s">
        <v>373</v>
      </c>
    </row>
    <row r="5355" s="15" customFormat="1">
      <c r="A5355" s="15"/>
      <c r="B5355" s="258"/>
      <c r="C5355" s="259"/>
      <c r="D5355" s="238" t="s">
        <v>383</v>
      </c>
      <c r="E5355" s="260" t="s">
        <v>19</v>
      </c>
      <c r="F5355" s="261" t="s">
        <v>386</v>
      </c>
      <c r="G5355" s="259"/>
      <c r="H5355" s="262">
        <v>1060.7000000000001</v>
      </c>
      <c r="I5355" s="263"/>
      <c r="J5355" s="259"/>
      <c r="K5355" s="259"/>
      <c r="L5355" s="264"/>
      <c r="M5355" s="265"/>
      <c r="N5355" s="266"/>
      <c r="O5355" s="266"/>
      <c r="P5355" s="266"/>
      <c r="Q5355" s="266"/>
      <c r="R5355" s="266"/>
      <c r="S5355" s="266"/>
      <c r="T5355" s="267"/>
      <c r="U5355" s="15"/>
      <c r="V5355" s="15"/>
      <c r="W5355" s="15"/>
      <c r="X5355" s="15"/>
      <c r="Y5355" s="15"/>
      <c r="Z5355" s="15"/>
      <c r="AA5355" s="15"/>
      <c r="AB5355" s="15"/>
      <c r="AC5355" s="15"/>
      <c r="AD5355" s="15"/>
      <c r="AE5355" s="15"/>
      <c r="AT5355" s="268" t="s">
        <v>383</v>
      </c>
      <c r="AU5355" s="268" t="s">
        <v>91</v>
      </c>
      <c r="AV5355" s="15" t="s">
        <v>379</v>
      </c>
      <c r="AW5355" s="15" t="s">
        <v>37</v>
      </c>
      <c r="AX5355" s="15" t="s">
        <v>85</v>
      </c>
      <c r="AY5355" s="268" t="s">
        <v>373</v>
      </c>
    </row>
    <row r="5356" s="2" customFormat="1" ht="16.5" customHeight="1">
      <c r="A5356" s="41"/>
      <c r="B5356" s="42"/>
      <c r="C5356" s="280" t="s">
        <v>4898</v>
      </c>
      <c r="D5356" s="280" t="s">
        <v>489</v>
      </c>
      <c r="E5356" s="281" t="s">
        <v>4899</v>
      </c>
      <c r="F5356" s="282" t="s">
        <v>4900</v>
      </c>
      <c r="G5356" s="283" t="s">
        <v>230</v>
      </c>
      <c r="H5356" s="284">
        <v>1166.77</v>
      </c>
      <c r="I5356" s="285"/>
      <c r="J5356" s="286">
        <f>ROUND(I5356*H5356,2)</f>
        <v>0</v>
      </c>
      <c r="K5356" s="282" t="s">
        <v>378</v>
      </c>
      <c r="L5356" s="287"/>
      <c r="M5356" s="288" t="s">
        <v>19</v>
      </c>
      <c r="N5356" s="289" t="s">
        <v>50</v>
      </c>
      <c r="O5356" s="87"/>
      <c r="P5356" s="227">
        <f>O5356*H5356</f>
        <v>0</v>
      </c>
      <c r="Q5356" s="227">
        <v>0.00027</v>
      </c>
      <c r="R5356" s="227">
        <f>Q5356*H5356</f>
        <v>0.31502789999999997</v>
      </c>
      <c r="S5356" s="227">
        <v>0</v>
      </c>
      <c r="T5356" s="228">
        <f>S5356*H5356</f>
        <v>0</v>
      </c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R5356" s="229" t="s">
        <v>616</v>
      </c>
      <c r="AT5356" s="229" t="s">
        <v>489</v>
      </c>
      <c r="AU5356" s="229" t="s">
        <v>91</v>
      </c>
      <c r="AY5356" s="20" t="s">
        <v>373</v>
      </c>
      <c r="BE5356" s="230">
        <f>IF(N5356="základní",J5356,0)</f>
        <v>0</v>
      </c>
      <c r="BF5356" s="230">
        <f>IF(N5356="snížená",J5356,0)</f>
        <v>0</v>
      </c>
      <c r="BG5356" s="230">
        <f>IF(N5356="zákl. přenesená",J5356,0)</f>
        <v>0</v>
      </c>
      <c r="BH5356" s="230">
        <f>IF(N5356="sníž. přenesená",J5356,0)</f>
        <v>0</v>
      </c>
      <c r="BI5356" s="230">
        <f>IF(N5356="nulová",J5356,0)</f>
        <v>0</v>
      </c>
      <c r="BJ5356" s="20" t="s">
        <v>91</v>
      </c>
      <c r="BK5356" s="230">
        <f>ROUND(I5356*H5356,2)</f>
        <v>0</v>
      </c>
      <c r="BL5356" s="20" t="s">
        <v>482</v>
      </c>
      <c r="BM5356" s="229" t="s">
        <v>4901</v>
      </c>
    </row>
    <row r="5357" s="14" customFormat="1">
      <c r="A5357" s="14"/>
      <c r="B5357" s="247"/>
      <c r="C5357" s="248"/>
      <c r="D5357" s="238" t="s">
        <v>383</v>
      </c>
      <c r="E5357" s="249" t="s">
        <v>19</v>
      </c>
      <c r="F5357" s="250" t="s">
        <v>294</v>
      </c>
      <c r="G5357" s="248"/>
      <c r="H5357" s="251">
        <v>289</v>
      </c>
      <c r="I5357" s="252"/>
      <c r="J5357" s="248"/>
      <c r="K5357" s="248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7" t="s">
        <v>383</v>
      </c>
      <c r="AU5357" s="257" t="s">
        <v>91</v>
      </c>
      <c r="AV5357" s="14" t="s">
        <v>91</v>
      </c>
      <c r="AW5357" s="14" t="s">
        <v>37</v>
      </c>
      <c r="AX5357" s="14" t="s">
        <v>78</v>
      </c>
      <c r="AY5357" s="257" t="s">
        <v>373</v>
      </c>
    </row>
    <row r="5358" s="14" customFormat="1">
      <c r="A5358" s="14"/>
      <c r="B5358" s="247"/>
      <c r="C5358" s="248"/>
      <c r="D5358" s="238" t="s">
        <v>383</v>
      </c>
      <c r="E5358" s="249" t="s">
        <v>19</v>
      </c>
      <c r="F5358" s="250" t="s">
        <v>297</v>
      </c>
      <c r="G5358" s="248"/>
      <c r="H5358" s="251">
        <v>271.69999999999999</v>
      </c>
      <c r="I5358" s="252"/>
      <c r="J5358" s="248"/>
      <c r="K5358" s="248"/>
      <c r="L5358" s="253"/>
      <c r="M5358" s="254"/>
      <c r="N5358" s="255"/>
      <c r="O5358" s="255"/>
      <c r="P5358" s="255"/>
      <c r="Q5358" s="255"/>
      <c r="R5358" s="255"/>
      <c r="S5358" s="255"/>
      <c r="T5358" s="256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7" t="s">
        <v>383</v>
      </c>
      <c r="AU5358" s="257" t="s">
        <v>91</v>
      </c>
      <c r="AV5358" s="14" t="s">
        <v>91</v>
      </c>
      <c r="AW5358" s="14" t="s">
        <v>37</v>
      </c>
      <c r="AX5358" s="14" t="s">
        <v>78</v>
      </c>
      <c r="AY5358" s="257" t="s">
        <v>373</v>
      </c>
    </row>
    <row r="5359" s="14" customFormat="1">
      <c r="A5359" s="14"/>
      <c r="B5359" s="247"/>
      <c r="C5359" s="248"/>
      <c r="D5359" s="238" t="s">
        <v>383</v>
      </c>
      <c r="E5359" s="249" t="s">
        <v>19</v>
      </c>
      <c r="F5359" s="250" t="s">
        <v>300</v>
      </c>
      <c r="G5359" s="248"/>
      <c r="H5359" s="251">
        <v>250</v>
      </c>
      <c r="I5359" s="252"/>
      <c r="J5359" s="248"/>
      <c r="K5359" s="248"/>
      <c r="L5359" s="253"/>
      <c r="M5359" s="254"/>
      <c r="N5359" s="255"/>
      <c r="O5359" s="255"/>
      <c r="P5359" s="255"/>
      <c r="Q5359" s="255"/>
      <c r="R5359" s="255"/>
      <c r="S5359" s="255"/>
      <c r="T5359" s="256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57" t="s">
        <v>383</v>
      </c>
      <c r="AU5359" s="257" t="s">
        <v>91</v>
      </c>
      <c r="AV5359" s="14" t="s">
        <v>91</v>
      </c>
      <c r="AW5359" s="14" t="s">
        <v>37</v>
      </c>
      <c r="AX5359" s="14" t="s">
        <v>78</v>
      </c>
      <c r="AY5359" s="257" t="s">
        <v>373</v>
      </c>
    </row>
    <row r="5360" s="14" customFormat="1">
      <c r="A5360" s="14"/>
      <c r="B5360" s="247"/>
      <c r="C5360" s="248"/>
      <c r="D5360" s="238" t="s">
        <v>383</v>
      </c>
      <c r="E5360" s="249" t="s">
        <v>19</v>
      </c>
      <c r="F5360" s="250" t="s">
        <v>303</v>
      </c>
      <c r="G5360" s="248"/>
      <c r="H5360" s="251">
        <v>250</v>
      </c>
      <c r="I5360" s="252"/>
      <c r="J5360" s="248"/>
      <c r="K5360" s="248"/>
      <c r="L5360" s="253"/>
      <c r="M5360" s="254"/>
      <c r="N5360" s="255"/>
      <c r="O5360" s="255"/>
      <c r="P5360" s="255"/>
      <c r="Q5360" s="255"/>
      <c r="R5360" s="255"/>
      <c r="S5360" s="255"/>
      <c r="T5360" s="256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7" t="s">
        <v>383</v>
      </c>
      <c r="AU5360" s="257" t="s">
        <v>91</v>
      </c>
      <c r="AV5360" s="14" t="s">
        <v>91</v>
      </c>
      <c r="AW5360" s="14" t="s">
        <v>37</v>
      </c>
      <c r="AX5360" s="14" t="s">
        <v>78</v>
      </c>
      <c r="AY5360" s="257" t="s">
        <v>373</v>
      </c>
    </row>
    <row r="5361" s="15" customFormat="1">
      <c r="A5361" s="15"/>
      <c r="B5361" s="258"/>
      <c r="C5361" s="259"/>
      <c r="D5361" s="238" t="s">
        <v>383</v>
      </c>
      <c r="E5361" s="260" t="s">
        <v>19</v>
      </c>
      <c r="F5361" s="261" t="s">
        <v>386</v>
      </c>
      <c r="G5361" s="259"/>
      <c r="H5361" s="262">
        <v>1060.7000000000001</v>
      </c>
      <c r="I5361" s="263"/>
      <c r="J5361" s="259"/>
      <c r="K5361" s="259"/>
      <c r="L5361" s="264"/>
      <c r="M5361" s="265"/>
      <c r="N5361" s="266"/>
      <c r="O5361" s="266"/>
      <c r="P5361" s="266"/>
      <c r="Q5361" s="266"/>
      <c r="R5361" s="266"/>
      <c r="S5361" s="266"/>
      <c r="T5361" s="267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T5361" s="268" t="s">
        <v>383</v>
      </c>
      <c r="AU5361" s="268" t="s">
        <v>91</v>
      </c>
      <c r="AV5361" s="15" t="s">
        <v>379</v>
      </c>
      <c r="AW5361" s="15" t="s">
        <v>37</v>
      </c>
      <c r="AX5361" s="15" t="s">
        <v>85</v>
      </c>
      <c r="AY5361" s="268" t="s">
        <v>373</v>
      </c>
    </row>
    <row r="5362" s="14" customFormat="1">
      <c r="A5362" s="14"/>
      <c r="B5362" s="247"/>
      <c r="C5362" s="248"/>
      <c r="D5362" s="238" t="s">
        <v>383</v>
      </c>
      <c r="E5362" s="248"/>
      <c r="F5362" s="250" t="s">
        <v>4902</v>
      </c>
      <c r="G5362" s="248"/>
      <c r="H5362" s="251">
        <v>1166.77</v>
      </c>
      <c r="I5362" s="252"/>
      <c r="J5362" s="248"/>
      <c r="K5362" s="248"/>
      <c r="L5362" s="253"/>
      <c r="M5362" s="254"/>
      <c r="N5362" s="255"/>
      <c r="O5362" s="255"/>
      <c r="P5362" s="255"/>
      <c r="Q5362" s="255"/>
      <c r="R5362" s="255"/>
      <c r="S5362" s="255"/>
      <c r="T5362" s="256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7" t="s">
        <v>383</v>
      </c>
      <c r="AU5362" s="257" t="s">
        <v>91</v>
      </c>
      <c r="AV5362" s="14" t="s">
        <v>91</v>
      </c>
      <c r="AW5362" s="14" t="s">
        <v>4</v>
      </c>
      <c r="AX5362" s="14" t="s">
        <v>85</v>
      </c>
      <c r="AY5362" s="257" t="s">
        <v>373</v>
      </c>
    </row>
    <row r="5363" s="2" customFormat="1" ht="16.5" customHeight="1">
      <c r="A5363" s="41"/>
      <c r="B5363" s="42"/>
      <c r="C5363" s="218" t="s">
        <v>4903</v>
      </c>
      <c r="D5363" s="218" t="s">
        <v>375</v>
      </c>
      <c r="E5363" s="219" t="s">
        <v>4904</v>
      </c>
      <c r="F5363" s="220" t="s">
        <v>4905</v>
      </c>
      <c r="G5363" s="221" t="s">
        <v>230</v>
      </c>
      <c r="H5363" s="222">
        <v>51.100000000000001</v>
      </c>
      <c r="I5363" s="223"/>
      <c r="J5363" s="224">
        <f>ROUND(I5363*H5363,2)</f>
        <v>0</v>
      </c>
      <c r="K5363" s="220" t="s">
        <v>378</v>
      </c>
      <c r="L5363" s="47"/>
      <c r="M5363" s="225" t="s">
        <v>19</v>
      </c>
      <c r="N5363" s="226" t="s">
        <v>50</v>
      </c>
      <c r="O5363" s="87"/>
      <c r="P5363" s="227">
        <f>O5363*H5363</f>
        <v>0</v>
      </c>
      <c r="Q5363" s="227">
        <v>0</v>
      </c>
      <c r="R5363" s="227">
        <f>Q5363*H5363</f>
        <v>0</v>
      </c>
      <c r="S5363" s="227">
        <v>0</v>
      </c>
      <c r="T5363" s="228">
        <f>S5363*H5363</f>
        <v>0</v>
      </c>
      <c r="U5363" s="41"/>
      <c r="V5363" s="41"/>
      <c r="W5363" s="41"/>
      <c r="X5363" s="41"/>
      <c r="Y5363" s="41"/>
      <c r="Z5363" s="41"/>
      <c r="AA5363" s="41"/>
      <c r="AB5363" s="41"/>
      <c r="AC5363" s="41"/>
      <c r="AD5363" s="41"/>
      <c r="AE5363" s="41"/>
      <c r="AR5363" s="229" t="s">
        <v>482</v>
      </c>
      <c r="AT5363" s="229" t="s">
        <v>375</v>
      </c>
      <c r="AU5363" s="229" t="s">
        <v>91</v>
      </c>
      <c r="AY5363" s="20" t="s">
        <v>373</v>
      </c>
      <c r="BE5363" s="230">
        <f>IF(N5363="základní",J5363,0)</f>
        <v>0</v>
      </c>
      <c r="BF5363" s="230">
        <f>IF(N5363="snížená",J5363,0)</f>
        <v>0</v>
      </c>
      <c r="BG5363" s="230">
        <f>IF(N5363="zákl. přenesená",J5363,0)</f>
        <v>0</v>
      </c>
      <c r="BH5363" s="230">
        <f>IF(N5363="sníž. přenesená",J5363,0)</f>
        <v>0</v>
      </c>
      <c r="BI5363" s="230">
        <f>IF(N5363="nulová",J5363,0)</f>
        <v>0</v>
      </c>
      <c r="BJ5363" s="20" t="s">
        <v>91</v>
      </c>
      <c r="BK5363" s="230">
        <f>ROUND(I5363*H5363,2)</f>
        <v>0</v>
      </c>
      <c r="BL5363" s="20" t="s">
        <v>482</v>
      </c>
      <c r="BM5363" s="229" t="s">
        <v>4906</v>
      </c>
    </row>
    <row r="5364" s="2" customFormat="1">
      <c r="A5364" s="41"/>
      <c r="B5364" s="42"/>
      <c r="C5364" s="43"/>
      <c r="D5364" s="231" t="s">
        <v>381</v>
      </c>
      <c r="E5364" s="43"/>
      <c r="F5364" s="232" t="s">
        <v>4907</v>
      </c>
      <c r="G5364" s="43"/>
      <c r="H5364" s="43"/>
      <c r="I5364" s="233"/>
      <c r="J5364" s="43"/>
      <c r="K5364" s="43"/>
      <c r="L5364" s="47"/>
      <c r="M5364" s="234"/>
      <c r="N5364" s="235"/>
      <c r="O5364" s="87"/>
      <c r="P5364" s="87"/>
      <c r="Q5364" s="87"/>
      <c r="R5364" s="87"/>
      <c r="S5364" s="87"/>
      <c r="T5364" s="88"/>
      <c r="U5364" s="41"/>
      <c r="V5364" s="41"/>
      <c r="W5364" s="41"/>
      <c r="X5364" s="41"/>
      <c r="Y5364" s="41"/>
      <c r="Z5364" s="41"/>
      <c r="AA5364" s="41"/>
      <c r="AB5364" s="41"/>
      <c r="AC5364" s="41"/>
      <c r="AD5364" s="41"/>
      <c r="AE5364" s="41"/>
      <c r="AT5364" s="20" t="s">
        <v>381</v>
      </c>
      <c r="AU5364" s="20" t="s">
        <v>91</v>
      </c>
    </row>
    <row r="5365" s="13" customFormat="1">
      <c r="A5365" s="13"/>
      <c r="B5365" s="236"/>
      <c r="C5365" s="237"/>
      <c r="D5365" s="238" t="s">
        <v>383</v>
      </c>
      <c r="E5365" s="239" t="s">
        <v>19</v>
      </c>
      <c r="F5365" s="240" t="s">
        <v>2377</v>
      </c>
      <c r="G5365" s="237"/>
      <c r="H5365" s="239" t="s">
        <v>19</v>
      </c>
      <c r="I5365" s="241"/>
      <c r="J5365" s="237"/>
      <c r="K5365" s="237"/>
      <c r="L5365" s="242"/>
      <c r="M5365" s="243"/>
      <c r="N5365" s="244"/>
      <c r="O5365" s="244"/>
      <c r="P5365" s="244"/>
      <c r="Q5365" s="244"/>
      <c r="R5365" s="244"/>
      <c r="S5365" s="244"/>
      <c r="T5365" s="245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6" t="s">
        <v>383</v>
      </c>
      <c r="AU5365" s="246" t="s">
        <v>91</v>
      </c>
      <c r="AV5365" s="13" t="s">
        <v>85</v>
      </c>
      <c r="AW5365" s="13" t="s">
        <v>37</v>
      </c>
      <c r="AX5365" s="13" t="s">
        <v>78</v>
      </c>
      <c r="AY5365" s="246" t="s">
        <v>373</v>
      </c>
    </row>
    <row r="5366" s="13" customFormat="1">
      <c r="A5366" s="13"/>
      <c r="B5366" s="236"/>
      <c r="C5366" s="237"/>
      <c r="D5366" s="238" t="s">
        <v>383</v>
      </c>
      <c r="E5366" s="239" t="s">
        <v>19</v>
      </c>
      <c r="F5366" s="240" t="s">
        <v>668</v>
      </c>
      <c r="G5366" s="237"/>
      <c r="H5366" s="239" t="s">
        <v>19</v>
      </c>
      <c r="I5366" s="241"/>
      <c r="J5366" s="237"/>
      <c r="K5366" s="237"/>
      <c r="L5366" s="242"/>
      <c r="M5366" s="243"/>
      <c r="N5366" s="244"/>
      <c r="O5366" s="244"/>
      <c r="P5366" s="244"/>
      <c r="Q5366" s="244"/>
      <c r="R5366" s="244"/>
      <c r="S5366" s="244"/>
      <c r="T5366" s="245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46" t="s">
        <v>383</v>
      </c>
      <c r="AU5366" s="246" t="s">
        <v>91</v>
      </c>
      <c r="AV5366" s="13" t="s">
        <v>85</v>
      </c>
      <c r="AW5366" s="13" t="s">
        <v>37</v>
      </c>
      <c r="AX5366" s="13" t="s">
        <v>78</v>
      </c>
      <c r="AY5366" s="246" t="s">
        <v>373</v>
      </c>
    </row>
    <row r="5367" s="14" customFormat="1">
      <c r="A5367" s="14"/>
      <c r="B5367" s="247"/>
      <c r="C5367" s="248"/>
      <c r="D5367" s="238" t="s">
        <v>383</v>
      </c>
      <c r="E5367" s="249" t="s">
        <v>19</v>
      </c>
      <c r="F5367" s="250" t="s">
        <v>4908</v>
      </c>
      <c r="G5367" s="248"/>
      <c r="H5367" s="251">
        <v>51.100000000000001</v>
      </c>
      <c r="I5367" s="252"/>
      <c r="J5367" s="248"/>
      <c r="K5367" s="248"/>
      <c r="L5367" s="253"/>
      <c r="M5367" s="254"/>
      <c r="N5367" s="255"/>
      <c r="O5367" s="255"/>
      <c r="P5367" s="255"/>
      <c r="Q5367" s="255"/>
      <c r="R5367" s="255"/>
      <c r="S5367" s="255"/>
      <c r="T5367" s="256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7" t="s">
        <v>383</v>
      </c>
      <c r="AU5367" s="257" t="s">
        <v>91</v>
      </c>
      <c r="AV5367" s="14" t="s">
        <v>91</v>
      </c>
      <c r="AW5367" s="14" t="s">
        <v>37</v>
      </c>
      <c r="AX5367" s="14" t="s">
        <v>78</v>
      </c>
      <c r="AY5367" s="257" t="s">
        <v>373</v>
      </c>
    </row>
    <row r="5368" s="15" customFormat="1">
      <c r="A5368" s="15"/>
      <c r="B5368" s="258"/>
      <c r="C5368" s="259"/>
      <c r="D5368" s="238" t="s">
        <v>383</v>
      </c>
      <c r="E5368" s="260" t="s">
        <v>19</v>
      </c>
      <c r="F5368" s="261" t="s">
        <v>386</v>
      </c>
      <c r="G5368" s="259"/>
      <c r="H5368" s="262">
        <v>51.100000000000001</v>
      </c>
      <c r="I5368" s="263"/>
      <c r="J5368" s="259"/>
      <c r="K5368" s="259"/>
      <c r="L5368" s="264"/>
      <c r="M5368" s="265"/>
      <c r="N5368" s="266"/>
      <c r="O5368" s="266"/>
      <c r="P5368" s="266"/>
      <c r="Q5368" s="266"/>
      <c r="R5368" s="266"/>
      <c r="S5368" s="266"/>
      <c r="T5368" s="267"/>
      <c r="U5368" s="15"/>
      <c r="V5368" s="15"/>
      <c r="W5368" s="15"/>
      <c r="X5368" s="15"/>
      <c r="Y5368" s="15"/>
      <c r="Z5368" s="15"/>
      <c r="AA5368" s="15"/>
      <c r="AB5368" s="15"/>
      <c r="AC5368" s="15"/>
      <c r="AD5368" s="15"/>
      <c r="AE5368" s="15"/>
      <c r="AT5368" s="268" t="s">
        <v>383</v>
      </c>
      <c r="AU5368" s="268" t="s">
        <v>91</v>
      </c>
      <c r="AV5368" s="15" t="s">
        <v>379</v>
      </c>
      <c r="AW5368" s="15" t="s">
        <v>37</v>
      </c>
      <c r="AX5368" s="15" t="s">
        <v>85</v>
      </c>
      <c r="AY5368" s="268" t="s">
        <v>373</v>
      </c>
    </row>
    <row r="5369" s="2" customFormat="1" ht="24.15" customHeight="1">
      <c r="A5369" s="41"/>
      <c r="B5369" s="42"/>
      <c r="C5369" s="280" t="s">
        <v>4909</v>
      </c>
      <c r="D5369" s="280" t="s">
        <v>489</v>
      </c>
      <c r="E5369" s="281" t="s">
        <v>4910</v>
      </c>
      <c r="F5369" s="282" t="s">
        <v>4911</v>
      </c>
      <c r="G5369" s="283" t="s">
        <v>230</v>
      </c>
      <c r="H5369" s="284">
        <v>52.122</v>
      </c>
      <c r="I5369" s="285"/>
      <c r="J5369" s="286">
        <f>ROUND(I5369*H5369,2)</f>
        <v>0</v>
      </c>
      <c r="K5369" s="282" t="s">
        <v>19</v>
      </c>
      <c r="L5369" s="287"/>
      <c r="M5369" s="288" t="s">
        <v>19</v>
      </c>
      <c r="N5369" s="289" t="s">
        <v>50</v>
      </c>
      <c r="O5369" s="87"/>
      <c r="P5369" s="227">
        <f>O5369*H5369</f>
        <v>0</v>
      </c>
      <c r="Q5369" s="227">
        <v>0.00020000000000000001</v>
      </c>
      <c r="R5369" s="227">
        <f>Q5369*H5369</f>
        <v>0.0104244</v>
      </c>
      <c r="S5369" s="227">
        <v>0</v>
      </c>
      <c r="T5369" s="228">
        <f>S5369*H5369</f>
        <v>0</v>
      </c>
      <c r="U5369" s="41"/>
      <c r="V5369" s="41"/>
      <c r="W5369" s="41"/>
      <c r="X5369" s="41"/>
      <c r="Y5369" s="41"/>
      <c r="Z5369" s="41"/>
      <c r="AA5369" s="41"/>
      <c r="AB5369" s="41"/>
      <c r="AC5369" s="41"/>
      <c r="AD5369" s="41"/>
      <c r="AE5369" s="41"/>
      <c r="AR5369" s="229" t="s">
        <v>616</v>
      </c>
      <c r="AT5369" s="229" t="s">
        <v>489</v>
      </c>
      <c r="AU5369" s="229" t="s">
        <v>91</v>
      </c>
      <c r="AY5369" s="20" t="s">
        <v>373</v>
      </c>
      <c r="BE5369" s="230">
        <f>IF(N5369="základní",J5369,0)</f>
        <v>0</v>
      </c>
      <c r="BF5369" s="230">
        <f>IF(N5369="snížená",J5369,0)</f>
        <v>0</v>
      </c>
      <c r="BG5369" s="230">
        <f>IF(N5369="zákl. přenesená",J5369,0)</f>
        <v>0</v>
      </c>
      <c r="BH5369" s="230">
        <f>IF(N5369="sníž. přenesená",J5369,0)</f>
        <v>0</v>
      </c>
      <c r="BI5369" s="230">
        <f>IF(N5369="nulová",J5369,0)</f>
        <v>0</v>
      </c>
      <c r="BJ5369" s="20" t="s">
        <v>91</v>
      </c>
      <c r="BK5369" s="230">
        <f>ROUND(I5369*H5369,2)</f>
        <v>0</v>
      </c>
      <c r="BL5369" s="20" t="s">
        <v>482</v>
      </c>
      <c r="BM5369" s="229" t="s">
        <v>4912</v>
      </c>
    </row>
    <row r="5370" s="13" customFormat="1">
      <c r="A5370" s="13"/>
      <c r="B5370" s="236"/>
      <c r="C5370" s="237"/>
      <c r="D5370" s="238" t="s">
        <v>383</v>
      </c>
      <c r="E5370" s="239" t="s">
        <v>19</v>
      </c>
      <c r="F5370" s="240" t="s">
        <v>2377</v>
      </c>
      <c r="G5370" s="237"/>
      <c r="H5370" s="239" t="s">
        <v>19</v>
      </c>
      <c r="I5370" s="241"/>
      <c r="J5370" s="237"/>
      <c r="K5370" s="237"/>
      <c r="L5370" s="242"/>
      <c r="M5370" s="243"/>
      <c r="N5370" s="244"/>
      <c r="O5370" s="244"/>
      <c r="P5370" s="244"/>
      <c r="Q5370" s="244"/>
      <c r="R5370" s="244"/>
      <c r="S5370" s="244"/>
      <c r="T5370" s="245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6" t="s">
        <v>383</v>
      </c>
      <c r="AU5370" s="246" t="s">
        <v>91</v>
      </c>
      <c r="AV5370" s="13" t="s">
        <v>85</v>
      </c>
      <c r="AW5370" s="13" t="s">
        <v>37</v>
      </c>
      <c r="AX5370" s="13" t="s">
        <v>78</v>
      </c>
      <c r="AY5370" s="246" t="s">
        <v>373</v>
      </c>
    </row>
    <row r="5371" s="13" customFormat="1">
      <c r="A5371" s="13"/>
      <c r="B5371" s="236"/>
      <c r="C5371" s="237"/>
      <c r="D5371" s="238" t="s">
        <v>383</v>
      </c>
      <c r="E5371" s="239" t="s">
        <v>19</v>
      </c>
      <c r="F5371" s="240" t="s">
        <v>668</v>
      </c>
      <c r="G5371" s="237"/>
      <c r="H5371" s="239" t="s">
        <v>19</v>
      </c>
      <c r="I5371" s="241"/>
      <c r="J5371" s="237"/>
      <c r="K5371" s="237"/>
      <c r="L5371" s="242"/>
      <c r="M5371" s="243"/>
      <c r="N5371" s="244"/>
      <c r="O5371" s="244"/>
      <c r="P5371" s="244"/>
      <c r="Q5371" s="244"/>
      <c r="R5371" s="244"/>
      <c r="S5371" s="244"/>
      <c r="T5371" s="245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6" t="s">
        <v>383</v>
      </c>
      <c r="AU5371" s="246" t="s">
        <v>91</v>
      </c>
      <c r="AV5371" s="13" t="s">
        <v>85</v>
      </c>
      <c r="AW5371" s="13" t="s">
        <v>37</v>
      </c>
      <c r="AX5371" s="13" t="s">
        <v>78</v>
      </c>
      <c r="AY5371" s="246" t="s">
        <v>373</v>
      </c>
    </row>
    <row r="5372" s="14" customFormat="1">
      <c r="A5372" s="14"/>
      <c r="B5372" s="247"/>
      <c r="C5372" s="248"/>
      <c r="D5372" s="238" t="s">
        <v>383</v>
      </c>
      <c r="E5372" s="249" t="s">
        <v>19</v>
      </c>
      <c r="F5372" s="250" t="s">
        <v>4908</v>
      </c>
      <c r="G5372" s="248"/>
      <c r="H5372" s="251">
        <v>51.100000000000001</v>
      </c>
      <c r="I5372" s="252"/>
      <c r="J5372" s="248"/>
      <c r="K5372" s="248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7" t="s">
        <v>383</v>
      </c>
      <c r="AU5372" s="257" t="s">
        <v>91</v>
      </c>
      <c r="AV5372" s="14" t="s">
        <v>91</v>
      </c>
      <c r="AW5372" s="14" t="s">
        <v>37</v>
      </c>
      <c r="AX5372" s="14" t="s">
        <v>78</v>
      </c>
      <c r="AY5372" s="257" t="s">
        <v>373</v>
      </c>
    </row>
    <row r="5373" s="15" customFormat="1">
      <c r="A5373" s="15"/>
      <c r="B5373" s="258"/>
      <c r="C5373" s="259"/>
      <c r="D5373" s="238" t="s">
        <v>383</v>
      </c>
      <c r="E5373" s="260" t="s">
        <v>19</v>
      </c>
      <c r="F5373" s="261" t="s">
        <v>386</v>
      </c>
      <c r="G5373" s="259"/>
      <c r="H5373" s="262">
        <v>51.100000000000001</v>
      </c>
      <c r="I5373" s="263"/>
      <c r="J5373" s="259"/>
      <c r="K5373" s="259"/>
      <c r="L5373" s="264"/>
      <c r="M5373" s="265"/>
      <c r="N5373" s="266"/>
      <c r="O5373" s="266"/>
      <c r="P5373" s="266"/>
      <c r="Q5373" s="266"/>
      <c r="R5373" s="266"/>
      <c r="S5373" s="266"/>
      <c r="T5373" s="267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68" t="s">
        <v>383</v>
      </c>
      <c r="AU5373" s="268" t="s">
        <v>91</v>
      </c>
      <c r="AV5373" s="15" t="s">
        <v>379</v>
      </c>
      <c r="AW5373" s="15" t="s">
        <v>37</v>
      </c>
      <c r="AX5373" s="15" t="s">
        <v>85</v>
      </c>
      <c r="AY5373" s="268" t="s">
        <v>373</v>
      </c>
    </row>
    <row r="5374" s="14" customFormat="1">
      <c r="A5374" s="14"/>
      <c r="B5374" s="247"/>
      <c r="C5374" s="248"/>
      <c r="D5374" s="238" t="s">
        <v>383</v>
      </c>
      <c r="E5374" s="248"/>
      <c r="F5374" s="250" t="s">
        <v>4913</v>
      </c>
      <c r="G5374" s="248"/>
      <c r="H5374" s="251">
        <v>52.122</v>
      </c>
      <c r="I5374" s="252"/>
      <c r="J5374" s="248"/>
      <c r="K5374" s="248"/>
      <c r="L5374" s="253"/>
      <c r="M5374" s="254"/>
      <c r="N5374" s="255"/>
      <c r="O5374" s="255"/>
      <c r="P5374" s="255"/>
      <c r="Q5374" s="255"/>
      <c r="R5374" s="255"/>
      <c r="S5374" s="255"/>
      <c r="T5374" s="256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7" t="s">
        <v>383</v>
      </c>
      <c r="AU5374" s="257" t="s">
        <v>91</v>
      </c>
      <c r="AV5374" s="14" t="s">
        <v>91</v>
      </c>
      <c r="AW5374" s="14" t="s">
        <v>4</v>
      </c>
      <c r="AX5374" s="14" t="s">
        <v>85</v>
      </c>
      <c r="AY5374" s="257" t="s">
        <v>373</v>
      </c>
    </row>
    <row r="5375" s="2" customFormat="1" ht="24.15" customHeight="1">
      <c r="A5375" s="41"/>
      <c r="B5375" s="42"/>
      <c r="C5375" s="218" t="s">
        <v>4914</v>
      </c>
      <c r="D5375" s="218" t="s">
        <v>375</v>
      </c>
      <c r="E5375" s="219" t="s">
        <v>4915</v>
      </c>
      <c r="F5375" s="220" t="s">
        <v>4916</v>
      </c>
      <c r="G5375" s="221" t="s">
        <v>230</v>
      </c>
      <c r="H5375" s="222">
        <v>199.97999999999999</v>
      </c>
      <c r="I5375" s="223"/>
      <c r="J5375" s="224">
        <f>ROUND(I5375*H5375,2)</f>
        <v>0</v>
      </c>
      <c r="K5375" s="220" t="s">
        <v>378</v>
      </c>
      <c r="L5375" s="47"/>
      <c r="M5375" s="225" t="s">
        <v>19</v>
      </c>
      <c r="N5375" s="226" t="s">
        <v>50</v>
      </c>
      <c r="O5375" s="87"/>
      <c r="P5375" s="227">
        <f>O5375*H5375</f>
        <v>0</v>
      </c>
      <c r="Q5375" s="227">
        <v>0</v>
      </c>
      <c r="R5375" s="227">
        <f>Q5375*H5375</f>
        <v>0</v>
      </c>
      <c r="S5375" s="227">
        <v>0</v>
      </c>
      <c r="T5375" s="228">
        <f>S5375*H5375</f>
        <v>0</v>
      </c>
      <c r="U5375" s="41"/>
      <c r="V5375" s="41"/>
      <c r="W5375" s="41"/>
      <c r="X5375" s="41"/>
      <c r="Y5375" s="41"/>
      <c r="Z5375" s="41"/>
      <c r="AA5375" s="41"/>
      <c r="AB5375" s="41"/>
      <c r="AC5375" s="41"/>
      <c r="AD5375" s="41"/>
      <c r="AE5375" s="41"/>
      <c r="AR5375" s="229" t="s">
        <v>482</v>
      </c>
      <c r="AT5375" s="229" t="s">
        <v>375</v>
      </c>
      <c r="AU5375" s="229" t="s">
        <v>91</v>
      </c>
      <c r="AY5375" s="20" t="s">
        <v>373</v>
      </c>
      <c r="BE5375" s="230">
        <f>IF(N5375="základní",J5375,0)</f>
        <v>0</v>
      </c>
      <c r="BF5375" s="230">
        <f>IF(N5375="snížená",J5375,0)</f>
        <v>0</v>
      </c>
      <c r="BG5375" s="230">
        <f>IF(N5375="zákl. přenesená",J5375,0)</f>
        <v>0</v>
      </c>
      <c r="BH5375" s="230">
        <f>IF(N5375="sníž. přenesená",J5375,0)</f>
        <v>0</v>
      </c>
      <c r="BI5375" s="230">
        <f>IF(N5375="nulová",J5375,0)</f>
        <v>0</v>
      </c>
      <c r="BJ5375" s="20" t="s">
        <v>91</v>
      </c>
      <c r="BK5375" s="230">
        <f>ROUND(I5375*H5375,2)</f>
        <v>0</v>
      </c>
      <c r="BL5375" s="20" t="s">
        <v>482</v>
      </c>
      <c r="BM5375" s="229" t="s">
        <v>4917</v>
      </c>
    </row>
    <row r="5376" s="2" customFormat="1">
      <c r="A5376" s="41"/>
      <c r="B5376" s="42"/>
      <c r="C5376" s="43"/>
      <c r="D5376" s="231" t="s">
        <v>381</v>
      </c>
      <c r="E5376" s="43"/>
      <c r="F5376" s="232" t="s">
        <v>4918</v>
      </c>
      <c r="G5376" s="43"/>
      <c r="H5376" s="43"/>
      <c r="I5376" s="233"/>
      <c r="J5376" s="43"/>
      <c r="K5376" s="43"/>
      <c r="L5376" s="47"/>
      <c r="M5376" s="234"/>
      <c r="N5376" s="235"/>
      <c r="O5376" s="87"/>
      <c r="P5376" s="87"/>
      <c r="Q5376" s="87"/>
      <c r="R5376" s="87"/>
      <c r="S5376" s="87"/>
      <c r="T5376" s="88"/>
      <c r="U5376" s="41"/>
      <c r="V5376" s="41"/>
      <c r="W5376" s="41"/>
      <c r="X5376" s="41"/>
      <c r="Y5376" s="41"/>
      <c r="Z5376" s="41"/>
      <c r="AA5376" s="41"/>
      <c r="AB5376" s="41"/>
      <c r="AC5376" s="41"/>
      <c r="AD5376" s="41"/>
      <c r="AE5376" s="41"/>
      <c r="AT5376" s="20" t="s">
        <v>381</v>
      </c>
      <c r="AU5376" s="20" t="s">
        <v>91</v>
      </c>
    </row>
    <row r="5377" s="13" customFormat="1">
      <c r="A5377" s="13"/>
      <c r="B5377" s="236"/>
      <c r="C5377" s="237"/>
      <c r="D5377" s="238" t="s">
        <v>383</v>
      </c>
      <c r="E5377" s="239" t="s">
        <v>19</v>
      </c>
      <c r="F5377" s="240" t="s">
        <v>4755</v>
      </c>
      <c r="G5377" s="237"/>
      <c r="H5377" s="239" t="s">
        <v>19</v>
      </c>
      <c r="I5377" s="241"/>
      <c r="J5377" s="237"/>
      <c r="K5377" s="237"/>
      <c r="L5377" s="242"/>
      <c r="M5377" s="243"/>
      <c r="N5377" s="244"/>
      <c r="O5377" s="244"/>
      <c r="P5377" s="244"/>
      <c r="Q5377" s="244"/>
      <c r="R5377" s="244"/>
      <c r="S5377" s="244"/>
      <c r="T5377" s="245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6" t="s">
        <v>383</v>
      </c>
      <c r="AU5377" s="246" t="s">
        <v>91</v>
      </c>
      <c r="AV5377" s="13" t="s">
        <v>85</v>
      </c>
      <c r="AW5377" s="13" t="s">
        <v>37</v>
      </c>
      <c r="AX5377" s="13" t="s">
        <v>78</v>
      </c>
      <c r="AY5377" s="246" t="s">
        <v>373</v>
      </c>
    </row>
    <row r="5378" s="14" customFormat="1">
      <c r="A5378" s="14"/>
      <c r="B5378" s="247"/>
      <c r="C5378" s="248"/>
      <c r="D5378" s="238" t="s">
        <v>383</v>
      </c>
      <c r="E5378" s="249" t="s">
        <v>19</v>
      </c>
      <c r="F5378" s="250" t="s">
        <v>4756</v>
      </c>
      <c r="G5378" s="248"/>
      <c r="H5378" s="251">
        <v>199.97999999999999</v>
      </c>
      <c r="I5378" s="252"/>
      <c r="J5378" s="248"/>
      <c r="K5378" s="248"/>
      <c r="L5378" s="253"/>
      <c r="M5378" s="254"/>
      <c r="N5378" s="255"/>
      <c r="O5378" s="255"/>
      <c r="P5378" s="255"/>
      <c r="Q5378" s="255"/>
      <c r="R5378" s="255"/>
      <c r="S5378" s="255"/>
      <c r="T5378" s="256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7" t="s">
        <v>383</v>
      </c>
      <c r="AU5378" s="257" t="s">
        <v>91</v>
      </c>
      <c r="AV5378" s="14" t="s">
        <v>91</v>
      </c>
      <c r="AW5378" s="14" t="s">
        <v>37</v>
      </c>
      <c r="AX5378" s="14" t="s">
        <v>78</v>
      </c>
      <c r="AY5378" s="257" t="s">
        <v>373</v>
      </c>
    </row>
    <row r="5379" s="15" customFormat="1">
      <c r="A5379" s="15"/>
      <c r="B5379" s="258"/>
      <c r="C5379" s="259"/>
      <c r="D5379" s="238" t="s">
        <v>383</v>
      </c>
      <c r="E5379" s="260" t="s">
        <v>19</v>
      </c>
      <c r="F5379" s="261" t="s">
        <v>386</v>
      </c>
      <c r="G5379" s="259"/>
      <c r="H5379" s="262">
        <v>199.97999999999999</v>
      </c>
      <c r="I5379" s="263"/>
      <c r="J5379" s="259"/>
      <c r="K5379" s="259"/>
      <c r="L5379" s="264"/>
      <c r="M5379" s="265"/>
      <c r="N5379" s="266"/>
      <c r="O5379" s="266"/>
      <c r="P5379" s="266"/>
      <c r="Q5379" s="266"/>
      <c r="R5379" s="266"/>
      <c r="S5379" s="266"/>
      <c r="T5379" s="267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T5379" s="268" t="s">
        <v>383</v>
      </c>
      <c r="AU5379" s="268" t="s">
        <v>91</v>
      </c>
      <c r="AV5379" s="15" t="s">
        <v>379</v>
      </c>
      <c r="AW5379" s="15" t="s">
        <v>37</v>
      </c>
      <c r="AX5379" s="15" t="s">
        <v>85</v>
      </c>
      <c r="AY5379" s="268" t="s">
        <v>373</v>
      </c>
    </row>
    <row r="5380" s="2" customFormat="1" ht="16.5" customHeight="1">
      <c r="A5380" s="41"/>
      <c r="B5380" s="42"/>
      <c r="C5380" s="280" t="s">
        <v>4919</v>
      </c>
      <c r="D5380" s="280" t="s">
        <v>489</v>
      </c>
      <c r="E5380" s="281" t="s">
        <v>4920</v>
      </c>
      <c r="F5380" s="282" t="s">
        <v>4921</v>
      </c>
      <c r="G5380" s="283" t="s">
        <v>230</v>
      </c>
      <c r="H5380" s="284">
        <v>203.97999999999999</v>
      </c>
      <c r="I5380" s="285"/>
      <c r="J5380" s="286">
        <f>ROUND(I5380*H5380,2)</f>
        <v>0</v>
      </c>
      <c r="K5380" s="282" t="s">
        <v>19</v>
      </c>
      <c r="L5380" s="287"/>
      <c r="M5380" s="288" t="s">
        <v>19</v>
      </c>
      <c r="N5380" s="289" t="s">
        <v>50</v>
      </c>
      <c r="O5380" s="87"/>
      <c r="P5380" s="227">
        <f>O5380*H5380</f>
        <v>0</v>
      </c>
      <c r="Q5380" s="227">
        <v>0.00025000000000000001</v>
      </c>
      <c r="R5380" s="227">
        <f>Q5380*H5380</f>
        <v>0.050994999999999999</v>
      </c>
      <c r="S5380" s="227">
        <v>0</v>
      </c>
      <c r="T5380" s="228">
        <f>S5380*H5380</f>
        <v>0</v>
      </c>
      <c r="U5380" s="41"/>
      <c r="V5380" s="41"/>
      <c r="W5380" s="41"/>
      <c r="X5380" s="41"/>
      <c r="Y5380" s="41"/>
      <c r="Z5380" s="41"/>
      <c r="AA5380" s="41"/>
      <c r="AB5380" s="41"/>
      <c r="AC5380" s="41"/>
      <c r="AD5380" s="41"/>
      <c r="AE5380" s="41"/>
      <c r="AR5380" s="229" t="s">
        <v>616</v>
      </c>
      <c r="AT5380" s="229" t="s">
        <v>489</v>
      </c>
      <c r="AU5380" s="229" t="s">
        <v>91</v>
      </c>
      <c r="AY5380" s="20" t="s">
        <v>373</v>
      </c>
      <c r="BE5380" s="230">
        <f>IF(N5380="základní",J5380,0)</f>
        <v>0</v>
      </c>
      <c r="BF5380" s="230">
        <f>IF(N5380="snížená",J5380,0)</f>
        <v>0</v>
      </c>
      <c r="BG5380" s="230">
        <f>IF(N5380="zákl. přenesená",J5380,0)</f>
        <v>0</v>
      </c>
      <c r="BH5380" s="230">
        <f>IF(N5380="sníž. přenesená",J5380,0)</f>
        <v>0</v>
      </c>
      <c r="BI5380" s="230">
        <f>IF(N5380="nulová",J5380,0)</f>
        <v>0</v>
      </c>
      <c r="BJ5380" s="20" t="s">
        <v>91</v>
      </c>
      <c r="BK5380" s="230">
        <f>ROUND(I5380*H5380,2)</f>
        <v>0</v>
      </c>
      <c r="BL5380" s="20" t="s">
        <v>482</v>
      </c>
      <c r="BM5380" s="229" t="s">
        <v>4922</v>
      </c>
    </row>
    <row r="5381" s="13" customFormat="1">
      <c r="A5381" s="13"/>
      <c r="B5381" s="236"/>
      <c r="C5381" s="237"/>
      <c r="D5381" s="238" t="s">
        <v>383</v>
      </c>
      <c r="E5381" s="239" t="s">
        <v>19</v>
      </c>
      <c r="F5381" s="240" t="s">
        <v>4755</v>
      </c>
      <c r="G5381" s="237"/>
      <c r="H5381" s="239" t="s">
        <v>19</v>
      </c>
      <c r="I5381" s="241"/>
      <c r="J5381" s="237"/>
      <c r="K5381" s="237"/>
      <c r="L5381" s="242"/>
      <c r="M5381" s="243"/>
      <c r="N5381" s="244"/>
      <c r="O5381" s="244"/>
      <c r="P5381" s="244"/>
      <c r="Q5381" s="244"/>
      <c r="R5381" s="244"/>
      <c r="S5381" s="244"/>
      <c r="T5381" s="245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6" t="s">
        <v>383</v>
      </c>
      <c r="AU5381" s="246" t="s">
        <v>91</v>
      </c>
      <c r="AV5381" s="13" t="s">
        <v>85</v>
      </c>
      <c r="AW5381" s="13" t="s">
        <v>37</v>
      </c>
      <c r="AX5381" s="13" t="s">
        <v>78</v>
      </c>
      <c r="AY5381" s="246" t="s">
        <v>373</v>
      </c>
    </row>
    <row r="5382" s="14" customFormat="1">
      <c r="A5382" s="14"/>
      <c r="B5382" s="247"/>
      <c r="C5382" s="248"/>
      <c r="D5382" s="238" t="s">
        <v>383</v>
      </c>
      <c r="E5382" s="249" t="s">
        <v>19</v>
      </c>
      <c r="F5382" s="250" t="s">
        <v>4756</v>
      </c>
      <c r="G5382" s="248"/>
      <c r="H5382" s="251">
        <v>199.97999999999999</v>
      </c>
      <c r="I5382" s="252"/>
      <c r="J5382" s="248"/>
      <c r="K5382" s="248"/>
      <c r="L5382" s="253"/>
      <c r="M5382" s="254"/>
      <c r="N5382" s="255"/>
      <c r="O5382" s="255"/>
      <c r="P5382" s="255"/>
      <c r="Q5382" s="255"/>
      <c r="R5382" s="255"/>
      <c r="S5382" s="255"/>
      <c r="T5382" s="256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7" t="s">
        <v>383</v>
      </c>
      <c r="AU5382" s="257" t="s">
        <v>91</v>
      </c>
      <c r="AV5382" s="14" t="s">
        <v>91</v>
      </c>
      <c r="AW5382" s="14" t="s">
        <v>37</v>
      </c>
      <c r="AX5382" s="14" t="s">
        <v>78</v>
      </c>
      <c r="AY5382" s="257" t="s">
        <v>373</v>
      </c>
    </row>
    <row r="5383" s="15" customFormat="1">
      <c r="A5383" s="15"/>
      <c r="B5383" s="258"/>
      <c r="C5383" s="259"/>
      <c r="D5383" s="238" t="s">
        <v>383</v>
      </c>
      <c r="E5383" s="260" t="s">
        <v>19</v>
      </c>
      <c r="F5383" s="261" t="s">
        <v>386</v>
      </c>
      <c r="G5383" s="259"/>
      <c r="H5383" s="262">
        <v>199.97999999999999</v>
      </c>
      <c r="I5383" s="263"/>
      <c r="J5383" s="259"/>
      <c r="K5383" s="259"/>
      <c r="L5383" s="264"/>
      <c r="M5383" s="265"/>
      <c r="N5383" s="266"/>
      <c r="O5383" s="266"/>
      <c r="P5383" s="266"/>
      <c r="Q5383" s="266"/>
      <c r="R5383" s="266"/>
      <c r="S5383" s="266"/>
      <c r="T5383" s="267"/>
      <c r="U5383" s="15"/>
      <c r="V5383" s="15"/>
      <c r="W5383" s="15"/>
      <c r="X5383" s="15"/>
      <c r="Y5383" s="15"/>
      <c r="Z5383" s="15"/>
      <c r="AA5383" s="15"/>
      <c r="AB5383" s="15"/>
      <c r="AC5383" s="15"/>
      <c r="AD5383" s="15"/>
      <c r="AE5383" s="15"/>
      <c r="AT5383" s="268" t="s">
        <v>383</v>
      </c>
      <c r="AU5383" s="268" t="s">
        <v>91</v>
      </c>
      <c r="AV5383" s="15" t="s">
        <v>379</v>
      </c>
      <c r="AW5383" s="15" t="s">
        <v>37</v>
      </c>
      <c r="AX5383" s="15" t="s">
        <v>85</v>
      </c>
      <c r="AY5383" s="268" t="s">
        <v>373</v>
      </c>
    </row>
    <row r="5384" s="14" customFormat="1">
      <c r="A5384" s="14"/>
      <c r="B5384" s="247"/>
      <c r="C5384" s="248"/>
      <c r="D5384" s="238" t="s">
        <v>383</v>
      </c>
      <c r="E5384" s="248"/>
      <c r="F5384" s="250" t="s">
        <v>4923</v>
      </c>
      <c r="G5384" s="248"/>
      <c r="H5384" s="251">
        <v>203.97999999999999</v>
      </c>
      <c r="I5384" s="252"/>
      <c r="J5384" s="248"/>
      <c r="K5384" s="248"/>
      <c r="L5384" s="253"/>
      <c r="M5384" s="254"/>
      <c r="N5384" s="255"/>
      <c r="O5384" s="255"/>
      <c r="P5384" s="255"/>
      <c r="Q5384" s="255"/>
      <c r="R5384" s="255"/>
      <c r="S5384" s="255"/>
      <c r="T5384" s="256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7" t="s">
        <v>383</v>
      </c>
      <c r="AU5384" s="257" t="s">
        <v>91</v>
      </c>
      <c r="AV5384" s="14" t="s">
        <v>91</v>
      </c>
      <c r="AW5384" s="14" t="s">
        <v>4</v>
      </c>
      <c r="AX5384" s="14" t="s">
        <v>85</v>
      </c>
      <c r="AY5384" s="257" t="s">
        <v>373</v>
      </c>
    </row>
    <row r="5385" s="2" customFormat="1" ht="16.5" customHeight="1">
      <c r="A5385" s="41"/>
      <c r="B5385" s="42"/>
      <c r="C5385" s="218" t="s">
        <v>4924</v>
      </c>
      <c r="D5385" s="218" t="s">
        <v>375</v>
      </c>
      <c r="E5385" s="219" t="s">
        <v>4925</v>
      </c>
      <c r="F5385" s="220" t="s">
        <v>4926</v>
      </c>
      <c r="G5385" s="221" t="s">
        <v>230</v>
      </c>
      <c r="H5385" s="222">
        <v>1191.0999999999999</v>
      </c>
      <c r="I5385" s="223"/>
      <c r="J5385" s="224">
        <f>ROUND(I5385*H5385,2)</f>
        <v>0</v>
      </c>
      <c r="K5385" s="220" t="s">
        <v>378</v>
      </c>
      <c r="L5385" s="47"/>
      <c r="M5385" s="225" t="s">
        <v>19</v>
      </c>
      <c r="N5385" s="226" t="s">
        <v>50</v>
      </c>
      <c r="O5385" s="87"/>
      <c r="P5385" s="227">
        <f>O5385*H5385</f>
        <v>0</v>
      </c>
      <c r="Q5385" s="227">
        <v>9.0000000000000006E-05</v>
      </c>
      <c r="R5385" s="227">
        <f>Q5385*H5385</f>
        <v>0.107199</v>
      </c>
      <c r="S5385" s="227">
        <v>0</v>
      </c>
      <c r="T5385" s="228">
        <f>S5385*H5385</f>
        <v>0</v>
      </c>
      <c r="U5385" s="41"/>
      <c r="V5385" s="41"/>
      <c r="W5385" s="41"/>
      <c r="X5385" s="41"/>
      <c r="Y5385" s="41"/>
      <c r="Z5385" s="41"/>
      <c r="AA5385" s="41"/>
      <c r="AB5385" s="41"/>
      <c r="AC5385" s="41"/>
      <c r="AD5385" s="41"/>
      <c r="AE5385" s="41"/>
      <c r="AR5385" s="229" t="s">
        <v>482</v>
      </c>
      <c r="AT5385" s="229" t="s">
        <v>375</v>
      </c>
      <c r="AU5385" s="229" t="s">
        <v>91</v>
      </c>
      <c r="AY5385" s="20" t="s">
        <v>373</v>
      </c>
      <c r="BE5385" s="230">
        <f>IF(N5385="základní",J5385,0)</f>
        <v>0</v>
      </c>
      <c r="BF5385" s="230">
        <f>IF(N5385="snížená",J5385,0)</f>
        <v>0</v>
      </c>
      <c r="BG5385" s="230">
        <f>IF(N5385="zákl. přenesená",J5385,0)</f>
        <v>0</v>
      </c>
      <c r="BH5385" s="230">
        <f>IF(N5385="sníž. přenesená",J5385,0)</f>
        <v>0</v>
      </c>
      <c r="BI5385" s="230">
        <f>IF(N5385="nulová",J5385,0)</f>
        <v>0</v>
      </c>
      <c r="BJ5385" s="20" t="s">
        <v>91</v>
      </c>
      <c r="BK5385" s="230">
        <f>ROUND(I5385*H5385,2)</f>
        <v>0</v>
      </c>
      <c r="BL5385" s="20" t="s">
        <v>482</v>
      </c>
      <c r="BM5385" s="229" t="s">
        <v>4927</v>
      </c>
    </row>
    <row r="5386" s="2" customFormat="1">
      <c r="A5386" s="41"/>
      <c r="B5386" s="42"/>
      <c r="C5386" s="43"/>
      <c r="D5386" s="231" t="s">
        <v>381</v>
      </c>
      <c r="E5386" s="43"/>
      <c r="F5386" s="232" t="s">
        <v>4928</v>
      </c>
      <c r="G5386" s="43"/>
      <c r="H5386" s="43"/>
      <c r="I5386" s="233"/>
      <c r="J5386" s="43"/>
      <c r="K5386" s="43"/>
      <c r="L5386" s="47"/>
      <c r="M5386" s="234"/>
      <c r="N5386" s="235"/>
      <c r="O5386" s="87"/>
      <c r="P5386" s="87"/>
      <c r="Q5386" s="87"/>
      <c r="R5386" s="87"/>
      <c r="S5386" s="87"/>
      <c r="T5386" s="88"/>
      <c r="U5386" s="41"/>
      <c r="V5386" s="41"/>
      <c r="W5386" s="41"/>
      <c r="X5386" s="41"/>
      <c r="Y5386" s="41"/>
      <c r="Z5386" s="41"/>
      <c r="AA5386" s="41"/>
      <c r="AB5386" s="41"/>
      <c r="AC5386" s="41"/>
      <c r="AD5386" s="41"/>
      <c r="AE5386" s="41"/>
      <c r="AT5386" s="20" t="s">
        <v>381</v>
      </c>
      <c r="AU5386" s="20" t="s">
        <v>91</v>
      </c>
    </row>
    <row r="5387" s="14" customFormat="1">
      <c r="A5387" s="14"/>
      <c r="B5387" s="247"/>
      <c r="C5387" s="248"/>
      <c r="D5387" s="238" t="s">
        <v>383</v>
      </c>
      <c r="E5387" s="249" t="s">
        <v>19</v>
      </c>
      <c r="F5387" s="250" t="s">
        <v>291</v>
      </c>
      <c r="G5387" s="248"/>
      <c r="H5387" s="251">
        <v>1191.0999999999999</v>
      </c>
      <c r="I5387" s="252"/>
      <c r="J5387" s="248"/>
      <c r="K5387" s="248"/>
      <c r="L5387" s="253"/>
      <c r="M5387" s="254"/>
      <c r="N5387" s="255"/>
      <c r="O5387" s="255"/>
      <c r="P5387" s="255"/>
      <c r="Q5387" s="255"/>
      <c r="R5387" s="255"/>
      <c r="S5387" s="255"/>
      <c r="T5387" s="256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7" t="s">
        <v>383</v>
      </c>
      <c r="AU5387" s="257" t="s">
        <v>91</v>
      </c>
      <c r="AV5387" s="14" t="s">
        <v>91</v>
      </c>
      <c r="AW5387" s="14" t="s">
        <v>37</v>
      </c>
      <c r="AX5387" s="14" t="s">
        <v>78</v>
      </c>
      <c r="AY5387" s="257" t="s">
        <v>373</v>
      </c>
    </row>
    <row r="5388" s="15" customFormat="1">
      <c r="A5388" s="15"/>
      <c r="B5388" s="258"/>
      <c r="C5388" s="259"/>
      <c r="D5388" s="238" t="s">
        <v>383</v>
      </c>
      <c r="E5388" s="260" t="s">
        <v>19</v>
      </c>
      <c r="F5388" s="261" t="s">
        <v>386</v>
      </c>
      <c r="G5388" s="259"/>
      <c r="H5388" s="262">
        <v>1191.0999999999999</v>
      </c>
      <c r="I5388" s="263"/>
      <c r="J5388" s="259"/>
      <c r="K5388" s="259"/>
      <c r="L5388" s="264"/>
      <c r="M5388" s="265"/>
      <c r="N5388" s="266"/>
      <c r="O5388" s="266"/>
      <c r="P5388" s="266"/>
      <c r="Q5388" s="266"/>
      <c r="R5388" s="266"/>
      <c r="S5388" s="266"/>
      <c r="T5388" s="267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5"/>
      <c r="AE5388" s="15"/>
      <c r="AT5388" s="268" t="s">
        <v>383</v>
      </c>
      <c r="AU5388" s="268" t="s">
        <v>91</v>
      </c>
      <c r="AV5388" s="15" t="s">
        <v>379</v>
      </c>
      <c r="AW5388" s="15" t="s">
        <v>37</v>
      </c>
      <c r="AX5388" s="15" t="s">
        <v>85</v>
      </c>
      <c r="AY5388" s="268" t="s">
        <v>373</v>
      </c>
    </row>
    <row r="5389" s="2" customFormat="1" ht="16.5" customHeight="1">
      <c r="A5389" s="41"/>
      <c r="B5389" s="42"/>
      <c r="C5389" s="218" t="s">
        <v>4929</v>
      </c>
      <c r="D5389" s="218" t="s">
        <v>375</v>
      </c>
      <c r="E5389" s="219" t="s">
        <v>4930</v>
      </c>
      <c r="F5389" s="220" t="s">
        <v>4931</v>
      </c>
      <c r="G5389" s="221" t="s">
        <v>230</v>
      </c>
      <c r="H5389" s="222">
        <v>1060.7000000000001</v>
      </c>
      <c r="I5389" s="223"/>
      <c r="J5389" s="224">
        <f>ROUND(I5389*H5389,2)</f>
        <v>0</v>
      </c>
      <c r="K5389" s="220" t="s">
        <v>19</v>
      </c>
      <c r="L5389" s="47"/>
      <c r="M5389" s="225" t="s">
        <v>19</v>
      </c>
      <c r="N5389" s="226" t="s">
        <v>50</v>
      </c>
      <c r="O5389" s="87"/>
      <c r="P5389" s="227">
        <f>O5389*H5389</f>
        <v>0</v>
      </c>
      <c r="Q5389" s="227">
        <v>3.0000000000000001E-05</v>
      </c>
      <c r="R5389" s="227">
        <f>Q5389*H5389</f>
        <v>0.031821000000000002</v>
      </c>
      <c r="S5389" s="227">
        <v>0</v>
      </c>
      <c r="T5389" s="228">
        <f>S5389*H5389</f>
        <v>0</v>
      </c>
      <c r="U5389" s="41"/>
      <c r="V5389" s="41"/>
      <c r="W5389" s="41"/>
      <c r="X5389" s="41"/>
      <c r="Y5389" s="41"/>
      <c r="Z5389" s="41"/>
      <c r="AA5389" s="41"/>
      <c r="AB5389" s="41"/>
      <c r="AC5389" s="41"/>
      <c r="AD5389" s="41"/>
      <c r="AE5389" s="41"/>
      <c r="AR5389" s="229" t="s">
        <v>482</v>
      </c>
      <c r="AT5389" s="229" t="s">
        <v>375</v>
      </c>
      <c r="AU5389" s="229" t="s">
        <v>91</v>
      </c>
      <c r="AY5389" s="20" t="s">
        <v>373</v>
      </c>
      <c r="BE5389" s="230">
        <f>IF(N5389="základní",J5389,0)</f>
        <v>0</v>
      </c>
      <c r="BF5389" s="230">
        <f>IF(N5389="snížená",J5389,0)</f>
        <v>0</v>
      </c>
      <c r="BG5389" s="230">
        <f>IF(N5389="zákl. přenesená",J5389,0)</f>
        <v>0</v>
      </c>
      <c r="BH5389" s="230">
        <f>IF(N5389="sníž. přenesená",J5389,0)</f>
        <v>0</v>
      </c>
      <c r="BI5389" s="230">
        <f>IF(N5389="nulová",J5389,0)</f>
        <v>0</v>
      </c>
      <c r="BJ5389" s="20" t="s">
        <v>91</v>
      </c>
      <c r="BK5389" s="230">
        <f>ROUND(I5389*H5389,2)</f>
        <v>0</v>
      </c>
      <c r="BL5389" s="20" t="s">
        <v>482</v>
      </c>
      <c r="BM5389" s="229" t="s">
        <v>4932</v>
      </c>
    </row>
    <row r="5390" s="14" customFormat="1">
      <c r="A5390" s="14"/>
      <c r="B5390" s="247"/>
      <c r="C5390" s="248"/>
      <c r="D5390" s="238" t="s">
        <v>383</v>
      </c>
      <c r="E5390" s="249" t="s">
        <v>19</v>
      </c>
      <c r="F5390" s="250" t="s">
        <v>294</v>
      </c>
      <c r="G5390" s="248"/>
      <c r="H5390" s="251">
        <v>289</v>
      </c>
      <c r="I5390" s="252"/>
      <c r="J5390" s="248"/>
      <c r="K5390" s="248"/>
      <c r="L5390" s="253"/>
      <c r="M5390" s="254"/>
      <c r="N5390" s="255"/>
      <c r="O5390" s="255"/>
      <c r="P5390" s="255"/>
      <c r="Q5390" s="255"/>
      <c r="R5390" s="255"/>
      <c r="S5390" s="255"/>
      <c r="T5390" s="256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7" t="s">
        <v>383</v>
      </c>
      <c r="AU5390" s="257" t="s">
        <v>91</v>
      </c>
      <c r="AV5390" s="14" t="s">
        <v>91</v>
      </c>
      <c r="AW5390" s="14" t="s">
        <v>37</v>
      </c>
      <c r="AX5390" s="14" t="s">
        <v>78</v>
      </c>
      <c r="AY5390" s="257" t="s">
        <v>373</v>
      </c>
    </row>
    <row r="5391" s="14" customFormat="1">
      <c r="A5391" s="14"/>
      <c r="B5391" s="247"/>
      <c r="C5391" s="248"/>
      <c r="D5391" s="238" t="s">
        <v>383</v>
      </c>
      <c r="E5391" s="249" t="s">
        <v>19</v>
      </c>
      <c r="F5391" s="250" t="s">
        <v>297</v>
      </c>
      <c r="G5391" s="248"/>
      <c r="H5391" s="251">
        <v>271.69999999999999</v>
      </c>
      <c r="I5391" s="252"/>
      <c r="J5391" s="248"/>
      <c r="K5391" s="248"/>
      <c r="L5391" s="253"/>
      <c r="M5391" s="254"/>
      <c r="N5391" s="255"/>
      <c r="O5391" s="255"/>
      <c r="P5391" s="255"/>
      <c r="Q5391" s="255"/>
      <c r="R5391" s="255"/>
      <c r="S5391" s="255"/>
      <c r="T5391" s="256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7" t="s">
        <v>383</v>
      </c>
      <c r="AU5391" s="257" t="s">
        <v>91</v>
      </c>
      <c r="AV5391" s="14" t="s">
        <v>91</v>
      </c>
      <c r="AW5391" s="14" t="s">
        <v>37</v>
      </c>
      <c r="AX5391" s="14" t="s">
        <v>78</v>
      </c>
      <c r="AY5391" s="257" t="s">
        <v>373</v>
      </c>
    </row>
    <row r="5392" s="14" customFormat="1">
      <c r="A5392" s="14"/>
      <c r="B5392" s="247"/>
      <c r="C5392" s="248"/>
      <c r="D5392" s="238" t="s">
        <v>383</v>
      </c>
      <c r="E5392" s="249" t="s">
        <v>19</v>
      </c>
      <c r="F5392" s="250" t="s">
        <v>300</v>
      </c>
      <c r="G5392" s="248"/>
      <c r="H5392" s="251">
        <v>250</v>
      </c>
      <c r="I5392" s="252"/>
      <c r="J5392" s="248"/>
      <c r="K5392" s="248"/>
      <c r="L5392" s="253"/>
      <c r="M5392" s="254"/>
      <c r="N5392" s="255"/>
      <c r="O5392" s="255"/>
      <c r="P5392" s="255"/>
      <c r="Q5392" s="255"/>
      <c r="R5392" s="255"/>
      <c r="S5392" s="255"/>
      <c r="T5392" s="256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7" t="s">
        <v>383</v>
      </c>
      <c r="AU5392" s="257" t="s">
        <v>91</v>
      </c>
      <c r="AV5392" s="14" t="s">
        <v>91</v>
      </c>
      <c r="AW5392" s="14" t="s">
        <v>37</v>
      </c>
      <c r="AX5392" s="14" t="s">
        <v>78</v>
      </c>
      <c r="AY5392" s="257" t="s">
        <v>373</v>
      </c>
    </row>
    <row r="5393" s="14" customFormat="1">
      <c r="A5393" s="14"/>
      <c r="B5393" s="247"/>
      <c r="C5393" s="248"/>
      <c r="D5393" s="238" t="s">
        <v>383</v>
      </c>
      <c r="E5393" s="249" t="s">
        <v>19</v>
      </c>
      <c r="F5393" s="250" t="s">
        <v>303</v>
      </c>
      <c r="G5393" s="248"/>
      <c r="H5393" s="251">
        <v>250</v>
      </c>
      <c r="I5393" s="252"/>
      <c r="J5393" s="248"/>
      <c r="K5393" s="248"/>
      <c r="L5393" s="253"/>
      <c r="M5393" s="254"/>
      <c r="N5393" s="255"/>
      <c r="O5393" s="255"/>
      <c r="P5393" s="255"/>
      <c r="Q5393" s="255"/>
      <c r="R5393" s="255"/>
      <c r="S5393" s="255"/>
      <c r="T5393" s="256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7" t="s">
        <v>383</v>
      </c>
      <c r="AU5393" s="257" t="s">
        <v>91</v>
      </c>
      <c r="AV5393" s="14" t="s">
        <v>91</v>
      </c>
      <c r="AW5393" s="14" t="s">
        <v>37</v>
      </c>
      <c r="AX5393" s="14" t="s">
        <v>78</v>
      </c>
      <c r="AY5393" s="257" t="s">
        <v>373</v>
      </c>
    </row>
    <row r="5394" s="15" customFormat="1">
      <c r="A5394" s="15"/>
      <c r="B5394" s="258"/>
      <c r="C5394" s="259"/>
      <c r="D5394" s="238" t="s">
        <v>383</v>
      </c>
      <c r="E5394" s="260" t="s">
        <v>19</v>
      </c>
      <c r="F5394" s="261" t="s">
        <v>386</v>
      </c>
      <c r="G5394" s="259"/>
      <c r="H5394" s="262">
        <v>1060.7000000000001</v>
      </c>
      <c r="I5394" s="263"/>
      <c r="J5394" s="259"/>
      <c r="K5394" s="259"/>
      <c r="L5394" s="264"/>
      <c r="M5394" s="265"/>
      <c r="N5394" s="266"/>
      <c r="O5394" s="266"/>
      <c r="P5394" s="266"/>
      <c r="Q5394" s="266"/>
      <c r="R5394" s="266"/>
      <c r="S5394" s="266"/>
      <c r="T5394" s="267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T5394" s="268" t="s">
        <v>383</v>
      </c>
      <c r="AU5394" s="268" t="s">
        <v>91</v>
      </c>
      <c r="AV5394" s="15" t="s">
        <v>379</v>
      </c>
      <c r="AW5394" s="15" t="s">
        <v>37</v>
      </c>
      <c r="AX5394" s="15" t="s">
        <v>85</v>
      </c>
      <c r="AY5394" s="268" t="s">
        <v>373</v>
      </c>
    </row>
    <row r="5395" s="2" customFormat="1" ht="37.8" customHeight="1">
      <c r="A5395" s="41"/>
      <c r="B5395" s="42"/>
      <c r="C5395" s="218" t="s">
        <v>4933</v>
      </c>
      <c r="D5395" s="218" t="s">
        <v>375</v>
      </c>
      <c r="E5395" s="219" t="s">
        <v>4934</v>
      </c>
      <c r="F5395" s="220" t="s">
        <v>4935</v>
      </c>
      <c r="G5395" s="221" t="s">
        <v>153</v>
      </c>
      <c r="H5395" s="222">
        <v>2197.607</v>
      </c>
      <c r="I5395" s="223"/>
      <c r="J5395" s="224">
        <f>ROUND(I5395*H5395,2)</f>
        <v>0</v>
      </c>
      <c r="K5395" s="220" t="s">
        <v>378</v>
      </c>
      <c r="L5395" s="47"/>
      <c r="M5395" s="225" t="s">
        <v>19</v>
      </c>
      <c r="N5395" s="226" t="s">
        <v>50</v>
      </c>
      <c r="O5395" s="87"/>
      <c r="P5395" s="227">
        <f>O5395*H5395</f>
        <v>0</v>
      </c>
      <c r="Q5395" s="227">
        <v>5.0000000000000002E-05</v>
      </c>
      <c r="R5395" s="227">
        <f>Q5395*H5395</f>
        <v>0.10988035</v>
      </c>
      <c r="S5395" s="227">
        <v>0</v>
      </c>
      <c r="T5395" s="228">
        <f>S5395*H5395</f>
        <v>0</v>
      </c>
      <c r="U5395" s="41"/>
      <c r="V5395" s="41"/>
      <c r="W5395" s="41"/>
      <c r="X5395" s="41"/>
      <c r="Y5395" s="41"/>
      <c r="Z5395" s="41"/>
      <c r="AA5395" s="41"/>
      <c r="AB5395" s="41"/>
      <c r="AC5395" s="41"/>
      <c r="AD5395" s="41"/>
      <c r="AE5395" s="41"/>
      <c r="AR5395" s="229" t="s">
        <v>482</v>
      </c>
      <c r="AT5395" s="229" t="s">
        <v>375</v>
      </c>
      <c r="AU5395" s="229" t="s">
        <v>91</v>
      </c>
      <c r="AY5395" s="20" t="s">
        <v>373</v>
      </c>
      <c r="BE5395" s="230">
        <f>IF(N5395="základní",J5395,0)</f>
        <v>0</v>
      </c>
      <c r="BF5395" s="230">
        <f>IF(N5395="snížená",J5395,0)</f>
        <v>0</v>
      </c>
      <c r="BG5395" s="230">
        <f>IF(N5395="zákl. přenesená",J5395,0)</f>
        <v>0</v>
      </c>
      <c r="BH5395" s="230">
        <f>IF(N5395="sníž. přenesená",J5395,0)</f>
        <v>0</v>
      </c>
      <c r="BI5395" s="230">
        <f>IF(N5395="nulová",J5395,0)</f>
        <v>0</v>
      </c>
      <c r="BJ5395" s="20" t="s">
        <v>91</v>
      </c>
      <c r="BK5395" s="230">
        <f>ROUND(I5395*H5395,2)</f>
        <v>0</v>
      </c>
      <c r="BL5395" s="20" t="s">
        <v>482</v>
      </c>
      <c r="BM5395" s="229" t="s">
        <v>4936</v>
      </c>
    </row>
    <row r="5396" s="2" customFormat="1">
      <c r="A5396" s="41"/>
      <c r="B5396" s="42"/>
      <c r="C5396" s="43"/>
      <c r="D5396" s="231" t="s">
        <v>381</v>
      </c>
      <c r="E5396" s="43"/>
      <c r="F5396" s="232" t="s">
        <v>4937</v>
      </c>
      <c r="G5396" s="43"/>
      <c r="H5396" s="43"/>
      <c r="I5396" s="233"/>
      <c r="J5396" s="43"/>
      <c r="K5396" s="43"/>
      <c r="L5396" s="47"/>
      <c r="M5396" s="234"/>
      <c r="N5396" s="235"/>
      <c r="O5396" s="87"/>
      <c r="P5396" s="87"/>
      <c r="Q5396" s="87"/>
      <c r="R5396" s="87"/>
      <c r="S5396" s="87"/>
      <c r="T5396" s="88"/>
      <c r="U5396" s="41"/>
      <c r="V5396" s="41"/>
      <c r="W5396" s="41"/>
      <c r="X5396" s="41"/>
      <c r="Y5396" s="41"/>
      <c r="Z5396" s="41"/>
      <c r="AA5396" s="41"/>
      <c r="AB5396" s="41"/>
      <c r="AC5396" s="41"/>
      <c r="AD5396" s="41"/>
      <c r="AE5396" s="41"/>
      <c r="AT5396" s="20" t="s">
        <v>381</v>
      </c>
      <c r="AU5396" s="20" t="s">
        <v>91</v>
      </c>
    </row>
    <row r="5397" s="14" customFormat="1">
      <c r="A5397" s="14"/>
      <c r="B5397" s="247"/>
      <c r="C5397" s="248"/>
      <c r="D5397" s="238" t="s">
        <v>383</v>
      </c>
      <c r="E5397" s="249" t="s">
        <v>19</v>
      </c>
      <c r="F5397" s="250" t="s">
        <v>176</v>
      </c>
      <c r="G5397" s="248"/>
      <c r="H5397" s="251">
        <v>525.95000000000005</v>
      </c>
      <c r="I5397" s="252"/>
      <c r="J5397" s="248"/>
      <c r="K5397" s="248"/>
      <c r="L5397" s="253"/>
      <c r="M5397" s="254"/>
      <c r="N5397" s="255"/>
      <c r="O5397" s="255"/>
      <c r="P5397" s="255"/>
      <c r="Q5397" s="255"/>
      <c r="R5397" s="255"/>
      <c r="S5397" s="255"/>
      <c r="T5397" s="256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7" t="s">
        <v>383</v>
      </c>
      <c r="AU5397" s="257" t="s">
        <v>91</v>
      </c>
      <c r="AV5397" s="14" t="s">
        <v>91</v>
      </c>
      <c r="AW5397" s="14" t="s">
        <v>37</v>
      </c>
      <c r="AX5397" s="14" t="s">
        <v>78</v>
      </c>
      <c r="AY5397" s="257" t="s">
        <v>373</v>
      </c>
    </row>
    <row r="5398" s="14" customFormat="1">
      <c r="A5398" s="14"/>
      <c r="B5398" s="247"/>
      <c r="C5398" s="248"/>
      <c r="D5398" s="238" t="s">
        <v>383</v>
      </c>
      <c r="E5398" s="249" t="s">
        <v>19</v>
      </c>
      <c r="F5398" s="250" t="s">
        <v>180</v>
      </c>
      <c r="G5398" s="248"/>
      <c r="H5398" s="251">
        <v>1640.5799999999999</v>
      </c>
      <c r="I5398" s="252"/>
      <c r="J5398" s="248"/>
      <c r="K5398" s="248"/>
      <c r="L5398" s="253"/>
      <c r="M5398" s="254"/>
      <c r="N5398" s="255"/>
      <c r="O5398" s="255"/>
      <c r="P5398" s="255"/>
      <c r="Q5398" s="255"/>
      <c r="R5398" s="255"/>
      <c r="S5398" s="255"/>
      <c r="T5398" s="256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7" t="s">
        <v>383</v>
      </c>
      <c r="AU5398" s="257" t="s">
        <v>91</v>
      </c>
      <c r="AV5398" s="14" t="s">
        <v>91</v>
      </c>
      <c r="AW5398" s="14" t="s">
        <v>37</v>
      </c>
      <c r="AX5398" s="14" t="s">
        <v>78</v>
      </c>
      <c r="AY5398" s="257" t="s">
        <v>373</v>
      </c>
    </row>
    <row r="5399" s="14" customFormat="1">
      <c r="A5399" s="14"/>
      <c r="B5399" s="247"/>
      <c r="C5399" s="248"/>
      <c r="D5399" s="238" t="s">
        <v>383</v>
      </c>
      <c r="E5399" s="249" t="s">
        <v>19</v>
      </c>
      <c r="F5399" s="250" t="s">
        <v>184</v>
      </c>
      <c r="G5399" s="248"/>
      <c r="H5399" s="251">
        <v>31.077000000000002</v>
      </c>
      <c r="I5399" s="252"/>
      <c r="J5399" s="248"/>
      <c r="K5399" s="248"/>
      <c r="L5399" s="253"/>
      <c r="M5399" s="254"/>
      <c r="N5399" s="255"/>
      <c r="O5399" s="255"/>
      <c r="P5399" s="255"/>
      <c r="Q5399" s="255"/>
      <c r="R5399" s="255"/>
      <c r="S5399" s="255"/>
      <c r="T5399" s="256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7" t="s">
        <v>383</v>
      </c>
      <c r="AU5399" s="257" t="s">
        <v>91</v>
      </c>
      <c r="AV5399" s="14" t="s">
        <v>91</v>
      </c>
      <c r="AW5399" s="14" t="s">
        <v>37</v>
      </c>
      <c r="AX5399" s="14" t="s">
        <v>78</v>
      </c>
      <c r="AY5399" s="257" t="s">
        <v>373</v>
      </c>
    </row>
    <row r="5400" s="15" customFormat="1">
      <c r="A5400" s="15"/>
      <c r="B5400" s="258"/>
      <c r="C5400" s="259"/>
      <c r="D5400" s="238" t="s">
        <v>383</v>
      </c>
      <c r="E5400" s="260" t="s">
        <v>19</v>
      </c>
      <c r="F5400" s="261" t="s">
        <v>386</v>
      </c>
      <c r="G5400" s="259"/>
      <c r="H5400" s="262">
        <v>2197.607</v>
      </c>
      <c r="I5400" s="263"/>
      <c r="J5400" s="259"/>
      <c r="K5400" s="259"/>
      <c r="L5400" s="264"/>
      <c r="M5400" s="265"/>
      <c r="N5400" s="266"/>
      <c r="O5400" s="266"/>
      <c r="P5400" s="266"/>
      <c r="Q5400" s="266"/>
      <c r="R5400" s="266"/>
      <c r="S5400" s="266"/>
      <c r="T5400" s="267"/>
      <c r="U5400" s="15"/>
      <c r="V5400" s="15"/>
      <c r="W5400" s="15"/>
      <c r="X5400" s="15"/>
      <c r="Y5400" s="15"/>
      <c r="Z5400" s="15"/>
      <c r="AA5400" s="15"/>
      <c r="AB5400" s="15"/>
      <c r="AC5400" s="15"/>
      <c r="AD5400" s="15"/>
      <c r="AE5400" s="15"/>
      <c r="AT5400" s="268" t="s">
        <v>383</v>
      </c>
      <c r="AU5400" s="268" t="s">
        <v>91</v>
      </c>
      <c r="AV5400" s="15" t="s">
        <v>379</v>
      </c>
      <c r="AW5400" s="15" t="s">
        <v>37</v>
      </c>
      <c r="AX5400" s="15" t="s">
        <v>85</v>
      </c>
      <c r="AY5400" s="268" t="s">
        <v>373</v>
      </c>
    </row>
    <row r="5401" s="2" customFormat="1" ht="49.05" customHeight="1">
      <c r="A5401" s="41"/>
      <c r="B5401" s="42"/>
      <c r="C5401" s="218" t="s">
        <v>4938</v>
      </c>
      <c r="D5401" s="218" t="s">
        <v>375</v>
      </c>
      <c r="E5401" s="219" t="s">
        <v>4939</v>
      </c>
      <c r="F5401" s="220" t="s">
        <v>4940</v>
      </c>
      <c r="G5401" s="221" t="s">
        <v>2058</v>
      </c>
      <c r="H5401" s="290"/>
      <c r="I5401" s="223"/>
      <c r="J5401" s="224">
        <f>ROUND(I5401*H5401,2)</f>
        <v>0</v>
      </c>
      <c r="K5401" s="220" t="s">
        <v>378</v>
      </c>
      <c r="L5401" s="47"/>
      <c r="M5401" s="225" t="s">
        <v>19</v>
      </c>
      <c r="N5401" s="226" t="s">
        <v>50</v>
      </c>
      <c r="O5401" s="87"/>
      <c r="P5401" s="227">
        <f>O5401*H5401</f>
        <v>0</v>
      </c>
      <c r="Q5401" s="227">
        <v>0</v>
      </c>
      <c r="R5401" s="227">
        <f>Q5401*H5401</f>
        <v>0</v>
      </c>
      <c r="S5401" s="227">
        <v>0</v>
      </c>
      <c r="T5401" s="228">
        <f>S5401*H5401</f>
        <v>0</v>
      </c>
      <c r="U5401" s="41"/>
      <c r="V5401" s="41"/>
      <c r="W5401" s="41"/>
      <c r="X5401" s="41"/>
      <c r="Y5401" s="41"/>
      <c r="Z5401" s="41"/>
      <c r="AA5401" s="41"/>
      <c r="AB5401" s="41"/>
      <c r="AC5401" s="41"/>
      <c r="AD5401" s="41"/>
      <c r="AE5401" s="41"/>
      <c r="AR5401" s="229" t="s">
        <v>482</v>
      </c>
      <c r="AT5401" s="229" t="s">
        <v>375</v>
      </c>
      <c r="AU5401" s="229" t="s">
        <v>91</v>
      </c>
      <c r="AY5401" s="20" t="s">
        <v>373</v>
      </c>
      <c r="BE5401" s="230">
        <f>IF(N5401="základní",J5401,0)</f>
        <v>0</v>
      </c>
      <c r="BF5401" s="230">
        <f>IF(N5401="snížená",J5401,0)</f>
        <v>0</v>
      </c>
      <c r="BG5401" s="230">
        <f>IF(N5401="zákl. přenesená",J5401,0)</f>
        <v>0</v>
      </c>
      <c r="BH5401" s="230">
        <f>IF(N5401="sníž. přenesená",J5401,0)</f>
        <v>0</v>
      </c>
      <c r="BI5401" s="230">
        <f>IF(N5401="nulová",J5401,0)</f>
        <v>0</v>
      </c>
      <c r="BJ5401" s="20" t="s">
        <v>91</v>
      </c>
      <c r="BK5401" s="230">
        <f>ROUND(I5401*H5401,2)</f>
        <v>0</v>
      </c>
      <c r="BL5401" s="20" t="s">
        <v>482</v>
      </c>
      <c r="BM5401" s="229" t="s">
        <v>4941</v>
      </c>
    </row>
    <row r="5402" s="2" customFormat="1">
      <c r="A5402" s="41"/>
      <c r="B5402" s="42"/>
      <c r="C5402" s="43"/>
      <c r="D5402" s="231" t="s">
        <v>381</v>
      </c>
      <c r="E5402" s="43"/>
      <c r="F5402" s="232" t="s">
        <v>4942</v>
      </c>
      <c r="G5402" s="43"/>
      <c r="H5402" s="43"/>
      <c r="I5402" s="233"/>
      <c r="J5402" s="43"/>
      <c r="K5402" s="43"/>
      <c r="L5402" s="47"/>
      <c r="M5402" s="234"/>
      <c r="N5402" s="235"/>
      <c r="O5402" s="87"/>
      <c r="P5402" s="87"/>
      <c r="Q5402" s="87"/>
      <c r="R5402" s="87"/>
      <c r="S5402" s="87"/>
      <c r="T5402" s="88"/>
      <c r="U5402" s="41"/>
      <c r="V5402" s="41"/>
      <c r="W5402" s="41"/>
      <c r="X5402" s="41"/>
      <c r="Y5402" s="41"/>
      <c r="Z5402" s="41"/>
      <c r="AA5402" s="41"/>
      <c r="AB5402" s="41"/>
      <c r="AC5402" s="41"/>
      <c r="AD5402" s="41"/>
      <c r="AE5402" s="41"/>
      <c r="AT5402" s="20" t="s">
        <v>381</v>
      </c>
      <c r="AU5402" s="20" t="s">
        <v>91</v>
      </c>
    </row>
    <row r="5403" s="12" customFormat="1" ht="22.8" customHeight="1">
      <c r="A5403" s="12"/>
      <c r="B5403" s="202"/>
      <c r="C5403" s="203"/>
      <c r="D5403" s="204" t="s">
        <v>77</v>
      </c>
      <c r="E5403" s="216" t="s">
        <v>4943</v>
      </c>
      <c r="F5403" s="216" t="s">
        <v>4944</v>
      </c>
      <c r="G5403" s="203"/>
      <c r="H5403" s="203"/>
      <c r="I5403" s="206"/>
      <c r="J5403" s="217">
        <f>BK5403</f>
        <v>0</v>
      </c>
      <c r="K5403" s="203"/>
      <c r="L5403" s="208"/>
      <c r="M5403" s="209"/>
      <c r="N5403" s="210"/>
      <c r="O5403" s="210"/>
      <c r="P5403" s="211">
        <f>SUM(P5404:P5680)</f>
        <v>0</v>
      </c>
      <c r="Q5403" s="210"/>
      <c r="R5403" s="211">
        <f>SUM(R5404:R5680)</f>
        <v>30.987378380000006</v>
      </c>
      <c r="S5403" s="210"/>
      <c r="T5403" s="212">
        <f>SUM(T5404:T5680)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3" t="s">
        <v>91</v>
      </c>
      <c r="AT5403" s="214" t="s">
        <v>77</v>
      </c>
      <c r="AU5403" s="214" t="s">
        <v>85</v>
      </c>
      <c r="AY5403" s="213" t="s">
        <v>373</v>
      </c>
      <c r="BK5403" s="215">
        <f>SUM(BK5404:BK5680)</f>
        <v>0</v>
      </c>
    </row>
    <row r="5404" s="2" customFormat="1" ht="24.15" customHeight="1">
      <c r="A5404" s="41"/>
      <c r="B5404" s="42"/>
      <c r="C5404" s="218" t="s">
        <v>4945</v>
      </c>
      <c r="D5404" s="218" t="s">
        <v>375</v>
      </c>
      <c r="E5404" s="219" t="s">
        <v>4946</v>
      </c>
      <c r="F5404" s="220" t="s">
        <v>4947</v>
      </c>
      <c r="G5404" s="221" t="s">
        <v>153</v>
      </c>
      <c r="H5404" s="222">
        <v>974.35199999999998</v>
      </c>
      <c r="I5404" s="223"/>
      <c r="J5404" s="224">
        <f>ROUND(I5404*H5404,2)</f>
        <v>0</v>
      </c>
      <c r="K5404" s="220" t="s">
        <v>378</v>
      </c>
      <c r="L5404" s="47"/>
      <c r="M5404" s="225" t="s">
        <v>19</v>
      </c>
      <c r="N5404" s="226" t="s">
        <v>50</v>
      </c>
      <c r="O5404" s="87"/>
      <c r="P5404" s="227">
        <f>O5404*H5404</f>
        <v>0</v>
      </c>
      <c r="Q5404" s="227">
        <v>0</v>
      </c>
      <c r="R5404" s="227">
        <f>Q5404*H5404</f>
        <v>0</v>
      </c>
      <c r="S5404" s="227">
        <v>0</v>
      </c>
      <c r="T5404" s="228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9" t="s">
        <v>482</v>
      </c>
      <c r="AT5404" s="229" t="s">
        <v>375</v>
      </c>
      <c r="AU5404" s="229" t="s">
        <v>91</v>
      </c>
      <c r="AY5404" s="20" t="s">
        <v>373</v>
      </c>
      <c r="BE5404" s="230">
        <f>IF(N5404="základní",J5404,0)</f>
        <v>0</v>
      </c>
      <c r="BF5404" s="230">
        <f>IF(N5404="snížená",J5404,0)</f>
        <v>0</v>
      </c>
      <c r="BG5404" s="230">
        <f>IF(N5404="zákl. přenesená",J5404,0)</f>
        <v>0</v>
      </c>
      <c r="BH5404" s="230">
        <f>IF(N5404="sníž. přenesená",J5404,0)</f>
        <v>0</v>
      </c>
      <c r="BI5404" s="230">
        <f>IF(N5404="nulová",J5404,0)</f>
        <v>0</v>
      </c>
      <c r="BJ5404" s="20" t="s">
        <v>91</v>
      </c>
      <c r="BK5404" s="230">
        <f>ROUND(I5404*H5404,2)</f>
        <v>0</v>
      </c>
      <c r="BL5404" s="20" t="s">
        <v>482</v>
      </c>
      <c r="BM5404" s="229" t="s">
        <v>4948</v>
      </c>
    </row>
    <row r="5405" s="2" customFormat="1">
      <c r="A5405" s="41"/>
      <c r="B5405" s="42"/>
      <c r="C5405" s="43"/>
      <c r="D5405" s="231" t="s">
        <v>381</v>
      </c>
      <c r="E5405" s="43"/>
      <c r="F5405" s="232" t="s">
        <v>4949</v>
      </c>
      <c r="G5405" s="43"/>
      <c r="H5405" s="43"/>
      <c r="I5405" s="233"/>
      <c r="J5405" s="43"/>
      <c r="K5405" s="43"/>
      <c r="L5405" s="47"/>
      <c r="M5405" s="234"/>
      <c r="N5405" s="235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381</v>
      </c>
      <c r="AU5405" s="20" t="s">
        <v>91</v>
      </c>
    </row>
    <row r="5406" s="13" customFormat="1">
      <c r="A5406" s="13"/>
      <c r="B5406" s="236"/>
      <c r="C5406" s="237"/>
      <c r="D5406" s="238" t="s">
        <v>383</v>
      </c>
      <c r="E5406" s="239" t="s">
        <v>19</v>
      </c>
      <c r="F5406" s="240" t="s">
        <v>2377</v>
      </c>
      <c r="G5406" s="237"/>
      <c r="H5406" s="239" t="s">
        <v>19</v>
      </c>
      <c r="I5406" s="241"/>
      <c r="J5406" s="237"/>
      <c r="K5406" s="237"/>
      <c r="L5406" s="242"/>
      <c r="M5406" s="243"/>
      <c r="N5406" s="244"/>
      <c r="O5406" s="244"/>
      <c r="P5406" s="244"/>
      <c r="Q5406" s="244"/>
      <c r="R5406" s="244"/>
      <c r="S5406" s="244"/>
      <c r="T5406" s="245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6" t="s">
        <v>383</v>
      </c>
      <c r="AU5406" s="246" t="s">
        <v>91</v>
      </c>
      <c r="AV5406" s="13" t="s">
        <v>85</v>
      </c>
      <c r="AW5406" s="13" t="s">
        <v>37</v>
      </c>
      <c r="AX5406" s="13" t="s">
        <v>78</v>
      </c>
      <c r="AY5406" s="246" t="s">
        <v>373</v>
      </c>
    </row>
    <row r="5407" s="13" customFormat="1">
      <c r="A5407" s="13"/>
      <c r="B5407" s="236"/>
      <c r="C5407" s="237"/>
      <c r="D5407" s="238" t="s">
        <v>383</v>
      </c>
      <c r="E5407" s="239" t="s">
        <v>19</v>
      </c>
      <c r="F5407" s="240" t="s">
        <v>668</v>
      </c>
      <c r="G5407" s="237"/>
      <c r="H5407" s="239" t="s">
        <v>19</v>
      </c>
      <c r="I5407" s="241"/>
      <c r="J5407" s="237"/>
      <c r="K5407" s="237"/>
      <c r="L5407" s="242"/>
      <c r="M5407" s="243"/>
      <c r="N5407" s="244"/>
      <c r="O5407" s="244"/>
      <c r="P5407" s="244"/>
      <c r="Q5407" s="244"/>
      <c r="R5407" s="244"/>
      <c r="S5407" s="244"/>
      <c r="T5407" s="245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6" t="s">
        <v>383</v>
      </c>
      <c r="AU5407" s="246" t="s">
        <v>91</v>
      </c>
      <c r="AV5407" s="13" t="s">
        <v>85</v>
      </c>
      <c r="AW5407" s="13" t="s">
        <v>37</v>
      </c>
      <c r="AX5407" s="13" t="s">
        <v>78</v>
      </c>
      <c r="AY5407" s="246" t="s">
        <v>373</v>
      </c>
    </row>
    <row r="5408" s="13" customFormat="1">
      <c r="A5408" s="13"/>
      <c r="B5408" s="236"/>
      <c r="C5408" s="237"/>
      <c r="D5408" s="238" t="s">
        <v>383</v>
      </c>
      <c r="E5408" s="239" t="s">
        <v>19</v>
      </c>
      <c r="F5408" s="240" t="s">
        <v>673</v>
      </c>
      <c r="G5408" s="237"/>
      <c r="H5408" s="239" t="s">
        <v>19</v>
      </c>
      <c r="I5408" s="241"/>
      <c r="J5408" s="237"/>
      <c r="K5408" s="237"/>
      <c r="L5408" s="242"/>
      <c r="M5408" s="243"/>
      <c r="N5408" s="244"/>
      <c r="O5408" s="244"/>
      <c r="P5408" s="244"/>
      <c r="Q5408" s="244"/>
      <c r="R5408" s="244"/>
      <c r="S5408" s="244"/>
      <c r="T5408" s="245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6" t="s">
        <v>383</v>
      </c>
      <c r="AU5408" s="246" t="s">
        <v>91</v>
      </c>
      <c r="AV5408" s="13" t="s">
        <v>85</v>
      </c>
      <c r="AW5408" s="13" t="s">
        <v>37</v>
      </c>
      <c r="AX5408" s="13" t="s">
        <v>78</v>
      </c>
      <c r="AY5408" s="246" t="s">
        <v>373</v>
      </c>
    </row>
    <row r="5409" s="14" customFormat="1">
      <c r="A5409" s="14"/>
      <c r="B5409" s="247"/>
      <c r="C5409" s="248"/>
      <c r="D5409" s="238" t="s">
        <v>383</v>
      </c>
      <c r="E5409" s="249" t="s">
        <v>19</v>
      </c>
      <c r="F5409" s="250" t="s">
        <v>4950</v>
      </c>
      <c r="G5409" s="248"/>
      <c r="H5409" s="251">
        <v>17.07</v>
      </c>
      <c r="I5409" s="252"/>
      <c r="J5409" s="248"/>
      <c r="K5409" s="248"/>
      <c r="L5409" s="253"/>
      <c r="M5409" s="254"/>
      <c r="N5409" s="255"/>
      <c r="O5409" s="255"/>
      <c r="P5409" s="255"/>
      <c r="Q5409" s="255"/>
      <c r="R5409" s="255"/>
      <c r="S5409" s="255"/>
      <c r="T5409" s="256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7" t="s">
        <v>383</v>
      </c>
      <c r="AU5409" s="257" t="s">
        <v>91</v>
      </c>
      <c r="AV5409" s="14" t="s">
        <v>91</v>
      </c>
      <c r="AW5409" s="14" t="s">
        <v>37</v>
      </c>
      <c r="AX5409" s="14" t="s">
        <v>78</v>
      </c>
      <c r="AY5409" s="257" t="s">
        <v>373</v>
      </c>
    </row>
    <row r="5410" s="14" customFormat="1">
      <c r="A5410" s="14"/>
      <c r="B5410" s="247"/>
      <c r="C5410" s="248"/>
      <c r="D5410" s="238" t="s">
        <v>383</v>
      </c>
      <c r="E5410" s="249" t="s">
        <v>19</v>
      </c>
      <c r="F5410" s="250" t="s">
        <v>4951</v>
      </c>
      <c r="G5410" s="248"/>
      <c r="H5410" s="251">
        <v>17.117999999999999</v>
      </c>
      <c r="I5410" s="252"/>
      <c r="J5410" s="248"/>
      <c r="K5410" s="248"/>
      <c r="L5410" s="253"/>
      <c r="M5410" s="254"/>
      <c r="N5410" s="255"/>
      <c r="O5410" s="255"/>
      <c r="P5410" s="255"/>
      <c r="Q5410" s="255"/>
      <c r="R5410" s="255"/>
      <c r="S5410" s="255"/>
      <c r="T5410" s="256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7" t="s">
        <v>383</v>
      </c>
      <c r="AU5410" s="257" t="s">
        <v>91</v>
      </c>
      <c r="AV5410" s="14" t="s">
        <v>91</v>
      </c>
      <c r="AW5410" s="14" t="s">
        <v>37</v>
      </c>
      <c r="AX5410" s="14" t="s">
        <v>78</v>
      </c>
      <c r="AY5410" s="257" t="s">
        <v>373</v>
      </c>
    </row>
    <row r="5411" s="14" customFormat="1">
      <c r="A5411" s="14"/>
      <c r="B5411" s="247"/>
      <c r="C5411" s="248"/>
      <c r="D5411" s="238" t="s">
        <v>383</v>
      </c>
      <c r="E5411" s="249" t="s">
        <v>19</v>
      </c>
      <c r="F5411" s="250" t="s">
        <v>4952</v>
      </c>
      <c r="G5411" s="248"/>
      <c r="H5411" s="251">
        <v>1.863</v>
      </c>
      <c r="I5411" s="252"/>
      <c r="J5411" s="248"/>
      <c r="K5411" s="248"/>
      <c r="L5411" s="253"/>
      <c r="M5411" s="254"/>
      <c r="N5411" s="255"/>
      <c r="O5411" s="255"/>
      <c r="P5411" s="255"/>
      <c r="Q5411" s="255"/>
      <c r="R5411" s="255"/>
      <c r="S5411" s="255"/>
      <c r="T5411" s="256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7" t="s">
        <v>383</v>
      </c>
      <c r="AU5411" s="257" t="s">
        <v>91</v>
      </c>
      <c r="AV5411" s="14" t="s">
        <v>91</v>
      </c>
      <c r="AW5411" s="14" t="s">
        <v>37</v>
      </c>
      <c r="AX5411" s="14" t="s">
        <v>78</v>
      </c>
      <c r="AY5411" s="257" t="s">
        <v>373</v>
      </c>
    </row>
    <row r="5412" s="14" customFormat="1">
      <c r="A5412" s="14"/>
      <c r="B5412" s="247"/>
      <c r="C5412" s="248"/>
      <c r="D5412" s="238" t="s">
        <v>383</v>
      </c>
      <c r="E5412" s="249" t="s">
        <v>19</v>
      </c>
      <c r="F5412" s="250" t="s">
        <v>4953</v>
      </c>
      <c r="G5412" s="248"/>
      <c r="H5412" s="251">
        <v>1.3500000000000001</v>
      </c>
      <c r="I5412" s="252"/>
      <c r="J5412" s="248"/>
      <c r="K5412" s="248"/>
      <c r="L5412" s="253"/>
      <c r="M5412" s="254"/>
      <c r="N5412" s="255"/>
      <c r="O5412" s="255"/>
      <c r="P5412" s="255"/>
      <c r="Q5412" s="255"/>
      <c r="R5412" s="255"/>
      <c r="S5412" s="255"/>
      <c r="T5412" s="256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7" t="s">
        <v>383</v>
      </c>
      <c r="AU5412" s="257" t="s">
        <v>91</v>
      </c>
      <c r="AV5412" s="14" t="s">
        <v>91</v>
      </c>
      <c r="AW5412" s="14" t="s">
        <v>37</v>
      </c>
      <c r="AX5412" s="14" t="s">
        <v>78</v>
      </c>
      <c r="AY5412" s="257" t="s">
        <v>373</v>
      </c>
    </row>
    <row r="5413" s="14" customFormat="1">
      <c r="A5413" s="14"/>
      <c r="B5413" s="247"/>
      <c r="C5413" s="248"/>
      <c r="D5413" s="238" t="s">
        <v>383</v>
      </c>
      <c r="E5413" s="249" t="s">
        <v>19</v>
      </c>
      <c r="F5413" s="250" t="s">
        <v>4954</v>
      </c>
      <c r="G5413" s="248"/>
      <c r="H5413" s="251">
        <v>40.301000000000002</v>
      </c>
      <c r="I5413" s="252"/>
      <c r="J5413" s="248"/>
      <c r="K5413" s="248"/>
      <c r="L5413" s="253"/>
      <c r="M5413" s="254"/>
      <c r="N5413" s="255"/>
      <c r="O5413" s="255"/>
      <c r="P5413" s="255"/>
      <c r="Q5413" s="255"/>
      <c r="R5413" s="255"/>
      <c r="S5413" s="255"/>
      <c r="T5413" s="256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7" t="s">
        <v>383</v>
      </c>
      <c r="AU5413" s="257" t="s">
        <v>91</v>
      </c>
      <c r="AV5413" s="14" t="s">
        <v>91</v>
      </c>
      <c r="AW5413" s="14" t="s">
        <v>37</v>
      </c>
      <c r="AX5413" s="14" t="s">
        <v>78</v>
      </c>
      <c r="AY5413" s="257" t="s">
        <v>373</v>
      </c>
    </row>
    <row r="5414" s="14" customFormat="1">
      <c r="A5414" s="14"/>
      <c r="B5414" s="247"/>
      <c r="C5414" s="248"/>
      <c r="D5414" s="238" t="s">
        <v>383</v>
      </c>
      <c r="E5414" s="249" t="s">
        <v>19</v>
      </c>
      <c r="F5414" s="250" t="s">
        <v>4955</v>
      </c>
      <c r="G5414" s="248"/>
      <c r="H5414" s="251">
        <v>44.308</v>
      </c>
      <c r="I5414" s="252"/>
      <c r="J5414" s="248"/>
      <c r="K5414" s="248"/>
      <c r="L5414" s="253"/>
      <c r="M5414" s="254"/>
      <c r="N5414" s="255"/>
      <c r="O5414" s="255"/>
      <c r="P5414" s="255"/>
      <c r="Q5414" s="255"/>
      <c r="R5414" s="255"/>
      <c r="S5414" s="255"/>
      <c r="T5414" s="256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7" t="s">
        <v>383</v>
      </c>
      <c r="AU5414" s="257" t="s">
        <v>91</v>
      </c>
      <c r="AV5414" s="14" t="s">
        <v>91</v>
      </c>
      <c r="AW5414" s="14" t="s">
        <v>37</v>
      </c>
      <c r="AX5414" s="14" t="s">
        <v>78</v>
      </c>
      <c r="AY5414" s="257" t="s">
        <v>373</v>
      </c>
    </row>
    <row r="5415" s="14" customFormat="1">
      <c r="A5415" s="14"/>
      <c r="B5415" s="247"/>
      <c r="C5415" s="248"/>
      <c r="D5415" s="238" t="s">
        <v>383</v>
      </c>
      <c r="E5415" s="249" t="s">
        <v>19</v>
      </c>
      <c r="F5415" s="250" t="s">
        <v>4956</v>
      </c>
      <c r="G5415" s="248"/>
      <c r="H5415" s="251">
        <v>16.164000000000001</v>
      </c>
      <c r="I5415" s="252"/>
      <c r="J5415" s="248"/>
      <c r="K5415" s="248"/>
      <c r="L5415" s="253"/>
      <c r="M5415" s="254"/>
      <c r="N5415" s="255"/>
      <c r="O5415" s="255"/>
      <c r="P5415" s="255"/>
      <c r="Q5415" s="255"/>
      <c r="R5415" s="255"/>
      <c r="S5415" s="255"/>
      <c r="T5415" s="256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7" t="s">
        <v>383</v>
      </c>
      <c r="AU5415" s="257" t="s">
        <v>91</v>
      </c>
      <c r="AV5415" s="14" t="s">
        <v>91</v>
      </c>
      <c r="AW5415" s="14" t="s">
        <v>37</v>
      </c>
      <c r="AX5415" s="14" t="s">
        <v>78</v>
      </c>
      <c r="AY5415" s="257" t="s">
        <v>373</v>
      </c>
    </row>
    <row r="5416" s="14" customFormat="1">
      <c r="A5416" s="14"/>
      <c r="B5416" s="247"/>
      <c r="C5416" s="248"/>
      <c r="D5416" s="238" t="s">
        <v>383</v>
      </c>
      <c r="E5416" s="249" t="s">
        <v>19</v>
      </c>
      <c r="F5416" s="250" t="s">
        <v>4957</v>
      </c>
      <c r="G5416" s="248"/>
      <c r="H5416" s="251">
        <v>7.6879999999999997</v>
      </c>
      <c r="I5416" s="252"/>
      <c r="J5416" s="248"/>
      <c r="K5416" s="248"/>
      <c r="L5416" s="253"/>
      <c r="M5416" s="254"/>
      <c r="N5416" s="255"/>
      <c r="O5416" s="255"/>
      <c r="P5416" s="255"/>
      <c r="Q5416" s="255"/>
      <c r="R5416" s="255"/>
      <c r="S5416" s="255"/>
      <c r="T5416" s="256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7" t="s">
        <v>383</v>
      </c>
      <c r="AU5416" s="257" t="s">
        <v>91</v>
      </c>
      <c r="AV5416" s="14" t="s">
        <v>91</v>
      </c>
      <c r="AW5416" s="14" t="s">
        <v>37</v>
      </c>
      <c r="AX5416" s="14" t="s">
        <v>78</v>
      </c>
      <c r="AY5416" s="257" t="s">
        <v>373</v>
      </c>
    </row>
    <row r="5417" s="14" customFormat="1">
      <c r="A5417" s="14"/>
      <c r="B5417" s="247"/>
      <c r="C5417" s="248"/>
      <c r="D5417" s="238" t="s">
        <v>383</v>
      </c>
      <c r="E5417" s="249" t="s">
        <v>19</v>
      </c>
      <c r="F5417" s="250" t="s">
        <v>4958</v>
      </c>
      <c r="G5417" s="248"/>
      <c r="H5417" s="251">
        <v>9.6300000000000008</v>
      </c>
      <c r="I5417" s="252"/>
      <c r="J5417" s="248"/>
      <c r="K5417" s="248"/>
      <c r="L5417" s="253"/>
      <c r="M5417" s="254"/>
      <c r="N5417" s="255"/>
      <c r="O5417" s="255"/>
      <c r="P5417" s="255"/>
      <c r="Q5417" s="255"/>
      <c r="R5417" s="255"/>
      <c r="S5417" s="255"/>
      <c r="T5417" s="256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7" t="s">
        <v>383</v>
      </c>
      <c r="AU5417" s="257" t="s">
        <v>91</v>
      </c>
      <c r="AV5417" s="14" t="s">
        <v>91</v>
      </c>
      <c r="AW5417" s="14" t="s">
        <v>37</v>
      </c>
      <c r="AX5417" s="14" t="s">
        <v>78</v>
      </c>
      <c r="AY5417" s="257" t="s">
        <v>373</v>
      </c>
    </row>
    <row r="5418" s="14" customFormat="1">
      <c r="A5418" s="14"/>
      <c r="B5418" s="247"/>
      <c r="C5418" s="248"/>
      <c r="D5418" s="238" t="s">
        <v>383</v>
      </c>
      <c r="E5418" s="249" t="s">
        <v>19</v>
      </c>
      <c r="F5418" s="250" t="s">
        <v>4959</v>
      </c>
      <c r="G5418" s="248"/>
      <c r="H5418" s="251">
        <v>9.6300000000000008</v>
      </c>
      <c r="I5418" s="252"/>
      <c r="J5418" s="248"/>
      <c r="K5418" s="248"/>
      <c r="L5418" s="253"/>
      <c r="M5418" s="254"/>
      <c r="N5418" s="255"/>
      <c r="O5418" s="255"/>
      <c r="P5418" s="255"/>
      <c r="Q5418" s="255"/>
      <c r="R5418" s="255"/>
      <c r="S5418" s="255"/>
      <c r="T5418" s="256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7" t="s">
        <v>383</v>
      </c>
      <c r="AU5418" s="257" t="s">
        <v>91</v>
      </c>
      <c r="AV5418" s="14" t="s">
        <v>91</v>
      </c>
      <c r="AW5418" s="14" t="s">
        <v>37</v>
      </c>
      <c r="AX5418" s="14" t="s">
        <v>78</v>
      </c>
      <c r="AY5418" s="257" t="s">
        <v>373</v>
      </c>
    </row>
    <row r="5419" s="14" customFormat="1">
      <c r="A5419" s="14"/>
      <c r="B5419" s="247"/>
      <c r="C5419" s="248"/>
      <c r="D5419" s="238" t="s">
        <v>383</v>
      </c>
      <c r="E5419" s="249" t="s">
        <v>19</v>
      </c>
      <c r="F5419" s="250" t="s">
        <v>4960</v>
      </c>
      <c r="G5419" s="248"/>
      <c r="H5419" s="251">
        <v>10.800000000000001</v>
      </c>
      <c r="I5419" s="252"/>
      <c r="J5419" s="248"/>
      <c r="K5419" s="248"/>
      <c r="L5419" s="253"/>
      <c r="M5419" s="254"/>
      <c r="N5419" s="255"/>
      <c r="O5419" s="255"/>
      <c r="P5419" s="255"/>
      <c r="Q5419" s="255"/>
      <c r="R5419" s="255"/>
      <c r="S5419" s="255"/>
      <c r="T5419" s="256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7" t="s">
        <v>383</v>
      </c>
      <c r="AU5419" s="257" t="s">
        <v>91</v>
      </c>
      <c r="AV5419" s="14" t="s">
        <v>91</v>
      </c>
      <c r="AW5419" s="14" t="s">
        <v>37</v>
      </c>
      <c r="AX5419" s="14" t="s">
        <v>78</v>
      </c>
      <c r="AY5419" s="257" t="s">
        <v>373</v>
      </c>
    </row>
    <row r="5420" s="16" customFormat="1">
      <c r="A5420" s="16"/>
      <c r="B5420" s="269"/>
      <c r="C5420" s="270"/>
      <c r="D5420" s="238" t="s">
        <v>383</v>
      </c>
      <c r="E5420" s="271" t="s">
        <v>19</v>
      </c>
      <c r="F5420" s="272" t="s">
        <v>447</v>
      </c>
      <c r="G5420" s="270"/>
      <c r="H5420" s="273">
        <v>175.922</v>
      </c>
      <c r="I5420" s="274"/>
      <c r="J5420" s="270"/>
      <c r="K5420" s="270"/>
      <c r="L5420" s="275"/>
      <c r="M5420" s="276"/>
      <c r="N5420" s="277"/>
      <c r="O5420" s="277"/>
      <c r="P5420" s="277"/>
      <c r="Q5420" s="277"/>
      <c r="R5420" s="277"/>
      <c r="S5420" s="277"/>
      <c r="T5420" s="278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6"/>
      <c r="AE5420" s="16"/>
      <c r="AT5420" s="279" t="s">
        <v>383</v>
      </c>
      <c r="AU5420" s="279" t="s">
        <v>91</v>
      </c>
      <c r="AV5420" s="16" t="s">
        <v>98</v>
      </c>
      <c r="AW5420" s="16" t="s">
        <v>37</v>
      </c>
      <c r="AX5420" s="16" t="s">
        <v>78</v>
      </c>
      <c r="AY5420" s="279" t="s">
        <v>373</v>
      </c>
    </row>
    <row r="5421" s="13" customFormat="1">
      <c r="A5421" s="13"/>
      <c r="B5421" s="236"/>
      <c r="C5421" s="237"/>
      <c r="D5421" s="238" t="s">
        <v>383</v>
      </c>
      <c r="E5421" s="239" t="s">
        <v>19</v>
      </c>
      <c r="F5421" s="240" t="s">
        <v>692</v>
      </c>
      <c r="G5421" s="237"/>
      <c r="H5421" s="239" t="s">
        <v>19</v>
      </c>
      <c r="I5421" s="241"/>
      <c r="J5421" s="237"/>
      <c r="K5421" s="237"/>
      <c r="L5421" s="242"/>
      <c r="M5421" s="243"/>
      <c r="N5421" s="244"/>
      <c r="O5421" s="244"/>
      <c r="P5421" s="244"/>
      <c r="Q5421" s="244"/>
      <c r="R5421" s="244"/>
      <c r="S5421" s="244"/>
      <c r="T5421" s="245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6" t="s">
        <v>383</v>
      </c>
      <c r="AU5421" s="246" t="s">
        <v>91</v>
      </c>
      <c r="AV5421" s="13" t="s">
        <v>85</v>
      </c>
      <c r="AW5421" s="13" t="s">
        <v>37</v>
      </c>
      <c r="AX5421" s="13" t="s">
        <v>78</v>
      </c>
      <c r="AY5421" s="246" t="s">
        <v>373</v>
      </c>
    </row>
    <row r="5422" s="14" customFormat="1">
      <c r="A5422" s="14"/>
      <c r="B5422" s="247"/>
      <c r="C5422" s="248"/>
      <c r="D5422" s="238" t="s">
        <v>383</v>
      </c>
      <c r="E5422" s="249" t="s">
        <v>19</v>
      </c>
      <c r="F5422" s="250" t="s">
        <v>4961</v>
      </c>
      <c r="G5422" s="248"/>
      <c r="H5422" s="251">
        <v>2.52</v>
      </c>
      <c r="I5422" s="252"/>
      <c r="J5422" s="248"/>
      <c r="K5422" s="248"/>
      <c r="L5422" s="253"/>
      <c r="M5422" s="254"/>
      <c r="N5422" s="255"/>
      <c r="O5422" s="255"/>
      <c r="P5422" s="255"/>
      <c r="Q5422" s="255"/>
      <c r="R5422" s="255"/>
      <c r="S5422" s="255"/>
      <c r="T5422" s="256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7" t="s">
        <v>383</v>
      </c>
      <c r="AU5422" s="257" t="s">
        <v>91</v>
      </c>
      <c r="AV5422" s="14" t="s">
        <v>91</v>
      </c>
      <c r="AW5422" s="14" t="s">
        <v>37</v>
      </c>
      <c r="AX5422" s="14" t="s">
        <v>78</v>
      </c>
      <c r="AY5422" s="257" t="s">
        <v>373</v>
      </c>
    </row>
    <row r="5423" s="14" customFormat="1">
      <c r="A5423" s="14"/>
      <c r="B5423" s="247"/>
      <c r="C5423" s="248"/>
      <c r="D5423" s="238" t="s">
        <v>383</v>
      </c>
      <c r="E5423" s="249" t="s">
        <v>19</v>
      </c>
      <c r="F5423" s="250" t="s">
        <v>4962</v>
      </c>
      <c r="G5423" s="248"/>
      <c r="H5423" s="251">
        <v>20.829999999999998</v>
      </c>
      <c r="I5423" s="252"/>
      <c r="J5423" s="248"/>
      <c r="K5423" s="248"/>
      <c r="L5423" s="253"/>
      <c r="M5423" s="254"/>
      <c r="N5423" s="255"/>
      <c r="O5423" s="255"/>
      <c r="P5423" s="255"/>
      <c r="Q5423" s="255"/>
      <c r="R5423" s="255"/>
      <c r="S5423" s="255"/>
      <c r="T5423" s="256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7" t="s">
        <v>383</v>
      </c>
      <c r="AU5423" s="257" t="s">
        <v>91</v>
      </c>
      <c r="AV5423" s="14" t="s">
        <v>91</v>
      </c>
      <c r="AW5423" s="14" t="s">
        <v>37</v>
      </c>
      <c r="AX5423" s="14" t="s">
        <v>78</v>
      </c>
      <c r="AY5423" s="257" t="s">
        <v>373</v>
      </c>
    </row>
    <row r="5424" s="14" customFormat="1">
      <c r="A5424" s="14"/>
      <c r="B5424" s="247"/>
      <c r="C5424" s="248"/>
      <c r="D5424" s="238" t="s">
        <v>383</v>
      </c>
      <c r="E5424" s="249" t="s">
        <v>19</v>
      </c>
      <c r="F5424" s="250" t="s">
        <v>4963</v>
      </c>
      <c r="G5424" s="248"/>
      <c r="H5424" s="251">
        <v>12.186</v>
      </c>
      <c r="I5424" s="252"/>
      <c r="J5424" s="248"/>
      <c r="K5424" s="248"/>
      <c r="L5424" s="253"/>
      <c r="M5424" s="254"/>
      <c r="N5424" s="255"/>
      <c r="O5424" s="255"/>
      <c r="P5424" s="255"/>
      <c r="Q5424" s="255"/>
      <c r="R5424" s="255"/>
      <c r="S5424" s="255"/>
      <c r="T5424" s="256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7" t="s">
        <v>383</v>
      </c>
      <c r="AU5424" s="257" t="s">
        <v>91</v>
      </c>
      <c r="AV5424" s="14" t="s">
        <v>91</v>
      </c>
      <c r="AW5424" s="14" t="s">
        <v>37</v>
      </c>
      <c r="AX5424" s="14" t="s">
        <v>78</v>
      </c>
      <c r="AY5424" s="257" t="s">
        <v>373</v>
      </c>
    </row>
    <row r="5425" s="14" customFormat="1">
      <c r="A5425" s="14"/>
      <c r="B5425" s="247"/>
      <c r="C5425" s="248"/>
      <c r="D5425" s="238" t="s">
        <v>383</v>
      </c>
      <c r="E5425" s="249" t="s">
        <v>19</v>
      </c>
      <c r="F5425" s="250" t="s">
        <v>4964</v>
      </c>
      <c r="G5425" s="248"/>
      <c r="H5425" s="251">
        <v>6.6600000000000001</v>
      </c>
      <c r="I5425" s="252"/>
      <c r="J5425" s="248"/>
      <c r="K5425" s="248"/>
      <c r="L5425" s="253"/>
      <c r="M5425" s="254"/>
      <c r="N5425" s="255"/>
      <c r="O5425" s="255"/>
      <c r="P5425" s="255"/>
      <c r="Q5425" s="255"/>
      <c r="R5425" s="255"/>
      <c r="S5425" s="255"/>
      <c r="T5425" s="256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7" t="s">
        <v>383</v>
      </c>
      <c r="AU5425" s="257" t="s">
        <v>91</v>
      </c>
      <c r="AV5425" s="14" t="s">
        <v>91</v>
      </c>
      <c r="AW5425" s="14" t="s">
        <v>37</v>
      </c>
      <c r="AX5425" s="14" t="s">
        <v>78</v>
      </c>
      <c r="AY5425" s="257" t="s">
        <v>373</v>
      </c>
    </row>
    <row r="5426" s="14" customFormat="1">
      <c r="A5426" s="14"/>
      <c r="B5426" s="247"/>
      <c r="C5426" s="248"/>
      <c r="D5426" s="238" t="s">
        <v>383</v>
      </c>
      <c r="E5426" s="249" t="s">
        <v>19</v>
      </c>
      <c r="F5426" s="250" t="s">
        <v>4965</v>
      </c>
      <c r="G5426" s="248"/>
      <c r="H5426" s="251">
        <v>5.6340000000000003</v>
      </c>
      <c r="I5426" s="252"/>
      <c r="J5426" s="248"/>
      <c r="K5426" s="248"/>
      <c r="L5426" s="253"/>
      <c r="M5426" s="254"/>
      <c r="N5426" s="255"/>
      <c r="O5426" s="255"/>
      <c r="P5426" s="255"/>
      <c r="Q5426" s="255"/>
      <c r="R5426" s="255"/>
      <c r="S5426" s="255"/>
      <c r="T5426" s="256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7" t="s">
        <v>383</v>
      </c>
      <c r="AU5426" s="257" t="s">
        <v>91</v>
      </c>
      <c r="AV5426" s="14" t="s">
        <v>91</v>
      </c>
      <c r="AW5426" s="14" t="s">
        <v>37</v>
      </c>
      <c r="AX5426" s="14" t="s">
        <v>78</v>
      </c>
      <c r="AY5426" s="257" t="s">
        <v>373</v>
      </c>
    </row>
    <row r="5427" s="14" customFormat="1">
      <c r="A5427" s="14"/>
      <c r="B5427" s="247"/>
      <c r="C5427" s="248"/>
      <c r="D5427" s="238" t="s">
        <v>383</v>
      </c>
      <c r="E5427" s="249" t="s">
        <v>19</v>
      </c>
      <c r="F5427" s="250" t="s">
        <v>4966</v>
      </c>
      <c r="G5427" s="248"/>
      <c r="H5427" s="251">
        <v>1.3500000000000001</v>
      </c>
      <c r="I5427" s="252"/>
      <c r="J5427" s="248"/>
      <c r="K5427" s="248"/>
      <c r="L5427" s="253"/>
      <c r="M5427" s="254"/>
      <c r="N5427" s="255"/>
      <c r="O5427" s="255"/>
      <c r="P5427" s="255"/>
      <c r="Q5427" s="255"/>
      <c r="R5427" s="255"/>
      <c r="S5427" s="255"/>
      <c r="T5427" s="256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7" t="s">
        <v>383</v>
      </c>
      <c r="AU5427" s="257" t="s">
        <v>91</v>
      </c>
      <c r="AV5427" s="14" t="s">
        <v>91</v>
      </c>
      <c r="AW5427" s="14" t="s">
        <v>37</v>
      </c>
      <c r="AX5427" s="14" t="s">
        <v>78</v>
      </c>
      <c r="AY5427" s="257" t="s">
        <v>373</v>
      </c>
    </row>
    <row r="5428" s="14" customFormat="1">
      <c r="A5428" s="14"/>
      <c r="B5428" s="247"/>
      <c r="C5428" s="248"/>
      <c r="D5428" s="238" t="s">
        <v>383</v>
      </c>
      <c r="E5428" s="249" t="s">
        <v>19</v>
      </c>
      <c r="F5428" s="250" t="s">
        <v>4967</v>
      </c>
      <c r="G5428" s="248"/>
      <c r="H5428" s="251">
        <v>2.1600000000000001</v>
      </c>
      <c r="I5428" s="252"/>
      <c r="J5428" s="248"/>
      <c r="K5428" s="248"/>
      <c r="L5428" s="253"/>
      <c r="M5428" s="254"/>
      <c r="N5428" s="255"/>
      <c r="O5428" s="255"/>
      <c r="P5428" s="255"/>
      <c r="Q5428" s="255"/>
      <c r="R5428" s="255"/>
      <c r="S5428" s="255"/>
      <c r="T5428" s="256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7" t="s">
        <v>383</v>
      </c>
      <c r="AU5428" s="257" t="s">
        <v>91</v>
      </c>
      <c r="AV5428" s="14" t="s">
        <v>91</v>
      </c>
      <c r="AW5428" s="14" t="s">
        <v>37</v>
      </c>
      <c r="AX5428" s="14" t="s">
        <v>78</v>
      </c>
      <c r="AY5428" s="257" t="s">
        <v>373</v>
      </c>
    </row>
    <row r="5429" s="14" customFormat="1">
      <c r="A5429" s="14"/>
      <c r="B5429" s="247"/>
      <c r="C5429" s="248"/>
      <c r="D5429" s="238" t="s">
        <v>383</v>
      </c>
      <c r="E5429" s="249" t="s">
        <v>19</v>
      </c>
      <c r="F5429" s="250" t="s">
        <v>4968</v>
      </c>
      <c r="G5429" s="248"/>
      <c r="H5429" s="251">
        <v>2.3999999999999999</v>
      </c>
      <c r="I5429" s="252"/>
      <c r="J5429" s="248"/>
      <c r="K5429" s="248"/>
      <c r="L5429" s="253"/>
      <c r="M5429" s="254"/>
      <c r="N5429" s="255"/>
      <c r="O5429" s="255"/>
      <c r="P5429" s="255"/>
      <c r="Q5429" s="255"/>
      <c r="R5429" s="255"/>
      <c r="S5429" s="255"/>
      <c r="T5429" s="256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7" t="s">
        <v>383</v>
      </c>
      <c r="AU5429" s="257" t="s">
        <v>91</v>
      </c>
      <c r="AV5429" s="14" t="s">
        <v>91</v>
      </c>
      <c r="AW5429" s="14" t="s">
        <v>37</v>
      </c>
      <c r="AX5429" s="14" t="s">
        <v>78</v>
      </c>
      <c r="AY5429" s="257" t="s">
        <v>373</v>
      </c>
    </row>
    <row r="5430" s="14" customFormat="1">
      <c r="A5430" s="14"/>
      <c r="B5430" s="247"/>
      <c r="C5430" s="248"/>
      <c r="D5430" s="238" t="s">
        <v>383</v>
      </c>
      <c r="E5430" s="249" t="s">
        <v>19</v>
      </c>
      <c r="F5430" s="250" t="s">
        <v>4969</v>
      </c>
      <c r="G5430" s="248"/>
      <c r="H5430" s="251">
        <v>21.859999999999999</v>
      </c>
      <c r="I5430" s="252"/>
      <c r="J5430" s="248"/>
      <c r="K5430" s="248"/>
      <c r="L5430" s="253"/>
      <c r="M5430" s="254"/>
      <c r="N5430" s="255"/>
      <c r="O5430" s="255"/>
      <c r="P5430" s="255"/>
      <c r="Q5430" s="255"/>
      <c r="R5430" s="255"/>
      <c r="S5430" s="255"/>
      <c r="T5430" s="256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7" t="s">
        <v>383</v>
      </c>
      <c r="AU5430" s="257" t="s">
        <v>91</v>
      </c>
      <c r="AV5430" s="14" t="s">
        <v>91</v>
      </c>
      <c r="AW5430" s="14" t="s">
        <v>37</v>
      </c>
      <c r="AX5430" s="14" t="s">
        <v>78</v>
      </c>
      <c r="AY5430" s="257" t="s">
        <v>373</v>
      </c>
    </row>
    <row r="5431" s="14" customFormat="1">
      <c r="A5431" s="14"/>
      <c r="B5431" s="247"/>
      <c r="C5431" s="248"/>
      <c r="D5431" s="238" t="s">
        <v>383</v>
      </c>
      <c r="E5431" s="249" t="s">
        <v>19</v>
      </c>
      <c r="F5431" s="250" t="s">
        <v>4970</v>
      </c>
      <c r="G5431" s="248"/>
      <c r="H5431" s="251">
        <v>21.859999999999999</v>
      </c>
      <c r="I5431" s="252"/>
      <c r="J5431" s="248"/>
      <c r="K5431" s="248"/>
      <c r="L5431" s="253"/>
      <c r="M5431" s="254"/>
      <c r="N5431" s="255"/>
      <c r="O5431" s="255"/>
      <c r="P5431" s="255"/>
      <c r="Q5431" s="255"/>
      <c r="R5431" s="255"/>
      <c r="S5431" s="255"/>
      <c r="T5431" s="256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7" t="s">
        <v>383</v>
      </c>
      <c r="AU5431" s="257" t="s">
        <v>91</v>
      </c>
      <c r="AV5431" s="14" t="s">
        <v>91</v>
      </c>
      <c r="AW5431" s="14" t="s">
        <v>37</v>
      </c>
      <c r="AX5431" s="14" t="s">
        <v>78</v>
      </c>
      <c r="AY5431" s="257" t="s">
        <v>373</v>
      </c>
    </row>
    <row r="5432" s="14" customFormat="1">
      <c r="A5432" s="14"/>
      <c r="B5432" s="247"/>
      <c r="C5432" s="248"/>
      <c r="D5432" s="238" t="s">
        <v>383</v>
      </c>
      <c r="E5432" s="249" t="s">
        <v>19</v>
      </c>
      <c r="F5432" s="250" t="s">
        <v>4971</v>
      </c>
      <c r="G5432" s="248"/>
      <c r="H5432" s="251">
        <v>3.27</v>
      </c>
      <c r="I5432" s="252"/>
      <c r="J5432" s="248"/>
      <c r="K5432" s="248"/>
      <c r="L5432" s="253"/>
      <c r="M5432" s="254"/>
      <c r="N5432" s="255"/>
      <c r="O5432" s="255"/>
      <c r="P5432" s="255"/>
      <c r="Q5432" s="255"/>
      <c r="R5432" s="255"/>
      <c r="S5432" s="255"/>
      <c r="T5432" s="256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7" t="s">
        <v>383</v>
      </c>
      <c r="AU5432" s="257" t="s">
        <v>91</v>
      </c>
      <c r="AV5432" s="14" t="s">
        <v>91</v>
      </c>
      <c r="AW5432" s="14" t="s">
        <v>37</v>
      </c>
      <c r="AX5432" s="14" t="s">
        <v>78</v>
      </c>
      <c r="AY5432" s="257" t="s">
        <v>373</v>
      </c>
    </row>
    <row r="5433" s="14" customFormat="1">
      <c r="A5433" s="14"/>
      <c r="B5433" s="247"/>
      <c r="C5433" s="248"/>
      <c r="D5433" s="238" t="s">
        <v>383</v>
      </c>
      <c r="E5433" s="249" t="s">
        <v>19</v>
      </c>
      <c r="F5433" s="250" t="s">
        <v>4972</v>
      </c>
      <c r="G5433" s="248"/>
      <c r="H5433" s="251">
        <v>21.859999999999999</v>
      </c>
      <c r="I5433" s="252"/>
      <c r="J5433" s="248"/>
      <c r="K5433" s="248"/>
      <c r="L5433" s="253"/>
      <c r="M5433" s="254"/>
      <c r="N5433" s="255"/>
      <c r="O5433" s="255"/>
      <c r="P5433" s="255"/>
      <c r="Q5433" s="255"/>
      <c r="R5433" s="255"/>
      <c r="S5433" s="255"/>
      <c r="T5433" s="256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57" t="s">
        <v>383</v>
      </c>
      <c r="AU5433" s="257" t="s">
        <v>91</v>
      </c>
      <c r="AV5433" s="14" t="s">
        <v>91</v>
      </c>
      <c r="AW5433" s="14" t="s">
        <v>37</v>
      </c>
      <c r="AX5433" s="14" t="s">
        <v>78</v>
      </c>
      <c r="AY5433" s="257" t="s">
        <v>373</v>
      </c>
    </row>
    <row r="5434" s="14" customFormat="1">
      <c r="A5434" s="14"/>
      <c r="B5434" s="247"/>
      <c r="C5434" s="248"/>
      <c r="D5434" s="238" t="s">
        <v>383</v>
      </c>
      <c r="E5434" s="249" t="s">
        <v>19</v>
      </c>
      <c r="F5434" s="250" t="s">
        <v>4973</v>
      </c>
      <c r="G5434" s="248"/>
      <c r="H5434" s="251">
        <v>21.859999999999999</v>
      </c>
      <c r="I5434" s="252"/>
      <c r="J5434" s="248"/>
      <c r="K5434" s="248"/>
      <c r="L5434" s="253"/>
      <c r="M5434" s="254"/>
      <c r="N5434" s="255"/>
      <c r="O5434" s="255"/>
      <c r="P5434" s="255"/>
      <c r="Q5434" s="255"/>
      <c r="R5434" s="255"/>
      <c r="S5434" s="255"/>
      <c r="T5434" s="256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7" t="s">
        <v>383</v>
      </c>
      <c r="AU5434" s="257" t="s">
        <v>91</v>
      </c>
      <c r="AV5434" s="14" t="s">
        <v>91</v>
      </c>
      <c r="AW5434" s="14" t="s">
        <v>37</v>
      </c>
      <c r="AX5434" s="14" t="s">
        <v>78</v>
      </c>
      <c r="AY5434" s="257" t="s">
        <v>373</v>
      </c>
    </row>
    <row r="5435" s="14" customFormat="1">
      <c r="A5435" s="14"/>
      <c r="B5435" s="247"/>
      <c r="C5435" s="248"/>
      <c r="D5435" s="238" t="s">
        <v>383</v>
      </c>
      <c r="E5435" s="249" t="s">
        <v>19</v>
      </c>
      <c r="F5435" s="250" t="s">
        <v>4974</v>
      </c>
      <c r="G5435" s="248"/>
      <c r="H5435" s="251">
        <v>21.859999999999999</v>
      </c>
      <c r="I5435" s="252"/>
      <c r="J5435" s="248"/>
      <c r="K5435" s="248"/>
      <c r="L5435" s="253"/>
      <c r="M5435" s="254"/>
      <c r="N5435" s="255"/>
      <c r="O5435" s="255"/>
      <c r="P5435" s="255"/>
      <c r="Q5435" s="255"/>
      <c r="R5435" s="255"/>
      <c r="S5435" s="255"/>
      <c r="T5435" s="256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7" t="s">
        <v>383</v>
      </c>
      <c r="AU5435" s="257" t="s">
        <v>91</v>
      </c>
      <c r="AV5435" s="14" t="s">
        <v>91</v>
      </c>
      <c r="AW5435" s="14" t="s">
        <v>37</v>
      </c>
      <c r="AX5435" s="14" t="s">
        <v>78</v>
      </c>
      <c r="AY5435" s="257" t="s">
        <v>373</v>
      </c>
    </row>
    <row r="5436" s="14" customFormat="1">
      <c r="A5436" s="14"/>
      <c r="B5436" s="247"/>
      <c r="C5436" s="248"/>
      <c r="D5436" s="238" t="s">
        <v>383</v>
      </c>
      <c r="E5436" s="249" t="s">
        <v>19</v>
      </c>
      <c r="F5436" s="250" t="s">
        <v>4975</v>
      </c>
      <c r="G5436" s="248"/>
      <c r="H5436" s="251">
        <v>21.859999999999999</v>
      </c>
      <c r="I5436" s="252"/>
      <c r="J5436" s="248"/>
      <c r="K5436" s="248"/>
      <c r="L5436" s="253"/>
      <c r="M5436" s="254"/>
      <c r="N5436" s="255"/>
      <c r="O5436" s="255"/>
      <c r="P5436" s="255"/>
      <c r="Q5436" s="255"/>
      <c r="R5436" s="255"/>
      <c r="S5436" s="255"/>
      <c r="T5436" s="256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7" t="s">
        <v>383</v>
      </c>
      <c r="AU5436" s="257" t="s">
        <v>91</v>
      </c>
      <c r="AV5436" s="14" t="s">
        <v>91</v>
      </c>
      <c r="AW5436" s="14" t="s">
        <v>37</v>
      </c>
      <c r="AX5436" s="14" t="s">
        <v>78</v>
      </c>
      <c r="AY5436" s="257" t="s">
        <v>373</v>
      </c>
    </row>
    <row r="5437" s="14" customFormat="1">
      <c r="A5437" s="14"/>
      <c r="B5437" s="247"/>
      <c r="C5437" s="248"/>
      <c r="D5437" s="238" t="s">
        <v>383</v>
      </c>
      <c r="E5437" s="249" t="s">
        <v>19</v>
      </c>
      <c r="F5437" s="250" t="s">
        <v>4976</v>
      </c>
      <c r="G5437" s="248"/>
      <c r="H5437" s="251">
        <v>21.859999999999999</v>
      </c>
      <c r="I5437" s="252"/>
      <c r="J5437" s="248"/>
      <c r="K5437" s="248"/>
      <c r="L5437" s="253"/>
      <c r="M5437" s="254"/>
      <c r="N5437" s="255"/>
      <c r="O5437" s="255"/>
      <c r="P5437" s="255"/>
      <c r="Q5437" s="255"/>
      <c r="R5437" s="255"/>
      <c r="S5437" s="255"/>
      <c r="T5437" s="256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7" t="s">
        <v>383</v>
      </c>
      <c r="AU5437" s="257" t="s">
        <v>91</v>
      </c>
      <c r="AV5437" s="14" t="s">
        <v>91</v>
      </c>
      <c r="AW5437" s="14" t="s">
        <v>37</v>
      </c>
      <c r="AX5437" s="14" t="s">
        <v>78</v>
      </c>
      <c r="AY5437" s="257" t="s">
        <v>373</v>
      </c>
    </row>
    <row r="5438" s="14" customFormat="1">
      <c r="A5438" s="14"/>
      <c r="B5438" s="247"/>
      <c r="C5438" s="248"/>
      <c r="D5438" s="238" t="s">
        <v>383</v>
      </c>
      <c r="E5438" s="249" t="s">
        <v>19</v>
      </c>
      <c r="F5438" s="250" t="s">
        <v>4977</v>
      </c>
      <c r="G5438" s="248"/>
      <c r="H5438" s="251">
        <v>21.859999999999999</v>
      </c>
      <c r="I5438" s="252"/>
      <c r="J5438" s="248"/>
      <c r="K5438" s="248"/>
      <c r="L5438" s="253"/>
      <c r="M5438" s="254"/>
      <c r="N5438" s="255"/>
      <c r="O5438" s="255"/>
      <c r="P5438" s="255"/>
      <c r="Q5438" s="255"/>
      <c r="R5438" s="255"/>
      <c r="S5438" s="255"/>
      <c r="T5438" s="256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7" t="s">
        <v>383</v>
      </c>
      <c r="AU5438" s="257" t="s">
        <v>91</v>
      </c>
      <c r="AV5438" s="14" t="s">
        <v>91</v>
      </c>
      <c r="AW5438" s="14" t="s">
        <v>37</v>
      </c>
      <c r="AX5438" s="14" t="s">
        <v>78</v>
      </c>
      <c r="AY5438" s="257" t="s">
        <v>373</v>
      </c>
    </row>
    <row r="5439" s="14" customFormat="1">
      <c r="A5439" s="14"/>
      <c r="B5439" s="247"/>
      <c r="C5439" s="248"/>
      <c r="D5439" s="238" t="s">
        <v>383</v>
      </c>
      <c r="E5439" s="249" t="s">
        <v>19</v>
      </c>
      <c r="F5439" s="250" t="s">
        <v>4978</v>
      </c>
      <c r="G5439" s="248"/>
      <c r="H5439" s="251">
        <v>21.859999999999999</v>
      </c>
      <c r="I5439" s="252"/>
      <c r="J5439" s="248"/>
      <c r="K5439" s="248"/>
      <c r="L5439" s="253"/>
      <c r="M5439" s="254"/>
      <c r="N5439" s="255"/>
      <c r="O5439" s="255"/>
      <c r="P5439" s="255"/>
      <c r="Q5439" s="255"/>
      <c r="R5439" s="255"/>
      <c r="S5439" s="255"/>
      <c r="T5439" s="256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7" t="s">
        <v>383</v>
      </c>
      <c r="AU5439" s="257" t="s">
        <v>91</v>
      </c>
      <c r="AV5439" s="14" t="s">
        <v>91</v>
      </c>
      <c r="AW5439" s="14" t="s">
        <v>37</v>
      </c>
      <c r="AX5439" s="14" t="s">
        <v>78</v>
      </c>
      <c r="AY5439" s="257" t="s">
        <v>373</v>
      </c>
    </row>
    <row r="5440" s="16" customFormat="1">
      <c r="A5440" s="16"/>
      <c r="B5440" s="269"/>
      <c r="C5440" s="270"/>
      <c r="D5440" s="238" t="s">
        <v>383</v>
      </c>
      <c r="E5440" s="271" t="s">
        <v>19</v>
      </c>
      <c r="F5440" s="272" t="s">
        <v>447</v>
      </c>
      <c r="G5440" s="270"/>
      <c r="H5440" s="273">
        <v>253.75</v>
      </c>
      <c r="I5440" s="274"/>
      <c r="J5440" s="270"/>
      <c r="K5440" s="270"/>
      <c r="L5440" s="275"/>
      <c r="M5440" s="276"/>
      <c r="N5440" s="277"/>
      <c r="O5440" s="277"/>
      <c r="P5440" s="277"/>
      <c r="Q5440" s="277"/>
      <c r="R5440" s="277"/>
      <c r="S5440" s="277"/>
      <c r="T5440" s="278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6"/>
      <c r="AE5440" s="16"/>
      <c r="AT5440" s="279" t="s">
        <v>383</v>
      </c>
      <c r="AU5440" s="279" t="s">
        <v>91</v>
      </c>
      <c r="AV5440" s="16" t="s">
        <v>98</v>
      </c>
      <c r="AW5440" s="16" t="s">
        <v>37</v>
      </c>
      <c r="AX5440" s="16" t="s">
        <v>78</v>
      </c>
      <c r="AY5440" s="279" t="s">
        <v>373</v>
      </c>
    </row>
    <row r="5441" s="13" customFormat="1">
      <c r="A5441" s="13"/>
      <c r="B5441" s="236"/>
      <c r="C5441" s="237"/>
      <c r="D5441" s="238" t="s">
        <v>383</v>
      </c>
      <c r="E5441" s="239" t="s">
        <v>19</v>
      </c>
      <c r="F5441" s="240" t="s">
        <v>693</v>
      </c>
      <c r="G5441" s="237"/>
      <c r="H5441" s="239" t="s">
        <v>19</v>
      </c>
      <c r="I5441" s="241"/>
      <c r="J5441" s="237"/>
      <c r="K5441" s="237"/>
      <c r="L5441" s="242"/>
      <c r="M5441" s="243"/>
      <c r="N5441" s="244"/>
      <c r="O5441" s="244"/>
      <c r="P5441" s="244"/>
      <c r="Q5441" s="244"/>
      <c r="R5441" s="244"/>
      <c r="S5441" s="244"/>
      <c r="T5441" s="245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6" t="s">
        <v>383</v>
      </c>
      <c r="AU5441" s="246" t="s">
        <v>91</v>
      </c>
      <c r="AV5441" s="13" t="s">
        <v>85</v>
      </c>
      <c r="AW5441" s="13" t="s">
        <v>37</v>
      </c>
      <c r="AX5441" s="13" t="s">
        <v>78</v>
      </c>
      <c r="AY5441" s="246" t="s">
        <v>373</v>
      </c>
    </row>
    <row r="5442" s="14" customFormat="1">
      <c r="A5442" s="14"/>
      <c r="B5442" s="247"/>
      <c r="C5442" s="248"/>
      <c r="D5442" s="238" t="s">
        <v>383</v>
      </c>
      <c r="E5442" s="249" t="s">
        <v>19</v>
      </c>
      <c r="F5442" s="250" t="s">
        <v>4979</v>
      </c>
      <c r="G5442" s="248"/>
      <c r="H5442" s="251">
        <v>2.52</v>
      </c>
      <c r="I5442" s="252"/>
      <c r="J5442" s="248"/>
      <c r="K5442" s="248"/>
      <c r="L5442" s="253"/>
      <c r="M5442" s="254"/>
      <c r="N5442" s="255"/>
      <c r="O5442" s="255"/>
      <c r="P5442" s="255"/>
      <c r="Q5442" s="255"/>
      <c r="R5442" s="255"/>
      <c r="S5442" s="255"/>
      <c r="T5442" s="256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7" t="s">
        <v>383</v>
      </c>
      <c r="AU5442" s="257" t="s">
        <v>91</v>
      </c>
      <c r="AV5442" s="14" t="s">
        <v>91</v>
      </c>
      <c r="AW5442" s="14" t="s">
        <v>37</v>
      </c>
      <c r="AX5442" s="14" t="s">
        <v>78</v>
      </c>
      <c r="AY5442" s="257" t="s">
        <v>373</v>
      </c>
    </row>
    <row r="5443" s="14" customFormat="1">
      <c r="A5443" s="14"/>
      <c r="B5443" s="247"/>
      <c r="C5443" s="248"/>
      <c r="D5443" s="238" t="s">
        <v>383</v>
      </c>
      <c r="E5443" s="249" t="s">
        <v>19</v>
      </c>
      <c r="F5443" s="250" t="s">
        <v>4980</v>
      </c>
      <c r="G5443" s="248"/>
      <c r="H5443" s="251">
        <v>20.829999999999998</v>
      </c>
      <c r="I5443" s="252"/>
      <c r="J5443" s="248"/>
      <c r="K5443" s="248"/>
      <c r="L5443" s="253"/>
      <c r="M5443" s="254"/>
      <c r="N5443" s="255"/>
      <c r="O5443" s="255"/>
      <c r="P5443" s="255"/>
      <c r="Q5443" s="255"/>
      <c r="R5443" s="255"/>
      <c r="S5443" s="255"/>
      <c r="T5443" s="256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7" t="s">
        <v>383</v>
      </c>
      <c r="AU5443" s="257" t="s">
        <v>91</v>
      </c>
      <c r="AV5443" s="14" t="s">
        <v>91</v>
      </c>
      <c r="AW5443" s="14" t="s">
        <v>37</v>
      </c>
      <c r="AX5443" s="14" t="s">
        <v>78</v>
      </c>
      <c r="AY5443" s="257" t="s">
        <v>373</v>
      </c>
    </row>
    <row r="5444" s="14" customFormat="1">
      <c r="A5444" s="14"/>
      <c r="B5444" s="247"/>
      <c r="C5444" s="248"/>
      <c r="D5444" s="238" t="s">
        <v>383</v>
      </c>
      <c r="E5444" s="249" t="s">
        <v>19</v>
      </c>
      <c r="F5444" s="250" t="s">
        <v>4981</v>
      </c>
      <c r="G5444" s="248"/>
      <c r="H5444" s="251">
        <v>12.186</v>
      </c>
      <c r="I5444" s="252"/>
      <c r="J5444" s="248"/>
      <c r="K5444" s="248"/>
      <c r="L5444" s="253"/>
      <c r="M5444" s="254"/>
      <c r="N5444" s="255"/>
      <c r="O5444" s="255"/>
      <c r="P5444" s="255"/>
      <c r="Q5444" s="255"/>
      <c r="R5444" s="255"/>
      <c r="S5444" s="255"/>
      <c r="T5444" s="256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7" t="s">
        <v>383</v>
      </c>
      <c r="AU5444" s="257" t="s">
        <v>91</v>
      </c>
      <c r="AV5444" s="14" t="s">
        <v>91</v>
      </c>
      <c r="AW5444" s="14" t="s">
        <v>37</v>
      </c>
      <c r="AX5444" s="14" t="s">
        <v>78</v>
      </c>
      <c r="AY5444" s="257" t="s">
        <v>373</v>
      </c>
    </row>
    <row r="5445" s="14" customFormat="1">
      <c r="A5445" s="14"/>
      <c r="B5445" s="247"/>
      <c r="C5445" s="248"/>
      <c r="D5445" s="238" t="s">
        <v>383</v>
      </c>
      <c r="E5445" s="249" t="s">
        <v>19</v>
      </c>
      <c r="F5445" s="250" t="s">
        <v>4982</v>
      </c>
      <c r="G5445" s="248"/>
      <c r="H5445" s="251">
        <v>6.6600000000000001</v>
      </c>
      <c r="I5445" s="252"/>
      <c r="J5445" s="248"/>
      <c r="K5445" s="248"/>
      <c r="L5445" s="253"/>
      <c r="M5445" s="254"/>
      <c r="N5445" s="255"/>
      <c r="O5445" s="255"/>
      <c r="P5445" s="255"/>
      <c r="Q5445" s="255"/>
      <c r="R5445" s="255"/>
      <c r="S5445" s="255"/>
      <c r="T5445" s="256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7" t="s">
        <v>383</v>
      </c>
      <c r="AU5445" s="257" t="s">
        <v>91</v>
      </c>
      <c r="AV5445" s="14" t="s">
        <v>91</v>
      </c>
      <c r="AW5445" s="14" t="s">
        <v>37</v>
      </c>
      <c r="AX5445" s="14" t="s">
        <v>78</v>
      </c>
      <c r="AY5445" s="257" t="s">
        <v>373</v>
      </c>
    </row>
    <row r="5446" s="14" customFormat="1">
      <c r="A5446" s="14"/>
      <c r="B5446" s="247"/>
      <c r="C5446" s="248"/>
      <c r="D5446" s="238" t="s">
        <v>383</v>
      </c>
      <c r="E5446" s="249" t="s">
        <v>19</v>
      </c>
      <c r="F5446" s="250" t="s">
        <v>4983</v>
      </c>
      <c r="G5446" s="248"/>
      <c r="H5446" s="251">
        <v>5.6340000000000003</v>
      </c>
      <c r="I5446" s="252"/>
      <c r="J5446" s="248"/>
      <c r="K5446" s="248"/>
      <c r="L5446" s="253"/>
      <c r="M5446" s="254"/>
      <c r="N5446" s="255"/>
      <c r="O5446" s="255"/>
      <c r="P5446" s="255"/>
      <c r="Q5446" s="255"/>
      <c r="R5446" s="255"/>
      <c r="S5446" s="255"/>
      <c r="T5446" s="256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7" t="s">
        <v>383</v>
      </c>
      <c r="AU5446" s="257" t="s">
        <v>91</v>
      </c>
      <c r="AV5446" s="14" t="s">
        <v>91</v>
      </c>
      <c r="AW5446" s="14" t="s">
        <v>37</v>
      </c>
      <c r="AX5446" s="14" t="s">
        <v>78</v>
      </c>
      <c r="AY5446" s="257" t="s">
        <v>373</v>
      </c>
    </row>
    <row r="5447" s="14" customFormat="1">
      <c r="A5447" s="14"/>
      <c r="B5447" s="247"/>
      <c r="C5447" s="248"/>
      <c r="D5447" s="238" t="s">
        <v>383</v>
      </c>
      <c r="E5447" s="249" t="s">
        <v>19</v>
      </c>
      <c r="F5447" s="250" t="s">
        <v>4984</v>
      </c>
      <c r="G5447" s="248"/>
      <c r="H5447" s="251">
        <v>1.3500000000000001</v>
      </c>
      <c r="I5447" s="252"/>
      <c r="J5447" s="248"/>
      <c r="K5447" s="248"/>
      <c r="L5447" s="253"/>
      <c r="M5447" s="254"/>
      <c r="N5447" s="255"/>
      <c r="O5447" s="255"/>
      <c r="P5447" s="255"/>
      <c r="Q5447" s="255"/>
      <c r="R5447" s="255"/>
      <c r="S5447" s="255"/>
      <c r="T5447" s="256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7" t="s">
        <v>383</v>
      </c>
      <c r="AU5447" s="257" t="s">
        <v>91</v>
      </c>
      <c r="AV5447" s="14" t="s">
        <v>91</v>
      </c>
      <c r="AW5447" s="14" t="s">
        <v>37</v>
      </c>
      <c r="AX5447" s="14" t="s">
        <v>78</v>
      </c>
      <c r="AY5447" s="257" t="s">
        <v>373</v>
      </c>
    </row>
    <row r="5448" s="14" customFormat="1">
      <c r="A5448" s="14"/>
      <c r="B5448" s="247"/>
      <c r="C5448" s="248"/>
      <c r="D5448" s="238" t="s">
        <v>383</v>
      </c>
      <c r="E5448" s="249" t="s">
        <v>19</v>
      </c>
      <c r="F5448" s="250" t="s">
        <v>4985</v>
      </c>
      <c r="G5448" s="248"/>
      <c r="H5448" s="251">
        <v>2.1600000000000001</v>
      </c>
      <c r="I5448" s="252"/>
      <c r="J5448" s="248"/>
      <c r="K5448" s="248"/>
      <c r="L5448" s="253"/>
      <c r="M5448" s="254"/>
      <c r="N5448" s="255"/>
      <c r="O5448" s="255"/>
      <c r="P5448" s="255"/>
      <c r="Q5448" s="255"/>
      <c r="R5448" s="255"/>
      <c r="S5448" s="255"/>
      <c r="T5448" s="256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7" t="s">
        <v>383</v>
      </c>
      <c r="AU5448" s="257" t="s">
        <v>91</v>
      </c>
      <c r="AV5448" s="14" t="s">
        <v>91</v>
      </c>
      <c r="AW5448" s="14" t="s">
        <v>37</v>
      </c>
      <c r="AX5448" s="14" t="s">
        <v>78</v>
      </c>
      <c r="AY5448" s="257" t="s">
        <v>373</v>
      </c>
    </row>
    <row r="5449" s="14" customFormat="1">
      <c r="A5449" s="14"/>
      <c r="B5449" s="247"/>
      <c r="C5449" s="248"/>
      <c r="D5449" s="238" t="s">
        <v>383</v>
      </c>
      <c r="E5449" s="249" t="s">
        <v>19</v>
      </c>
      <c r="F5449" s="250" t="s">
        <v>4986</v>
      </c>
      <c r="G5449" s="248"/>
      <c r="H5449" s="251">
        <v>2.3999999999999999</v>
      </c>
      <c r="I5449" s="252"/>
      <c r="J5449" s="248"/>
      <c r="K5449" s="248"/>
      <c r="L5449" s="253"/>
      <c r="M5449" s="254"/>
      <c r="N5449" s="255"/>
      <c r="O5449" s="255"/>
      <c r="P5449" s="255"/>
      <c r="Q5449" s="255"/>
      <c r="R5449" s="255"/>
      <c r="S5449" s="255"/>
      <c r="T5449" s="256"/>
      <c r="U5449" s="14"/>
      <c r="V5449" s="14"/>
      <c r="W5449" s="14"/>
      <c r="X5449" s="14"/>
      <c r="Y5449" s="14"/>
      <c r="Z5449" s="14"/>
      <c r="AA5449" s="14"/>
      <c r="AB5449" s="14"/>
      <c r="AC5449" s="14"/>
      <c r="AD5449" s="14"/>
      <c r="AE5449" s="14"/>
      <c r="AT5449" s="257" t="s">
        <v>383</v>
      </c>
      <c r="AU5449" s="257" t="s">
        <v>91</v>
      </c>
      <c r="AV5449" s="14" t="s">
        <v>91</v>
      </c>
      <c r="AW5449" s="14" t="s">
        <v>37</v>
      </c>
      <c r="AX5449" s="14" t="s">
        <v>78</v>
      </c>
      <c r="AY5449" s="257" t="s">
        <v>373</v>
      </c>
    </row>
    <row r="5450" s="14" customFormat="1">
      <c r="A5450" s="14"/>
      <c r="B5450" s="247"/>
      <c r="C5450" s="248"/>
      <c r="D5450" s="238" t="s">
        <v>383</v>
      </c>
      <c r="E5450" s="249" t="s">
        <v>19</v>
      </c>
      <c r="F5450" s="250" t="s">
        <v>4987</v>
      </c>
      <c r="G5450" s="248"/>
      <c r="H5450" s="251">
        <v>21.859999999999999</v>
      </c>
      <c r="I5450" s="252"/>
      <c r="J5450" s="248"/>
      <c r="K5450" s="248"/>
      <c r="L5450" s="253"/>
      <c r="M5450" s="254"/>
      <c r="N5450" s="255"/>
      <c r="O5450" s="255"/>
      <c r="P5450" s="255"/>
      <c r="Q5450" s="255"/>
      <c r="R5450" s="255"/>
      <c r="S5450" s="255"/>
      <c r="T5450" s="256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7" t="s">
        <v>383</v>
      </c>
      <c r="AU5450" s="257" t="s">
        <v>91</v>
      </c>
      <c r="AV5450" s="14" t="s">
        <v>91</v>
      </c>
      <c r="AW5450" s="14" t="s">
        <v>37</v>
      </c>
      <c r="AX5450" s="14" t="s">
        <v>78</v>
      </c>
      <c r="AY5450" s="257" t="s">
        <v>373</v>
      </c>
    </row>
    <row r="5451" s="14" customFormat="1">
      <c r="A5451" s="14"/>
      <c r="B5451" s="247"/>
      <c r="C5451" s="248"/>
      <c r="D5451" s="238" t="s">
        <v>383</v>
      </c>
      <c r="E5451" s="249" t="s">
        <v>19</v>
      </c>
      <c r="F5451" s="250" t="s">
        <v>4988</v>
      </c>
      <c r="G5451" s="248"/>
      <c r="H5451" s="251">
        <v>21.859999999999999</v>
      </c>
      <c r="I5451" s="252"/>
      <c r="J5451" s="248"/>
      <c r="K5451" s="248"/>
      <c r="L5451" s="253"/>
      <c r="M5451" s="254"/>
      <c r="N5451" s="255"/>
      <c r="O5451" s="255"/>
      <c r="P5451" s="255"/>
      <c r="Q5451" s="255"/>
      <c r="R5451" s="255"/>
      <c r="S5451" s="255"/>
      <c r="T5451" s="256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7" t="s">
        <v>383</v>
      </c>
      <c r="AU5451" s="257" t="s">
        <v>91</v>
      </c>
      <c r="AV5451" s="14" t="s">
        <v>91</v>
      </c>
      <c r="AW5451" s="14" t="s">
        <v>37</v>
      </c>
      <c r="AX5451" s="14" t="s">
        <v>78</v>
      </c>
      <c r="AY5451" s="257" t="s">
        <v>373</v>
      </c>
    </row>
    <row r="5452" s="14" customFormat="1">
      <c r="A5452" s="14"/>
      <c r="B5452" s="247"/>
      <c r="C5452" s="248"/>
      <c r="D5452" s="238" t="s">
        <v>383</v>
      </c>
      <c r="E5452" s="249" t="s">
        <v>19</v>
      </c>
      <c r="F5452" s="250" t="s">
        <v>4989</v>
      </c>
      <c r="G5452" s="248"/>
      <c r="H5452" s="251">
        <v>21.859999999999999</v>
      </c>
      <c r="I5452" s="252"/>
      <c r="J5452" s="248"/>
      <c r="K5452" s="248"/>
      <c r="L5452" s="253"/>
      <c r="M5452" s="254"/>
      <c r="N5452" s="255"/>
      <c r="O5452" s="255"/>
      <c r="P5452" s="255"/>
      <c r="Q5452" s="255"/>
      <c r="R5452" s="255"/>
      <c r="S5452" s="255"/>
      <c r="T5452" s="256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7" t="s">
        <v>383</v>
      </c>
      <c r="AU5452" s="257" t="s">
        <v>91</v>
      </c>
      <c r="AV5452" s="14" t="s">
        <v>91</v>
      </c>
      <c r="AW5452" s="14" t="s">
        <v>37</v>
      </c>
      <c r="AX5452" s="14" t="s">
        <v>78</v>
      </c>
      <c r="AY5452" s="257" t="s">
        <v>373</v>
      </c>
    </row>
    <row r="5453" s="14" customFormat="1">
      <c r="A5453" s="14"/>
      <c r="B5453" s="247"/>
      <c r="C5453" s="248"/>
      <c r="D5453" s="238" t="s">
        <v>383</v>
      </c>
      <c r="E5453" s="249" t="s">
        <v>19</v>
      </c>
      <c r="F5453" s="250" t="s">
        <v>4990</v>
      </c>
      <c r="G5453" s="248"/>
      <c r="H5453" s="251">
        <v>21.859999999999999</v>
      </c>
      <c r="I5453" s="252"/>
      <c r="J5453" s="248"/>
      <c r="K5453" s="248"/>
      <c r="L5453" s="253"/>
      <c r="M5453" s="254"/>
      <c r="N5453" s="255"/>
      <c r="O5453" s="255"/>
      <c r="P5453" s="255"/>
      <c r="Q5453" s="255"/>
      <c r="R5453" s="255"/>
      <c r="S5453" s="255"/>
      <c r="T5453" s="256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7" t="s">
        <v>383</v>
      </c>
      <c r="AU5453" s="257" t="s">
        <v>91</v>
      </c>
      <c r="AV5453" s="14" t="s">
        <v>91</v>
      </c>
      <c r="AW5453" s="14" t="s">
        <v>37</v>
      </c>
      <c r="AX5453" s="14" t="s">
        <v>78</v>
      </c>
      <c r="AY5453" s="257" t="s">
        <v>373</v>
      </c>
    </row>
    <row r="5454" s="14" customFormat="1">
      <c r="A5454" s="14"/>
      <c r="B5454" s="247"/>
      <c r="C5454" s="248"/>
      <c r="D5454" s="238" t="s">
        <v>383</v>
      </c>
      <c r="E5454" s="249" t="s">
        <v>19</v>
      </c>
      <c r="F5454" s="250" t="s">
        <v>4991</v>
      </c>
      <c r="G5454" s="248"/>
      <c r="H5454" s="251">
        <v>21.859999999999999</v>
      </c>
      <c r="I5454" s="252"/>
      <c r="J5454" s="248"/>
      <c r="K5454" s="248"/>
      <c r="L5454" s="253"/>
      <c r="M5454" s="254"/>
      <c r="N5454" s="255"/>
      <c r="O5454" s="255"/>
      <c r="P5454" s="255"/>
      <c r="Q5454" s="255"/>
      <c r="R5454" s="255"/>
      <c r="S5454" s="255"/>
      <c r="T5454" s="256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7" t="s">
        <v>383</v>
      </c>
      <c r="AU5454" s="257" t="s">
        <v>91</v>
      </c>
      <c r="AV5454" s="14" t="s">
        <v>91</v>
      </c>
      <c r="AW5454" s="14" t="s">
        <v>37</v>
      </c>
      <c r="AX5454" s="14" t="s">
        <v>78</v>
      </c>
      <c r="AY5454" s="257" t="s">
        <v>373</v>
      </c>
    </row>
    <row r="5455" s="14" customFormat="1">
      <c r="A5455" s="14"/>
      <c r="B5455" s="247"/>
      <c r="C5455" s="248"/>
      <c r="D5455" s="238" t="s">
        <v>383</v>
      </c>
      <c r="E5455" s="249" t="s">
        <v>19</v>
      </c>
      <c r="F5455" s="250" t="s">
        <v>4992</v>
      </c>
      <c r="G5455" s="248"/>
      <c r="H5455" s="251">
        <v>21.859999999999999</v>
      </c>
      <c r="I5455" s="252"/>
      <c r="J5455" s="248"/>
      <c r="K5455" s="248"/>
      <c r="L5455" s="253"/>
      <c r="M5455" s="254"/>
      <c r="N5455" s="255"/>
      <c r="O5455" s="255"/>
      <c r="P5455" s="255"/>
      <c r="Q5455" s="255"/>
      <c r="R5455" s="255"/>
      <c r="S5455" s="255"/>
      <c r="T5455" s="256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7" t="s">
        <v>383</v>
      </c>
      <c r="AU5455" s="257" t="s">
        <v>91</v>
      </c>
      <c r="AV5455" s="14" t="s">
        <v>91</v>
      </c>
      <c r="AW5455" s="14" t="s">
        <v>37</v>
      </c>
      <c r="AX5455" s="14" t="s">
        <v>78</v>
      </c>
      <c r="AY5455" s="257" t="s">
        <v>373</v>
      </c>
    </row>
    <row r="5456" s="14" customFormat="1">
      <c r="A5456" s="14"/>
      <c r="B5456" s="247"/>
      <c r="C5456" s="248"/>
      <c r="D5456" s="238" t="s">
        <v>383</v>
      </c>
      <c r="E5456" s="249" t="s">
        <v>19</v>
      </c>
      <c r="F5456" s="250" t="s">
        <v>4993</v>
      </c>
      <c r="G5456" s="248"/>
      <c r="H5456" s="251">
        <v>21.859999999999999</v>
      </c>
      <c r="I5456" s="252"/>
      <c r="J5456" s="248"/>
      <c r="K5456" s="248"/>
      <c r="L5456" s="253"/>
      <c r="M5456" s="254"/>
      <c r="N5456" s="255"/>
      <c r="O5456" s="255"/>
      <c r="P5456" s="255"/>
      <c r="Q5456" s="255"/>
      <c r="R5456" s="255"/>
      <c r="S5456" s="255"/>
      <c r="T5456" s="256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7" t="s">
        <v>383</v>
      </c>
      <c r="AU5456" s="257" t="s">
        <v>91</v>
      </c>
      <c r="AV5456" s="14" t="s">
        <v>91</v>
      </c>
      <c r="AW5456" s="14" t="s">
        <v>37</v>
      </c>
      <c r="AX5456" s="14" t="s">
        <v>78</v>
      </c>
      <c r="AY5456" s="257" t="s">
        <v>373</v>
      </c>
    </row>
    <row r="5457" s="14" customFormat="1">
      <c r="A5457" s="14"/>
      <c r="B5457" s="247"/>
      <c r="C5457" s="248"/>
      <c r="D5457" s="238" t="s">
        <v>383</v>
      </c>
      <c r="E5457" s="249" t="s">
        <v>19</v>
      </c>
      <c r="F5457" s="250" t="s">
        <v>4994</v>
      </c>
      <c r="G5457" s="248"/>
      <c r="H5457" s="251">
        <v>21.859999999999999</v>
      </c>
      <c r="I5457" s="252"/>
      <c r="J5457" s="248"/>
      <c r="K5457" s="248"/>
      <c r="L5457" s="253"/>
      <c r="M5457" s="254"/>
      <c r="N5457" s="255"/>
      <c r="O5457" s="255"/>
      <c r="P5457" s="255"/>
      <c r="Q5457" s="255"/>
      <c r="R5457" s="255"/>
      <c r="S5457" s="255"/>
      <c r="T5457" s="256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7" t="s">
        <v>383</v>
      </c>
      <c r="AU5457" s="257" t="s">
        <v>91</v>
      </c>
      <c r="AV5457" s="14" t="s">
        <v>91</v>
      </c>
      <c r="AW5457" s="14" t="s">
        <v>37</v>
      </c>
      <c r="AX5457" s="14" t="s">
        <v>78</v>
      </c>
      <c r="AY5457" s="257" t="s">
        <v>373</v>
      </c>
    </row>
    <row r="5458" s="14" customFormat="1">
      <c r="A5458" s="14"/>
      <c r="B5458" s="247"/>
      <c r="C5458" s="248"/>
      <c r="D5458" s="238" t="s">
        <v>383</v>
      </c>
      <c r="E5458" s="249" t="s">
        <v>19</v>
      </c>
      <c r="F5458" s="250" t="s">
        <v>4995</v>
      </c>
      <c r="G5458" s="248"/>
      <c r="H5458" s="251">
        <v>21.859999999999999</v>
      </c>
      <c r="I5458" s="252"/>
      <c r="J5458" s="248"/>
      <c r="K5458" s="248"/>
      <c r="L5458" s="253"/>
      <c r="M5458" s="254"/>
      <c r="N5458" s="255"/>
      <c r="O5458" s="255"/>
      <c r="P5458" s="255"/>
      <c r="Q5458" s="255"/>
      <c r="R5458" s="255"/>
      <c r="S5458" s="255"/>
      <c r="T5458" s="256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7" t="s">
        <v>383</v>
      </c>
      <c r="AU5458" s="257" t="s">
        <v>91</v>
      </c>
      <c r="AV5458" s="14" t="s">
        <v>91</v>
      </c>
      <c r="AW5458" s="14" t="s">
        <v>37</v>
      </c>
      <c r="AX5458" s="14" t="s">
        <v>78</v>
      </c>
      <c r="AY5458" s="257" t="s">
        <v>373</v>
      </c>
    </row>
    <row r="5459" s="14" customFormat="1">
      <c r="A5459" s="14"/>
      <c r="B5459" s="247"/>
      <c r="C5459" s="248"/>
      <c r="D5459" s="238" t="s">
        <v>383</v>
      </c>
      <c r="E5459" s="249" t="s">
        <v>19</v>
      </c>
      <c r="F5459" s="250" t="s">
        <v>4996</v>
      </c>
      <c r="G5459" s="248"/>
      <c r="H5459" s="251">
        <v>21.859999999999999</v>
      </c>
      <c r="I5459" s="252"/>
      <c r="J5459" s="248"/>
      <c r="K5459" s="248"/>
      <c r="L5459" s="253"/>
      <c r="M5459" s="254"/>
      <c r="N5459" s="255"/>
      <c r="O5459" s="255"/>
      <c r="P5459" s="255"/>
      <c r="Q5459" s="255"/>
      <c r="R5459" s="255"/>
      <c r="S5459" s="255"/>
      <c r="T5459" s="256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7" t="s">
        <v>383</v>
      </c>
      <c r="AU5459" s="257" t="s">
        <v>91</v>
      </c>
      <c r="AV5459" s="14" t="s">
        <v>91</v>
      </c>
      <c r="AW5459" s="14" t="s">
        <v>37</v>
      </c>
      <c r="AX5459" s="14" t="s">
        <v>78</v>
      </c>
      <c r="AY5459" s="257" t="s">
        <v>373</v>
      </c>
    </row>
    <row r="5460" s="16" customFormat="1">
      <c r="A5460" s="16"/>
      <c r="B5460" s="269"/>
      <c r="C5460" s="270"/>
      <c r="D5460" s="238" t="s">
        <v>383</v>
      </c>
      <c r="E5460" s="271" t="s">
        <v>19</v>
      </c>
      <c r="F5460" s="272" t="s">
        <v>447</v>
      </c>
      <c r="G5460" s="270"/>
      <c r="H5460" s="273">
        <v>272.33999999999997</v>
      </c>
      <c r="I5460" s="274"/>
      <c r="J5460" s="270"/>
      <c r="K5460" s="270"/>
      <c r="L5460" s="275"/>
      <c r="M5460" s="276"/>
      <c r="N5460" s="277"/>
      <c r="O5460" s="277"/>
      <c r="P5460" s="277"/>
      <c r="Q5460" s="277"/>
      <c r="R5460" s="277"/>
      <c r="S5460" s="277"/>
      <c r="T5460" s="278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6"/>
      <c r="AE5460" s="16"/>
      <c r="AT5460" s="279" t="s">
        <v>383</v>
      </c>
      <c r="AU5460" s="279" t="s">
        <v>91</v>
      </c>
      <c r="AV5460" s="16" t="s">
        <v>98</v>
      </c>
      <c r="AW5460" s="16" t="s">
        <v>37</v>
      </c>
      <c r="AX5460" s="16" t="s">
        <v>78</v>
      </c>
      <c r="AY5460" s="279" t="s">
        <v>373</v>
      </c>
    </row>
    <row r="5461" s="13" customFormat="1">
      <c r="A5461" s="13"/>
      <c r="B5461" s="236"/>
      <c r="C5461" s="237"/>
      <c r="D5461" s="238" t="s">
        <v>383</v>
      </c>
      <c r="E5461" s="239" t="s">
        <v>19</v>
      </c>
      <c r="F5461" s="240" t="s">
        <v>2382</v>
      </c>
      <c r="G5461" s="237"/>
      <c r="H5461" s="239" t="s">
        <v>19</v>
      </c>
      <c r="I5461" s="241"/>
      <c r="J5461" s="237"/>
      <c r="K5461" s="237"/>
      <c r="L5461" s="242"/>
      <c r="M5461" s="243"/>
      <c r="N5461" s="244"/>
      <c r="O5461" s="244"/>
      <c r="P5461" s="244"/>
      <c r="Q5461" s="244"/>
      <c r="R5461" s="244"/>
      <c r="S5461" s="244"/>
      <c r="T5461" s="245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6" t="s">
        <v>383</v>
      </c>
      <c r="AU5461" s="246" t="s">
        <v>91</v>
      </c>
      <c r="AV5461" s="13" t="s">
        <v>85</v>
      </c>
      <c r="AW5461" s="13" t="s">
        <v>37</v>
      </c>
      <c r="AX5461" s="13" t="s">
        <v>78</v>
      </c>
      <c r="AY5461" s="246" t="s">
        <v>373</v>
      </c>
    </row>
    <row r="5462" s="14" customFormat="1">
      <c r="A5462" s="14"/>
      <c r="B5462" s="247"/>
      <c r="C5462" s="248"/>
      <c r="D5462" s="238" t="s">
        <v>383</v>
      </c>
      <c r="E5462" s="249" t="s">
        <v>19</v>
      </c>
      <c r="F5462" s="250" t="s">
        <v>4997</v>
      </c>
      <c r="G5462" s="248"/>
      <c r="H5462" s="251">
        <v>2.52</v>
      </c>
      <c r="I5462" s="252"/>
      <c r="J5462" s="248"/>
      <c r="K5462" s="248"/>
      <c r="L5462" s="253"/>
      <c r="M5462" s="254"/>
      <c r="N5462" s="255"/>
      <c r="O5462" s="255"/>
      <c r="P5462" s="255"/>
      <c r="Q5462" s="255"/>
      <c r="R5462" s="255"/>
      <c r="S5462" s="255"/>
      <c r="T5462" s="256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7" t="s">
        <v>383</v>
      </c>
      <c r="AU5462" s="257" t="s">
        <v>91</v>
      </c>
      <c r="AV5462" s="14" t="s">
        <v>91</v>
      </c>
      <c r="AW5462" s="14" t="s">
        <v>37</v>
      </c>
      <c r="AX5462" s="14" t="s">
        <v>78</v>
      </c>
      <c r="AY5462" s="257" t="s">
        <v>373</v>
      </c>
    </row>
    <row r="5463" s="14" customFormat="1">
      <c r="A5463" s="14"/>
      <c r="B5463" s="247"/>
      <c r="C5463" s="248"/>
      <c r="D5463" s="238" t="s">
        <v>383</v>
      </c>
      <c r="E5463" s="249" t="s">
        <v>19</v>
      </c>
      <c r="F5463" s="250" t="s">
        <v>4998</v>
      </c>
      <c r="G5463" s="248"/>
      <c r="H5463" s="251">
        <v>20.829999999999998</v>
      </c>
      <c r="I5463" s="252"/>
      <c r="J5463" s="248"/>
      <c r="K5463" s="248"/>
      <c r="L5463" s="253"/>
      <c r="M5463" s="254"/>
      <c r="N5463" s="255"/>
      <c r="O5463" s="255"/>
      <c r="P5463" s="255"/>
      <c r="Q5463" s="255"/>
      <c r="R5463" s="255"/>
      <c r="S5463" s="255"/>
      <c r="T5463" s="256"/>
      <c r="U5463" s="14"/>
      <c r="V5463" s="14"/>
      <c r="W5463" s="14"/>
      <c r="X5463" s="14"/>
      <c r="Y5463" s="14"/>
      <c r="Z5463" s="14"/>
      <c r="AA5463" s="14"/>
      <c r="AB5463" s="14"/>
      <c r="AC5463" s="14"/>
      <c r="AD5463" s="14"/>
      <c r="AE5463" s="14"/>
      <c r="AT5463" s="257" t="s">
        <v>383</v>
      </c>
      <c r="AU5463" s="257" t="s">
        <v>91</v>
      </c>
      <c r="AV5463" s="14" t="s">
        <v>91</v>
      </c>
      <c r="AW5463" s="14" t="s">
        <v>37</v>
      </c>
      <c r="AX5463" s="14" t="s">
        <v>78</v>
      </c>
      <c r="AY5463" s="257" t="s">
        <v>373</v>
      </c>
    </row>
    <row r="5464" s="14" customFormat="1">
      <c r="A5464" s="14"/>
      <c r="B5464" s="247"/>
      <c r="C5464" s="248"/>
      <c r="D5464" s="238" t="s">
        <v>383</v>
      </c>
      <c r="E5464" s="249" t="s">
        <v>19</v>
      </c>
      <c r="F5464" s="250" t="s">
        <v>4999</v>
      </c>
      <c r="G5464" s="248"/>
      <c r="H5464" s="251">
        <v>12.186</v>
      </c>
      <c r="I5464" s="252"/>
      <c r="J5464" s="248"/>
      <c r="K5464" s="248"/>
      <c r="L5464" s="253"/>
      <c r="M5464" s="254"/>
      <c r="N5464" s="255"/>
      <c r="O5464" s="255"/>
      <c r="P5464" s="255"/>
      <c r="Q5464" s="255"/>
      <c r="R5464" s="255"/>
      <c r="S5464" s="255"/>
      <c r="T5464" s="256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7" t="s">
        <v>383</v>
      </c>
      <c r="AU5464" s="257" t="s">
        <v>91</v>
      </c>
      <c r="AV5464" s="14" t="s">
        <v>91</v>
      </c>
      <c r="AW5464" s="14" t="s">
        <v>37</v>
      </c>
      <c r="AX5464" s="14" t="s">
        <v>78</v>
      </c>
      <c r="AY5464" s="257" t="s">
        <v>373</v>
      </c>
    </row>
    <row r="5465" s="14" customFormat="1">
      <c r="A5465" s="14"/>
      <c r="B5465" s="247"/>
      <c r="C5465" s="248"/>
      <c r="D5465" s="238" t="s">
        <v>383</v>
      </c>
      <c r="E5465" s="249" t="s">
        <v>19</v>
      </c>
      <c r="F5465" s="250" t="s">
        <v>5000</v>
      </c>
      <c r="G5465" s="248"/>
      <c r="H5465" s="251">
        <v>6.6600000000000001</v>
      </c>
      <c r="I5465" s="252"/>
      <c r="J5465" s="248"/>
      <c r="K5465" s="248"/>
      <c r="L5465" s="253"/>
      <c r="M5465" s="254"/>
      <c r="N5465" s="255"/>
      <c r="O5465" s="255"/>
      <c r="P5465" s="255"/>
      <c r="Q5465" s="255"/>
      <c r="R5465" s="255"/>
      <c r="S5465" s="255"/>
      <c r="T5465" s="256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7" t="s">
        <v>383</v>
      </c>
      <c r="AU5465" s="257" t="s">
        <v>91</v>
      </c>
      <c r="AV5465" s="14" t="s">
        <v>91</v>
      </c>
      <c r="AW5465" s="14" t="s">
        <v>37</v>
      </c>
      <c r="AX5465" s="14" t="s">
        <v>78</v>
      </c>
      <c r="AY5465" s="257" t="s">
        <v>373</v>
      </c>
    </row>
    <row r="5466" s="14" customFormat="1">
      <c r="A5466" s="14"/>
      <c r="B5466" s="247"/>
      <c r="C5466" s="248"/>
      <c r="D5466" s="238" t="s">
        <v>383</v>
      </c>
      <c r="E5466" s="249" t="s">
        <v>19</v>
      </c>
      <c r="F5466" s="250" t="s">
        <v>5001</v>
      </c>
      <c r="G5466" s="248"/>
      <c r="H5466" s="251">
        <v>5.6340000000000003</v>
      </c>
      <c r="I5466" s="252"/>
      <c r="J5466" s="248"/>
      <c r="K5466" s="248"/>
      <c r="L5466" s="253"/>
      <c r="M5466" s="254"/>
      <c r="N5466" s="255"/>
      <c r="O5466" s="255"/>
      <c r="P5466" s="255"/>
      <c r="Q5466" s="255"/>
      <c r="R5466" s="255"/>
      <c r="S5466" s="255"/>
      <c r="T5466" s="256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7" t="s">
        <v>383</v>
      </c>
      <c r="AU5466" s="257" t="s">
        <v>91</v>
      </c>
      <c r="AV5466" s="14" t="s">
        <v>91</v>
      </c>
      <c r="AW5466" s="14" t="s">
        <v>37</v>
      </c>
      <c r="AX5466" s="14" t="s">
        <v>78</v>
      </c>
      <c r="AY5466" s="257" t="s">
        <v>373</v>
      </c>
    </row>
    <row r="5467" s="14" customFormat="1">
      <c r="A5467" s="14"/>
      <c r="B5467" s="247"/>
      <c r="C5467" s="248"/>
      <c r="D5467" s="238" t="s">
        <v>383</v>
      </c>
      <c r="E5467" s="249" t="s">
        <v>19</v>
      </c>
      <c r="F5467" s="250" t="s">
        <v>5002</v>
      </c>
      <c r="G5467" s="248"/>
      <c r="H5467" s="251">
        <v>1.3500000000000001</v>
      </c>
      <c r="I5467" s="252"/>
      <c r="J5467" s="248"/>
      <c r="K5467" s="248"/>
      <c r="L5467" s="253"/>
      <c r="M5467" s="254"/>
      <c r="N5467" s="255"/>
      <c r="O5467" s="255"/>
      <c r="P5467" s="255"/>
      <c r="Q5467" s="255"/>
      <c r="R5467" s="255"/>
      <c r="S5467" s="255"/>
      <c r="T5467" s="256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7" t="s">
        <v>383</v>
      </c>
      <c r="AU5467" s="257" t="s">
        <v>91</v>
      </c>
      <c r="AV5467" s="14" t="s">
        <v>91</v>
      </c>
      <c r="AW5467" s="14" t="s">
        <v>37</v>
      </c>
      <c r="AX5467" s="14" t="s">
        <v>78</v>
      </c>
      <c r="AY5467" s="257" t="s">
        <v>373</v>
      </c>
    </row>
    <row r="5468" s="14" customFormat="1">
      <c r="A5468" s="14"/>
      <c r="B5468" s="247"/>
      <c r="C5468" s="248"/>
      <c r="D5468" s="238" t="s">
        <v>383</v>
      </c>
      <c r="E5468" s="249" t="s">
        <v>19</v>
      </c>
      <c r="F5468" s="250" t="s">
        <v>5003</v>
      </c>
      <c r="G5468" s="248"/>
      <c r="H5468" s="251">
        <v>2.1600000000000001</v>
      </c>
      <c r="I5468" s="252"/>
      <c r="J5468" s="248"/>
      <c r="K5468" s="248"/>
      <c r="L5468" s="253"/>
      <c r="M5468" s="254"/>
      <c r="N5468" s="255"/>
      <c r="O5468" s="255"/>
      <c r="P5468" s="255"/>
      <c r="Q5468" s="255"/>
      <c r="R5468" s="255"/>
      <c r="S5468" s="255"/>
      <c r="T5468" s="256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7" t="s">
        <v>383</v>
      </c>
      <c r="AU5468" s="257" t="s">
        <v>91</v>
      </c>
      <c r="AV5468" s="14" t="s">
        <v>91</v>
      </c>
      <c r="AW5468" s="14" t="s">
        <v>37</v>
      </c>
      <c r="AX5468" s="14" t="s">
        <v>78</v>
      </c>
      <c r="AY5468" s="257" t="s">
        <v>373</v>
      </c>
    </row>
    <row r="5469" s="14" customFormat="1">
      <c r="A5469" s="14"/>
      <c r="B5469" s="247"/>
      <c r="C5469" s="248"/>
      <c r="D5469" s="238" t="s">
        <v>383</v>
      </c>
      <c r="E5469" s="249" t="s">
        <v>19</v>
      </c>
      <c r="F5469" s="250" t="s">
        <v>5004</v>
      </c>
      <c r="G5469" s="248"/>
      <c r="H5469" s="251">
        <v>2.3999999999999999</v>
      </c>
      <c r="I5469" s="252"/>
      <c r="J5469" s="248"/>
      <c r="K5469" s="248"/>
      <c r="L5469" s="253"/>
      <c r="M5469" s="254"/>
      <c r="N5469" s="255"/>
      <c r="O5469" s="255"/>
      <c r="P5469" s="255"/>
      <c r="Q5469" s="255"/>
      <c r="R5469" s="255"/>
      <c r="S5469" s="255"/>
      <c r="T5469" s="256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7" t="s">
        <v>383</v>
      </c>
      <c r="AU5469" s="257" t="s">
        <v>91</v>
      </c>
      <c r="AV5469" s="14" t="s">
        <v>91</v>
      </c>
      <c r="AW5469" s="14" t="s">
        <v>37</v>
      </c>
      <c r="AX5469" s="14" t="s">
        <v>78</v>
      </c>
      <c r="AY5469" s="257" t="s">
        <v>373</v>
      </c>
    </row>
    <row r="5470" s="14" customFormat="1">
      <c r="A5470" s="14"/>
      <c r="B5470" s="247"/>
      <c r="C5470" s="248"/>
      <c r="D5470" s="238" t="s">
        <v>383</v>
      </c>
      <c r="E5470" s="249" t="s">
        <v>19</v>
      </c>
      <c r="F5470" s="250" t="s">
        <v>5005</v>
      </c>
      <c r="G5470" s="248"/>
      <c r="H5470" s="251">
        <v>21.859999999999999</v>
      </c>
      <c r="I5470" s="252"/>
      <c r="J5470" s="248"/>
      <c r="K5470" s="248"/>
      <c r="L5470" s="253"/>
      <c r="M5470" s="254"/>
      <c r="N5470" s="255"/>
      <c r="O5470" s="255"/>
      <c r="P5470" s="255"/>
      <c r="Q5470" s="255"/>
      <c r="R5470" s="255"/>
      <c r="S5470" s="255"/>
      <c r="T5470" s="256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7" t="s">
        <v>383</v>
      </c>
      <c r="AU5470" s="257" t="s">
        <v>91</v>
      </c>
      <c r="AV5470" s="14" t="s">
        <v>91</v>
      </c>
      <c r="AW5470" s="14" t="s">
        <v>37</v>
      </c>
      <c r="AX5470" s="14" t="s">
        <v>78</v>
      </c>
      <c r="AY5470" s="257" t="s">
        <v>373</v>
      </c>
    </row>
    <row r="5471" s="14" customFormat="1">
      <c r="A5471" s="14"/>
      <c r="B5471" s="247"/>
      <c r="C5471" s="248"/>
      <c r="D5471" s="238" t="s">
        <v>383</v>
      </c>
      <c r="E5471" s="249" t="s">
        <v>19</v>
      </c>
      <c r="F5471" s="250" t="s">
        <v>5006</v>
      </c>
      <c r="G5471" s="248"/>
      <c r="H5471" s="251">
        <v>21.859999999999999</v>
      </c>
      <c r="I5471" s="252"/>
      <c r="J5471" s="248"/>
      <c r="K5471" s="248"/>
      <c r="L5471" s="253"/>
      <c r="M5471" s="254"/>
      <c r="N5471" s="255"/>
      <c r="O5471" s="255"/>
      <c r="P5471" s="255"/>
      <c r="Q5471" s="255"/>
      <c r="R5471" s="255"/>
      <c r="S5471" s="255"/>
      <c r="T5471" s="256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7" t="s">
        <v>383</v>
      </c>
      <c r="AU5471" s="257" t="s">
        <v>91</v>
      </c>
      <c r="AV5471" s="14" t="s">
        <v>91</v>
      </c>
      <c r="AW5471" s="14" t="s">
        <v>37</v>
      </c>
      <c r="AX5471" s="14" t="s">
        <v>78</v>
      </c>
      <c r="AY5471" s="257" t="s">
        <v>373</v>
      </c>
    </row>
    <row r="5472" s="14" customFormat="1">
      <c r="A5472" s="14"/>
      <c r="B5472" s="247"/>
      <c r="C5472" s="248"/>
      <c r="D5472" s="238" t="s">
        <v>383</v>
      </c>
      <c r="E5472" s="249" t="s">
        <v>19</v>
      </c>
      <c r="F5472" s="250" t="s">
        <v>5007</v>
      </c>
      <c r="G5472" s="248"/>
      <c r="H5472" s="251">
        <v>21.859999999999999</v>
      </c>
      <c r="I5472" s="252"/>
      <c r="J5472" s="248"/>
      <c r="K5472" s="248"/>
      <c r="L5472" s="253"/>
      <c r="M5472" s="254"/>
      <c r="N5472" s="255"/>
      <c r="O5472" s="255"/>
      <c r="P5472" s="255"/>
      <c r="Q5472" s="255"/>
      <c r="R5472" s="255"/>
      <c r="S5472" s="255"/>
      <c r="T5472" s="256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7" t="s">
        <v>383</v>
      </c>
      <c r="AU5472" s="257" t="s">
        <v>91</v>
      </c>
      <c r="AV5472" s="14" t="s">
        <v>91</v>
      </c>
      <c r="AW5472" s="14" t="s">
        <v>37</v>
      </c>
      <c r="AX5472" s="14" t="s">
        <v>78</v>
      </c>
      <c r="AY5472" s="257" t="s">
        <v>373</v>
      </c>
    </row>
    <row r="5473" s="14" customFormat="1">
      <c r="A5473" s="14"/>
      <c r="B5473" s="247"/>
      <c r="C5473" s="248"/>
      <c r="D5473" s="238" t="s">
        <v>383</v>
      </c>
      <c r="E5473" s="249" t="s">
        <v>19</v>
      </c>
      <c r="F5473" s="250" t="s">
        <v>5008</v>
      </c>
      <c r="G5473" s="248"/>
      <c r="H5473" s="251">
        <v>21.859999999999999</v>
      </c>
      <c r="I5473" s="252"/>
      <c r="J5473" s="248"/>
      <c r="K5473" s="248"/>
      <c r="L5473" s="253"/>
      <c r="M5473" s="254"/>
      <c r="N5473" s="255"/>
      <c r="O5473" s="255"/>
      <c r="P5473" s="255"/>
      <c r="Q5473" s="255"/>
      <c r="R5473" s="255"/>
      <c r="S5473" s="255"/>
      <c r="T5473" s="256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7" t="s">
        <v>383</v>
      </c>
      <c r="AU5473" s="257" t="s">
        <v>91</v>
      </c>
      <c r="AV5473" s="14" t="s">
        <v>91</v>
      </c>
      <c r="AW5473" s="14" t="s">
        <v>37</v>
      </c>
      <c r="AX5473" s="14" t="s">
        <v>78</v>
      </c>
      <c r="AY5473" s="257" t="s">
        <v>373</v>
      </c>
    </row>
    <row r="5474" s="14" customFormat="1">
      <c r="A5474" s="14"/>
      <c r="B5474" s="247"/>
      <c r="C5474" s="248"/>
      <c r="D5474" s="238" t="s">
        <v>383</v>
      </c>
      <c r="E5474" s="249" t="s">
        <v>19</v>
      </c>
      <c r="F5474" s="250" t="s">
        <v>5009</v>
      </c>
      <c r="G5474" s="248"/>
      <c r="H5474" s="251">
        <v>21.859999999999999</v>
      </c>
      <c r="I5474" s="252"/>
      <c r="J5474" s="248"/>
      <c r="K5474" s="248"/>
      <c r="L5474" s="253"/>
      <c r="M5474" s="254"/>
      <c r="N5474" s="255"/>
      <c r="O5474" s="255"/>
      <c r="P5474" s="255"/>
      <c r="Q5474" s="255"/>
      <c r="R5474" s="255"/>
      <c r="S5474" s="255"/>
      <c r="T5474" s="256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7" t="s">
        <v>383</v>
      </c>
      <c r="AU5474" s="257" t="s">
        <v>91</v>
      </c>
      <c r="AV5474" s="14" t="s">
        <v>91</v>
      </c>
      <c r="AW5474" s="14" t="s">
        <v>37</v>
      </c>
      <c r="AX5474" s="14" t="s">
        <v>78</v>
      </c>
      <c r="AY5474" s="257" t="s">
        <v>373</v>
      </c>
    </row>
    <row r="5475" s="14" customFormat="1">
      <c r="A5475" s="14"/>
      <c r="B5475" s="247"/>
      <c r="C5475" s="248"/>
      <c r="D5475" s="238" t="s">
        <v>383</v>
      </c>
      <c r="E5475" s="249" t="s">
        <v>19</v>
      </c>
      <c r="F5475" s="250" t="s">
        <v>5010</v>
      </c>
      <c r="G5475" s="248"/>
      <c r="H5475" s="251">
        <v>21.859999999999999</v>
      </c>
      <c r="I5475" s="252"/>
      <c r="J5475" s="248"/>
      <c r="K5475" s="248"/>
      <c r="L5475" s="253"/>
      <c r="M5475" s="254"/>
      <c r="N5475" s="255"/>
      <c r="O5475" s="255"/>
      <c r="P5475" s="255"/>
      <c r="Q5475" s="255"/>
      <c r="R5475" s="255"/>
      <c r="S5475" s="255"/>
      <c r="T5475" s="256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7" t="s">
        <v>383</v>
      </c>
      <c r="AU5475" s="257" t="s">
        <v>91</v>
      </c>
      <c r="AV5475" s="14" t="s">
        <v>91</v>
      </c>
      <c r="AW5475" s="14" t="s">
        <v>37</v>
      </c>
      <c r="AX5475" s="14" t="s">
        <v>78</v>
      </c>
      <c r="AY5475" s="257" t="s">
        <v>373</v>
      </c>
    </row>
    <row r="5476" s="14" customFormat="1">
      <c r="A5476" s="14"/>
      <c r="B5476" s="247"/>
      <c r="C5476" s="248"/>
      <c r="D5476" s="238" t="s">
        <v>383</v>
      </c>
      <c r="E5476" s="249" t="s">
        <v>19</v>
      </c>
      <c r="F5476" s="250" t="s">
        <v>5011</v>
      </c>
      <c r="G5476" s="248"/>
      <c r="H5476" s="251">
        <v>21.859999999999999</v>
      </c>
      <c r="I5476" s="252"/>
      <c r="J5476" s="248"/>
      <c r="K5476" s="248"/>
      <c r="L5476" s="253"/>
      <c r="M5476" s="254"/>
      <c r="N5476" s="255"/>
      <c r="O5476" s="255"/>
      <c r="P5476" s="255"/>
      <c r="Q5476" s="255"/>
      <c r="R5476" s="255"/>
      <c r="S5476" s="255"/>
      <c r="T5476" s="256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7" t="s">
        <v>383</v>
      </c>
      <c r="AU5476" s="257" t="s">
        <v>91</v>
      </c>
      <c r="AV5476" s="14" t="s">
        <v>91</v>
      </c>
      <c r="AW5476" s="14" t="s">
        <v>37</v>
      </c>
      <c r="AX5476" s="14" t="s">
        <v>78</v>
      </c>
      <c r="AY5476" s="257" t="s">
        <v>373</v>
      </c>
    </row>
    <row r="5477" s="14" customFormat="1">
      <c r="A5477" s="14"/>
      <c r="B5477" s="247"/>
      <c r="C5477" s="248"/>
      <c r="D5477" s="238" t="s">
        <v>383</v>
      </c>
      <c r="E5477" s="249" t="s">
        <v>19</v>
      </c>
      <c r="F5477" s="250" t="s">
        <v>5012</v>
      </c>
      <c r="G5477" s="248"/>
      <c r="H5477" s="251">
        <v>21.859999999999999</v>
      </c>
      <c r="I5477" s="252"/>
      <c r="J5477" s="248"/>
      <c r="K5477" s="248"/>
      <c r="L5477" s="253"/>
      <c r="M5477" s="254"/>
      <c r="N5477" s="255"/>
      <c r="O5477" s="255"/>
      <c r="P5477" s="255"/>
      <c r="Q5477" s="255"/>
      <c r="R5477" s="255"/>
      <c r="S5477" s="255"/>
      <c r="T5477" s="256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7" t="s">
        <v>383</v>
      </c>
      <c r="AU5477" s="257" t="s">
        <v>91</v>
      </c>
      <c r="AV5477" s="14" t="s">
        <v>91</v>
      </c>
      <c r="AW5477" s="14" t="s">
        <v>37</v>
      </c>
      <c r="AX5477" s="14" t="s">
        <v>78</v>
      </c>
      <c r="AY5477" s="257" t="s">
        <v>373</v>
      </c>
    </row>
    <row r="5478" s="14" customFormat="1">
      <c r="A5478" s="14"/>
      <c r="B5478" s="247"/>
      <c r="C5478" s="248"/>
      <c r="D5478" s="238" t="s">
        <v>383</v>
      </c>
      <c r="E5478" s="249" t="s">
        <v>19</v>
      </c>
      <c r="F5478" s="250" t="s">
        <v>5013</v>
      </c>
      <c r="G5478" s="248"/>
      <c r="H5478" s="251">
        <v>21.859999999999999</v>
      </c>
      <c r="I5478" s="252"/>
      <c r="J5478" s="248"/>
      <c r="K5478" s="248"/>
      <c r="L5478" s="253"/>
      <c r="M5478" s="254"/>
      <c r="N5478" s="255"/>
      <c r="O5478" s="255"/>
      <c r="P5478" s="255"/>
      <c r="Q5478" s="255"/>
      <c r="R5478" s="255"/>
      <c r="S5478" s="255"/>
      <c r="T5478" s="256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7" t="s">
        <v>383</v>
      </c>
      <c r="AU5478" s="257" t="s">
        <v>91</v>
      </c>
      <c r="AV5478" s="14" t="s">
        <v>91</v>
      </c>
      <c r="AW5478" s="14" t="s">
        <v>37</v>
      </c>
      <c r="AX5478" s="14" t="s">
        <v>78</v>
      </c>
      <c r="AY5478" s="257" t="s">
        <v>373</v>
      </c>
    </row>
    <row r="5479" s="14" customFormat="1">
      <c r="A5479" s="14"/>
      <c r="B5479" s="247"/>
      <c r="C5479" s="248"/>
      <c r="D5479" s="238" t="s">
        <v>383</v>
      </c>
      <c r="E5479" s="249" t="s">
        <v>19</v>
      </c>
      <c r="F5479" s="250" t="s">
        <v>5014</v>
      </c>
      <c r="G5479" s="248"/>
      <c r="H5479" s="251">
        <v>21.859999999999999</v>
      </c>
      <c r="I5479" s="252"/>
      <c r="J5479" s="248"/>
      <c r="K5479" s="248"/>
      <c r="L5479" s="253"/>
      <c r="M5479" s="254"/>
      <c r="N5479" s="255"/>
      <c r="O5479" s="255"/>
      <c r="P5479" s="255"/>
      <c r="Q5479" s="255"/>
      <c r="R5479" s="255"/>
      <c r="S5479" s="255"/>
      <c r="T5479" s="256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7" t="s">
        <v>383</v>
      </c>
      <c r="AU5479" s="257" t="s">
        <v>91</v>
      </c>
      <c r="AV5479" s="14" t="s">
        <v>91</v>
      </c>
      <c r="AW5479" s="14" t="s">
        <v>37</v>
      </c>
      <c r="AX5479" s="14" t="s">
        <v>78</v>
      </c>
      <c r="AY5479" s="257" t="s">
        <v>373</v>
      </c>
    </row>
    <row r="5480" s="16" customFormat="1">
      <c r="A5480" s="16"/>
      <c r="B5480" s="269"/>
      <c r="C5480" s="270"/>
      <c r="D5480" s="238" t="s">
        <v>383</v>
      </c>
      <c r="E5480" s="271" t="s">
        <v>19</v>
      </c>
      <c r="F5480" s="272" t="s">
        <v>447</v>
      </c>
      <c r="G5480" s="270"/>
      <c r="H5480" s="273">
        <v>272.33999999999997</v>
      </c>
      <c r="I5480" s="274"/>
      <c r="J5480" s="270"/>
      <c r="K5480" s="270"/>
      <c r="L5480" s="275"/>
      <c r="M5480" s="276"/>
      <c r="N5480" s="277"/>
      <c r="O5480" s="277"/>
      <c r="P5480" s="277"/>
      <c r="Q5480" s="277"/>
      <c r="R5480" s="277"/>
      <c r="S5480" s="277"/>
      <c r="T5480" s="278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6"/>
      <c r="AE5480" s="16"/>
      <c r="AT5480" s="279" t="s">
        <v>383</v>
      </c>
      <c r="AU5480" s="279" t="s">
        <v>91</v>
      </c>
      <c r="AV5480" s="16" t="s">
        <v>98</v>
      </c>
      <c r="AW5480" s="16" t="s">
        <v>37</v>
      </c>
      <c r="AX5480" s="16" t="s">
        <v>78</v>
      </c>
      <c r="AY5480" s="279" t="s">
        <v>373</v>
      </c>
    </row>
    <row r="5481" s="15" customFormat="1">
      <c r="A5481" s="15"/>
      <c r="B5481" s="258"/>
      <c r="C5481" s="259"/>
      <c r="D5481" s="238" t="s">
        <v>383</v>
      </c>
      <c r="E5481" s="260" t="s">
        <v>196</v>
      </c>
      <c r="F5481" s="261" t="s">
        <v>386</v>
      </c>
      <c r="G5481" s="259"/>
      <c r="H5481" s="262">
        <v>974.35199999999998</v>
      </c>
      <c r="I5481" s="263"/>
      <c r="J5481" s="259"/>
      <c r="K5481" s="259"/>
      <c r="L5481" s="264"/>
      <c r="M5481" s="265"/>
      <c r="N5481" s="266"/>
      <c r="O5481" s="266"/>
      <c r="P5481" s="266"/>
      <c r="Q5481" s="266"/>
      <c r="R5481" s="266"/>
      <c r="S5481" s="266"/>
      <c r="T5481" s="267"/>
      <c r="U5481" s="15"/>
      <c r="V5481" s="15"/>
      <c r="W5481" s="15"/>
      <c r="X5481" s="15"/>
      <c r="Y5481" s="15"/>
      <c r="Z5481" s="15"/>
      <c r="AA5481" s="15"/>
      <c r="AB5481" s="15"/>
      <c r="AC5481" s="15"/>
      <c r="AD5481" s="15"/>
      <c r="AE5481" s="15"/>
      <c r="AT5481" s="268" t="s">
        <v>383</v>
      </c>
      <c r="AU5481" s="268" t="s">
        <v>91</v>
      </c>
      <c r="AV5481" s="15" t="s">
        <v>379</v>
      </c>
      <c r="AW5481" s="15" t="s">
        <v>37</v>
      </c>
      <c r="AX5481" s="15" t="s">
        <v>85</v>
      </c>
      <c r="AY5481" s="268" t="s">
        <v>373</v>
      </c>
    </row>
    <row r="5482" s="2" customFormat="1" ht="24.15" customHeight="1">
      <c r="A5482" s="41"/>
      <c r="B5482" s="42"/>
      <c r="C5482" s="218" t="s">
        <v>5015</v>
      </c>
      <c r="D5482" s="218" t="s">
        <v>375</v>
      </c>
      <c r="E5482" s="219" t="s">
        <v>5016</v>
      </c>
      <c r="F5482" s="220" t="s">
        <v>5017</v>
      </c>
      <c r="G5482" s="221" t="s">
        <v>153</v>
      </c>
      <c r="H5482" s="222">
        <v>974.35199999999998</v>
      </c>
      <c r="I5482" s="223"/>
      <c r="J5482" s="224">
        <f>ROUND(I5482*H5482,2)</f>
        <v>0</v>
      </c>
      <c r="K5482" s="220" t="s">
        <v>378</v>
      </c>
      <c r="L5482" s="47"/>
      <c r="M5482" s="225" t="s">
        <v>19</v>
      </c>
      <c r="N5482" s="226" t="s">
        <v>50</v>
      </c>
      <c r="O5482" s="87"/>
      <c r="P5482" s="227">
        <f>O5482*H5482</f>
        <v>0</v>
      </c>
      <c r="Q5482" s="227">
        <v>0.00029999999999999997</v>
      </c>
      <c r="R5482" s="227">
        <f>Q5482*H5482</f>
        <v>0.29230559999999994</v>
      </c>
      <c r="S5482" s="227">
        <v>0</v>
      </c>
      <c r="T5482" s="228">
        <f>S5482*H5482</f>
        <v>0</v>
      </c>
      <c r="U5482" s="41"/>
      <c r="V5482" s="41"/>
      <c r="W5482" s="41"/>
      <c r="X5482" s="41"/>
      <c r="Y5482" s="41"/>
      <c r="Z5482" s="41"/>
      <c r="AA5482" s="41"/>
      <c r="AB5482" s="41"/>
      <c r="AC5482" s="41"/>
      <c r="AD5482" s="41"/>
      <c r="AE5482" s="41"/>
      <c r="AR5482" s="229" t="s">
        <v>482</v>
      </c>
      <c r="AT5482" s="229" t="s">
        <v>375</v>
      </c>
      <c r="AU5482" s="229" t="s">
        <v>91</v>
      </c>
      <c r="AY5482" s="20" t="s">
        <v>373</v>
      </c>
      <c r="BE5482" s="230">
        <f>IF(N5482="základní",J5482,0)</f>
        <v>0</v>
      </c>
      <c r="BF5482" s="230">
        <f>IF(N5482="snížená",J5482,0)</f>
        <v>0</v>
      </c>
      <c r="BG5482" s="230">
        <f>IF(N5482="zákl. přenesená",J5482,0)</f>
        <v>0</v>
      </c>
      <c r="BH5482" s="230">
        <f>IF(N5482="sníž. přenesená",J5482,0)</f>
        <v>0</v>
      </c>
      <c r="BI5482" s="230">
        <f>IF(N5482="nulová",J5482,0)</f>
        <v>0</v>
      </c>
      <c r="BJ5482" s="20" t="s">
        <v>91</v>
      </c>
      <c r="BK5482" s="230">
        <f>ROUND(I5482*H5482,2)</f>
        <v>0</v>
      </c>
      <c r="BL5482" s="20" t="s">
        <v>482</v>
      </c>
      <c r="BM5482" s="229" t="s">
        <v>5018</v>
      </c>
    </row>
    <row r="5483" s="2" customFormat="1">
      <c r="A5483" s="41"/>
      <c r="B5483" s="42"/>
      <c r="C5483" s="43"/>
      <c r="D5483" s="231" t="s">
        <v>381</v>
      </c>
      <c r="E5483" s="43"/>
      <c r="F5483" s="232" t="s">
        <v>5019</v>
      </c>
      <c r="G5483" s="43"/>
      <c r="H5483" s="43"/>
      <c r="I5483" s="233"/>
      <c r="J5483" s="43"/>
      <c r="K5483" s="43"/>
      <c r="L5483" s="47"/>
      <c r="M5483" s="234"/>
      <c r="N5483" s="235"/>
      <c r="O5483" s="87"/>
      <c r="P5483" s="87"/>
      <c r="Q5483" s="87"/>
      <c r="R5483" s="87"/>
      <c r="S5483" s="87"/>
      <c r="T5483" s="88"/>
      <c r="U5483" s="41"/>
      <c r="V5483" s="41"/>
      <c r="W5483" s="41"/>
      <c r="X5483" s="41"/>
      <c r="Y5483" s="41"/>
      <c r="Z5483" s="41"/>
      <c r="AA5483" s="41"/>
      <c r="AB5483" s="41"/>
      <c r="AC5483" s="41"/>
      <c r="AD5483" s="41"/>
      <c r="AE5483" s="41"/>
      <c r="AT5483" s="20" t="s">
        <v>381</v>
      </c>
      <c r="AU5483" s="20" t="s">
        <v>91</v>
      </c>
    </row>
    <row r="5484" s="14" customFormat="1">
      <c r="A5484" s="14"/>
      <c r="B5484" s="247"/>
      <c r="C5484" s="248"/>
      <c r="D5484" s="238" t="s">
        <v>383</v>
      </c>
      <c r="E5484" s="249" t="s">
        <v>19</v>
      </c>
      <c r="F5484" s="250" t="s">
        <v>196</v>
      </c>
      <c r="G5484" s="248"/>
      <c r="H5484" s="251">
        <v>974.35199999999998</v>
      </c>
      <c r="I5484" s="252"/>
      <c r="J5484" s="248"/>
      <c r="K5484" s="248"/>
      <c r="L5484" s="253"/>
      <c r="M5484" s="254"/>
      <c r="N5484" s="255"/>
      <c r="O5484" s="255"/>
      <c r="P5484" s="255"/>
      <c r="Q5484" s="255"/>
      <c r="R5484" s="255"/>
      <c r="S5484" s="255"/>
      <c r="T5484" s="256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7" t="s">
        <v>383</v>
      </c>
      <c r="AU5484" s="257" t="s">
        <v>91</v>
      </c>
      <c r="AV5484" s="14" t="s">
        <v>91</v>
      </c>
      <c r="AW5484" s="14" t="s">
        <v>37</v>
      </c>
      <c r="AX5484" s="14" t="s">
        <v>78</v>
      </c>
      <c r="AY5484" s="257" t="s">
        <v>373</v>
      </c>
    </row>
    <row r="5485" s="15" customFormat="1">
      <c r="A5485" s="15"/>
      <c r="B5485" s="258"/>
      <c r="C5485" s="259"/>
      <c r="D5485" s="238" t="s">
        <v>383</v>
      </c>
      <c r="E5485" s="260" t="s">
        <v>19</v>
      </c>
      <c r="F5485" s="261" t="s">
        <v>386</v>
      </c>
      <c r="G5485" s="259"/>
      <c r="H5485" s="262">
        <v>974.35199999999998</v>
      </c>
      <c r="I5485" s="263"/>
      <c r="J5485" s="259"/>
      <c r="K5485" s="259"/>
      <c r="L5485" s="264"/>
      <c r="M5485" s="265"/>
      <c r="N5485" s="266"/>
      <c r="O5485" s="266"/>
      <c r="P5485" s="266"/>
      <c r="Q5485" s="266"/>
      <c r="R5485" s="266"/>
      <c r="S5485" s="266"/>
      <c r="T5485" s="267"/>
      <c r="U5485" s="15"/>
      <c r="V5485" s="15"/>
      <c r="W5485" s="15"/>
      <c r="X5485" s="15"/>
      <c r="Y5485" s="15"/>
      <c r="Z5485" s="15"/>
      <c r="AA5485" s="15"/>
      <c r="AB5485" s="15"/>
      <c r="AC5485" s="15"/>
      <c r="AD5485" s="15"/>
      <c r="AE5485" s="15"/>
      <c r="AT5485" s="268" t="s">
        <v>383</v>
      </c>
      <c r="AU5485" s="268" t="s">
        <v>91</v>
      </c>
      <c r="AV5485" s="15" t="s">
        <v>379</v>
      </c>
      <c r="AW5485" s="15" t="s">
        <v>37</v>
      </c>
      <c r="AX5485" s="15" t="s">
        <v>85</v>
      </c>
      <c r="AY5485" s="268" t="s">
        <v>373</v>
      </c>
    </row>
    <row r="5486" s="2" customFormat="1" ht="24.15" customHeight="1">
      <c r="A5486" s="41"/>
      <c r="B5486" s="42"/>
      <c r="C5486" s="218" t="s">
        <v>5020</v>
      </c>
      <c r="D5486" s="218" t="s">
        <v>375</v>
      </c>
      <c r="E5486" s="219" t="s">
        <v>5021</v>
      </c>
      <c r="F5486" s="220" t="s">
        <v>5022</v>
      </c>
      <c r="G5486" s="221" t="s">
        <v>153</v>
      </c>
      <c r="H5486" s="222">
        <v>159.75</v>
      </c>
      <c r="I5486" s="223"/>
      <c r="J5486" s="224">
        <f>ROUND(I5486*H5486,2)</f>
        <v>0</v>
      </c>
      <c r="K5486" s="220" t="s">
        <v>378</v>
      </c>
      <c r="L5486" s="47"/>
      <c r="M5486" s="225" t="s">
        <v>19</v>
      </c>
      <c r="N5486" s="226" t="s">
        <v>50</v>
      </c>
      <c r="O5486" s="87"/>
      <c r="P5486" s="227">
        <f>O5486*H5486</f>
        <v>0</v>
      </c>
      <c r="Q5486" s="227">
        <v>0.0015</v>
      </c>
      <c r="R5486" s="227">
        <f>Q5486*H5486</f>
        <v>0.23962500000000001</v>
      </c>
      <c r="S5486" s="227">
        <v>0</v>
      </c>
      <c r="T5486" s="228">
        <f>S5486*H5486</f>
        <v>0</v>
      </c>
      <c r="U5486" s="41"/>
      <c r="V5486" s="41"/>
      <c r="W5486" s="41"/>
      <c r="X5486" s="41"/>
      <c r="Y5486" s="41"/>
      <c r="Z5486" s="41"/>
      <c r="AA5486" s="41"/>
      <c r="AB5486" s="41"/>
      <c r="AC5486" s="41"/>
      <c r="AD5486" s="41"/>
      <c r="AE5486" s="41"/>
      <c r="AR5486" s="229" t="s">
        <v>482</v>
      </c>
      <c r="AT5486" s="229" t="s">
        <v>375</v>
      </c>
      <c r="AU5486" s="229" t="s">
        <v>91</v>
      </c>
      <c r="AY5486" s="20" t="s">
        <v>373</v>
      </c>
      <c r="BE5486" s="230">
        <f>IF(N5486="základní",J5486,0)</f>
        <v>0</v>
      </c>
      <c r="BF5486" s="230">
        <f>IF(N5486="snížená",J5486,0)</f>
        <v>0</v>
      </c>
      <c r="BG5486" s="230">
        <f>IF(N5486="zákl. přenesená",J5486,0)</f>
        <v>0</v>
      </c>
      <c r="BH5486" s="230">
        <f>IF(N5486="sníž. přenesená",J5486,0)</f>
        <v>0</v>
      </c>
      <c r="BI5486" s="230">
        <f>IF(N5486="nulová",J5486,0)</f>
        <v>0</v>
      </c>
      <c r="BJ5486" s="20" t="s">
        <v>91</v>
      </c>
      <c r="BK5486" s="230">
        <f>ROUND(I5486*H5486,2)</f>
        <v>0</v>
      </c>
      <c r="BL5486" s="20" t="s">
        <v>482</v>
      </c>
      <c r="BM5486" s="229" t="s">
        <v>5023</v>
      </c>
    </row>
    <row r="5487" s="2" customFormat="1">
      <c r="A5487" s="41"/>
      <c r="B5487" s="42"/>
      <c r="C5487" s="43"/>
      <c r="D5487" s="231" t="s">
        <v>381</v>
      </c>
      <c r="E5487" s="43"/>
      <c r="F5487" s="232" t="s">
        <v>5024</v>
      </c>
      <c r="G5487" s="43"/>
      <c r="H5487" s="43"/>
      <c r="I5487" s="233"/>
      <c r="J5487" s="43"/>
      <c r="K5487" s="43"/>
      <c r="L5487" s="47"/>
      <c r="M5487" s="234"/>
      <c r="N5487" s="235"/>
      <c r="O5487" s="87"/>
      <c r="P5487" s="87"/>
      <c r="Q5487" s="87"/>
      <c r="R5487" s="87"/>
      <c r="S5487" s="87"/>
      <c r="T5487" s="88"/>
      <c r="U5487" s="41"/>
      <c r="V5487" s="41"/>
      <c r="W5487" s="41"/>
      <c r="X5487" s="41"/>
      <c r="Y5487" s="41"/>
      <c r="Z5487" s="41"/>
      <c r="AA5487" s="41"/>
      <c r="AB5487" s="41"/>
      <c r="AC5487" s="41"/>
      <c r="AD5487" s="41"/>
      <c r="AE5487" s="41"/>
      <c r="AT5487" s="20" t="s">
        <v>381</v>
      </c>
      <c r="AU5487" s="20" t="s">
        <v>91</v>
      </c>
    </row>
    <row r="5488" s="13" customFormat="1">
      <c r="A5488" s="13"/>
      <c r="B5488" s="236"/>
      <c r="C5488" s="237"/>
      <c r="D5488" s="238" t="s">
        <v>383</v>
      </c>
      <c r="E5488" s="239" t="s">
        <v>19</v>
      </c>
      <c r="F5488" s="240" t="s">
        <v>2377</v>
      </c>
      <c r="G5488" s="237"/>
      <c r="H5488" s="239" t="s">
        <v>19</v>
      </c>
      <c r="I5488" s="241"/>
      <c r="J5488" s="237"/>
      <c r="K5488" s="237"/>
      <c r="L5488" s="242"/>
      <c r="M5488" s="243"/>
      <c r="N5488" s="244"/>
      <c r="O5488" s="244"/>
      <c r="P5488" s="244"/>
      <c r="Q5488" s="244"/>
      <c r="R5488" s="244"/>
      <c r="S5488" s="244"/>
      <c r="T5488" s="245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6" t="s">
        <v>383</v>
      </c>
      <c r="AU5488" s="246" t="s">
        <v>91</v>
      </c>
      <c r="AV5488" s="13" t="s">
        <v>85</v>
      </c>
      <c r="AW5488" s="13" t="s">
        <v>37</v>
      </c>
      <c r="AX5488" s="13" t="s">
        <v>78</v>
      </c>
      <c r="AY5488" s="246" t="s">
        <v>373</v>
      </c>
    </row>
    <row r="5489" s="13" customFormat="1">
      <c r="A5489" s="13"/>
      <c r="B5489" s="236"/>
      <c r="C5489" s="237"/>
      <c r="D5489" s="238" t="s">
        <v>383</v>
      </c>
      <c r="E5489" s="239" t="s">
        <v>19</v>
      </c>
      <c r="F5489" s="240" t="s">
        <v>668</v>
      </c>
      <c r="G5489" s="237"/>
      <c r="H5489" s="239" t="s">
        <v>19</v>
      </c>
      <c r="I5489" s="241"/>
      <c r="J5489" s="237"/>
      <c r="K5489" s="237"/>
      <c r="L5489" s="242"/>
      <c r="M5489" s="243"/>
      <c r="N5489" s="244"/>
      <c r="O5489" s="244"/>
      <c r="P5489" s="244"/>
      <c r="Q5489" s="244"/>
      <c r="R5489" s="244"/>
      <c r="S5489" s="244"/>
      <c r="T5489" s="245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6" t="s">
        <v>383</v>
      </c>
      <c r="AU5489" s="246" t="s">
        <v>91</v>
      </c>
      <c r="AV5489" s="13" t="s">
        <v>85</v>
      </c>
      <c r="AW5489" s="13" t="s">
        <v>37</v>
      </c>
      <c r="AX5489" s="13" t="s">
        <v>78</v>
      </c>
      <c r="AY5489" s="246" t="s">
        <v>373</v>
      </c>
    </row>
    <row r="5490" s="13" customFormat="1">
      <c r="A5490" s="13"/>
      <c r="B5490" s="236"/>
      <c r="C5490" s="237"/>
      <c r="D5490" s="238" t="s">
        <v>383</v>
      </c>
      <c r="E5490" s="239" t="s">
        <v>19</v>
      </c>
      <c r="F5490" s="240" t="s">
        <v>673</v>
      </c>
      <c r="G5490" s="237"/>
      <c r="H5490" s="239" t="s">
        <v>19</v>
      </c>
      <c r="I5490" s="241"/>
      <c r="J5490" s="237"/>
      <c r="K5490" s="237"/>
      <c r="L5490" s="242"/>
      <c r="M5490" s="243"/>
      <c r="N5490" s="244"/>
      <c r="O5490" s="244"/>
      <c r="P5490" s="244"/>
      <c r="Q5490" s="244"/>
      <c r="R5490" s="244"/>
      <c r="S5490" s="244"/>
      <c r="T5490" s="245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6" t="s">
        <v>383</v>
      </c>
      <c r="AU5490" s="246" t="s">
        <v>91</v>
      </c>
      <c r="AV5490" s="13" t="s">
        <v>85</v>
      </c>
      <c r="AW5490" s="13" t="s">
        <v>37</v>
      </c>
      <c r="AX5490" s="13" t="s">
        <v>78</v>
      </c>
      <c r="AY5490" s="246" t="s">
        <v>373</v>
      </c>
    </row>
    <row r="5491" s="14" customFormat="1">
      <c r="A5491" s="14"/>
      <c r="B5491" s="247"/>
      <c r="C5491" s="248"/>
      <c r="D5491" s="238" t="s">
        <v>383</v>
      </c>
      <c r="E5491" s="249" t="s">
        <v>19</v>
      </c>
      <c r="F5491" s="250" t="s">
        <v>5025</v>
      </c>
      <c r="G5491" s="248"/>
      <c r="H5491" s="251">
        <v>7.375</v>
      </c>
      <c r="I5491" s="252"/>
      <c r="J5491" s="248"/>
      <c r="K5491" s="248"/>
      <c r="L5491" s="253"/>
      <c r="M5491" s="254"/>
      <c r="N5491" s="255"/>
      <c r="O5491" s="255"/>
      <c r="P5491" s="255"/>
      <c r="Q5491" s="255"/>
      <c r="R5491" s="255"/>
      <c r="S5491" s="255"/>
      <c r="T5491" s="256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7" t="s">
        <v>383</v>
      </c>
      <c r="AU5491" s="257" t="s">
        <v>91</v>
      </c>
      <c r="AV5491" s="14" t="s">
        <v>91</v>
      </c>
      <c r="AW5491" s="14" t="s">
        <v>37</v>
      </c>
      <c r="AX5491" s="14" t="s">
        <v>78</v>
      </c>
      <c r="AY5491" s="257" t="s">
        <v>373</v>
      </c>
    </row>
    <row r="5492" s="14" customFormat="1">
      <c r="A5492" s="14"/>
      <c r="B5492" s="247"/>
      <c r="C5492" s="248"/>
      <c r="D5492" s="238" t="s">
        <v>383</v>
      </c>
      <c r="E5492" s="249" t="s">
        <v>19</v>
      </c>
      <c r="F5492" s="250" t="s">
        <v>5026</v>
      </c>
      <c r="G5492" s="248"/>
      <c r="H5492" s="251">
        <v>7.375</v>
      </c>
      <c r="I5492" s="252"/>
      <c r="J5492" s="248"/>
      <c r="K5492" s="248"/>
      <c r="L5492" s="253"/>
      <c r="M5492" s="254"/>
      <c r="N5492" s="255"/>
      <c r="O5492" s="255"/>
      <c r="P5492" s="255"/>
      <c r="Q5492" s="255"/>
      <c r="R5492" s="255"/>
      <c r="S5492" s="255"/>
      <c r="T5492" s="256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7" t="s">
        <v>383</v>
      </c>
      <c r="AU5492" s="257" t="s">
        <v>91</v>
      </c>
      <c r="AV5492" s="14" t="s">
        <v>91</v>
      </c>
      <c r="AW5492" s="14" t="s">
        <v>37</v>
      </c>
      <c r="AX5492" s="14" t="s">
        <v>78</v>
      </c>
      <c r="AY5492" s="257" t="s">
        <v>373</v>
      </c>
    </row>
    <row r="5493" s="16" customFormat="1">
      <c r="A5493" s="16"/>
      <c r="B5493" s="269"/>
      <c r="C5493" s="270"/>
      <c r="D5493" s="238" t="s">
        <v>383</v>
      </c>
      <c r="E5493" s="271" t="s">
        <v>19</v>
      </c>
      <c r="F5493" s="272" t="s">
        <v>447</v>
      </c>
      <c r="G5493" s="270"/>
      <c r="H5493" s="273">
        <v>14.75</v>
      </c>
      <c r="I5493" s="274"/>
      <c r="J5493" s="270"/>
      <c r="K5493" s="270"/>
      <c r="L5493" s="275"/>
      <c r="M5493" s="276"/>
      <c r="N5493" s="277"/>
      <c r="O5493" s="277"/>
      <c r="P5493" s="277"/>
      <c r="Q5493" s="277"/>
      <c r="R5493" s="277"/>
      <c r="S5493" s="277"/>
      <c r="T5493" s="278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T5493" s="279" t="s">
        <v>383</v>
      </c>
      <c r="AU5493" s="279" t="s">
        <v>91</v>
      </c>
      <c r="AV5493" s="16" t="s">
        <v>98</v>
      </c>
      <c r="AW5493" s="16" t="s">
        <v>37</v>
      </c>
      <c r="AX5493" s="16" t="s">
        <v>78</v>
      </c>
      <c r="AY5493" s="279" t="s">
        <v>373</v>
      </c>
    </row>
    <row r="5494" s="13" customFormat="1">
      <c r="A5494" s="13"/>
      <c r="B5494" s="236"/>
      <c r="C5494" s="237"/>
      <c r="D5494" s="238" t="s">
        <v>383</v>
      </c>
      <c r="E5494" s="239" t="s">
        <v>19</v>
      </c>
      <c r="F5494" s="240" t="s">
        <v>692</v>
      </c>
      <c r="G5494" s="237"/>
      <c r="H5494" s="239" t="s">
        <v>19</v>
      </c>
      <c r="I5494" s="241"/>
      <c r="J5494" s="237"/>
      <c r="K5494" s="237"/>
      <c r="L5494" s="242"/>
      <c r="M5494" s="243"/>
      <c r="N5494" s="244"/>
      <c r="O5494" s="244"/>
      <c r="P5494" s="244"/>
      <c r="Q5494" s="244"/>
      <c r="R5494" s="244"/>
      <c r="S5494" s="244"/>
      <c r="T5494" s="245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6" t="s">
        <v>383</v>
      </c>
      <c r="AU5494" s="246" t="s">
        <v>91</v>
      </c>
      <c r="AV5494" s="13" t="s">
        <v>85</v>
      </c>
      <c r="AW5494" s="13" t="s">
        <v>37</v>
      </c>
      <c r="AX5494" s="13" t="s">
        <v>78</v>
      </c>
      <c r="AY5494" s="246" t="s">
        <v>373</v>
      </c>
    </row>
    <row r="5495" s="14" customFormat="1">
      <c r="A5495" s="14"/>
      <c r="B5495" s="247"/>
      <c r="C5495" s="248"/>
      <c r="D5495" s="238" t="s">
        <v>383</v>
      </c>
      <c r="E5495" s="249" t="s">
        <v>19</v>
      </c>
      <c r="F5495" s="250" t="s">
        <v>5027</v>
      </c>
      <c r="G5495" s="248"/>
      <c r="H5495" s="251">
        <v>5</v>
      </c>
      <c r="I5495" s="252"/>
      <c r="J5495" s="248"/>
      <c r="K5495" s="248"/>
      <c r="L5495" s="253"/>
      <c r="M5495" s="254"/>
      <c r="N5495" s="255"/>
      <c r="O5495" s="255"/>
      <c r="P5495" s="255"/>
      <c r="Q5495" s="255"/>
      <c r="R5495" s="255"/>
      <c r="S5495" s="255"/>
      <c r="T5495" s="256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7" t="s">
        <v>383</v>
      </c>
      <c r="AU5495" s="257" t="s">
        <v>91</v>
      </c>
      <c r="AV5495" s="14" t="s">
        <v>91</v>
      </c>
      <c r="AW5495" s="14" t="s">
        <v>37</v>
      </c>
      <c r="AX5495" s="14" t="s">
        <v>78</v>
      </c>
      <c r="AY5495" s="257" t="s">
        <v>373</v>
      </c>
    </row>
    <row r="5496" s="14" customFormat="1">
      <c r="A5496" s="14"/>
      <c r="B5496" s="247"/>
      <c r="C5496" s="248"/>
      <c r="D5496" s="238" t="s">
        <v>383</v>
      </c>
      <c r="E5496" s="249" t="s">
        <v>19</v>
      </c>
      <c r="F5496" s="250" t="s">
        <v>5028</v>
      </c>
      <c r="G5496" s="248"/>
      <c r="H5496" s="251">
        <v>5</v>
      </c>
      <c r="I5496" s="252"/>
      <c r="J5496" s="248"/>
      <c r="K5496" s="248"/>
      <c r="L5496" s="253"/>
      <c r="M5496" s="254"/>
      <c r="N5496" s="255"/>
      <c r="O5496" s="255"/>
      <c r="P5496" s="255"/>
      <c r="Q5496" s="255"/>
      <c r="R5496" s="255"/>
      <c r="S5496" s="255"/>
      <c r="T5496" s="256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57" t="s">
        <v>383</v>
      </c>
      <c r="AU5496" s="257" t="s">
        <v>91</v>
      </c>
      <c r="AV5496" s="14" t="s">
        <v>91</v>
      </c>
      <c r="AW5496" s="14" t="s">
        <v>37</v>
      </c>
      <c r="AX5496" s="14" t="s">
        <v>78</v>
      </c>
      <c r="AY5496" s="257" t="s">
        <v>373</v>
      </c>
    </row>
    <row r="5497" s="14" customFormat="1">
      <c r="A5497" s="14"/>
      <c r="B5497" s="247"/>
      <c r="C5497" s="248"/>
      <c r="D5497" s="238" t="s">
        <v>383</v>
      </c>
      <c r="E5497" s="249" t="s">
        <v>19</v>
      </c>
      <c r="F5497" s="250" t="s">
        <v>5029</v>
      </c>
      <c r="G5497" s="248"/>
      <c r="H5497" s="251">
        <v>5</v>
      </c>
      <c r="I5497" s="252"/>
      <c r="J5497" s="248"/>
      <c r="K5497" s="248"/>
      <c r="L5497" s="253"/>
      <c r="M5497" s="254"/>
      <c r="N5497" s="255"/>
      <c r="O5497" s="255"/>
      <c r="P5497" s="255"/>
      <c r="Q5497" s="255"/>
      <c r="R5497" s="255"/>
      <c r="S5497" s="255"/>
      <c r="T5497" s="256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7" t="s">
        <v>383</v>
      </c>
      <c r="AU5497" s="257" t="s">
        <v>91</v>
      </c>
      <c r="AV5497" s="14" t="s">
        <v>91</v>
      </c>
      <c r="AW5497" s="14" t="s">
        <v>37</v>
      </c>
      <c r="AX5497" s="14" t="s">
        <v>78</v>
      </c>
      <c r="AY5497" s="257" t="s">
        <v>373</v>
      </c>
    </row>
    <row r="5498" s="14" customFormat="1">
      <c r="A5498" s="14"/>
      <c r="B5498" s="247"/>
      <c r="C5498" s="248"/>
      <c r="D5498" s="238" t="s">
        <v>383</v>
      </c>
      <c r="E5498" s="249" t="s">
        <v>19</v>
      </c>
      <c r="F5498" s="250" t="s">
        <v>5030</v>
      </c>
      <c r="G5498" s="248"/>
      <c r="H5498" s="251">
        <v>5</v>
      </c>
      <c r="I5498" s="252"/>
      <c r="J5498" s="248"/>
      <c r="K5498" s="248"/>
      <c r="L5498" s="253"/>
      <c r="M5498" s="254"/>
      <c r="N5498" s="255"/>
      <c r="O5498" s="255"/>
      <c r="P5498" s="255"/>
      <c r="Q5498" s="255"/>
      <c r="R5498" s="255"/>
      <c r="S5498" s="255"/>
      <c r="T5498" s="256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7" t="s">
        <v>383</v>
      </c>
      <c r="AU5498" s="257" t="s">
        <v>91</v>
      </c>
      <c r="AV5498" s="14" t="s">
        <v>91</v>
      </c>
      <c r="AW5498" s="14" t="s">
        <v>37</v>
      </c>
      <c r="AX5498" s="14" t="s">
        <v>78</v>
      </c>
      <c r="AY5498" s="257" t="s">
        <v>373</v>
      </c>
    </row>
    <row r="5499" s="14" customFormat="1">
      <c r="A5499" s="14"/>
      <c r="B5499" s="247"/>
      <c r="C5499" s="248"/>
      <c r="D5499" s="238" t="s">
        <v>383</v>
      </c>
      <c r="E5499" s="249" t="s">
        <v>19</v>
      </c>
      <c r="F5499" s="250" t="s">
        <v>5031</v>
      </c>
      <c r="G5499" s="248"/>
      <c r="H5499" s="251">
        <v>5</v>
      </c>
      <c r="I5499" s="252"/>
      <c r="J5499" s="248"/>
      <c r="K5499" s="248"/>
      <c r="L5499" s="253"/>
      <c r="M5499" s="254"/>
      <c r="N5499" s="255"/>
      <c r="O5499" s="255"/>
      <c r="P5499" s="255"/>
      <c r="Q5499" s="255"/>
      <c r="R5499" s="255"/>
      <c r="S5499" s="255"/>
      <c r="T5499" s="256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7" t="s">
        <v>383</v>
      </c>
      <c r="AU5499" s="257" t="s">
        <v>91</v>
      </c>
      <c r="AV5499" s="14" t="s">
        <v>91</v>
      </c>
      <c r="AW5499" s="14" t="s">
        <v>37</v>
      </c>
      <c r="AX5499" s="14" t="s">
        <v>78</v>
      </c>
      <c r="AY5499" s="257" t="s">
        <v>373</v>
      </c>
    </row>
    <row r="5500" s="14" customFormat="1">
      <c r="A5500" s="14"/>
      <c r="B5500" s="247"/>
      <c r="C5500" s="248"/>
      <c r="D5500" s="238" t="s">
        <v>383</v>
      </c>
      <c r="E5500" s="249" t="s">
        <v>19</v>
      </c>
      <c r="F5500" s="250" t="s">
        <v>5032</v>
      </c>
      <c r="G5500" s="248"/>
      <c r="H5500" s="251">
        <v>5</v>
      </c>
      <c r="I5500" s="252"/>
      <c r="J5500" s="248"/>
      <c r="K5500" s="248"/>
      <c r="L5500" s="253"/>
      <c r="M5500" s="254"/>
      <c r="N5500" s="255"/>
      <c r="O5500" s="255"/>
      <c r="P5500" s="255"/>
      <c r="Q5500" s="255"/>
      <c r="R5500" s="255"/>
      <c r="S5500" s="255"/>
      <c r="T5500" s="256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57" t="s">
        <v>383</v>
      </c>
      <c r="AU5500" s="257" t="s">
        <v>91</v>
      </c>
      <c r="AV5500" s="14" t="s">
        <v>91</v>
      </c>
      <c r="AW5500" s="14" t="s">
        <v>37</v>
      </c>
      <c r="AX5500" s="14" t="s">
        <v>78</v>
      </c>
      <c r="AY5500" s="257" t="s">
        <v>373</v>
      </c>
    </row>
    <row r="5501" s="14" customFormat="1">
      <c r="A5501" s="14"/>
      <c r="B5501" s="247"/>
      <c r="C5501" s="248"/>
      <c r="D5501" s="238" t="s">
        <v>383</v>
      </c>
      <c r="E5501" s="249" t="s">
        <v>19</v>
      </c>
      <c r="F5501" s="250" t="s">
        <v>5033</v>
      </c>
      <c r="G5501" s="248"/>
      <c r="H5501" s="251">
        <v>5</v>
      </c>
      <c r="I5501" s="252"/>
      <c r="J5501" s="248"/>
      <c r="K5501" s="248"/>
      <c r="L5501" s="253"/>
      <c r="M5501" s="254"/>
      <c r="N5501" s="255"/>
      <c r="O5501" s="255"/>
      <c r="P5501" s="255"/>
      <c r="Q5501" s="255"/>
      <c r="R5501" s="255"/>
      <c r="S5501" s="255"/>
      <c r="T5501" s="256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7" t="s">
        <v>383</v>
      </c>
      <c r="AU5501" s="257" t="s">
        <v>91</v>
      </c>
      <c r="AV5501" s="14" t="s">
        <v>91</v>
      </c>
      <c r="AW5501" s="14" t="s">
        <v>37</v>
      </c>
      <c r="AX5501" s="14" t="s">
        <v>78</v>
      </c>
      <c r="AY5501" s="257" t="s">
        <v>373</v>
      </c>
    </row>
    <row r="5502" s="14" customFormat="1">
      <c r="A5502" s="14"/>
      <c r="B5502" s="247"/>
      <c r="C5502" s="248"/>
      <c r="D5502" s="238" t="s">
        <v>383</v>
      </c>
      <c r="E5502" s="249" t="s">
        <v>19</v>
      </c>
      <c r="F5502" s="250" t="s">
        <v>5034</v>
      </c>
      <c r="G5502" s="248"/>
      <c r="H5502" s="251">
        <v>5</v>
      </c>
      <c r="I5502" s="252"/>
      <c r="J5502" s="248"/>
      <c r="K5502" s="248"/>
      <c r="L5502" s="253"/>
      <c r="M5502" s="254"/>
      <c r="N5502" s="255"/>
      <c r="O5502" s="255"/>
      <c r="P5502" s="255"/>
      <c r="Q5502" s="255"/>
      <c r="R5502" s="255"/>
      <c r="S5502" s="255"/>
      <c r="T5502" s="256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7" t="s">
        <v>383</v>
      </c>
      <c r="AU5502" s="257" t="s">
        <v>91</v>
      </c>
      <c r="AV5502" s="14" t="s">
        <v>91</v>
      </c>
      <c r="AW5502" s="14" t="s">
        <v>37</v>
      </c>
      <c r="AX5502" s="14" t="s">
        <v>78</v>
      </c>
      <c r="AY5502" s="257" t="s">
        <v>373</v>
      </c>
    </row>
    <row r="5503" s="14" customFormat="1">
      <c r="A5503" s="14"/>
      <c r="B5503" s="247"/>
      <c r="C5503" s="248"/>
      <c r="D5503" s="238" t="s">
        <v>383</v>
      </c>
      <c r="E5503" s="249" t="s">
        <v>19</v>
      </c>
      <c r="F5503" s="250" t="s">
        <v>5035</v>
      </c>
      <c r="G5503" s="248"/>
      <c r="H5503" s="251">
        <v>5</v>
      </c>
      <c r="I5503" s="252"/>
      <c r="J5503" s="248"/>
      <c r="K5503" s="248"/>
      <c r="L5503" s="253"/>
      <c r="M5503" s="254"/>
      <c r="N5503" s="255"/>
      <c r="O5503" s="255"/>
      <c r="P5503" s="255"/>
      <c r="Q5503" s="255"/>
      <c r="R5503" s="255"/>
      <c r="S5503" s="255"/>
      <c r="T5503" s="256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7" t="s">
        <v>383</v>
      </c>
      <c r="AU5503" s="257" t="s">
        <v>91</v>
      </c>
      <c r="AV5503" s="14" t="s">
        <v>91</v>
      </c>
      <c r="AW5503" s="14" t="s">
        <v>37</v>
      </c>
      <c r="AX5503" s="14" t="s">
        <v>78</v>
      </c>
      <c r="AY5503" s="257" t="s">
        <v>373</v>
      </c>
    </row>
    <row r="5504" s="16" customFormat="1">
      <c r="A5504" s="16"/>
      <c r="B5504" s="269"/>
      <c r="C5504" s="270"/>
      <c r="D5504" s="238" t="s">
        <v>383</v>
      </c>
      <c r="E5504" s="271" t="s">
        <v>19</v>
      </c>
      <c r="F5504" s="272" t="s">
        <v>447</v>
      </c>
      <c r="G5504" s="270"/>
      <c r="H5504" s="273">
        <v>45</v>
      </c>
      <c r="I5504" s="274"/>
      <c r="J5504" s="270"/>
      <c r="K5504" s="270"/>
      <c r="L5504" s="275"/>
      <c r="M5504" s="276"/>
      <c r="N5504" s="277"/>
      <c r="O5504" s="277"/>
      <c r="P5504" s="277"/>
      <c r="Q5504" s="277"/>
      <c r="R5504" s="277"/>
      <c r="S5504" s="277"/>
      <c r="T5504" s="278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T5504" s="279" t="s">
        <v>383</v>
      </c>
      <c r="AU5504" s="279" t="s">
        <v>91</v>
      </c>
      <c r="AV5504" s="16" t="s">
        <v>98</v>
      </c>
      <c r="AW5504" s="16" t="s">
        <v>37</v>
      </c>
      <c r="AX5504" s="16" t="s">
        <v>78</v>
      </c>
      <c r="AY5504" s="279" t="s">
        <v>373</v>
      </c>
    </row>
    <row r="5505" s="13" customFormat="1">
      <c r="A5505" s="13"/>
      <c r="B5505" s="236"/>
      <c r="C5505" s="237"/>
      <c r="D5505" s="238" t="s">
        <v>383</v>
      </c>
      <c r="E5505" s="239" t="s">
        <v>19</v>
      </c>
      <c r="F5505" s="240" t="s">
        <v>693</v>
      </c>
      <c r="G5505" s="237"/>
      <c r="H5505" s="239" t="s">
        <v>19</v>
      </c>
      <c r="I5505" s="241"/>
      <c r="J5505" s="237"/>
      <c r="K5505" s="237"/>
      <c r="L5505" s="242"/>
      <c r="M5505" s="243"/>
      <c r="N5505" s="244"/>
      <c r="O5505" s="244"/>
      <c r="P5505" s="244"/>
      <c r="Q5505" s="244"/>
      <c r="R5505" s="244"/>
      <c r="S5505" s="244"/>
      <c r="T5505" s="245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46" t="s">
        <v>383</v>
      </c>
      <c r="AU5505" s="246" t="s">
        <v>91</v>
      </c>
      <c r="AV5505" s="13" t="s">
        <v>85</v>
      </c>
      <c r="AW5505" s="13" t="s">
        <v>37</v>
      </c>
      <c r="AX5505" s="13" t="s">
        <v>78</v>
      </c>
      <c r="AY5505" s="246" t="s">
        <v>373</v>
      </c>
    </row>
    <row r="5506" s="14" customFormat="1">
      <c r="A5506" s="14"/>
      <c r="B5506" s="247"/>
      <c r="C5506" s="248"/>
      <c r="D5506" s="238" t="s">
        <v>383</v>
      </c>
      <c r="E5506" s="249" t="s">
        <v>19</v>
      </c>
      <c r="F5506" s="250" t="s">
        <v>5036</v>
      </c>
      <c r="G5506" s="248"/>
      <c r="H5506" s="251">
        <v>5</v>
      </c>
      <c r="I5506" s="252"/>
      <c r="J5506" s="248"/>
      <c r="K5506" s="248"/>
      <c r="L5506" s="253"/>
      <c r="M5506" s="254"/>
      <c r="N5506" s="255"/>
      <c r="O5506" s="255"/>
      <c r="P5506" s="255"/>
      <c r="Q5506" s="255"/>
      <c r="R5506" s="255"/>
      <c r="S5506" s="255"/>
      <c r="T5506" s="256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7" t="s">
        <v>383</v>
      </c>
      <c r="AU5506" s="257" t="s">
        <v>91</v>
      </c>
      <c r="AV5506" s="14" t="s">
        <v>91</v>
      </c>
      <c r="AW5506" s="14" t="s">
        <v>37</v>
      </c>
      <c r="AX5506" s="14" t="s">
        <v>78</v>
      </c>
      <c r="AY5506" s="257" t="s">
        <v>373</v>
      </c>
    </row>
    <row r="5507" s="14" customFormat="1">
      <c r="A5507" s="14"/>
      <c r="B5507" s="247"/>
      <c r="C5507" s="248"/>
      <c r="D5507" s="238" t="s">
        <v>383</v>
      </c>
      <c r="E5507" s="249" t="s">
        <v>19</v>
      </c>
      <c r="F5507" s="250" t="s">
        <v>5037</v>
      </c>
      <c r="G5507" s="248"/>
      <c r="H5507" s="251">
        <v>5</v>
      </c>
      <c r="I5507" s="252"/>
      <c r="J5507" s="248"/>
      <c r="K5507" s="248"/>
      <c r="L5507" s="253"/>
      <c r="M5507" s="254"/>
      <c r="N5507" s="255"/>
      <c r="O5507" s="255"/>
      <c r="P5507" s="255"/>
      <c r="Q5507" s="255"/>
      <c r="R5507" s="255"/>
      <c r="S5507" s="255"/>
      <c r="T5507" s="256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7" t="s">
        <v>383</v>
      </c>
      <c r="AU5507" s="257" t="s">
        <v>91</v>
      </c>
      <c r="AV5507" s="14" t="s">
        <v>91</v>
      </c>
      <c r="AW5507" s="14" t="s">
        <v>37</v>
      </c>
      <c r="AX5507" s="14" t="s">
        <v>78</v>
      </c>
      <c r="AY5507" s="257" t="s">
        <v>373</v>
      </c>
    </row>
    <row r="5508" s="14" customFormat="1">
      <c r="A5508" s="14"/>
      <c r="B5508" s="247"/>
      <c r="C5508" s="248"/>
      <c r="D5508" s="238" t="s">
        <v>383</v>
      </c>
      <c r="E5508" s="249" t="s">
        <v>19</v>
      </c>
      <c r="F5508" s="250" t="s">
        <v>5038</v>
      </c>
      <c r="G5508" s="248"/>
      <c r="H5508" s="251">
        <v>5</v>
      </c>
      <c r="I5508" s="252"/>
      <c r="J5508" s="248"/>
      <c r="K5508" s="248"/>
      <c r="L5508" s="253"/>
      <c r="M5508" s="254"/>
      <c r="N5508" s="255"/>
      <c r="O5508" s="255"/>
      <c r="P5508" s="255"/>
      <c r="Q5508" s="255"/>
      <c r="R5508" s="255"/>
      <c r="S5508" s="255"/>
      <c r="T5508" s="256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7" t="s">
        <v>383</v>
      </c>
      <c r="AU5508" s="257" t="s">
        <v>91</v>
      </c>
      <c r="AV5508" s="14" t="s">
        <v>91</v>
      </c>
      <c r="AW5508" s="14" t="s">
        <v>37</v>
      </c>
      <c r="AX5508" s="14" t="s">
        <v>78</v>
      </c>
      <c r="AY5508" s="257" t="s">
        <v>373</v>
      </c>
    </row>
    <row r="5509" s="14" customFormat="1">
      <c r="A5509" s="14"/>
      <c r="B5509" s="247"/>
      <c r="C5509" s="248"/>
      <c r="D5509" s="238" t="s">
        <v>383</v>
      </c>
      <c r="E5509" s="249" t="s">
        <v>19</v>
      </c>
      <c r="F5509" s="250" t="s">
        <v>5039</v>
      </c>
      <c r="G5509" s="248"/>
      <c r="H5509" s="251">
        <v>5</v>
      </c>
      <c r="I5509" s="252"/>
      <c r="J5509" s="248"/>
      <c r="K5509" s="248"/>
      <c r="L5509" s="253"/>
      <c r="M5509" s="254"/>
      <c r="N5509" s="255"/>
      <c r="O5509" s="255"/>
      <c r="P5509" s="255"/>
      <c r="Q5509" s="255"/>
      <c r="R5509" s="255"/>
      <c r="S5509" s="255"/>
      <c r="T5509" s="256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7" t="s">
        <v>383</v>
      </c>
      <c r="AU5509" s="257" t="s">
        <v>91</v>
      </c>
      <c r="AV5509" s="14" t="s">
        <v>91</v>
      </c>
      <c r="AW5509" s="14" t="s">
        <v>37</v>
      </c>
      <c r="AX5509" s="14" t="s">
        <v>78</v>
      </c>
      <c r="AY5509" s="257" t="s">
        <v>373</v>
      </c>
    </row>
    <row r="5510" s="14" customFormat="1">
      <c r="A5510" s="14"/>
      <c r="B5510" s="247"/>
      <c r="C5510" s="248"/>
      <c r="D5510" s="238" t="s">
        <v>383</v>
      </c>
      <c r="E5510" s="249" t="s">
        <v>19</v>
      </c>
      <c r="F5510" s="250" t="s">
        <v>5040</v>
      </c>
      <c r="G5510" s="248"/>
      <c r="H5510" s="251">
        <v>5</v>
      </c>
      <c r="I5510" s="252"/>
      <c r="J5510" s="248"/>
      <c r="K5510" s="248"/>
      <c r="L5510" s="253"/>
      <c r="M5510" s="254"/>
      <c r="N5510" s="255"/>
      <c r="O5510" s="255"/>
      <c r="P5510" s="255"/>
      <c r="Q5510" s="255"/>
      <c r="R5510" s="255"/>
      <c r="S5510" s="255"/>
      <c r="T5510" s="256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57" t="s">
        <v>383</v>
      </c>
      <c r="AU5510" s="257" t="s">
        <v>91</v>
      </c>
      <c r="AV5510" s="14" t="s">
        <v>91</v>
      </c>
      <c r="AW5510" s="14" t="s">
        <v>37</v>
      </c>
      <c r="AX5510" s="14" t="s">
        <v>78</v>
      </c>
      <c r="AY5510" s="257" t="s">
        <v>373</v>
      </c>
    </row>
    <row r="5511" s="14" customFormat="1">
      <c r="A5511" s="14"/>
      <c r="B5511" s="247"/>
      <c r="C5511" s="248"/>
      <c r="D5511" s="238" t="s">
        <v>383</v>
      </c>
      <c r="E5511" s="249" t="s">
        <v>19</v>
      </c>
      <c r="F5511" s="250" t="s">
        <v>5041</v>
      </c>
      <c r="G5511" s="248"/>
      <c r="H5511" s="251">
        <v>5</v>
      </c>
      <c r="I5511" s="252"/>
      <c r="J5511" s="248"/>
      <c r="K5511" s="248"/>
      <c r="L5511" s="253"/>
      <c r="M5511" s="254"/>
      <c r="N5511" s="255"/>
      <c r="O5511" s="255"/>
      <c r="P5511" s="255"/>
      <c r="Q5511" s="255"/>
      <c r="R5511" s="255"/>
      <c r="S5511" s="255"/>
      <c r="T5511" s="256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7" t="s">
        <v>383</v>
      </c>
      <c r="AU5511" s="257" t="s">
        <v>91</v>
      </c>
      <c r="AV5511" s="14" t="s">
        <v>91</v>
      </c>
      <c r="AW5511" s="14" t="s">
        <v>37</v>
      </c>
      <c r="AX5511" s="14" t="s">
        <v>78</v>
      </c>
      <c r="AY5511" s="257" t="s">
        <v>373</v>
      </c>
    </row>
    <row r="5512" s="14" customFormat="1">
      <c r="A5512" s="14"/>
      <c r="B5512" s="247"/>
      <c r="C5512" s="248"/>
      <c r="D5512" s="238" t="s">
        <v>383</v>
      </c>
      <c r="E5512" s="249" t="s">
        <v>19</v>
      </c>
      <c r="F5512" s="250" t="s">
        <v>5042</v>
      </c>
      <c r="G5512" s="248"/>
      <c r="H5512" s="251">
        <v>5</v>
      </c>
      <c r="I5512" s="252"/>
      <c r="J5512" s="248"/>
      <c r="K5512" s="248"/>
      <c r="L5512" s="253"/>
      <c r="M5512" s="254"/>
      <c r="N5512" s="255"/>
      <c r="O5512" s="255"/>
      <c r="P5512" s="255"/>
      <c r="Q5512" s="255"/>
      <c r="R5512" s="255"/>
      <c r="S5512" s="255"/>
      <c r="T5512" s="256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7" t="s">
        <v>383</v>
      </c>
      <c r="AU5512" s="257" t="s">
        <v>91</v>
      </c>
      <c r="AV5512" s="14" t="s">
        <v>91</v>
      </c>
      <c r="AW5512" s="14" t="s">
        <v>37</v>
      </c>
      <c r="AX5512" s="14" t="s">
        <v>78</v>
      </c>
      <c r="AY5512" s="257" t="s">
        <v>373</v>
      </c>
    </row>
    <row r="5513" s="14" customFormat="1">
      <c r="A5513" s="14"/>
      <c r="B5513" s="247"/>
      <c r="C5513" s="248"/>
      <c r="D5513" s="238" t="s">
        <v>383</v>
      </c>
      <c r="E5513" s="249" t="s">
        <v>19</v>
      </c>
      <c r="F5513" s="250" t="s">
        <v>5043</v>
      </c>
      <c r="G5513" s="248"/>
      <c r="H5513" s="251">
        <v>5</v>
      </c>
      <c r="I5513" s="252"/>
      <c r="J5513" s="248"/>
      <c r="K5513" s="248"/>
      <c r="L5513" s="253"/>
      <c r="M5513" s="254"/>
      <c r="N5513" s="255"/>
      <c r="O5513" s="255"/>
      <c r="P5513" s="255"/>
      <c r="Q5513" s="255"/>
      <c r="R5513" s="255"/>
      <c r="S5513" s="255"/>
      <c r="T5513" s="256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7" t="s">
        <v>383</v>
      </c>
      <c r="AU5513" s="257" t="s">
        <v>91</v>
      </c>
      <c r="AV5513" s="14" t="s">
        <v>91</v>
      </c>
      <c r="AW5513" s="14" t="s">
        <v>37</v>
      </c>
      <c r="AX5513" s="14" t="s">
        <v>78</v>
      </c>
      <c r="AY5513" s="257" t="s">
        <v>373</v>
      </c>
    </row>
    <row r="5514" s="14" customFormat="1">
      <c r="A5514" s="14"/>
      <c r="B5514" s="247"/>
      <c r="C5514" s="248"/>
      <c r="D5514" s="238" t="s">
        <v>383</v>
      </c>
      <c r="E5514" s="249" t="s">
        <v>19</v>
      </c>
      <c r="F5514" s="250" t="s">
        <v>5044</v>
      </c>
      <c r="G5514" s="248"/>
      <c r="H5514" s="251">
        <v>5</v>
      </c>
      <c r="I5514" s="252"/>
      <c r="J5514" s="248"/>
      <c r="K5514" s="248"/>
      <c r="L5514" s="253"/>
      <c r="M5514" s="254"/>
      <c r="N5514" s="255"/>
      <c r="O5514" s="255"/>
      <c r="P5514" s="255"/>
      <c r="Q5514" s="255"/>
      <c r="R5514" s="255"/>
      <c r="S5514" s="255"/>
      <c r="T5514" s="256"/>
      <c r="U5514" s="14"/>
      <c r="V5514" s="14"/>
      <c r="W5514" s="14"/>
      <c r="X5514" s="14"/>
      <c r="Y5514" s="14"/>
      <c r="Z5514" s="14"/>
      <c r="AA5514" s="14"/>
      <c r="AB5514" s="14"/>
      <c r="AC5514" s="14"/>
      <c r="AD5514" s="14"/>
      <c r="AE5514" s="14"/>
      <c r="AT5514" s="257" t="s">
        <v>383</v>
      </c>
      <c r="AU5514" s="257" t="s">
        <v>91</v>
      </c>
      <c r="AV5514" s="14" t="s">
        <v>91</v>
      </c>
      <c r="AW5514" s="14" t="s">
        <v>37</v>
      </c>
      <c r="AX5514" s="14" t="s">
        <v>78</v>
      </c>
      <c r="AY5514" s="257" t="s">
        <v>373</v>
      </c>
    </row>
    <row r="5515" s="14" customFormat="1">
      <c r="A5515" s="14"/>
      <c r="B5515" s="247"/>
      <c r="C5515" s="248"/>
      <c r="D5515" s="238" t="s">
        <v>383</v>
      </c>
      <c r="E5515" s="249" t="s">
        <v>19</v>
      </c>
      <c r="F5515" s="250" t="s">
        <v>5045</v>
      </c>
      <c r="G5515" s="248"/>
      <c r="H5515" s="251">
        <v>5</v>
      </c>
      <c r="I5515" s="252"/>
      <c r="J5515" s="248"/>
      <c r="K5515" s="248"/>
      <c r="L5515" s="253"/>
      <c r="M5515" s="254"/>
      <c r="N5515" s="255"/>
      <c r="O5515" s="255"/>
      <c r="P5515" s="255"/>
      <c r="Q5515" s="255"/>
      <c r="R5515" s="255"/>
      <c r="S5515" s="255"/>
      <c r="T5515" s="256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7" t="s">
        <v>383</v>
      </c>
      <c r="AU5515" s="257" t="s">
        <v>91</v>
      </c>
      <c r="AV5515" s="14" t="s">
        <v>91</v>
      </c>
      <c r="AW5515" s="14" t="s">
        <v>37</v>
      </c>
      <c r="AX5515" s="14" t="s">
        <v>78</v>
      </c>
      <c r="AY5515" s="257" t="s">
        <v>373</v>
      </c>
    </row>
    <row r="5516" s="16" customFormat="1">
      <c r="A5516" s="16"/>
      <c r="B5516" s="269"/>
      <c r="C5516" s="270"/>
      <c r="D5516" s="238" t="s">
        <v>383</v>
      </c>
      <c r="E5516" s="271" t="s">
        <v>19</v>
      </c>
      <c r="F5516" s="272" t="s">
        <v>447</v>
      </c>
      <c r="G5516" s="270"/>
      <c r="H5516" s="273">
        <v>50</v>
      </c>
      <c r="I5516" s="274"/>
      <c r="J5516" s="270"/>
      <c r="K5516" s="270"/>
      <c r="L5516" s="275"/>
      <c r="M5516" s="276"/>
      <c r="N5516" s="277"/>
      <c r="O5516" s="277"/>
      <c r="P5516" s="277"/>
      <c r="Q5516" s="277"/>
      <c r="R5516" s="277"/>
      <c r="S5516" s="277"/>
      <c r="T5516" s="278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6"/>
      <c r="AE5516" s="16"/>
      <c r="AT5516" s="279" t="s">
        <v>383</v>
      </c>
      <c r="AU5516" s="279" t="s">
        <v>91</v>
      </c>
      <c r="AV5516" s="16" t="s">
        <v>98</v>
      </c>
      <c r="AW5516" s="16" t="s">
        <v>37</v>
      </c>
      <c r="AX5516" s="16" t="s">
        <v>78</v>
      </c>
      <c r="AY5516" s="279" t="s">
        <v>373</v>
      </c>
    </row>
    <row r="5517" s="13" customFormat="1">
      <c r="A5517" s="13"/>
      <c r="B5517" s="236"/>
      <c r="C5517" s="237"/>
      <c r="D5517" s="238" t="s">
        <v>383</v>
      </c>
      <c r="E5517" s="239" t="s">
        <v>19</v>
      </c>
      <c r="F5517" s="240" t="s">
        <v>2382</v>
      </c>
      <c r="G5517" s="237"/>
      <c r="H5517" s="239" t="s">
        <v>19</v>
      </c>
      <c r="I5517" s="241"/>
      <c r="J5517" s="237"/>
      <c r="K5517" s="237"/>
      <c r="L5517" s="242"/>
      <c r="M5517" s="243"/>
      <c r="N5517" s="244"/>
      <c r="O5517" s="244"/>
      <c r="P5517" s="244"/>
      <c r="Q5517" s="244"/>
      <c r="R5517" s="244"/>
      <c r="S5517" s="244"/>
      <c r="T5517" s="245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46" t="s">
        <v>383</v>
      </c>
      <c r="AU5517" s="246" t="s">
        <v>91</v>
      </c>
      <c r="AV5517" s="13" t="s">
        <v>85</v>
      </c>
      <c r="AW5517" s="13" t="s">
        <v>37</v>
      </c>
      <c r="AX5517" s="13" t="s">
        <v>78</v>
      </c>
      <c r="AY5517" s="246" t="s">
        <v>373</v>
      </c>
    </row>
    <row r="5518" s="14" customFormat="1">
      <c r="A5518" s="14"/>
      <c r="B5518" s="247"/>
      <c r="C5518" s="248"/>
      <c r="D5518" s="238" t="s">
        <v>383</v>
      </c>
      <c r="E5518" s="249" t="s">
        <v>19</v>
      </c>
      <c r="F5518" s="250" t="s">
        <v>5046</v>
      </c>
      <c r="G5518" s="248"/>
      <c r="H5518" s="251">
        <v>5</v>
      </c>
      <c r="I5518" s="252"/>
      <c r="J5518" s="248"/>
      <c r="K5518" s="248"/>
      <c r="L5518" s="253"/>
      <c r="M5518" s="254"/>
      <c r="N5518" s="255"/>
      <c r="O5518" s="255"/>
      <c r="P5518" s="255"/>
      <c r="Q5518" s="255"/>
      <c r="R5518" s="255"/>
      <c r="S5518" s="255"/>
      <c r="T5518" s="256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T5518" s="257" t="s">
        <v>383</v>
      </c>
      <c r="AU5518" s="257" t="s">
        <v>91</v>
      </c>
      <c r="AV5518" s="14" t="s">
        <v>91</v>
      </c>
      <c r="AW5518" s="14" t="s">
        <v>37</v>
      </c>
      <c r="AX5518" s="14" t="s">
        <v>78</v>
      </c>
      <c r="AY5518" s="257" t="s">
        <v>373</v>
      </c>
    </row>
    <row r="5519" s="14" customFormat="1">
      <c r="A5519" s="14"/>
      <c r="B5519" s="247"/>
      <c r="C5519" s="248"/>
      <c r="D5519" s="238" t="s">
        <v>383</v>
      </c>
      <c r="E5519" s="249" t="s">
        <v>19</v>
      </c>
      <c r="F5519" s="250" t="s">
        <v>5047</v>
      </c>
      <c r="G5519" s="248"/>
      <c r="H5519" s="251">
        <v>5</v>
      </c>
      <c r="I5519" s="252"/>
      <c r="J5519" s="248"/>
      <c r="K5519" s="248"/>
      <c r="L5519" s="253"/>
      <c r="M5519" s="254"/>
      <c r="N5519" s="255"/>
      <c r="O5519" s="255"/>
      <c r="P5519" s="255"/>
      <c r="Q5519" s="255"/>
      <c r="R5519" s="255"/>
      <c r="S5519" s="255"/>
      <c r="T5519" s="256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7" t="s">
        <v>383</v>
      </c>
      <c r="AU5519" s="257" t="s">
        <v>91</v>
      </c>
      <c r="AV5519" s="14" t="s">
        <v>91</v>
      </c>
      <c r="AW5519" s="14" t="s">
        <v>37</v>
      </c>
      <c r="AX5519" s="14" t="s">
        <v>78</v>
      </c>
      <c r="AY5519" s="257" t="s">
        <v>373</v>
      </c>
    </row>
    <row r="5520" s="14" customFormat="1">
      <c r="A5520" s="14"/>
      <c r="B5520" s="247"/>
      <c r="C5520" s="248"/>
      <c r="D5520" s="238" t="s">
        <v>383</v>
      </c>
      <c r="E5520" s="249" t="s">
        <v>19</v>
      </c>
      <c r="F5520" s="250" t="s">
        <v>5048</v>
      </c>
      <c r="G5520" s="248"/>
      <c r="H5520" s="251">
        <v>5</v>
      </c>
      <c r="I5520" s="252"/>
      <c r="J5520" s="248"/>
      <c r="K5520" s="248"/>
      <c r="L5520" s="253"/>
      <c r="M5520" s="254"/>
      <c r="N5520" s="255"/>
      <c r="O5520" s="255"/>
      <c r="P5520" s="255"/>
      <c r="Q5520" s="255"/>
      <c r="R5520" s="255"/>
      <c r="S5520" s="255"/>
      <c r="T5520" s="256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57" t="s">
        <v>383</v>
      </c>
      <c r="AU5520" s="257" t="s">
        <v>91</v>
      </c>
      <c r="AV5520" s="14" t="s">
        <v>91</v>
      </c>
      <c r="AW5520" s="14" t="s">
        <v>37</v>
      </c>
      <c r="AX5520" s="14" t="s">
        <v>78</v>
      </c>
      <c r="AY5520" s="257" t="s">
        <v>373</v>
      </c>
    </row>
    <row r="5521" s="14" customFormat="1">
      <c r="A5521" s="14"/>
      <c r="B5521" s="247"/>
      <c r="C5521" s="248"/>
      <c r="D5521" s="238" t="s">
        <v>383</v>
      </c>
      <c r="E5521" s="249" t="s">
        <v>19</v>
      </c>
      <c r="F5521" s="250" t="s">
        <v>5049</v>
      </c>
      <c r="G5521" s="248"/>
      <c r="H5521" s="251">
        <v>5</v>
      </c>
      <c r="I5521" s="252"/>
      <c r="J5521" s="248"/>
      <c r="K5521" s="248"/>
      <c r="L5521" s="253"/>
      <c r="M5521" s="254"/>
      <c r="N5521" s="255"/>
      <c r="O5521" s="255"/>
      <c r="P5521" s="255"/>
      <c r="Q5521" s="255"/>
      <c r="R5521" s="255"/>
      <c r="S5521" s="255"/>
      <c r="T5521" s="256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7" t="s">
        <v>383</v>
      </c>
      <c r="AU5521" s="257" t="s">
        <v>91</v>
      </c>
      <c r="AV5521" s="14" t="s">
        <v>91</v>
      </c>
      <c r="AW5521" s="14" t="s">
        <v>37</v>
      </c>
      <c r="AX5521" s="14" t="s">
        <v>78</v>
      </c>
      <c r="AY5521" s="257" t="s">
        <v>373</v>
      </c>
    </row>
    <row r="5522" s="14" customFormat="1">
      <c r="A5522" s="14"/>
      <c r="B5522" s="247"/>
      <c r="C5522" s="248"/>
      <c r="D5522" s="238" t="s">
        <v>383</v>
      </c>
      <c r="E5522" s="249" t="s">
        <v>19</v>
      </c>
      <c r="F5522" s="250" t="s">
        <v>5050</v>
      </c>
      <c r="G5522" s="248"/>
      <c r="H5522" s="251">
        <v>5</v>
      </c>
      <c r="I5522" s="252"/>
      <c r="J5522" s="248"/>
      <c r="K5522" s="248"/>
      <c r="L5522" s="253"/>
      <c r="M5522" s="254"/>
      <c r="N5522" s="255"/>
      <c r="O5522" s="255"/>
      <c r="P5522" s="255"/>
      <c r="Q5522" s="255"/>
      <c r="R5522" s="255"/>
      <c r="S5522" s="255"/>
      <c r="T5522" s="256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57" t="s">
        <v>383</v>
      </c>
      <c r="AU5522" s="257" t="s">
        <v>91</v>
      </c>
      <c r="AV5522" s="14" t="s">
        <v>91</v>
      </c>
      <c r="AW5522" s="14" t="s">
        <v>37</v>
      </c>
      <c r="AX5522" s="14" t="s">
        <v>78</v>
      </c>
      <c r="AY5522" s="257" t="s">
        <v>373</v>
      </c>
    </row>
    <row r="5523" s="14" customFormat="1">
      <c r="A5523" s="14"/>
      <c r="B5523" s="247"/>
      <c r="C5523" s="248"/>
      <c r="D5523" s="238" t="s">
        <v>383</v>
      </c>
      <c r="E5523" s="249" t="s">
        <v>19</v>
      </c>
      <c r="F5523" s="250" t="s">
        <v>5051</v>
      </c>
      <c r="G5523" s="248"/>
      <c r="H5523" s="251">
        <v>5</v>
      </c>
      <c r="I5523" s="252"/>
      <c r="J5523" s="248"/>
      <c r="K5523" s="248"/>
      <c r="L5523" s="253"/>
      <c r="M5523" s="254"/>
      <c r="N5523" s="255"/>
      <c r="O5523" s="255"/>
      <c r="P5523" s="255"/>
      <c r="Q5523" s="255"/>
      <c r="R5523" s="255"/>
      <c r="S5523" s="255"/>
      <c r="T5523" s="256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7" t="s">
        <v>383</v>
      </c>
      <c r="AU5523" s="257" t="s">
        <v>91</v>
      </c>
      <c r="AV5523" s="14" t="s">
        <v>91</v>
      </c>
      <c r="AW5523" s="14" t="s">
        <v>37</v>
      </c>
      <c r="AX5523" s="14" t="s">
        <v>78</v>
      </c>
      <c r="AY5523" s="257" t="s">
        <v>373</v>
      </c>
    </row>
    <row r="5524" s="14" customFormat="1">
      <c r="A5524" s="14"/>
      <c r="B5524" s="247"/>
      <c r="C5524" s="248"/>
      <c r="D5524" s="238" t="s">
        <v>383</v>
      </c>
      <c r="E5524" s="249" t="s">
        <v>19</v>
      </c>
      <c r="F5524" s="250" t="s">
        <v>5052</v>
      </c>
      <c r="G5524" s="248"/>
      <c r="H5524" s="251">
        <v>5</v>
      </c>
      <c r="I5524" s="252"/>
      <c r="J5524" s="248"/>
      <c r="K5524" s="248"/>
      <c r="L5524" s="253"/>
      <c r="M5524" s="254"/>
      <c r="N5524" s="255"/>
      <c r="O5524" s="255"/>
      <c r="P5524" s="255"/>
      <c r="Q5524" s="255"/>
      <c r="R5524" s="255"/>
      <c r="S5524" s="255"/>
      <c r="T5524" s="256"/>
      <c r="U5524" s="14"/>
      <c r="V5524" s="14"/>
      <c r="W5524" s="14"/>
      <c r="X5524" s="14"/>
      <c r="Y5524" s="14"/>
      <c r="Z5524" s="14"/>
      <c r="AA5524" s="14"/>
      <c r="AB5524" s="14"/>
      <c r="AC5524" s="14"/>
      <c r="AD5524" s="14"/>
      <c r="AE5524" s="14"/>
      <c r="AT5524" s="257" t="s">
        <v>383</v>
      </c>
      <c r="AU5524" s="257" t="s">
        <v>91</v>
      </c>
      <c r="AV5524" s="14" t="s">
        <v>91</v>
      </c>
      <c r="AW5524" s="14" t="s">
        <v>37</v>
      </c>
      <c r="AX5524" s="14" t="s">
        <v>78</v>
      </c>
      <c r="AY5524" s="257" t="s">
        <v>373</v>
      </c>
    </row>
    <row r="5525" s="14" customFormat="1">
      <c r="A5525" s="14"/>
      <c r="B5525" s="247"/>
      <c r="C5525" s="248"/>
      <c r="D5525" s="238" t="s">
        <v>383</v>
      </c>
      <c r="E5525" s="249" t="s">
        <v>19</v>
      </c>
      <c r="F5525" s="250" t="s">
        <v>5053</v>
      </c>
      <c r="G5525" s="248"/>
      <c r="H5525" s="251">
        <v>5</v>
      </c>
      <c r="I5525" s="252"/>
      <c r="J5525" s="248"/>
      <c r="K5525" s="248"/>
      <c r="L5525" s="253"/>
      <c r="M5525" s="254"/>
      <c r="N5525" s="255"/>
      <c r="O5525" s="255"/>
      <c r="P5525" s="255"/>
      <c r="Q5525" s="255"/>
      <c r="R5525" s="255"/>
      <c r="S5525" s="255"/>
      <c r="T5525" s="256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7" t="s">
        <v>383</v>
      </c>
      <c r="AU5525" s="257" t="s">
        <v>91</v>
      </c>
      <c r="AV5525" s="14" t="s">
        <v>91</v>
      </c>
      <c r="AW5525" s="14" t="s">
        <v>37</v>
      </c>
      <c r="AX5525" s="14" t="s">
        <v>78</v>
      </c>
      <c r="AY5525" s="257" t="s">
        <v>373</v>
      </c>
    </row>
    <row r="5526" s="14" customFormat="1">
      <c r="A5526" s="14"/>
      <c r="B5526" s="247"/>
      <c r="C5526" s="248"/>
      <c r="D5526" s="238" t="s">
        <v>383</v>
      </c>
      <c r="E5526" s="249" t="s">
        <v>19</v>
      </c>
      <c r="F5526" s="250" t="s">
        <v>5054</v>
      </c>
      <c r="G5526" s="248"/>
      <c r="H5526" s="251">
        <v>5</v>
      </c>
      <c r="I5526" s="252"/>
      <c r="J5526" s="248"/>
      <c r="K5526" s="248"/>
      <c r="L5526" s="253"/>
      <c r="M5526" s="254"/>
      <c r="N5526" s="255"/>
      <c r="O5526" s="255"/>
      <c r="P5526" s="255"/>
      <c r="Q5526" s="255"/>
      <c r="R5526" s="255"/>
      <c r="S5526" s="255"/>
      <c r="T5526" s="256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7" t="s">
        <v>383</v>
      </c>
      <c r="AU5526" s="257" t="s">
        <v>91</v>
      </c>
      <c r="AV5526" s="14" t="s">
        <v>91</v>
      </c>
      <c r="AW5526" s="14" t="s">
        <v>37</v>
      </c>
      <c r="AX5526" s="14" t="s">
        <v>78</v>
      </c>
      <c r="AY5526" s="257" t="s">
        <v>373</v>
      </c>
    </row>
    <row r="5527" s="14" customFormat="1">
      <c r="A5527" s="14"/>
      <c r="B5527" s="247"/>
      <c r="C5527" s="248"/>
      <c r="D5527" s="238" t="s">
        <v>383</v>
      </c>
      <c r="E5527" s="249" t="s">
        <v>19</v>
      </c>
      <c r="F5527" s="250" t="s">
        <v>5055</v>
      </c>
      <c r="G5527" s="248"/>
      <c r="H5527" s="251">
        <v>5</v>
      </c>
      <c r="I5527" s="252"/>
      <c r="J5527" s="248"/>
      <c r="K5527" s="248"/>
      <c r="L5527" s="253"/>
      <c r="M5527" s="254"/>
      <c r="N5527" s="255"/>
      <c r="O5527" s="255"/>
      <c r="P5527" s="255"/>
      <c r="Q5527" s="255"/>
      <c r="R5527" s="255"/>
      <c r="S5527" s="255"/>
      <c r="T5527" s="256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7" t="s">
        <v>383</v>
      </c>
      <c r="AU5527" s="257" t="s">
        <v>91</v>
      </c>
      <c r="AV5527" s="14" t="s">
        <v>91</v>
      </c>
      <c r="AW5527" s="14" t="s">
        <v>37</v>
      </c>
      <c r="AX5527" s="14" t="s">
        <v>78</v>
      </c>
      <c r="AY5527" s="257" t="s">
        <v>373</v>
      </c>
    </row>
    <row r="5528" s="16" customFormat="1">
      <c r="A5528" s="16"/>
      <c r="B5528" s="269"/>
      <c r="C5528" s="270"/>
      <c r="D5528" s="238" t="s">
        <v>383</v>
      </c>
      <c r="E5528" s="271" t="s">
        <v>19</v>
      </c>
      <c r="F5528" s="272" t="s">
        <v>447</v>
      </c>
      <c r="G5528" s="270"/>
      <c r="H5528" s="273">
        <v>50</v>
      </c>
      <c r="I5528" s="274"/>
      <c r="J5528" s="270"/>
      <c r="K5528" s="270"/>
      <c r="L5528" s="275"/>
      <c r="M5528" s="276"/>
      <c r="N5528" s="277"/>
      <c r="O5528" s="277"/>
      <c r="P5528" s="277"/>
      <c r="Q5528" s="277"/>
      <c r="R5528" s="277"/>
      <c r="S5528" s="277"/>
      <c r="T5528" s="278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6"/>
      <c r="AE5528" s="16"/>
      <c r="AT5528" s="279" t="s">
        <v>383</v>
      </c>
      <c r="AU5528" s="279" t="s">
        <v>91</v>
      </c>
      <c r="AV5528" s="16" t="s">
        <v>98</v>
      </c>
      <c r="AW5528" s="16" t="s">
        <v>37</v>
      </c>
      <c r="AX5528" s="16" t="s">
        <v>78</v>
      </c>
      <c r="AY5528" s="279" t="s">
        <v>373</v>
      </c>
    </row>
    <row r="5529" s="15" customFormat="1">
      <c r="A5529" s="15"/>
      <c r="B5529" s="258"/>
      <c r="C5529" s="259"/>
      <c r="D5529" s="238" t="s">
        <v>383</v>
      </c>
      <c r="E5529" s="260" t="s">
        <v>19</v>
      </c>
      <c r="F5529" s="261" t="s">
        <v>386</v>
      </c>
      <c r="G5529" s="259"/>
      <c r="H5529" s="262">
        <v>159.75</v>
      </c>
      <c r="I5529" s="263"/>
      <c r="J5529" s="259"/>
      <c r="K5529" s="259"/>
      <c r="L5529" s="264"/>
      <c r="M5529" s="265"/>
      <c r="N5529" s="266"/>
      <c r="O5529" s="266"/>
      <c r="P5529" s="266"/>
      <c r="Q5529" s="266"/>
      <c r="R5529" s="266"/>
      <c r="S5529" s="266"/>
      <c r="T5529" s="267"/>
      <c r="U5529" s="15"/>
      <c r="V5529" s="15"/>
      <c r="W5529" s="15"/>
      <c r="X5529" s="15"/>
      <c r="Y5529" s="15"/>
      <c r="Z5529" s="15"/>
      <c r="AA5529" s="15"/>
      <c r="AB5529" s="15"/>
      <c r="AC5529" s="15"/>
      <c r="AD5529" s="15"/>
      <c r="AE5529" s="15"/>
      <c r="AT5529" s="268" t="s">
        <v>383</v>
      </c>
      <c r="AU5529" s="268" t="s">
        <v>91</v>
      </c>
      <c r="AV5529" s="15" t="s">
        <v>379</v>
      </c>
      <c r="AW5529" s="15" t="s">
        <v>37</v>
      </c>
      <c r="AX5529" s="15" t="s">
        <v>85</v>
      </c>
      <c r="AY5529" s="268" t="s">
        <v>373</v>
      </c>
    </row>
    <row r="5530" s="2" customFormat="1" ht="24.15" customHeight="1">
      <c r="A5530" s="41"/>
      <c r="B5530" s="42"/>
      <c r="C5530" s="218" t="s">
        <v>5056</v>
      </c>
      <c r="D5530" s="218" t="s">
        <v>375</v>
      </c>
      <c r="E5530" s="219" t="s">
        <v>5057</v>
      </c>
      <c r="F5530" s="220" t="s">
        <v>5058</v>
      </c>
      <c r="G5530" s="221" t="s">
        <v>230</v>
      </c>
      <c r="H5530" s="222">
        <v>82.5</v>
      </c>
      <c r="I5530" s="223"/>
      <c r="J5530" s="224">
        <f>ROUND(I5530*H5530,2)</f>
        <v>0</v>
      </c>
      <c r="K5530" s="220" t="s">
        <v>19</v>
      </c>
      <c r="L5530" s="47"/>
      <c r="M5530" s="225" t="s">
        <v>19</v>
      </c>
      <c r="N5530" s="226" t="s">
        <v>50</v>
      </c>
      <c r="O5530" s="87"/>
      <c r="P5530" s="227">
        <f>O5530*H5530</f>
        <v>0</v>
      </c>
      <c r="Q5530" s="227">
        <v>0.00032000000000000003</v>
      </c>
      <c r="R5530" s="227">
        <f>Q5530*H5530</f>
        <v>0.026400000000000003</v>
      </c>
      <c r="S5530" s="227">
        <v>0</v>
      </c>
      <c r="T5530" s="228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29" t="s">
        <v>482</v>
      </c>
      <c r="AT5530" s="229" t="s">
        <v>375</v>
      </c>
      <c r="AU5530" s="229" t="s">
        <v>91</v>
      </c>
      <c r="AY5530" s="20" t="s">
        <v>373</v>
      </c>
      <c r="BE5530" s="230">
        <f>IF(N5530="základní",J5530,0)</f>
        <v>0</v>
      </c>
      <c r="BF5530" s="230">
        <f>IF(N5530="snížená",J5530,0)</f>
        <v>0</v>
      </c>
      <c r="BG5530" s="230">
        <f>IF(N5530="zákl. přenesená",J5530,0)</f>
        <v>0</v>
      </c>
      <c r="BH5530" s="230">
        <f>IF(N5530="sníž. přenesená",J5530,0)</f>
        <v>0</v>
      </c>
      <c r="BI5530" s="230">
        <f>IF(N5530="nulová",J5530,0)</f>
        <v>0</v>
      </c>
      <c r="BJ5530" s="20" t="s">
        <v>91</v>
      </c>
      <c r="BK5530" s="230">
        <f>ROUND(I5530*H5530,2)</f>
        <v>0</v>
      </c>
      <c r="BL5530" s="20" t="s">
        <v>482</v>
      </c>
      <c r="BM5530" s="229" t="s">
        <v>5059</v>
      </c>
    </row>
    <row r="5531" s="13" customFormat="1">
      <c r="A5531" s="13"/>
      <c r="B5531" s="236"/>
      <c r="C5531" s="237"/>
      <c r="D5531" s="238" t="s">
        <v>383</v>
      </c>
      <c r="E5531" s="239" t="s">
        <v>19</v>
      </c>
      <c r="F5531" s="240" t="s">
        <v>2377</v>
      </c>
      <c r="G5531" s="237"/>
      <c r="H5531" s="239" t="s">
        <v>19</v>
      </c>
      <c r="I5531" s="241"/>
      <c r="J5531" s="237"/>
      <c r="K5531" s="237"/>
      <c r="L5531" s="242"/>
      <c r="M5531" s="243"/>
      <c r="N5531" s="244"/>
      <c r="O5531" s="244"/>
      <c r="P5531" s="244"/>
      <c r="Q5531" s="244"/>
      <c r="R5531" s="244"/>
      <c r="S5531" s="244"/>
      <c r="T5531" s="245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6" t="s">
        <v>383</v>
      </c>
      <c r="AU5531" s="246" t="s">
        <v>91</v>
      </c>
      <c r="AV5531" s="13" t="s">
        <v>85</v>
      </c>
      <c r="AW5531" s="13" t="s">
        <v>37</v>
      </c>
      <c r="AX5531" s="13" t="s">
        <v>78</v>
      </c>
      <c r="AY5531" s="246" t="s">
        <v>373</v>
      </c>
    </row>
    <row r="5532" s="13" customFormat="1">
      <c r="A5532" s="13"/>
      <c r="B5532" s="236"/>
      <c r="C5532" s="237"/>
      <c r="D5532" s="238" t="s">
        <v>383</v>
      </c>
      <c r="E5532" s="239" t="s">
        <v>19</v>
      </c>
      <c r="F5532" s="240" t="s">
        <v>668</v>
      </c>
      <c r="G5532" s="237"/>
      <c r="H5532" s="239" t="s">
        <v>19</v>
      </c>
      <c r="I5532" s="241"/>
      <c r="J5532" s="237"/>
      <c r="K5532" s="237"/>
      <c r="L5532" s="242"/>
      <c r="M5532" s="243"/>
      <c r="N5532" s="244"/>
      <c r="O5532" s="244"/>
      <c r="P5532" s="244"/>
      <c r="Q5532" s="244"/>
      <c r="R5532" s="244"/>
      <c r="S5532" s="244"/>
      <c r="T5532" s="245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6" t="s">
        <v>383</v>
      </c>
      <c r="AU5532" s="246" t="s">
        <v>91</v>
      </c>
      <c r="AV5532" s="13" t="s">
        <v>85</v>
      </c>
      <c r="AW5532" s="13" t="s">
        <v>37</v>
      </c>
      <c r="AX5532" s="13" t="s">
        <v>78</v>
      </c>
      <c r="AY5532" s="246" t="s">
        <v>373</v>
      </c>
    </row>
    <row r="5533" s="13" customFormat="1">
      <c r="A5533" s="13"/>
      <c r="B5533" s="236"/>
      <c r="C5533" s="237"/>
      <c r="D5533" s="238" t="s">
        <v>383</v>
      </c>
      <c r="E5533" s="239" t="s">
        <v>19</v>
      </c>
      <c r="F5533" s="240" t="s">
        <v>673</v>
      </c>
      <c r="G5533" s="237"/>
      <c r="H5533" s="239" t="s">
        <v>19</v>
      </c>
      <c r="I5533" s="241"/>
      <c r="J5533" s="237"/>
      <c r="K5533" s="237"/>
      <c r="L5533" s="242"/>
      <c r="M5533" s="243"/>
      <c r="N5533" s="244"/>
      <c r="O5533" s="244"/>
      <c r="P5533" s="244"/>
      <c r="Q5533" s="244"/>
      <c r="R5533" s="244"/>
      <c r="S5533" s="244"/>
      <c r="T5533" s="245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6" t="s">
        <v>383</v>
      </c>
      <c r="AU5533" s="246" t="s">
        <v>91</v>
      </c>
      <c r="AV5533" s="13" t="s">
        <v>85</v>
      </c>
      <c r="AW5533" s="13" t="s">
        <v>37</v>
      </c>
      <c r="AX5533" s="13" t="s">
        <v>78</v>
      </c>
      <c r="AY5533" s="246" t="s">
        <v>373</v>
      </c>
    </row>
    <row r="5534" s="14" customFormat="1">
      <c r="A5534" s="14"/>
      <c r="B5534" s="247"/>
      <c r="C5534" s="248"/>
      <c r="D5534" s="238" t="s">
        <v>383</v>
      </c>
      <c r="E5534" s="249" t="s">
        <v>19</v>
      </c>
      <c r="F5534" s="250" t="s">
        <v>5060</v>
      </c>
      <c r="G5534" s="248"/>
      <c r="H5534" s="251">
        <v>5</v>
      </c>
      <c r="I5534" s="252"/>
      <c r="J5534" s="248"/>
      <c r="K5534" s="248"/>
      <c r="L5534" s="253"/>
      <c r="M5534" s="254"/>
      <c r="N5534" s="255"/>
      <c r="O5534" s="255"/>
      <c r="P5534" s="255"/>
      <c r="Q5534" s="255"/>
      <c r="R5534" s="255"/>
      <c r="S5534" s="255"/>
      <c r="T5534" s="256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7" t="s">
        <v>383</v>
      </c>
      <c r="AU5534" s="257" t="s">
        <v>91</v>
      </c>
      <c r="AV5534" s="14" t="s">
        <v>91</v>
      </c>
      <c r="AW5534" s="14" t="s">
        <v>37</v>
      </c>
      <c r="AX5534" s="14" t="s">
        <v>78</v>
      </c>
      <c r="AY5534" s="257" t="s">
        <v>373</v>
      </c>
    </row>
    <row r="5535" s="14" customFormat="1">
      <c r="A5535" s="14"/>
      <c r="B5535" s="247"/>
      <c r="C5535" s="248"/>
      <c r="D5535" s="238" t="s">
        <v>383</v>
      </c>
      <c r="E5535" s="249" t="s">
        <v>19</v>
      </c>
      <c r="F5535" s="250" t="s">
        <v>5061</v>
      </c>
      <c r="G5535" s="248"/>
      <c r="H5535" s="251">
        <v>5</v>
      </c>
      <c r="I5535" s="252"/>
      <c r="J5535" s="248"/>
      <c r="K5535" s="248"/>
      <c r="L5535" s="253"/>
      <c r="M5535" s="254"/>
      <c r="N5535" s="255"/>
      <c r="O5535" s="255"/>
      <c r="P5535" s="255"/>
      <c r="Q5535" s="255"/>
      <c r="R5535" s="255"/>
      <c r="S5535" s="255"/>
      <c r="T5535" s="256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7" t="s">
        <v>383</v>
      </c>
      <c r="AU5535" s="257" t="s">
        <v>91</v>
      </c>
      <c r="AV5535" s="14" t="s">
        <v>91</v>
      </c>
      <c r="AW5535" s="14" t="s">
        <v>37</v>
      </c>
      <c r="AX5535" s="14" t="s">
        <v>78</v>
      </c>
      <c r="AY5535" s="257" t="s">
        <v>373</v>
      </c>
    </row>
    <row r="5536" s="16" customFormat="1">
      <c r="A5536" s="16"/>
      <c r="B5536" s="269"/>
      <c r="C5536" s="270"/>
      <c r="D5536" s="238" t="s">
        <v>383</v>
      </c>
      <c r="E5536" s="271" t="s">
        <v>19</v>
      </c>
      <c r="F5536" s="272" t="s">
        <v>447</v>
      </c>
      <c r="G5536" s="270"/>
      <c r="H5536" s="273">
        <v>10</v>
      </c>
      <c r="I5536" s="274"/>
      <c r="J5536" s="270"/>
      <c r="K5536" s="270"/>
      <c r="L5536" s="275"/>
      <c r="M5536" s="276"/>
      <c r="N5536" s="277"/>
      <c r="O5536" s="277"/>
      <c r="P5536" s="277"/>
      <c r="Q5536" s="277"/>
      <c r="R5536" s="277"/>
      <c r="S5536" s="277"/>
      <c r="T5536" s="278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6"/>
      <c r="AE5536" s="16"/>
      <c r="AT5536" s="279" t="s">
        <v>383</v>
      </c>
      <c r="AU5536" s="279" t="s">
        <v>91</v>
      </c>
      <c r="AV5536" s="16" t="s">
        <v>98</v>
      </c>
      <c r="AW5536" s="16" t="s">
        <v>37</v>
      </c>
      <c r="AX5536" s="16" t="s">
        <v>78</v>
      </c>
      <c r="AY5536" s="279" t="s">
        <v>373</v>
      </c>
    </row>
    <row r="5537" s="13" customFormat="1">
      <c r="A5537" s="13"/>
      <c r="B5537" s="236"/>
      <c r="C5537" s="237"/>
      <c r="D5537" s="238" t="s">
        <v>383</v>
      </c>
      <c r="E5537" s="239" t="s">
        <v>19</v>
      </c>
      <c r="F5537" s="240" t="s">
        <v>692</v>
      </c>
      <c r="G5537" s="237"/>
      <c r="H5537" s="239" t="s">
        <v>19</v>
      </c>
      <c r="I5537" s="241"/>
      <c r="J5537" s="237"/>
      <c r="K5537" s="237"/>
      <c r="L5537" s="242"/>
      <c r="M5537" s="243"/>
      <c r="N5537" s="244"/>
      <c r="O5537" s="244"/>
      <c r="P5537" s="244"/>
      <c r="Q5537" s="244"/>
      <c r="R5537" s="244"/>
      <c r="S5537" s="244"/>
      <c r="T5537" s="245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46" t="s">
        <v>383</v>
      </c>
      <c r="AU5537" s="246" t="s">
        <v>91</v>
      </c>
      <c r="AV5537" s="13" t="s">
        <v>85</v>
      </c>
      <c r="AW5537" s="13" t="s">
        <v>37</v>
      </c>
      <c r="AX5537" s="13" t="s">
        <v>78</v>
      </c>
      <c r="AY5537" s="246" t="s">
        <v>373</v>
      </c>
    </row>
    <row r="5538" s="14" customFormat="1">
      <c r="A5538" s="14"/>
      <c r="B5538" s="247"/>
      <c r="C5538" s="248"/>
      <c r="D5538" s="238" t="s">
        <v>383</v>
      </c>
      <c r="E5538" s="249" t="s">
        <v>19</v>
      </c>
      <c r="F5538" s="250" t="s">
        <v>5062</v>
      </c>
      <c r="G5538" s="248"/>
      <c r="H5538" s="251">
        <v>2.5</v>
      </c>
      <c r="I5538" s="252"/>
      <c r="J5538" s="248"/>
      <c r="K5538" s="248"/>
      <c r="L5538" s="253"/>
      <c r="M5538" s="254"/>
      <c r="N5538" s="255"/>
      <c r="O5538" s="255"/>
      <c r="P5538" s="255"/>
      <c r="Q5538" s="255"/>
      <c r="R5538" s="255"/>
      <c r="S5538" s="255"/>
      <c r="T5538" s="256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57" t="s">
        <v>383</v>
      </c>
      <c r="AU5538" s="257" t="s">
        <v>91</v>
      </c>
      <c r="AV5538" s="14" t="s">
        <v>91</v>
      </c>
      <c r="AW5538" s="14" t="s">
        <v>37</v>
      </c>
      <c r="AX5538" s="14" t="s">
        <v>78</v>
      </c>
      <c r="AY5538" s="257" t="s">
        <v>373</v>
      </c>
    </row>
    <row r="5539" s="14" customFormat="1">
      <c r="A5539" s="14"/>
      <c r="B5539" s="247"/>
      <c r="C5539" s="248"/>
      <c r="D5539" s="238" t="s">
        <v>383</v>
      </c>
      <c r="E5539" s="249" t="s">
        <v>19</v>
      </c>
      <c r="F5539" s="250" t="s">
        <v>5063</v>
      </c>
      <c r="G5539" s="248"/>
      <c r="H5539" s="251">
        <v>2.5</v>
      </c>
      <c r="I5539" s="252"/>
      <c r="J5539" s="248"/>
      <c r="K5539" s="248"/>
      <c r="L5539" s="253"/>
      <c r="M5539" s="254"/>
      <c r="N5539" s="255"/>
      <c r="O5539" s="255"/>
      <c r="P5539" s="255"/>
      <c r="Q5539" s="255"/>
      <c r="R5539" s="255"/>
      <c r="S5539" s="255"/>
      <c r="T5539" s="256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7" t="s">
        <v>383</v>
      </c>
      <c r="AU5539" s="257" t="s">
        <v>91</v>
      </c>
      <c r="AV5539" s="14" t="s">
        <v>91</v>
      </c>
      <c r="AW5539" s="14" t="s">
        <v>37</v>
      </c>
      <c r="AX5539" s="14" t="s">
        <v>78</v>
      </c>
      <c r="AY5539" s="257" t="s">
        <v>373</v>
      </c>
    </row>
    <row r="5540" s="14" customFormat="1">
      <c r="A5540" s="14"/>
      <c r="B5540" s="247"/>
      <c r="C5540" s="248"/>
      <c r="D5540" s="238" t="s">
        <v>383</v>
      </c>
      <c r="E5540" s="249" t="s">
        <v>19</v>
      </c>
      <c r="F5540" s="250" t="s">
        <v>5064</v>
      </c>
      <c r="G5540" s="248"/>
      <c r="H5540" s="251">
        <v>2.5</v>
      </c>
      <c r="I5540" s="252"/>
      <c r="J5540" s="248"/>
      <c r="K5540" s="248"/>
      <c r="L5540" s="253"/>
      <c r="M5540" s="254"/>
      <c r="N5540" s="255"/>
      <c r="O5540" s="255"/>
      <c r="P5540" s="255"/>
      <c r="Q5540" s="255"/>
      <c r="R5540" s="255"/>
      <c r="S5540" s="255"/>
      <c r="T5540" s="256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57" t="s">
        <v>383</v>
      </c>
      <c r="AU5540" s="257" t="s">
        <v>91</v>
      </c>
      <c r="AV5540" s="14" t="s">
        <v>91</v>
      </c>
      <c r="AW5540" s="14" t="s">
        <v>37</v>
      </c>
      <c r="AX5540" s="14" t="s">
        <v>78</v>
      </c>
      <c r="AY5540" s="257" t="s">
        <v>373</v>
      </c>
    </row>
    <row r="5541" s="14" customFormat="1">
      <c r="A5541" s="14"/>
      <c r="B5541" s="247"/>
      <c r="C5541" s="248"/>
      <c r="D5541" s="238" t="s">
        <v>383</v>
      </c>
      <c r="E5541" s="249" t="s">
        <v>19</v>
      </c>
      <c r="F5541" s="250" t="s">
        <v>5065</v>
      </c>
      <c r="G5541" s="248"/>
      <c r="H5541" s="251">
        <v>2.5</v>
      </c>
      <c r="I5541" s="252"/>
      <c r="J5541" s="248"/>
      <c r="K5541" s="248"/>
      <c r="L5541" s="253"/>
      <c r="M5541" s="254"/>
      <c r="N5541" s="255"/>
      <c r="O5541" s="255"/>
      <c r="P5541" s="255"/>
      <c r="Q5541" s="255"/>
      <c r="R5541" s="255"/>
      <c r="S5541" s="255"/>
      <c r="T5541" s="256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7" t="s">
        <v>383</v>
      </c>
      <c r="AU5541" s="257" t="s">
        <v>91</v>
      </c>
      <c r="AV5541" s="14" t="s">
        <v>91</v>
      </c>
      <c r="AW5541" s="14" t="s">
        <v>37</v>
      </c>
      <c r="AX5541" s="14" t="s">
        <v>78</v>
      </c>
      <c r="AY5541" s="257" t="s">
        <v>373</v>
      </c>
    </row>
    <row r="5542" s="14" customFormat="1">
      <c r="A5542" s="14"/>
      <c r="B5542" s="247"/>
      <c r="C5542" s="248"/>
      <c r="D5542" s="238" t="s">
        <v>383</v>
      </c>
      <c r="E5542" s="249" t="s">
        <v>19</v>
      </c>
      <c r="F5542" s="250" t="s">
        <v>5066</v>
      </c>
      <c r="G5542" s="248"/>
      <c r="H5542" s="251">
        <v>2.5</v>
      </c>
      <c r="I5542" s="252"/>
      <c r="J5542" s="248"/>
      <c r="K5542" s="248"/>
      <c r="L5542" s="253"/>
      <c r="M5542" s="254"/>
      <c r="N5542" s="255"/>
      <c r="O5542" s="255"/>
      <c r="P5542" s="255"/>
      <c r="Q5542" s="255"/>
      <c r="R5542" s="255"/>
      <c r="S5542" s="255"/>
      <c r="T5542" s="256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7" t="s">
        <v>383</v>
      </c>
      <c r="AU5542" s="257" t="s">
        <v>91</v>
      </c>
      <c r="AV5542" s="14" t="s">
        <v>91</v>
      </c>
      <c r="AW5542" s="14" t="s">
        <v>37</v>
      </c>
      <c r="AX5542" s="14" t="s">
        <v>78</v>
      </c>
      <c r="AY5542" s="257" t="s">
        <v>373</v>
      </c>
    </row>
    <row r="5543" s="14" customFormat="1">
      <c r="A5543" s="14"/>
      <c r="B5543" s="247"/>
      <c r="C5543" s="248"/>
      <c r="D5543" s="238" t="s">
        <v>383</v>
      </c>
      <c r="E5543" s="249" t="s">
        <v>19</v>
      </c>
      <c r="F5543" s="250" t="s">
        <v>5067</v>
      </c>
      <c r="G5543" s="248"/>
      <c r="H5543" s="251">
        <v>2.5</v>
      </c>
      <c r="I5543" s="252"/>
      <c r="J5543" s="248"/>
      <c r="K5543" s="248"/>
      <c r="L5543" s="253"/>
      <c r="M5543" s="254"/>
      <c r="N5543" s="255"/>
      <c r="O5543" s="255"/>
      <c r="P5543" s="255"/>
      <c r="Q5543" s="255"/>
      <c r="R5543" s="255"/>
      <c r="S5543" s="255"/>
      <c r="T5543" s="256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57" t="s">
        <v>383</v>
      </c>
      <c r="AU5543" s="257" t="s">
        <v>91</v>
      </c>
      <c r="AV5543" s="14" t="s">
        <v>91</v>
      </c>
      <c r="AW5543" s="14" t="s">
        <v>37</v>
      </c>
      <c r="AX5543" s="14" t="s">
        <v>78</v>
      </c>
      <c r="AY5543" s="257" t="s">
        <v>373</v>
      </c>
    </row>
    <row r="5544" s="14" customFormat="1">
      <c r="A5544" s="14"/>
      <c r="B5544" s="247"/>
      <c r="C5544" s="248"/>
      <c r="D5544" s="238" t="s">
        <v>383</v>
      </c>
      <c r="E5544" s="249" t="s">
        <v>19</v>
      </c>
      <c r="F5544" s="250" t="s">
        <v>5068</v>
      </c>
      <c r="G5544" s="248"/>
      <c r="H5544" s="251">
        <v>2.5</v>
      </c>
      <c r="I5544" s="252"/>
      <c r="J5544" s="248"/>
      <c r="K5544" s="248"/>
      <c r="L5544" s="253"/>
      <c r="M5544" s="254"/>
      <c r="N5544" s="255"/>
      <c r="O5544" s="255"/>
      <c r="P5544" s="255"/>
      <c r="Q5544" s="255"/>
      <c r="R5544" s="255"/>
      <c r="S5544" s="255"/>
      <c r="T5544" s="256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7" t="s">
        <v>383</v>
      </c>
      <c r="AU5544" s="257" t="s">
        <v>91</v>
      </c>
      <c r="AV5544" s="14" t="s">
        <v>91</v>
      </c>
      <c r="AW5544" s="14" t="s">
        <v>37</v>
      </c>
      <c r="AX5544" s="14" t="s">
        <v>78</v>
      </c>
      <c r="AY5544" s="257" t="s">
        <v>373</v>
      </c>
    </row>
    <row r="5545" s="14" customFormat="1">
      <c r="A5545" s="14"/>
      <c r="B5545" s="247"/>
      <c r="C5545" s="248"/>
      <c r="D5545" s="238" t="s">
        <v>383</v>
      </c>
      <c r="E5545" s="249" t="s">
        <v>19</v>
      </c>
      <c r="F5545" s="250" t="s">
        <v>5069</v>
      </c>
      <c r="G5545" s="248"/>
      <c r="H5545" s="251">
        <v>2.5</v>
      </c>
      <c r="I5545" s="252"/>
      <c r="J5545" s="248"/>
      <c r="K5545" s="248"/>
      <c r="L5545" s="253"/>
      <c r="M5545" s="254"/>
      <c r="N5545" s="255"/>
      <c r="O5545" s="255"/>
      <c r="P5545" s="255"/>
      <c r="Q5545" s="255"/>
      <c r="R5545" s="255"/>
      <c r="S5545" s="255"/>
      <c r="T5545" s="256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7" t="s">
        <v>383</v>
      </c>
      <c r="AU5545" s="257" t="s">
        <v>91</v>
      </c>
      <c r="AV5545" s="14" t="s">
        <v>91</v>
      </c>
      <c r="AW5545" s="14" t="s">
        <v>37</v>
      </c>
      <c r="AX5545" s="14" t="s">
        <v>78</v>
      </c>
      <c r="AY5545" s="257" t="s">
        <v>373</v>
      </c>
    </row>
    <row r="5546" s="14" customFormat="1">
      <c r="A5546" s="14"/>
      <c r="B5546" s="247"/>
      <c r="C5546" s="248"/>
      <c r="D5546" s="238" t="s">
        <v>383</v>
      </c>
      <c r="E5546" s="249" t="s">
        <v>19</v>
      </c>
      <c r="F5546" s="250" t="s">
        <v>5070</v>
      </c>
      <c r="G5546" s="248"/>
      <c r="H5546" s="251">
        <v>2.5</v>
      </c>
      <c r="I5546" s="252"/>
      <c r="J5546" s="248"/>
      <c r="K5546" s="248"/>
      <c r="L5546" s="253"/>
      <c r="M5546" s="254"/>
      <c r="N5546" s="255"/>
      <c r="O5546" s="255"/>
      <c r="P5546" s="255"/>
      <c r="Q5546" s="255"/>
      <c r="R5546" s="255"/>
      <c r="S5546" s="255"/>
      <c r="T5546" s="256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7" t="s">
        <v>383</v>
      </c>
      <c r="AU5546" s="257" t="s">
        <v>91</v>
      </c>
      <c r="AV5546" s="14" t="s">
        <v>91</v>
      </c>
      <c r="AW5546" s="14" t="s">
        <v>37</v>
      </c>
      <c r="AX5546" s="14" t="s">
        <v>78</v>
      </c>
      <c r="AY5546" s="257" t="s">
        <v>373</v>
      </c>
    </row>
    <row r="5547" s="16" customFormat="1">
      <c r="A5547" s="16"/>
      <c r="B5547" s="269"/>
      <c r="C5547" s="270"/>
      <c r="D5547" s="238" t="s">
        <v>383</v>
      </c>
      <c r="E5547" s="271" t="s">
        <v>19</v>
      </c>
      <c r="F5547" s="272" t="s">
        <v>447</v>
      </c>
      <c r="G5547" s="270"/>
      <c r="H5547" s="273">
        <v>22.5</v>
      </c>
      <c r="I5547" s="274"/>
      <c r="J5547" s="270"/>
      <c r="K5547" s="270"/>
      <c r="L5547" s="275"/>
      <c r="M5547" s="276"/>
      <c r="N5547" s="277"/>
      <c r="O5547" s="277"/>
      <c r="P5547" s="277"/>
      <c r="Q5547" s="277"/>
      <c r="R5547" s="277"/>
      <c r="S5547" s="277"/>
      <c r="T5547" s="278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6"/>
      <c r="AE5547" s="16"/>
      <c r="AT5547" s="279" t="s">
        <v>383</v>
      </c>
      <c r="AU5547" s="279" t="s">
        <v>91</v>
      </c>
      <c r="AV5547" s="16" t="s">
        <v>98</v>
      </c>
      <c r="AW5547" s="16" t="s">
        <v>37</v>
      </c>
      <c r="AX5547" s="16" t="s">
        <v>78</v>
      </c>
      <c r="AY5547" s="279" t="s">
        <v>373</v>
      </c>
    </row>
    <row r="5548" s="13" customFormat="1">
      <c r="A5548" s="13"/>
      <c r="B5548" s="236"/>
      <c r="C5548" s="237"/>
      <c r="D5548" s="238" t="s">
        <v>383</v>
      </c>
      <c r="E5548" s="239" t="s">
        <v>19</v>
      </c>
      <c r="F5548" s="240" t="s">
        <v>693</v>
      </c>
      <c r="G5548" s="237"/>
      <c r="H5548" s="239" t="s">
        <v>19</v>
      </c>
      <c r="I5548" s="241"/>
      <c r="J5548" s="237"/>
      <c r="K5548" s="237"/>
      <c r="L5548" s="242"/>
      <c r="M5548" s="243"/>
      <c r="N5548" s="244"/>
      <c r="O5548" s="244"/>
      <c r="P5548" s="244"/>
      <c r="Q5548" s="244"/>
      <c r="R5548" s="244"/>
      <c r="S5548" s="244"/>
      <c r="T5548" s="245"/>
      <c r="U5548" s="13"/>
      <c r="V5548" s="13"/>
      <c r="W5548" s="13"/>
      <c r="X5548" s="13"/>
      <c r="Y5548" s="13"/>
      <c r="Z5548" s="13"/>
      <c r="AA5548" s="13"/>
      <c r="AB5548" s="13"/>
      <c r="AC5548" s="13"/>
      <c r="AD5548" s="13"/>
      <c r="AE5548" s="13"/>
      <c r="AT5548" s="246" t="s">
        <v>383</v>
      </c>
      <c r="AU5548" s="246" t="s">
        <v>91</v>
      </c>
      <c r="AV5548" s="13" t="s">
        <v>85</v>
      </c>
      <c r="AW5548" s="13" t="s">
        <v>37</v>
      </c>
      <c r="AX5548" s="13" t="s">
        <v>78</v>
      </c>
      <c r="AY5548" s="246" t="s">
        <v>373</v>
      </c>
    </row>
    <row r="5549" s="14" customFormat="1">
      <c r="A5549" s="14"/>
      <c r="B5549" s="247"/>
      <c r="C5549" s="248"/>
      <c r="D5549" s="238" t="s">
        <v>383</v>
      </c>
      <c r="E5549" s="249" t="s">
        <v>19</v>
      </c>
      <c r="F5549" s="250" t="s">
        <v>5071</v>
      </c>
      <c r="G5549" s="248"/>
      <c r="H5549" s="251">
        <v>2.5</v>
      </c>
      <c r="I5549" s="252"/>
      <c r="J5549" s="248"/>
      <c r="K5549" s="248"/>
      <c r="L5549" s="253"/>
      <c r="M5549" s="254"/>
      <c r="N5549" s="255"/>
      <c r="O5549" s="255"/>
      <c r="P5549" s="255"/>
      <c r="Q5549" s="255"/>
      <c r="R5549" s="255"/>
      <c r="S5549" s="255"/>
      <c r="T5549" s="256"/>
      <c r="U5549" s="14"/>
      <c r="V5549" s="14"/>
      <c r="W5549" s="14"/>
      <c r="X5549" s="14"/>
      <c r="Y5549" s="14"/>
      <c r="Z5549" s="14"/>
      <c r="AA5549" s="14"/>
      <c r="AB5549" s="14"/>
      <c r="AC5549" s="14"/>
      <c r="AD5549" s="14"/>
      <c r="AE5549" s="14"/>
      <c r="AT5549" s="257" t="s">
        <v>383</v>
      </c>
      <c r="AU5549" s="257" t="s">
        <v>91</v>
      </c>
      <c r="AV5549" s="14" t="s">
        <v>91</v>
      </c>
      <c r="AW5549" s="14" t="s">
        <v>37</v>
      </c>
      <c r="AX5549" s="14" t="s">
        <v>78</v>
      </c>
      <c r="AY5549" s="257" t="s">
        <v>373</v>
      </c>
    </row>
    <row r="5550" s="14" customFormat="1">
      <c r="A5550" s="14"/>
      <c r="B5550" s="247"/>
      <c r="C5550" s="248"/>
      <c r="D5550" s="238" t="s">
        <v>383</v>
      </c>
      <c r="E5550" s="249" t="s">
        <v>19</v>
      </c>
      <c r="F5550" s="250" t="s">
        <v>5072</v>
      </c>
      <c r="G5550" s="248"/>
      <c r="H5550" s="251">
        <v>2.5</v>
      </c>
      <c r="I5550" s="252"/>
      <c r="J5550" s="248"/>
      <c r="K5550" s="248"/>
      <c r="L5550" s="253"/>
      <c r="M5550" s="254"/>
      <c r="N5550" s="255"/>
      <c r="O5550" s="255"/>
      <c r="P5550" s="255"/>
      <c r="Q5550" s="255"/>
      <c r="R5550" s="255"/>
      <c r="S5550" s="255"/>
      <c r="T5550" s="256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7" t="s">
        <v>383</v>
      </c>
      <c r="AU5550" s="257" t="s">
        <v>91</v>
      </c>
      <c r="AV5550" s="14" t="s">
        <v>91</v>
      </c>
      <c r="AW5550" s="14" t="s">
        <v>37</v>
      </c>
      <c r="AX5550" s="14" t="s">
        <v>78</v>
      </c>
      <c r="AY5550" s="257" t="s">
        <v>373</v>
      </c>
    </row>
    <row r="5551" s="14" customFormat="1">
      <c r="A5551" s="14"/>
      <c r="B5551" s="247"/>
      <c r="C5551" s="248"/>
      <c r="D5551" s="238" t="s">
        <v>383</v>
      </c>
      <c r="E5551" s="249" t="s">
        <v>19</v>
      </c>
      <c r="F5551" s="250" t="s">
        <v>5073</v>
      </c>
      <c r="G5551" s="248"/>
      <c r="H5551" s="251">
        <v>2.5</v>
      </c>
      <c r="I5551" s="252"/>
      <c r="J5551" s="248"/>
      <c r="K5551" s="248"/>
      <c r="L5551" s="253"/>
      <c r="M5551" s="254"/>
      <c r="N5551" s="255"/>
      <c r="O5551" s="255"/>
      <c r="P5551" s="255"/>
      <c r="Q5551" s="255"/>
      <c r="R5551" s="255"/>
      <c r="S5551" s="255"/>
      <c r="T5551" s="256"/>
      <c r="U5551" s="14"/>
      <c r="V5551" s="14"/>
      <c r="W5551" s="14"/>
      <c r="X5551" s="14"/>
      <c r="Y5551" s="14"/>
      <c r="Z5551" s="14"/>
      <c r="AA5551" s="14"/>
      <c r="AB5551" s="14"/>
      <c r="AC5551" s="14"/>
      <c r="AD5551" s="14"/>
      <c r="AE5551" s="14"/>
      <c r="AT5551" s="257" t="s">
        <v>383</v>
      </c>
      <c r="AU5551" s="257" t="s">
        <v>91</v>
      </c>
      <c r="AV5551" s="14" t="s">
        <v>91</v>
      </c>
      <c r="AW5551" s="14" t="s">
        <v>37</v>
      </c>
      <c r="AX5551" s="14" t="s">
        <v>78</v>
      </c>
      <c r="AY5551" s="257" t="s">
        <v>373</v>
      </c>
    </row>
    <row r="5552" s="14" customFormat="1">
      <c r="A5552" s="14"/>
      <c r="B5552" s="247"/>
      <c r="C5552" s="248"/>
      <c r="D5552" s="238" t="s">
        <v>383</v>
      </c>
      <c r="E5552" s="249" t="s">
        <v>19</v>
      </c>
      <c r="F5552" s="250" t="s">
        <v>5074</v>
      </c>
      <c r="G5552" s="248"/>
      <c r="H5552" s="251">
        <v>2.5</v>
      </c>
      <c r="I5552" s="252"/>
      <c r="J5552" s="248"/>
      <c r="K5552" s="248"/>
      <c r="L5552" s="253"/>
      <c r="M5552" s="254"/>
      <c r="N5552" s="255"/>
      <c r="O5552" s="255"/>
      <c r="P5552" s="255"/>
      <c r="Q5552" s="255"/>
      <c r="R5552" s="255"/>
      <c r="S5552" s="255"/>
      <c r="T5552" s="256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7" t="s">
        <v>383</v>
      </c>
      <c r="AU5552" s="257" t="s">
        <v>91</v>
      </c>
      <c r="AV5552" s="14" t="s">
        <v>91</v>
      </c>
      <c r="AW5552" s="14" t="s">
        <v>37</v>
      </c>
      <c r="AX5552" s="14" t="s">
        <v>78</v>
      </c>
      <c r="AY5552" s="257" t="s">
        <v>373</v>
      </c>
    </row>
    <row r="5553" s="14" customFormat="1">
      <c r="A5553" s="14"/>
      <c r="B5553" s="247"/>
      <c r="C5553" s="248"/>
      <c r="D5553" s="238" t="s">
        <v>383</v>
      </c>
      <c r="E5553" s="249" t="s">
        <v>19</v>
      </c>
      <c r="F5553" s="250" t="s">
        <v>5075</v>
      </c>
      <c r="G5553" s="248"/>
      <c r="H5553" s="251">
        <v>2.5</v>
      </c>
      <c r="I5553" s="252"/>
      <c r="J5553" s="248"/>
      <c r="K5553" s="248"/>
      <c r="L5553" s="253"/>
      <c r="M5553" s="254"/>
      <c r="N5553" s="255"/>
      <c r="O5553" s="255"/>
      <c r="P5553" s="255"/>
      <c r="Q5553" s="255"/>
      <c r="R5553" s="255"/>
      <c r="S5553" s="255"/>
      <c r="T5553" s="256"/>
      <c r="U5553" s="14"/>
      <c r="V5553" s="14"/>
      <c r="W5553" s="14"/>
      <c r="X5553" s="14"/>
      <c r="Y5553" s="14"/>
      <c r="Z5553" s="14"/>
      <c r="AA5553" s="14"/>
      <c r="AB5553" s="14"/>
      <c r="AC5553" s="14"/>
      <c r="AD5553" s="14"/>
      <c r="AE5553" s="14"/>
      <c r="AT5553" s="257" t="s">
        <v>383</v>
      </c>
      <c r="AU5553" s="257" t="s">
        <v>91</v>
      </c>
      <c r="AV5553" s="14" t="s">
        <v>91</v>
      </c>
      <c r="AW5553" s="14" t="s">
        <v>37</v>
      </c>
      <c r="AX5553" s="14" t="s">
        <v>78</v>
      </c>
      <c r="AY5553" s="257" t="s">
        <v>373</v>
      </c>
    </row>
    <row r="5554" s="14" customFormat="1">
      <c r="A5554" s="14"/>
      <c r="B5554" s="247"/>
      <c r="C5554" s="248"/>
      <c r="D5554" s="238" t="s">
        <v>383</v>
      </c>
      <c r="E5554" s="249" t="s">
        <v>19</v>
      </c>
      <c r="F5554" s="250" t="s">
        <v>5076</v>
      </c>
      <c r="G5554" s="248"/>
      <c r="H5554" s="251">
        <v>2.5</v>
      </c>
      <c r="I5554" s="252"/>
      <c r="J5554" s="248"/>
      <c r="K5554" s="248"/>
      <c r="L5554" s="253"/>
      <c r="M5554" s="254"/>
      <c r="N5554" s="255"/>
      <c r="O5554" s="255"/>
      <c r="P5554" s="255"/>
      <c r="Q5554" s="255"/>
      <c r="R5554" s="255"/>
      <c r="S5554" s="255"/>
      <c r="T5554" s="256"/>
      <c r="U5554" s="14"/>
      <c r="V5554" s="14"/>
      <c r="W5554" s="14"/>
      <c r="X5554" s="14"/>
      <c r="Y5554" s="14"/>
      <c r="Z5554" s="14"/>
      <c r="AA5554" s="14"/>
      <c r="AB5554" s="14"/>
      <c r="AC5554" s="14"/>
      <c r="AD5554" s="14"/>
      <c r="AE5554" s="14"/>
      <c r="AT5554" s="257" t="s">
        <v>383</v>
      </c>
      <c r="AU5554" s="257" t="s">
        <v>91</v>
      </c>
      <c r="AV5554" s="14" t="s">
        <v>91</v>
      </c>
      <c r="AW5554" s="14" t="s">
        <v>37</v>
      </c>
      <c r="AX5554" s="14" t="s">
        <v>78</v>
      </c>
      <c r="AY5554" s="257" t="s">
        <v>373</v>
      </c>
    </row>
    <row r="5555" s="14" customFormat="1">
      <c r="A5555" s="14"/>
      <c r="B5555" s="247"/>
      <c r="C5555" s="248"/>
      <c r="D5555" s="238" t="s">
        <v>383</v>
      </c>
      <c r="E5555" s="249" t="s">
        <v>19</v>
      </c>
      <c r="F5555" s="250" t="s">
        <v>5077</v>
      </c>
      <c r="G5555" s="248"/>
      <c r="H5555" s="251">
        <v>2.5</v>
      </c>
      <c r="I5555" s="252"/>
      <c r="J5555" s="248"/>
      <c r="K5555" s="248"/>
      <c r="L5555" s="253"/>
      <c r="M5555" s="254"/>
      <c r="N5555" s="255"/>
      <c r="O5555" s="255"/>
      <c r="P5555" s="255"/>
      <c r="Q5555" s="255"/>
      <c r="R5555" s="255"/>
      <c r="S5555" s="255"/>
      <c r="T5555" s="256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57" t="s">
        <v>383</v>
      </c>
      <c r="AU5555" s="257" t="s">
        <v>91</v>
      </c>
      <c r="AV5555" s="14" t="s">
        <v>91</v>
      </c>
      <c r="AW5555" s="14" t="s">
        <v>37</v>
      </c>
      <c r="AX5555" s="14" t="s">
        <v>78</v>
      </c>
      <c r="AY5555" s="257" t="s">
        <v>373</v>
      </c>
    </row>
    <row r="5556" s="14" customFormat="1">
      <c r="A5556" s="14"/>
      <c r="B5556" s="247"/>
      <c r="C5556" s="248"/>
      <c r="D5556" s="238" t="s">
        <v>383</v>
      </c>
      <c r="E5556" s="249" t="s">
        <v>19</v>
      </c>
      <c r="F5556" s="250" t="s">
        <v>5078</v>
      </c>
      <c r="G5556" s="248"/>
      <c r="H5556" s="251">
        <v>2.5</v>
      </c>
      <c r="I5556" s="252"/>
      <c r="J5556" s="248"/>
      <c r="K5556" s="248"/>
      <c r="L5556" s="253"/>
      <c r="M5556" s="254"/>
      <c r="N5556" s="255"/>
      <c r="O5556" s="255"/>
      <c r="P5556" s="255"/>
      <c r="Q5556" s="255"/>
      <c r="R5556" s="255"/>
      <c r="S5556" s="255"/>
      <c r="T5556" s="256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57" t="s">
        <v>383</v>
      </c>
      <c r="AU5556" s="257" t="s">
        <v>91</v>
      </c>
      <c r="AV5556" s="14" t="s">
        <v>91</v>
      </c>
      <c r="AW5556" s="14" t="s">
        <v>37</v>
      </c>
      <c r="AX5556" s="14" t="s">
        <v>78</v>
      </c>
      <c r="AY5556" s="257" t="s">
        <v>373</v>
      </c>
    </row>
    <row r="5557" s="14" customFormat="1">
      <c r="A5557" s="14"/>
      <c r="B5557" s="247"/>
      <c r="C5557" s="248"/>
      <c r="D5557" s="238" t="s">
        <v>383</v>
      </c>
      <c r="E5557" s="249" t="s">
        <v>19</v>
      </c>
      <c r="F5557" s="250" t="s">
        <v>5079</v>
      </c>
      <c r="G5557" s="248"/>
      <c r="H5557" s="251">
        <v>2.5</v>
      </c>
      <c r="I5557" s="252"/>
      <c r="J5557" s="248"/>
      <c r="K5557" s="248"/>
      <c r="L5557" s="253"/>
      <c r="M5557" s="254"/>
      <c r="N5557" s="255"/>
      <c r="O5557" s="255"/>
      <c r="P5557" s="255"/>
      <c r="Q5557" s="255"/>
      <c r="R5557" s="255"/>
      <c r="S5557" s="255"/>
      <c r="T5557" s="256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7" t="s">
        <v>383</v>
      </c>
      <c r="AU5557" s="257" t="s">
        <v>91</v>
      </c>
      <c r="AV5557" s="14" t="s">
        <v>91</v>
      </c>
      <c r="AW5557" s="14" t="s">
        <v>37</v>
      </c>
      <c r="AX5557" s="14" t="s">
        <v>78</v>
      </c>
      <c r="AY5557" s="257" t="s">
        <v>373</v>
      </c>
    </row>
    <row r="5558" s="14" customFormat="1">
      <c r="A5558" s="14"/>
      <c r="B5558" s="247"/>
      <c r="C5558" s="248"/>
      <c r="D5558" s="238" t="s">
        <v>383</v>
      </c>
      <c r="E5558" s="249" t="s">
        <v>19</v>
      </c>
      <c r="F5558" s="250" t="s">
        <v>5080</v>
      </c>
      <c r="G5558" s="248"/>
      <c r="H5558" s="251">
        <v>2.5</v>
      </c>
      <c r="I5558" s="252"/>
      <c r="J5558" s="248"/>
      <c r="K5558" s="248"/>
      <c r="L5558" s="253"/>
      <c r="M5558" s="254"/>
      <c r="N5558" s="255"/>
      <c r="O5558" s="255"/>
      <c r="P5558" s="255"/>
      <c r="Q5558" s="255"/>
      <c r="R5558" s="255"/>
      <c r="S5558" s="255"/>
      <c r="T5558" s="256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7" t="s">
        <v>383</v>
      </c>
      <c r="AU5558" s="257" t="s">
        <v>91</v>
      </c>
      <c r="AV5558" s="14" t="s">
        <v>91</v>
      </c>
      <c r="AW5558" s="14" t="s">
        <v>37</v>
      </c>
      <c r="AX5558" s="14" t="s">
        <v>78</v>
      </c>
      <c r="AY5558" s="257" t="s">
        <v>373</v>
      </c>
    </row>
    <row r="5559" s="16" customFormat="1">
      <c r="A5559" s="16"/>
      <c r="B5559" s="269"/>
      <c r="C5559" s="270"/>
      <c r="D5559" s="238" t="s">
        <v>383</v>
      </c>
      <c r="E5559" s="271" t="s">
        <v>19</v>
      </c>
      <c r="F5559" s="272" t="s">
        <v>447</v>
      </c>
      <c r="G5559" s="270"/>
      <c r="H5559" s="273">
        <v>25</v>
      </c>
      <c r="I5559" s="274"/>
      <c r="J5559" s="270"/>
      <c r="K5559" s="270"/>
      <c r="L5559" s="275"/>
      <c r="M5559" s="276"/>
      <c r="N5559" s="277"/>
      <c r="O5559" s="277"/>
      <c r="P5559" s="277"/>
      <c r="Q5559" s="277"/>
      <c r="R5559" s="277"/>
      <c r="S5559" s="277"/>
      <c r="T5559" s="278"/>
      <c r="U5559" s="16"/>
      <c r="V5559" s="16"/>
      <c r="W5559" s="16"/>
      <c r="X5559" s="16"/>
      <c r="Y5559" s="16"/>
      <c r="Z5559" s="16"/>
      <c r="AA5559" s="16"/>
      <c r="AB5559" s="16"/>
      <c r="AC5559" s="16"/>
      <c r="AD5559" s="16"/>
      <c r="AE5559" s="16"/>
      <c r="AT5559" s="279" t="s">
        <v>383</v>
      </c>
      <c r="AU5559" s="279" t="s">
        <v>91</v>
      </c>
      <c r="AV5559" s="16" t="s">
        <v>98</v>
      </c>
      <c r="AW5559" s="16" t="s">
        <v>37</v>
      </c>
      <c r="AX5559" s="16" t="s">
        <v>78</v>
      </c>
      <c r="AY5559" s="279" t="s">
        <v>373</v>
      </c>
    </row>
    <row r="5560" s="13" customFormat="1">
      <c r="A5560" s="13"/>
      <c r="B5560" s="236"/>
      <c r="C5560" s="237"/>
      <c r="D5560" s="238" t="s">
        <v>383</v>
      </c>
      <c r="E5560" s="239" t="s">
        <v>19</v>
      </c>
      <c r="F5560" s="240" t="s">
        <v>2382</v>
      </c>
      <c r="G5560" s="237"/>
      <c r="H5560" s="239" t="s">
        <v>19</v>
      </c>
      <c r="I5560" s="241"/>
      <c r="J5560" s="237"/>
      <c r="K5560" s="237"/>
      <c r="L5560" s="242"/>
      <c r="M5560" s="243"/>
      <c r="N5560" s="244"/>
      <c r="O5560" s="244"/>
      <c r="P5560" s="244"/>
      <c r="Q5560" s="244"/>
      <c r="R5560" s="244"/>
      <c r="S5560" s="244"/>
      <c r="T5560" s="245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6" t="s">
        <v>383</v>
      </c>
      <c r="AU5560" s="246" t="s">
        <v>91</v>
      </c>
      <c r="AV5560" s="13" t="s">
        <v>85</v>
      </c>
      <c r="AW5560" s="13" t="s">
        <v>37</v>
      </c>
      <c r="AX5560" s="13" t="s">
        <v>78</v>
      </c>
      <c r="AY5560" s="246" t="s">
        <v>373</v>
      </c>
    </row>
    <row r="5561" s="14" customFormat="1">
      <c r="A5561" s="14"/>
      <c r="B5561" s="247"/>
      <c r="C5561" s="248"/>
      <c r="D5561" s="238" t="s">
        <v>383</v>
      </c>
      <c r="E5561" s="249" t="s">
        <v>19</v>
      </c>
      <c r="F5561" s="250" t="s">
        <v>5081</v>
      </c>
      <c r="G5561" s="248"/>
      <c r="H5561" s="251">
        <v>2.5</v>
      </c>
      <c r="I5561" s="252"/>
      <c r="J5561" s="248"/>
      <c r="K5561" s="248"/>
      <c r="L5561" s="253"/>
      <c r="M5561" s="254"/>
      <c r="N5561" s="255"/>
      <c r="O5561" s="255"/>
      <c r="P5561" s="255"/>
      <c r="Q5561" s="255"/>
      <c r="R5561" s="255"/>
      <c r="S5561" s="255"/>
      <c r="T5561" s="256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7" t="s">
        <v>383</v>
      </c>
      <c r="AU5561" s="257" t="s">
        <v>91</v>
      </c>
      <c r="AV5561" s="14" t="s">
        <v>91</v>
      </c>
      <c r="AW5561" s="14" t="s">
        <v>37</v>
      </c>
      <c r="AX5561" s="14" t="s">
        <v>78</v>
      </c>
      <c r="AY5561" s="257" t="s">
        <v>373</v>
      </c>
    </row>
    <row r="5562" s="14" customFormat="1">
      <c r="A5562" s="14"/>
      <c r="B5562" s="247"/>
      <c r="C5562" s="248"/>
      <c r="D5562" s="238" t="s">
        <v>383</v>
      </c>
      <c r="E5562" s="249" t="s">
        <v>19</v>
      </c>
      <c r="F5562" s="250" t="s">
        <v>5082</v>
      </c>
      <c r="G5562" s="248"/>
      <c r="H5562" s="251">
        <v>2.5</v>
      </c>
      <c r="I5562" s="252"/>
      <c r="J5562" s="248"/>
      <c r="K5562" s="248"/>
      <c r="L5562" s="253"/>
      <c r="M5562" s="254"/>
      <c r="N5562" s="255"/>
      <c r="O5562" s="255"/>
      <c r="P5562" s="255"/>
      <c r="Q5562" s="255"/>
      <c r="R5562" s="255"/>
      <c r="S5562" s="255"/>
      <c r="T5562" s="256"/>
      <c r="U5562" s="14"/>
      <c r="V5562" s="14"/>
      <c r="W5562" s="14"/>
      <c r="X5562" s="14"/>
      <c r="Y5562" s="14"/>
      <c r="Z5562" s="14"/>
      <c r="AA5562" s="14"/>
      <c r="AB5562" s="14"/>
      <c r="AC5562" s="14"/>
      <c r="AD5562" s="14"/>
      <c r="AE5562" s="14"/>
      <c r="AT5562" s="257" t="s">
        <v>383</v>
      </c>
      <c r="AU5562" s="257" t="s">
        <v>91</v>
      </c>
      <c r="AV5562" s="14" t="s">
        <v>91</v>
      </c>
      <c r="AW5562" s="14" t="s">
        <v>37</v>
      </c>
      <c r="AX5562" s="14" t="s">
        <v>78</v>
      </c>
      <c r="AY5562" s="257" t="s">
        <v>373</v>
      </c>
    </row>
    <row r="5563" s="14" customFormat="1">
      <c r="A5563" s="14"/>
      <c r="B5563" s="247"/>
      <c r="C5563" s="248"/>
      <c r="D5563" s="238" t="s">
        <v>383</v>
      </c>
      <c r="E5563" s="249" t="s">
        <v>19</v>
      </c>
      <c r="F5563" s="250" t="s">
        <v>5083</v>
      </c>
      <c r="G5563" s="248"/>
      <c r="H5563" s="251">
        <v>2.5</v>
      </c>
      <c r="I5563" s="252"/>
      <c r="J5563" s="248"/>
      <c r="K5563" s="248"/>
      <c r="L5563" s="253"/>
      <c r="M5563" s="254"/>
      <c r="N5563" s="255"/>
      <c r="O5563" s="255"/>
      <c r="P5563" s="255"/>
      <c r="Q5563" s="255"/>
      <c r="R5563" s="255"/>
      <c r="S5563" s="255"/>
      <c r="T5563" s="256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7" t="s">
        <v>383</v>
      </c>
      <c r="AU5563" s="257" t="s">
        <v>91</v>
      </c>
      <c r="AV5563" s="14" t="s">
        <v>91</v>
      </c>
      <c r="AW5563" s="14" t="s">
        <v>37</v>
      </c>
      <c r="AX5563" s="14" t="s">
        <v>78</v>
      </c>
      <c r="AY5563" s="257" t="s">
        <v>373</v>
      </c>
    </row>
    <row r="5564" s="14" customFormat="1">
      <c r="A5564" s="14"/>
      <c r="B5564" s="247"/>
      <c r="C5564" s="248"/>
      <c r="D5564" s="238" t="s">
        <v>383</v>
      </c>
      <c r="E5564" s="249" t="s">
        <v>19</v>
      </c>
      <c r="F5564" s="250" t="s">
        <v>5084</v>
      </c>
      <c r="G5564" s="248"/>
      <c r="H5564" s="251">
        <v>2.5</v>
      </c>
      <c r="I5564" s="252"/>
      <c r="J5564" s="248"/>
      <c r="K5564" s="248"/>
      <c r="L5564" s="253"/>
      <c r="M5564" s="254"/>
      <c r="N5564" s="255"/>
      <c r="O5564" s="255"/>
      <c r="P5564" s="255"/>
      <c r="Q5564" s="255"/>
      <c r="R5564" s="255"/>
      <c r="S5564" s="255"/>
      <c r="T5564" s="256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7" t="s">
        <v>383</v>
      </c>
      <c r="AU5564" s="257" t="s">
        <v>91</v>
      </c>
      <c r="AV5564" s="14" t="s">
        <v>91</v>
      </c>
      <c r="AW5564" s="14" t="s">
        <v>37</v>
      </c>
      <c r="AX5564" s="14" t="s">
        <v>78</v>
      </c>
      <c r="AY5564" s="257" t="s">
        <v>373</v>
      </c>
    </row>
    <row r="5565" s="14" customFormat="1">
      <c r="A5565" s="14"/>
      <c r="B5565" s="247"/>
      <c r="C5565" s="248"/>
      <c r="D5565" s="238" t="s">
        <v>383</v>
      </c>
      <c r="E5565" s="249" t="s">
        <v>19</v>
      </c>
      <c r="F5565" s="250" t="s">
        <v>5085</v>
      </c>
      <c r="G5565" s="248"/>
      <c r="H5565" s="251">
        <v>2.5</v>
      </c>
      <c r="I5565" s="252"/>
      <c r="J5565" s="248"/>
      <c r="K5565" s="248"/>
      <c r="L5565" s="253"/>
      <c r="M5565" s="254"/>
      <c r="N5565" s="255"/>
      <c r="O5565" s="255"/>
      <c r="P5565" s="255"/>
      <c r="Q5565" s="255"/>
      <c r="R5565" s="255"/>
      <c r="S5565" s="255"/>
      <c r="T5565" s="256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7" t="s">
        <v>383</v>
      </c>
      <c r="AU5565" s="257" t="s">
        <v>91</v>
      </c>
      <c r="AV5565" s="14" t="s">
        <v>91</v>
      </c>
      <c r="AW5565" s="14" t="s">
        <v>37</v>
      </c>
      <c r="AX5565" s="14" t="s">
        <v>78</v>
      </c>
      <c r="AY5565" s="257" t="s">
        <v>373</v>
      </c>
    </row>
    <row r="5566" s="14" customFormat="1">
      <c r="A5566" s="14"/>
      <c r="B5566" s="247"/>
      <c r="C5566" s="248"/>
      <c r="D5566" s="238" t="s">
        <v>383</v>
      </c>
      <c r="E5566" s="249" t="s">
        <v>19</v>
      </c>
      <c r="F5566" s="250" t="s">
        <v>5086</v>
      </c>
      <c r="G5566" s="248"/>
      <c r="H5566" s="251">
        <v>2.5</v>
      </c>
      <c r="I5566" s="252"/>
      <c r="J5566" s="248"/>
      <c r="K5566" s="248"/>
      <c r="L5566" s="253"/>
      <c r="M5566" s="254"/>
      <c r="N5566" s="255"/>
      <c r="O5566" s="255"/>
      <c r="P5566" s="255"/>
      <c r="Q5566" s="255"/>
      <c r="R5566" s="255"/>
      <c r="S5566" s="255"/>
      <c r="T5566" s="256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7" t="s">
        <v>383</v>
      </c>
      <c r="AU5566" s="257" t="s">
        <v>91</v>
      </c>
      <c r="AV5566" s="14" t="s">
        <v>91</v>
      </c>
      <c r="AW5566" s="14" t="s">
        <v>37</v>
      </c>
      <c r="AX5566" s="14" t="s">
        <v>78</v>
      </c>
      <c r="AY5566" s="257" t="s">
        <v>373</v>
      </c>
    </row>
    <row r="5567" s="14" customFormat="1">
      <c r="A5567" s="14"/>
      <c r="B5567" s="247"/>
      <c r="C5567" s="248"/>
      <c r="D5567" s="238" t="s">
        <v>383</v>
      </c>
      <c r="E5567" s="249" t="s">
        <v>19</v>
      </c>
      <c r="F5567" s="250" t="s">
        <v>5087</v>
      </c>
      <c r="G5567" s="248"/>
      <c r="H5567" s="251">
        <v>2.5</v>
      </c>
      <c r="I5567" s="252"/>
      <c r="J5567" s="248"/>
      <c r="K5567" s="248"/>
      <c r="L5567" s="253"/>
      <c r="M5567" s="254"/>
      <c r="N5567" s="255"/>
      <c r="O5567" s="255"/>
      <c r="P5567" s="255"/>
      <c r="Q5567" s="255"/>
      <c r="R5567" s="255"/>
      <c r="S5567" s="255"/>
      <c r="T5567" s="256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7" t="s">
        <v>383</v>
      </c>
      <c r="AU5567" s="257" t="s">
        <v>91</v>
      </c>
      <c r="AV5567" s="14" t="s">
        <v>91</v>
      </c>
      <c r="AW5567" s="14" t="s">
        <v>37</v>
      </c>
      <c r="AX5567" s="14" t="s">
        <v>78</v>
      </c>
      <c r="AY5567" s="257" t="s">
        <v>373</v>
      </c>
    </row>
    <row r="5568" s="14" customFormat="1">
      <c r="A5568" s="14"/>
      <c r="B5568" s="247"/>
      <c r="C5568" s="248"/>
      <c r="D5568" s="238" t="s">
        <v>383</v>
      </c>
      <c r="E5568" s="249" t="s">
        <v>19</v>
      </c>
      <c r="F5568" s="250" t="s">
        <v>5088</v>
      </c>
      <c r="G5568" s="248"/>
      <c r="H5568" s="251">
        <v>2.5</v>
      </c>
      <c r="I5568" s="252"/>
      <c r="J5568" s="248"/>
      <c r="K5568" s="248"/>
      <c r="L5568" s="253"/>
      <c r="M5568" s="254"/>
      <c r="N5568" s="255"/>
      <c r="O5568" s="255"/>
      <c r="P5568" s="255"/>
      <c r="Q5568" s="255"/>
      <c r="R5568" s="255"/>
      <c r="S5568" s="255"/>
      <c r="T5568" s="256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T5568" s="257" t="s">
        <v>383</v>
      </c>
      <c r="AU5568" s="257" t="s">
        <v>91</v>
      </c>
      <c r="AV5568" s="14" t="s">
        <v>91</v>
      </c>
      <c r="AW5568" s="14" t="s">
        <v>37</v>
      </c>
      <c r="AX5568" s="14" t="s">
        <v>78</v>
      </c>
      <c r="AY5568" s="257" t="s">
        <v>373</v>
      </c>
    </row>
    <row r="5569" s="14" customFormat="1">
      <c r="A5569" s="14"/>
      <c r="B5569" s="247"/>
      <c r="C5569" s="248"/>
      <c r="D5569" s="238" t="s">
        <v>383</v>
      </c>
      <c r="E5569" s="249" t="s">
        <v>19</v>
      </c>
      <c r="F5569" s="250" t="s">
        <v>5089</v>
      </c>
      <c r="G5569" s="248"/>
      <c r="H5569" s="251">
        <v>2.5</v>
      </c>
      <c r="I5569" s="252"/>
      <c r="J5569" s="248"/>
      <c r="K5569" s="248"/>
      <c r="L5569" s="253"/>
      <c r="M5569" s="254"/>
      <c r="N5569" s="255"/>
      <c r="O5569" s="255"/>
      <c r="P5569" s="255"/>
      <c r="Q5569" s="255"/>
      <c r="R5569" s="255"/>
      <c r="S5569" s="255"/>
      <c r="T5569" s="256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7" t="s">
        <v>383</v>
      </c>
      <c r="AU5569" s="257" t="s">
        <v>91</v>
      </c>
      <c r="AV5569" s="14" t="s">
        <v>91</v>
      </c>
      <c r="AW5569" s="14" t="s">
        <v>37</v>
      </c>
      <c r="AX5569" s="14" t="s">
        <v>78</v>
      </c>
      <c r="AY5569" s="257" t="s">
        <v>373</v>
      </c>
    </row>
    <row r="5570" s="14" customFormat="1">
      <c r="A5570" s="14"/>
      <c r="B5570" s="247"/>
      <c r="C5570" s="248"/>
      <c r="D5570" s="238" t="s">
        <v>383</v>
      </c>
      <c r="E5570" s="249" t="s">
        <v>19</v>
      </c>
      <c r="F5570" s="250" t="s">
        <v>5090</v>
      </c>
      <c r="G5570" s="248"/>
      <c r="H5570" s="251">
        <v>2.5</v>
      </c>
      <c r="I5570" s="252"/>
      <c r="J5570" s="248"/>
      <c r="K5570" s="248"/>
      <c r="L5570" s="253"/>
      <c r="M5570" s="254"/>
      <c r="N5570" s="255"/>
      <c r="O5570" s="255"/>
      <c r="P5570" s="255"/>
      <c r="Q5570" s="255"/>
      <c r="R5570" s="255"/>
      <c r="S5570" s="255"/>
      <c r="T5570" s="256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7" t="s">
        <v>383</v>
      </c>
      <c r="AU5570" s="257" t="s">
        <v>91</v>
      </c>
      <c r="AV5570" s="14" t="s">
        <v>91</v>
      </c>
      <c r="AW5570" s="14" t="s">
        <v>37</v>
      </c>
      <c r="AX5570" s="14" t="s">
        <v>78</v>
      </c>
      <c r="AY5570" s="257" t="s">
        <v>373</v>
      </c>
    </row>
    <row r="5571" s="16" customFormat="1">
      <c r="A5571" s="16"/>
      <c r="B5571" s="269"/>
      <c r="C5571" s="270"/>
      <c r="D5571" s="238" t="s">
        <v>383</v>
      </c>
      <c r="E5571" s="271" t="s">
        <v>19</v>
      </c>
      <c r="F5571" s="272" t="s">
        <v>447</v>
      </c>
      <c r="G5571" s="270"/>
      <c r="H5571" s="273">
        <v>25</v>
      </c>
      <c r="I5571" s="274"/>
      <c r="J5571" s="270"/>
      <c r="K5571" s="270"/>
      <c r="L5571" s="275"/>
      <c r="M5571" s="276"/>
      <c r="N5571" s="277"/>
      <c r="O5571" s="277"/>
      <c r="P5571" s="277"/>
      <c r="Q5571" s="277"/>
      <c r="R5571" s="277"/>
      <c r="S5571" s="277"/>
      <c r="T5571" s="278"/>
      <c r="U5571" s="16"/>
      <c r="V5571" s="16"/>
      <c r="W5571" s="16"/>
      <c r="X5571" s="16"/>
      <c r="Y5571" s="16"/>
      <c r="Z5571" s="16"/>
      <c r="AA5571" s="16"/>
      <c r="AB5571" s="16"/>
      <c r="AC5571" s="16"/>
      <c r="AD5571" s="16"/>
      <c r="AE5571" s="16"/>
      <c r="AT5571" s="279" t="s">
        <v>383</v>
      </c>
      <c r="AU5571" s="279" t="s">
        <v>91</v>
      </c>
      <c r="AV5571" s="16" t="s">
        <v>98</v>
      </c>
      <c r="AW5571" s="16" t="s">
        <v>37</v>
      </c>
      <c r="AX5571" s="16" t="s">
        <v>78</v>
      </c>
      <c r="AY5571" s="279" t="s">
        <v>373</v>
      </c>
    </row>
    <row r="5572" s="15" customFormat="1">
      <c r="A5572" s="15"/>
      <c r="B5572" s="258"/>
      <c r="C5572" s="259"/>
      <c r="D5572" s="238" t="s">
        <v>383</v>
      </c>
      <c r="E5572" s="260" t="s">
        <v>19</v>
      </c>
      <c r="F5572" s="261" t="s">
        <v>386</v>
      </c>
      <c r="G5572" s="259"/>
      <c r="H5572" s="262">
        <v>82.5</v>
      </c>
      <c r="I5572" s="263"/>
      <c r="J5572" s="259"/>
      <c r="K5572" s="259"/>
      <c r="L5572" s="264"/>
      <c r="M5572" s="265"/>
      <c r="N5572" s="266"/>
      <c r="O5572" s="266"/>
      <c r="P5572" s="266"/>
      <c r="Q5572" s="266"/>
      <c r="R5572" s="266"/>
      <c r="S5572" s="266"/>
      <c r="T5572" s="267"/>
      <c r="U5572" s="15"/>
      <c r="V5572" s="15"/>
      <c r="W5572" s="15"/>
      <c r="X5572" s="15"/>
      <c r="Y5572" s="15"/>
      <c r="Z5572" s="15"/>
      <c r="AA5572" s="15"/>
      <c r="AB5572" s="15"/>
      <c r="AC5572" s="15"/>
      <c r="AD5572" s="15"/>
      <c r="AE5572" s="15"/>
      <c r="AT5572" s="268" t="s">
        <v>383</v>
      </c>
      <c r="AU5572" s="268" t="s">
        <v>91</v>
      </c>
      <c r="AV5572" s="15" t="s">
        <v>379</v>
      </c>
      <c r="AW5572" s="15" t="s">
        <v>37</v>
      </c>
      <c r="AX5572" s="15" t="s">
        <v>85</v>
      </c>
      <c r="AY5572" s="268" t="s">
        <v>373</v>
      </c>
    </row>
    <row r="5573" s="2" customFormat="1" ht="24.15" customHeight="1">
      <c r="A5573" s="41"/>
      <c r="B5573" s="42"/>
      <c r="C5573" s="218" t="s">
        <v>5091</v>
      </c>
      <c r="D5573" s="218" t="s">
        <v>375</v>
      </c>
      <c r="E5573" s="219" t="s">
        <v>5092</v>
      </c>
      <c r="F5573" s="220" t="s">
        <v>5093</v>
      </c>
      <c r="G5573" s="221" t="s">
        <v>230</v>
      </c>
      <c r="H5573" s="222">
        <v>175.80000000000001</v>
      </c>
      <c r="I5573" s="223"/>
      <c r="J5573" s="224">
        <f>ROUND(I5573*H5573,2)</f>
        <v>0</v>
      </c>
      <c r="K5573" s="220" t="s">
        <v>378</v>
      </c>
      <c r="L5573" s="47"/>
      <c r="M5573" s="225" t="s">
        <v>19</v>
      </c>
      <c r="N5573" s="226" t="s">
        <v>50</v>
      </c>
      <c r="O5573" s="87"/>
      <c r="P5573" s="227">
        <f>O5573*H5573</f>
        <v>0</v>
      </c>
      <c r="Q5573" s="227">
        <v>0.00034000000000000002</v>
      </c>
      <c r="R5573" s="227">
        <f>Q5573*H5573</f>
        <v>0.059772000000000006</v>
      </c>
      <c r="S5573" s="227">
        <v>0</v>
      </c>
      <c r="T5573" s="228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9" t="s">
        <v>482</v>
      </c>
      <c r="AT5573" s="229" t="s">
        <v>375</v>
      </c>
      <c r="AU5573" s="229" t="s">
        <v>91</v>
      </c>
      <c r="AY5573" s="20" t="s">
        <v>373</v>
      </c>
      <c r="BE5573" s="230">
        <f>IF(N5573="základní",J5573,0)</f>
        <v>0</v>
      </c>
      <c r="BF5573" s="230">
        <f>IF(N5573="snížená",J5573,0)</f>
        <v>0</v>
      </c>
      <c r="BG5573" s="230">
        <f>IF(N5573="zákl. přenesená",J5573,0)</f>
        <v>0</v>
      </c>
      <c r="BH5573" s="230">
        <f>IF(N5573="sníž. přenesená",J5573,0)</f>
        <v>0</v>
      </c>
      <c r="BI5573" s="230">
        <f>IF(N5573="nulová",J5573,0)</f>
        <v>0</v>
      </c>
      <c r="BJ5573" s="20" t="s">
        <v>91</v>
      </c>
      <c r="BK5573" s="230">
        <f>ROUND(I5573*H5573,2)</f>
        <v>0</v>
      </c>
      <c r="BL5573" s="20" t="s">
        <v>482</v>
      </c>
      <c r="BM5573" s="229" t="s">
        <v>5094</v>
      </c>
    </row>
    <row r="5574" s="2" customFormat="1">
      <c r="A5574" s="41"/>
      <c r="B5574" s="42"/>
      <c r="C5574" s="43"/>
      <c r="D5574" s="231" t="s">
        <v>381</v>
      </c>
      <c r="E5574" s="43"/>
      <c r="F5574" s="232" t="s">
        <v>5095</v>
      </c>
      <c r="G5574" s="43"/>
      <c r="H5574" s="43"/>
      <c r="I5574" s="233"/>
      <c r="J5574" s="43"/>
      <c r="K5574" s="43"/>
      <c r="L5574" s="47"/>
      <c r="M5574" s="234"/>
      <c r="N5574" s="235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381</v>
      </c>
      <c r="AU5574" s="20" t="s">
        <v>91</v>
      </c>
    </row>
    <row r="5575" s="13" customFormat="1">
      <c r="A5575" s="13"/>
      <c r="B5575" s="236"/>
      <c r="C5575" s="237"/>
      <c r="D5575" s="238" t="s">
        <v>383</v>
      </c>
      <c r="E5575" s="239" t="s">
        <v>19</v>
      </c>
      <c r="F5575" s="240" t="s">
        <v>1348</v>
      </c>
      <c r="G5575" s="237"/>
      <c r="H5575" s="239" t="s">
        <v>19</v>
      </c>
      <c r="I5575" s="241"/>
      <c r="J5575" s="237"/>
      <c r="K5575" s="237"/>
      <c r="L5575" s="242"/>
      <c r="M5575" s="243"/>
      <c r="N5575" s="244"/>
      <c r="O5575" s="244"/>
      <c r="P5575" s="244"/>
      <c r="Q5575" s="244"/>
      <c r="R5575" s="244"/>
      <c r="S5575" s="244"/>
      <c r="T5575" s="245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46" t="s">
        <v>383</v>
      </c>
      <c r="AU5575" s="246" t="s">
        <v>91</v>
      </c>
      <c r="AV5575" s="13" t="s">
        <v>85</v>
      </c>
      <c r="AW5575" s="13" t="s">
        <v>37</v>
      </c>
      <c r="AX5575" s="13" t="s">
        <v>78</v>
      </c>
      <c r="AY5575" s="246" t="s">
        <v>373</v>
      </c>
    </row>
    <row r="5576" s="13" customFormat="1">
      <c r="A5576" s="13"/>
      <c r="B5576" s="236"/>
      <c r="C5576" s="237"/>
      <c r="D5576" s="238" t="s">
        <v>383</v>
      </c>
      <c r="E5576" s="239" t="s">
        <v>19</v>
      </c>
      <c r="F5576" s="240" t="s">
        <v>1441</v>
      </c>
      <c r="G5576" s="237"/>
      <c r="H5576" s="239" t="s">
        <v>19</v>
      </c>
      <c r="I5576" s="241"/>
      <c r="J5576" s="237"/>
      <c r="K5576" s="237"/>
      <c r="L5576" s="242"/>
      <c r="M5576" s="243"/>
      <c r="N5576" s="244"/>
      <c r="O5576" s="244"/>
      <c r="P5576" s="244"/>
      <c r="Q5576" s="244"/>
      <c r="R5576" s="244"/>
      <c r="S5576" s="244"/>
      <c r="T5576" s="245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46" t="s">
        <v>383</v>
      </c>
      <c r="AU5576" s="246" t="s">
        <v>91</v>
      </c>
      <c r="AV5576" s="13" t="s">
        <v>85</v>
      </c>
      <c r="AW5576" s="13" t="s">
        <v>37</v>
      </c>
      <c r="AX5576" s="13" t="s">
        <v>78</v>
      </c>
      <c r="AY5576" s="246" t="s">
        <v>373</v>
      </c>
    </row>
    <row r="5577" s="14" customFormat="1">
      <c r="A5577" s="14"/>
      <c r="B5577" s="247"/>
      <c r="C5577" s="248"/>
      <c r="D5577" s="238" t="s">
        <v>383</v>
      </c>
      <c r="E5577" s="249" t="s">
        <v>19</v>
      </c>
      <c r="F5577" s="250" t="s">
        <v>5096</v>
      </c>
      <c r="G5577" s="248"/>
      <c r="H5577" s="251">
        <v>175.80000000000001</v>
      </c>
      <c r="I5577" s="252"/>
      <c r="J5577" s="248"/>
      <c r="K5577" s="248"/>
      <c r="L5577" s="253"/>
      <c r="M5577" s="254"/>
      <c r="N5577" s="255"/>
      <c r="O5577" s="255"/>
      <c r="P5577" s="255"/>
      <c r="Q5577" s="255"/>
      <c r="R5577" s="255"/>
      <c r="S5577" s="255"/>
      <c r="T5577" s="256"/>
      <c r="U5577" s="14"/>
      <c r="V5577" s="14"/>
      <c r="W5577" s="14"/>
      <c r="X5577" s="14"/>
      <c r="Y5577" s="14"/>
      <c r="Z5577" s="14"/>
      <c r="AA5577" s="14"/>
      <c r="AB5577" s="14"/>
      <c r="AC5577" s="14"/>
      <c r="AD5577" s="14"/>
      <c r="AE5577" s="14"/>
      <c r="AT5577" s="257" t="s">
        <v>383</v>
      </c>
      <c r="AU5577" s="257" t="s">
        <v>91</v>
      </c>
      <c r="AV5577" s="14" t="s">
        <v>91</v>
      </c>
      <c r="AW5577" s="14" t="s">
        <v>37</v>
      </c>
      <c r="AX5577" s="14" t="s">
        <v>78</v>
      </c>
      <c r="AY5577" s="257" t="s">
        <v>373</v>
      </c>
    </row>
    <row r="5578" s="15" customFormat="1">
      <c r="A5578" s="15"/>
      <c r="B5578" s="258"/>
      <c r="C5578" s="259"/>
      <c r="D5578" s="238" t="s">
        <v>383</v>
      </c>
      <c r="E5578" s="260" t="s">
        <v>19</v>
      </c>
      <c r="F5578" s="261" t="s">
        <v>386</v>
      </c>
      <c r="G5578" s="259"/>
      <c r="H5578" s="262">
        <v>175.80000000000001</v>
      </c>
      <c r="I5578" s="263"/>
      <c r="J5578" s="259"/>
      <c r="K5578" s="259"/>
      <c r="L5578" s="264"/>
      <c r="M5578" s="265"/>
      <c r="N5578" s="266"/>
      <c r="O5578" s="266"/>
      <c r="P5578" s="266"/>
      <c r="Q5578" s="266"/>
      <c r="R5578" s="266"/>
      <c r="S5578" s="266"/>
      <c r="T5578" s="267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68" t="s">
        <v>383</v>
      </c>
      <c r="AU5578" s="268" t="s">
        <v>91</v>
      </c>
      <c r="AV5578" s="15" t="s">
        <v>379</v>
      </c>
      <c r="AW5578" s="15" t="s">
        <v>37</v>
      </c>
      <c r="AX5578" s="15" t="s">
        <v>85</v>
      </c>
      <c r="AY5578" s="268" t="s">
        <v>373</v>
      </c>
    </row>
    <row r="5579" s="2" customFormat="1" ht="24.15" customHeight="1">
      <c r="A5579" s="41"/>
      <c r="B5579" s="42"/>
      <c r="C5579" s="280" t="s">
        <v>5097</v>
      </c>
      <c r="D5579" s="280" t="s">
        <v>489</v>
      </c>
      <c r="E5579" s="281" t="s">
        <v>5098</v>
      </c>
      <c r="F5579" s="282" t="s">
        <v>5099</v>
      </c>
      <c r="G5579" s="283" t="s">
        <v>230</v>
      </c>
      <c r="H5579" s="284">
        <v>193.38</v>
      </c>
      <c r="I5579" s="285"/>
      <c r="J5579" s="286">
        <f>ROUND(I5579*H5579,2)</f>
        <v>0</v>
      </c>
      <c r="K5579" s="282" t="s">
        <v>378</v>
      </c>
      <c r="L5579" s="287"/>
      <c r="M5579" s="288" t="s">
        <v>19</v>
      </c>
      <c r="N5579" s="289" t="s">
        <v>50</v>
      </c>
      <c r="O5579" s="87"/>
      <c r="P5579" s="227">
        <f>O5579*H5579</f>
        <v>0</v>
      </c>
      <c r="Q5579" s="227">
        <v>0.00059000000000000003</v>
      </c>
      <c r="R5579" s="227">
        <f>Q5579*H5579</f>
        <v>0.11409420000000001</v>
      </c>
      <c r="S5579" s="227">
        <v>0</v>
      </c>
      <c r="T5579" s="228">
        <f>S5579*H5579</f>
        <v>0</v>
      </c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R5579" s="229" t="s">
        <v>616</v>
      </c>
      <c r="AT5579" s="229" t="s">
        <v>489</v>
      </c>
      <c r="AU5579" s="229" t="s">
        <v>91</v>
      </c>
      <c r="AY5579" s="20" t="s">
        <v>373</v>
      </c>
      <c r="BE5579" s="230">
        <f>IF(N5579="základní",J5579,0)</f>
        <v>0</v>
      </c>
      <c r="BF5579" s="230">
        <f>IF(N5579="snížená",J5579,0)</f>
        <v>0</v>
      </c>
      <c r="BG5579" s="230">
        <f>IF(N5579="zákl. přenesená",J5579,0)</f>
        <v>0</v>
      </c>
      <c r="BH5579" s="230">
        <f>IF(N5579="sníž. přenesená",J5579,0)</f>
        <v>0</v>
      </c>
      <c r="BI5579" s="230">
        <f>IF(N5579="nulová",J5579,0)</f>
        <v>0</v>
      </c>
      <c r="BJ5579" s="20" t="s">
        <v>91</v>
      </c>
      <c r="BK5579" s="230">
        <f>ROUND(I5579*H5579,2)</f>
        <v>0</v>
      </c>
      <c r="BL5579" s="20" t="s">
        <v>482</v>
      </c>
      <c r="BM5579" s="229" t="s">
        <v>5100</v>
      </c>
    </row>
    <row r="5580" s="13" customFormat="1">
      <c r="A5580" s="13"/>
      <c r="B5580" s="236"/>
      <c r="C5580" s="237"/>
      <c r="D5580" s="238" t="s">
        <v>383</v>
      </c>
      <c r="E5580" s="239" t="s">
        <v>19</v>
      </c>
      <c r="F5580" s="240" t="s">
        <v>1348</v>
      </c>
      <c r="G5580" s="237"/>
      <c r="H5580" s="239" t="s">
        <v>19</v>
      </c>
      <c r="I5580" s="241"/>
      <c r="J5580" s="237"/>
      <c r="K5580" s="237"/>
      <c r="L5580" s="242"/>
      <c r="M5580" s="243"/>
      <c r="N5580" s="244"/>
      <c r="O5580" s="244"/>
      <c r="P5580" s="244"/>
      <c r="Q5580" s="244"/>
      <c r="R5580" s="244"/>
      <c r="S5580" s="244"/>
      <c r="T5580" s="245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46" t="s">
        <v>383</v>
      </c>
      <c r="AU5580" s="246" t="s">
        <v>91</v>
      </c>
      <c r="AV5580" s="13" t="s">
        <v>85</v>
      </c>
      <c r="AW5580" s="13" t="s">
        <v>37</v>
      </c>
      <c r="AX5580" s="13" t="s">
        <v>78</v>
      </c>
      <c r="AY5580" s="246" t="s">
        <v>373</v>
      </c>
    </row>
    <row r="5581" s="13" customFormat="1">
      <c r="A5581" s="13"/>
      <c r="B5581" s="236"/>
      <c r="C5581" s="237"/>
      <c r="D5581" s="238" t="s">
        <v>383</v>
      </c>
      <c r="E5581" s="239" t="s">
        <v>19</v>
      </c>
      <c r="F5581" s="240" t="s">
        <v>1441</v>
      </c>
      <c r="G5581" s="237"/>
      <c r="H5581" s="239" t="s">
        <v>19</v>
      </c>
      <c r="I5581" s="241"/>
      <c r="J5581" s="237"/>
      <c r="K5581" s="237"/>
      <c r="L5581" s="242"/>
      <c r="M5581" s="243"/>
      <c r="N5581" s="244"/>
      <c r="O5581" s="244"/>
      <c r="P5581" s="244"/>
      <c r="Q5581" s="244"/>
      <c r="R5581" s="244"/>
      <c r="S5581" s="244"/>
      <c r="T5581" s="245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46" t="s">
        <v>383</v>
      </c>
      <c r="AU5581" s="246" t="s">
        <v>91</v>
      </c>
      <c r="AV5581" s="13" t="s">
        <v>85</v>
      </c>
      <c r="AW5581" s="13" t="s">
        <v>37</v>
      </c>
      <c r="AX5581" s="13" t="s">
        <v>78</v>
      </c>
      <c r="AY5581" s="246" t="s">
        <v>373</v>
      </c>
    </row>
    <row r="5582" s="14" customFormat="1">
      <c r="A5582" s="14"/>
      <c r="B5582" s="247"/>
      <c r="C5582" s="248"/>
      <c r="D5582" s="238" t="s">
        <v>383</v>
      </c>
      <c r="E5582" s="249" t="s">
        <v>19</v>
      </c>
      <c r="F5582" s="250" t="s">
        <v>5096</v>
      </c>
      <c r="G5582" s="248"/>
      <c r="H5582" s="251">
        <v>175.80000000000001</v>
      </c>
      <c r="I5582" s="252"/>
      <c r="J5582" s="248"/>
      <c r="K5582" s="248"/>
      <c r="L5582" s="253"/>
      <c r="M5582" s="254"/>
      <c r="N5582" s="255"/>
      <c r="O5582" s="255"/>
      <c r="P5582" s="255"/>
      <c r="Q5582" s="255"/>
      <c r="R5582" s="255"/>
      <c r="S5582" s="255"/>
      <c r="T5582" s="256"/>
      <c r="U5582" s="14"/>
      <c r="V5582" s="14"/>
      <c r="W5582" s="14"/>
      <c r="X5582" s="14"/>
      <c r="Y5582" s="14"/>
      <c r="Z5582" s="14"/>
      <c r="AA5582" s="14"/>
      <c r="AB5582" s="14"/>
      <c r="AC5582" s="14"/>
      <c r="AD5582" s="14"/>
      <c r="AE5582" s="14"/>
      <c r="AT5582" s="257" t="s">
        <v>383</v>
      </c>
      <c r="AU5582" s="257" t="s">
        <v>91</v>
      </c>
      <c r="AV5582" s="14" t="s">
        <v>91</v>
      </c>
      <c r="AW5582" s="14" t="s">
        <v>37</v>
      </c>
      <c r="AX5582" s="14" t="s">
        <v>78</v>
      </c>
      <c r="AY5582" s="257" t="s">
        <v>373</v>
      </c>
    </row>
    <row r="5583" s="15" customFormat="1">
      <c r="A5583" s="15"/>
      <c r="B5583" s="258"/>
      <c r="C5583" s="259"/>
      <c r="D5583" s="238" t="s">
        <v>383</v>
      </c>
      <c r="E5583" s="260" t="s">
        <v>19</v>
      </c>
      <c r="F5583" s="261" t="s">
        <v>386</v>
      </c>
      <c r="G5583" s="259"/>
      <c r="H5583" s="262">
        <v>175.80000000000001</v>
      </c>
      <c r="I5583" s="263"/>
      <c r="J5583" s="259"/>
      <c r="K5583" s="259"/>
      <c r="L5583" s="264"/>
      <c r="M5583" s="265"/>
      <c r="N5583" s="266"/>
      <c r="O5583" s="266"/>
      <c r="P5583" s="266"/>
      <c r="Q5583" s="266"/>
      <c r="R5583" s="266"/>
      <c r="S5583" s="266"/>
      <c r="T5583" s="267"/>
      <c r="U5583" s="15"/>
      <c r="V5583" s="15"/>
      <c r="W5583" s="15"/>
      <c r="X5583" s="15"/>
      <c r="Y5583" s="15"/>
      <c r="Z5583" s="15"/>
      <c r="AA5583" s="15"/>
      <c r="AB5583" s="15"/>
      <c r="AC5583" s="15"/>
      <c r="AD5583" s="15"/>
      <c r="AE5583" s="15"/>
      <c r="AT5583" s="268" t="s">
        <v>383</v>
      </c>
      <c r="AU5583" s="268" t="s">
        <v>91</v>
      </c>
      <c r="AV5583" s="15" t="s">
        <v>379</v>
      </c>
      <c r="AW5583" s="15" t="s">
        <v>37</v>
      </c>
      <c r="AX5583" s="15" t="s">
        <v>85</v>
      </c>
      <c r="AY5583" s="268" t="s">
        <v>373</v>
      </c>
    </row>
    <row r="5584" s="14" customFormat="1">
      <c r="A5584" s="14"/>
      <c r="B5584" s="247"/>
      <c r="C5584" s="248"/>
      <c r="D5584" s="238" t="s">
        <v>383</v>
      </c>
      <c r="E5584" s="248"/>
      <c r="F5584" s="250" t="s">
        <v>5101</v>
      </c>
      <c r="G5584" s="248"/>
      <c r="H5584" s="251">
        <v>193.38</v>
      </c>
      <c r="I5584" s="252"/>
      <c r="J5584" s="248"/>
      <c r="K5584" s="248"/>
      <c r="L5584" s="253"/>
      <c r="M5584" s="254"/>
      <c r="N5584" s="255"/>
      <c r="O5584" s="255"/>
      <c r="P5584" s="255"/>
      <c r="Q5584" s="255"/>
      <c r="R5584" s="255"/>
      <c r="S5584" s="255"/>
      <c r="T5584" s="256"/>
      <c r="U5584" s="14"/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4"/>
      <c r="AT5584" s="257" t="s">
        <v>383</v>
      </c>
      <c r="AU5584" s="257" t="s">
        <v>91</v>
      </c>
      <c r="AV5584" s="14" t="s">
        <v>91</v>
      </c>
      <c r="AW5584" s="14" t="s">
        <v>4</v>
      </c>
      <c r="AX5584" s="14" t="s">
        <v>85</v>
      </c>
      <c r="AY5584" s="257" t="s">
        <v>373</v>
      </c>
    </row>
    <row r="5585" s="2" customFormat="1" ht="37.8" customHeight="1">
      <c r="A5585" s="41"/>
      <c r="B5585" s="42"/>
      <c r="C5585" s="218" t="s">
        <v>5102</v>
      </c>
      <c r="D5585" s="218" t="s">
        <v>375</v>
      </c>
      <c r="E5585" s="219" t="s">
        <v>5103</v>
      </c>
      <c r="F5585" s="220" t="s">
        <v>5104</v>
      </c>
      <c r="G5585" s="221" t="s">
        <v>153</v>
      </c>
      <c r="H5585" s="222">
        <v>974.35199999999998</v>
      </c>
      <c r="I5585" s="223"/>
      <c r="J5585" s="224">
        <f>ROUND(I5585*H5585,2)</f>
        <v>0</v>
      </c>
      <c r="K5585" s="220" t="s">
        <v>378</v>
      </c>
      <c r="L5585" s="47"/>
      <c r="M5585" s="225" t="s">
        <v>19</v>
      </c>
      <c r="N5585" s="226" t="s">
        <v>50</v>
      </c>
      <c r="O5585" s="87"/>
      <c r="P5585" s="227">
        <f>O5585*H5585</f>
        <v>0</v>
      </c>
      <c r="Q5585" s="227">
        <v>0.0090900000000000009</v>
      </c>
      <c r="R5585" s="227">
        <f>Q5585*H5585</f>
        <v>8.8568596800000012</v>
      </c>
      <c r="S5585" s="227">
        <v>0</v>
      </c>
      <c r="T5585" s="228">
        <f>S5585*H5585</f>
        <v>0</v>
      </c>
      <c r="U5585" s="41"/>
      <c r="V5585" s="41"/>
      <c r="W5585" s="41"/>
      <c r="X5585" s="41"/>
      <c r="Y5585" s="41"/>
      <c r="Z5585" s="41"/>
      <c r="AA5585" s="41"/>
      <c r="AB5585" s="41"/>
      <c r="AC5585" s="41"/>
      <c r="AD5585" s="41"/>
      <c r="AE5585" s="41"/>
      <c r="AR5585" s="229" t="s">
        <v>482</v>
      </c>
      <c r="AT5585" s="229" t="s">
        <v>375</v>
      </c>
      <c r="AU5585" s="229" t="s">
        <v>91</v>
      </c>
      <c r="AY5585" s="20" t="s">
        <v>373</v>
      </c>
      <c r="BE5585" s="230">
        <f>IF(N5585="základní",J5585,0)</f>
        <v>0</v>
      </c>
      <c r="BF5585" s="230">
        <f>IF(N5585="snížená",J5585,0)</f>
        <v>0</v>
      </c>
      <c r="BG5585" s="230">
        <f>IF(N5585="zákl. přenesená",J5585,0)</f>
        <v>0</v>
      </c>
      <c r="BH5585" s="230">
        <f>IF(N5585="sníž. přenesená",J5585,0)</f>
        <v>0</v>
      </c>
      <c r="BI5585" s="230">
        <f>IF(N5585="nulová",J5585,0)</f>
        <v>0</v>
      </c>
      <c r="BJ5585" s="20" t="s">
        <v>91</v>
      </c>
      <c r="BK5585" s="230">
        <f>ROUND(I5585*H5585,2)</f>
        <v>0</v>
      </c>
      <c r="BL5585" s="20" t="s">
        <v>482</v>
      </c>
      <c r="BM5585" s="229" t="s">
        <v>5105</v>
      </c>
    </row>
    <row r="5586" s="2" customFormat="1">
      <c r="A5586" s="41"/>
      <c r="B5586" s="42"/>
      <c r="C5586" s="43"/>
      <c r="D5586" s="231" t="s">
        <v>381</v>
      </c>
      <c r="E5586" s="43"/>
      <c r="F5586" s="232" t="s">
        <v>5106</v>
      </c>
      <c r="G5586" s="43"/>
      <c r="H5586" s="43"/>
      <c r="I5586" s="233"/>
      <c r="J5586" s="43"/>
      <c r="K5586" s="43"/>
      <c r="L5586" s="47"/>
      <c r="M5586" s="234"/>
      <c r="N5586" s="235"/>
      <c r="O5586" s="87"/>
      <c r="P5586" s="87"/>
      <c r="Q5586" s="87"/>
      <c r="R5586" s="87"/>
      <c r="S5586" s="87"/>
      <c r="T5586" s="88"/>
      <c r="U5586" s="41"/>
      <c r="V5586" s="41"/>
      <c r="W5586" s="41"/>
      <c r="X5586" s="41"/>
      <c r="Y5586" s="41"/>
      <c r="Z5586" s="41"/>
      <c r="AA5586" s="41"/>
      <c r="AB5586" s="41"/>
      <c r="AC5586" s="41"/>
      <c r="AD5586" s="41"/>
      <c r="AE5586" s="41"/>
      <c r="AT5586" s="20" t="s">
        <v>381</v>
      </c>
      <c r="AU5586" s="20" t="s">
        <v>91</v>
      </c>
    </row>
    <row r="5587" s="14" customFormat="1">
      <c r="A5587" s="14"/>
      <c r="B5587" s="247"/>
      <c r="C5587" s="248"/>
      <c r="D5587" s="238" t="s">
        <v>383</v>
      </c>
      <c r="E5587" s="249" t="s">
        <v>19</v>
      </c>
      <c r="F5587" s="250" t="s">
        <v>196</v>
      </c>
      <c r="G5587" s="248"/>
      <c r="H5587" s="251">
        <v>974.35199999999998</v>
      </c>
      <c r="I5587" s="252"/>
      <c r="J5587" s="248"/>
      <c r="K5587" s="248"/>
      <c r="L5587" s="253"/>
      <c r="M5587" s="254"/>
      <c r="N5587" s="255"/>
      <c r="O5587" s="255"/>
      <c r="P5587" s="255"/>
      <c r="Q5587" s="255"/>
      <c r="R5587" s="255"/>
      <c r="S5587" s="255"/>
      <c r="T5587" s="256"/>
      <c r="U5587" s="14"/>
      <c r="V5587" s="14"/>
      <c r="W5587" s="14"/>
      <c r="X5587" s="14"/>
      <c r="Y5587" s="14"/>
      <c r="Z5587" s="14"/>
      <c r="AA5587" s="14"/>
      <c r="AB5587" s="14"/>
      <c r="AC5587" s="14"/>
      <c r="AD5587" s="14"/>
      <c r="AE5587" s="14"/>
      <c r="AT5587" s="257" t="s">
        <v>383</v>
      </c>
      <c r="AU5587" s="257" t="s">
        <v>91</v>
      </c>
      <c r="AV5587" s="14" t="s">
        <v>91</v>
      </c>
      <c r="AW5587" s="14" t="s">
        <v>37</v>
      </c>
      <c r="AX5587" s="14" t="s">
        <v>78</v>
      </c>
      <c r="AY5587" s="257" t="s">
        <v>373</v>
      </c>
    </row>
    <row r="5588" s="15" customFormat="1">
      <c r="A5588" s="15"/>
      <c r="B5588" s="258"/>
      <c r="C5588" s="259"/>
      <c r="D5588" s="238" t="s">
        <v>383</v>
      </c>
      <c r="E5588" s="260" t="s">
        <v>19</v>
      </c>
      <c r="F5588" s="261" t="s">
        <v>386</v>
      </c>
      <c r="G5588" s="259"/>
      <c r="H5588" s="262">
        <v>974.35199999999998</v>
      </c>
      <c r="I5588" s="263"/>
      <c r="J5588" s="259"/>
      <c r="K5588" s="259"/>
      <c r="L5588" s="264"/>
      <c r="M5588" s="265"/>
      <c r="N5588" s="266"/>
      <c r="O5588" s="266"/>
      <c r="P5588" s="266"/>
      <c r="Q5588" s="266"/>
      <c r="R5588" s="266"/>
      <c r="S5588" s="266"/>
      <c r="T5588" s="267"/>
      <c r="U5588" s="15"/>
      <c r="V5588" s="15"/>
      <c r="W5588" s="15"/>
      <c r="X5588" s="15"/>
      <c r="Y5588" s="15"/>
      <c r="Z5588" s="15"/>
      <c r="AA5588" s="15"/>
      <c r="AB5588" s="15"/>
      <c r="AC5588" s="15"/>
      <c r="AD5588" s="15"/>
      <c r="AE5588" s="15"/>
      <c r="AT5588" s="268" t="s">
        <v>383</v>
      </c>
      <c r="AU5588" s="268" t="s">
        <v>91</v>
      </c>
      <c r="AV5588" s="15" t="s">
        <v>379</v>
      </c>
      <c r="AW5588" s="15" t="s">
        <v>37</v>
      </c>
      <c r="AX5588" s="15" t="s">
        <v>85</v>
      </c>
      <c r="AY5588" s="268" t="s">
        <v>373</v>
      </c>
    </row>
    <row r="5589" s="2" customFormat="1" ht="24.15" customHeight="1">
      <c r="A5589" s="41"/>
      <c r="B5589" s="42"/>
      <c r="C5589" s="280" t="s">
        <v>5107</v>
      </c>
      <c r="D5589" s="280" t="s">
        <v>489</v>
      </c>
      <c r="E5589" s="281" t="s">
        <v>5108</v>
      </c>
      <c r="F5589" s="282" t="s">
        <v>5109</v>
      </c>
      <c r="G5589" s="283" t="s">
        <v>153</v>
      </c>
      <c r="H5589" s="284">
        <v>1120.5050000000001</v>
      </c>
      <c r="I5589" s="285"/>
      <c r="J5589" s="286">
        <f>ROUND(I5589*H5589,2)</f>
        <v>0</v>
      </c>
      <c r="K5589" s="282" t="s">
        <v>19</v>
      </c>
      <c r="L5589" s="287"/>
      <c r="M5589" s="288" t="s">
        <v>19</v>
      </c>
      <c r="N5589" s="289" t="s">
        <v>50</v>
      </c>
      <c r="O5589" s="87"/>
      <c r="P5589" s="227">
        <f>O5589*H5589</f>
        <v>0</v>
      </c>
      <c r="Q5589" s="227">
        <v>0.019</v>
      </c>
      <c r="R5589" s="227">
        <f>Q5589*H5589</f>
        <v>21.289595000000002</v>
      </c>
      <c r="S5589" s="227">
        <v>0</v>
      </c>
      <c r="T5589" s="228">
        <f>S5589*H5589</f>
        <v>0</v>
      </c>
      <c r="U5589" s="41"/>
      <c r="V5589" s="41"/>
      <c r="W5589" s="41"/>
      <c r="X5589" s="41"/>
      <c r="Y5589" s="41"/>
      <c r="Z5589" s="41"/>
      <c r="AA5589" s="41"/>
      <c r="AB5589" s="41"/>
      <c r="AC5589" s="41"/>
      <c r="AD5589" s="41"/>
      <c r="AE5589" s="41"/>
      <c r="AR5589" s="229" t="s">
        <v>616</v>
      </c>
      <c r="AT5589" s="229" t="s">
        <v>489</v>
      </c>
      <c r="AU5589" s="229" t="s">
        <v>91</v>
      </c>
      <c r="AY5589" s="20" t="s">
        <v>373</v>
      </c>
      <c r="BE5589" s="230">
        <f>IF(N5589="základní",J5589,0)</f>
        <v>0</v>
      </c>
      <c r="BF5589" s="230">
        <f>IF(N5589="snížená",J5589,0)</f>
        <v>0</v>
      </c>
      <c r="BG5589" s="230">
        <f>IF(N5589="zákl. přenesená",J5589,0)</f>
        <v>0</v>
      </c>
      <c r="BH5589" s="230">
        <f>IF(N5589="sníž. přenesená",J5589,0)</f>
        <v>0</v>
      </c>
      <c r="BI5589" s="230">
        <f>IF(N5589="nulová",J5589,0)</f>
        <v>0</v>
      </c>
      <c r="BJ5589" s="20" t="s">
        <v>91</v>
      </c>
      <c r="BK5589" s="230">
        <f>ROUND(I5589*H5589,2)</f>
        <v>0</v>
      </c>
      <c r="BL5589" s="20" t="s">
        <v>482</v>
      </c>
      <c r="BM5589" s="229" t="s">
        <v>5110</v>
      </c>
    </row>
    <row r="5590" s="14" customFormat="1">
      <c r="A5590" s="14"/>
      <c r="B5590" s="247"/>
      <c r="C5590" s="248"/>
      <c r="D5590" s="238" t="s">
        <v>383</v>
      </c>
      <c r="E5590" s="249" t="s">
        <v>19</v>
      </c>
      <c r="F5590" s="250" t="s">
        <v>196</v>
      </c>
      <c r="G5590" s="248"/>
      <c r="H5590" s="251">
        <v>974.35199999999998</v>
      </c>
      <c r="I5590" s="252"/>
      <c r="J5590" s="248"/>
      <c r="K5590" s="248"/>
      <c r="L5590" s="253"/>
      <c r="M5590" s="254"/>
      <c r="N5590" s="255"/>
      <c r="O5590" s="255"/>
      <c r="P5590" s="255"/>
      <c r="Q5590" s="255"/>
      <c r="R5590" s="255"/>
      <c r="S5590" s="255"/>
      <c r="T5590" s="256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7" t="s">
        <v>383</v>
      </c>
      <c r="AU5590" s="257" t="s">
        <v>91</v>
      </c>
      <c r="AV5590" s="14" t="s">
        <v>91</v>
      </c>
      <c r="AW5590" s="14" t="s">
        <v>37</v>
      </c>
      <c r="AX5590" s="14" t="s">
        <v>78</v>
      </c>
      <c r="AY5590" s="257" t="s">
        <v>373</v>
      </c>
    </row>
    <row r="5591" s="15" customFormat="1">
      <c r="A5591" s="15"/>
      <c r="B5591" s="258"/>
      <c r="C5591" s="259"/>
      <c r="D5591" s="238" t="s">
        <v>383</v>
      </c>
      <c r="E5591" s="260" t="s">
        <v>19</v>
      </c>
      <c r="F5591" s="261" t="s">
        <v>386</v>
      </c>
      <c r="G5591" s="259"/>
      <c r="H5591" s="262">
        <v>974.35199999999998</v>
      </c>
      <c r="I5591" s="263"/>
      <c r="J5591" s="259"/>
      <c r="K5591" s="259"/>
      <c r="L5591" s="264"/>
      <c r="M5591" s="265"/>
      <c r="N5591" s="266"/>
      <c r="O5591" s="266"/>
      <c r="P5591" s="266"/>
      <c r="Q5591" s="266"/>
      <c r="R5591" s="266"/>
      <c r="S5591" s="266"/>
      <c r="T5591" s="267"/>
      <c r="U5591" s="15"/>
      <c r="V5591" s="15"/>
      <c r="W5591" s="15"/>
      <c r="X5591" s="15"/>
      <c r="Y5591" s="15"/>
      <c r="Z5591" s="15"/>
      <c r="AA5591" s="15"/>
      <c r="AB5591" s="15"/>
      <c r="AC5591" s="15"/>
      <c r="AD5591" s="15"/>
      <c r="AE5591" s="15"/>
      <c r="AT5591" s="268" t="s">
        <v>383</v>
      </c>
      <c r="AU5591" s="268" t="s">
        <v>91</v>
      </c>
      <c r="AV5591" s="15" t="s">
        <v>379</v>
      </c>
      <c r="AW5591" s="15" t="s">
        <v>37</v>
      </c>
      <c r="AX5591" s="15" t="s">
        <v>85</v>
      </c>
      <c r="AY5591" s="268" t="s">
        <v>373</v>
      </c>
    </row>
    <row r="5592" s="14" customFormat="1">
      <c r="A5592" s="14"/>
      <c r="B5592" s="247"/>
      <c r="C5592" s="248"/>
      <c r="D5592" s="238" t="s">
        <v>383</v>
      </c>
      <c r="E5592" s="248"/>
      <c r="F5592" s="250" t="s">
        <v>5111</v>
      </c>
      <c r="G5592" s="248"/>
      <c r="H5592" s="251">
        <v>1120.5050000000001</v>
      </c>
      <c r="I5592" s="252"/>
      <c r="J5592" s="248"/>
      <c r="K5592" s="248"/>
      <c r="L5592" s="253"/>
      <c r="M5592" s="254"/>
      <c r="N5592" s="255"/>
      <c r="O5592" s="255"/>
      <c r="P5592" s="255"/>
      <c r="Q5592" s="255"/>
      <c r="R5592" s="255"/>
      <c r="S5592" s="255"/>
      <c r="T5592" s="256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T5592" s="257" t="s">
        <v>383</v>
      </c>
      <c r="AU5592" s="257" t="s">
        <v>91</v>
      </c>
      <c r="AV5592" s="14" t="s">
        <v>91</v>
      </c>
      <c r="AW5592" s="14" t="s">
        <v>4</v>
      </c>
      <c r="AX5592" s="14" t="s">
        <v>85</v>
      </c>
      <c r="AY5592" s="257" t="s">
        <v>373</v>
      </c>
    </row>
    <row r="5593" s="2" customFormat="1" ht="24.15" customHeight="1">
      <c r="A5593" s="41"/>
      <c r="B5593" s="42"/>
      <c r="C5593" s="218" t="s">
        <v>2659</v>
      </c>
      <c r="D5593" s="218" t="s">
        <v>375</v>
      </c>
      <c r="E5593" s="219" t="s">
        <v>5112</v>
      </c>
      <c r="F5593" s="220" t="s">
        <v>5113</v>
      </c>
      <c r="G5593" s="221" t="s">
        <v>230</v>
      </c>
      <c r="H5593" s="222">
        <v>666.76999999999998</v>
      </c>
      <c r="I5593" s="223"/>
      <c r="J5593" s="224">
        <f>ROUND(I5593*H5593,2)</f>
        <v>0</v>
      </c>
      <c r="K5593" s="220" t="s">
        <v>378</v>
      </c>
      <c r="L5593" s="47"/>
      <c r="M5593" s="225" t="s">
        <v>19</v>
      </c>
      <c r="N5593" s="226" t="s">
        <v>50</v>
      </c>
      <c r="O5593" s="87"/>
      <c r="P5593" s="227">
        <f>O5593*H5593</f>
        <v>0</v>
      </c>
      <c r="Q5593" s="227">
        <v>9.0000000000000006E-05</v>
      </c>
      <c r="R5593" s="227">
        <f>Q5593*H5593</f>
        <v>0.060009300000000002</v>
      </c>
      <c r="S5593" s="227">
        <v>0</v>
      </c>
      <c r="T5593" s="228">
        <f>S5593*H5593</f>
        <v>0</v>
      </c>
      <c r="U5593" s="41"/>
      <c r="V5593" s="41"/>
      <c r="W5593" s="41"/>
      <c r="X5593" s="41"/>
      <c r="Y5593" s="41"/>
      <c r="Z5593" s="41"/>
      <c r="AA5593" s="41"/>
      <c r="AB5593" s="41"/>
      <c r="AC5593" s="41"/>
      <c r="AD5593" s="41"/>
      <c r="AE5593" s="41"/>
      <c r="AR5593" s="229" t="s">
        <v>482</v>
      </c>
      <c r="AT5593" s="229" t="s">
        <v>375</v>
      </c>
      <c r="AU5593" s="229" t="s">
        <v>91</v>
      </c>
      <c r="AY5593" s="20" t="s">
        <v>373</v>
      </c>
      <c r="BE5593" s="230">
        <f>IF(N5593="základní",J5593,0)</f>
        <v>0</v>
      </c>
      <c r="BF5593" s="230">
        <f>IF(N5593="snížená",J5593,0)</f>
        <v>0</v>
      </c>
      <c r="BG5593" s="230">
        <f>IF(N5593="zákl. přenesená",J5593,0)</f>
        <v>0</v>
      </c>
      <c r="BH5593" s="230">
        <f>IF(N5593="sníž. přenesená",J5593,0)</f>
        <v>0</v>
      </c>
      <c r="BI5593" s="230">
        <f>IF(N5593="nulová",J5593,0)</f>
        <v>0</v>
      </c>
      <c r="BJ5593" s="20" t="s">
        <v>91</v>
      </c>
      <c r="BK5593" s="230">
        <f>ROUND(I5593*H5593,2)</f>
        <v>0</v>
      </c>
      <c r="BL5593" s="20" t="s">
        <v>482</v>
      </c>
      <c r="BM5593" s="229" t="s">
        <v>5114</v>
      </c>
    </row>
    <row r="5594" s="2" customFormat="1">
      <c r="A5594" s="41"/>
      <c r="B5594" s="42"/>
      <c r="C5594" s="43"/>
      <c r="D5594" s="231" t="s">
        <v>381</v>
      </c>
      <c r="E5594" s="43"/>
      <c r="F5594" s="232" t="s">
        <v>5115</v>
      </c>
      <c r="G5594" s="43"/>
      <c r="H5594" s="43"/>
      <c r="I5594" s="233"/>
      <c r="J5594" s="43"/>
      <c r="K5594" s="43"/>
      <c r="L5594" s="47"/>
      <c r="M5594" s="234"/>
      <c r="N5594" s="235"/>
      <c r="O5594" s="87"/>
      <c r="P5594" s="87"/>
      <c r="Q5594" s="87"/>
      <c r="R5594" s="87"/>
      <c r="S5594" s="87"/>
      <c r="T5594" s="88"/>
      <c r="U5594" s="41"/>
      <c r="V5594" s="41"/>
      <c r="W5594" s="41"/>
      <c r="X5594" s="41"/>
      <c r="Y5594" s="41"/>
      <c r="Z5594" s="41"/>
      <c r="AA5594" s="41"/>
      <c r="AB5594" s="41"/>
      <c r="AC5594" s="41"/>
      <c r="AD5594" s="41"/>
      <c r="AE5594" s="41"/>
      <c r="AT5594" s="20" t="s">
        <v>381</v>
      </c>
      <c r="AU5594" s="20" t="s">
        <v>91</v>
      </c>
    </row>
    <row r="5595" s="13" customFormat="1">
      <c r="A5595" s="13"/>
      <c r="B5595" s="236"/>
      <c r="C5595" s="237"/>
      <c r="D5595" s="238" t="s">
        <v>383</v>
      </c>
      <c r="E5595" s="239" t="s">
        <v>19</v>
      </c>
      <c r="F5595" s="240" t="s">
        <v>2377</v>
      </c>
      <c r="G5595" s="237"/>
      <c r="H5595" s="239" t="s">
        <v>19</v>
      </c>
      <c r="I5595" s="241"/>
      <c r="J5595" s="237"/>
      <c r="K5595" s="237"/>
      <c r="L5595" s="242"/>
      <c r="M5595" s="243"/>
      <c r="N5595" s="244"/>
      <c r="O5595" s="244"/>
      <c r="P5595" s="244"/>
      <c r="Q5595" s="244"/>
      <c r="R5595" s="244"/>
      <c r="S5595" s="244"/>
      <c r="T5595" s="245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6" t="s">
        <v>383</v>
      </c>
      <c r="AU5595" s="246" t="s">
        <v>91</v>
      </c>
      <c r="AV5595" s="13" t="s">
        <v>85</v>
      </c>
      <c r="AW5595" s="13" t="s">
        <v>37</v>
      </c>
      <c r="AX5595" s="13" t="s">
        <v>78</v>
      </c>
      <c r="AY5595" s="246" t="s">
        <v>373</v>
      </c>
    </row>
    <row r="5596" s="13" customFormat="1">
      <c r="A5596" s="13"/>
      <c r="B5596" s="236"/>
      <c r="C5596" s="237"/>
      <c r="D5596" s="238" t="s">
        <v>383</v>
      </c>
      <c r="E5596" s="239" t="s">
        <v>19</v>
      </c>
      <c r="F5596" s="240" t="s">
        <v>668</v>
      </c>
      <c r="G5596" s="237"/>
      <c r="H5596" s="239" t="s">
        <v>19</v>
      </c>
      <c r="I5596" s="241"/>
      <c r="J5596" s="237"/>
      <c r="K5596" s="237"/>
      <c r="L5596" s="242"/>
      <c r="M5596" s="243"/>
      <c r="N5596" s="244"/>
      <c r="O5596" s="244"/>
      <c r="P5596" s="244"/>
      <c r="Q5596" s="244"/>
      <c r="R5596" s="244"/>
      <c r="S5596" s="244"/>
      <c r="T5596" s="245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46" t="s">
        <v>383</v>
      </c>
      <c r="AU5596" s="246" t="s">
        <v>91</v>
      </c>
      <c r="AV5596" s="13" t="s">
        <v>85</v>
      </c>
      <c r="AW5596" s="13" t="s">
        <v>37</v>
      </c>
      <c r="AX5596" s="13" t="s">
        <v>78</v>
      </c>
      <c r="AY5596" s="246" t="s">
        <v>373</v>
      </c>
    </row>
    <row r="5597" s="13" customFormat="1">
      <c r="A5597" s="13"/>
      <c r="B5597" s="236"/>
      <c r="C5597" s="237"/>
      <c r="D5597" s="238" t="s">
        <v>383</v>
      </c>
      <c r="E5597" s="239" t="s">
        <v>19</v>
      </c>
      <c r="F5597" s="240" t="s">
        <v>673</v>
      </c>
      <c r="G5597" s="237"/>
      <c r="H5597" s="239" t="s">
        <v>19</v>
      </c>
      <c r="I5597" s="241"/>
      <c r="J5597" s="237"/>
      <c r="K5597" s="237"/>
      <c r="L5597" s="242"/>
      <c r="M5597" s="243"/>
      <c r="N5597" s="244"/>
      <c r="O5597" s="244"/>
      <c r="P5597" s="244"/>
      <c r="Q5597" s="244"/>
      <c r="R5597" s="244"/>
      <c r="S5597" s="244"/>
      <c r="T5597" s="245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46" t="s">
        <v>383</v>
      </c>
      <c r="AU5597" s="246" t="s">
        <v>91</v>
      </c>
      <c r="AV5597" s="13" t="s">
        <v>85</v>
      </c>
      <c r="AW5597" s="13" t="s">
        <v>37</v>
      </c>
      <c r="AX5597" s="13" t="s">
        <v>78</v>
      </c>
      <c r="AY5597" s="246" t="s">
        <v>373</v>
      </c>
    </row>
    <row r="5598" s="14" customFormat="1">
      <c r="A5598" s="14"/>
      <c r="B5598" s="247"/>
      <c r="C5598" s="248"/>
      <c r="D5598" s="238" t="s">
        <v>383</v>
      </c>
      <c r="E5598" s="249" t="s">
        <v>19</v>
      </c>
      <c r="F5598" s="250" t="s">
        <v>5116</v>
      </c>
      <c r="G5598" s="248"/>
      <c r="H5598" s="251">
        <v>14.699999999999999</v>
      </c>
      <c r="I5598" s="252"/>
      <c r="J5598" s="248"/>
      <c r="K5598" s="248"/>
      <c r="L5598" s="253"/>
      <c r="M5598" s="254"/>
      <c r="N5598" s="255"/>
      <c r="O5598" s="255"/>
      <c r="P5598" s="255"/>
      <c r="Q5598" s="255"/>
      <c r="R5598" s="255"/>
      <c r="S5598" s="255"/>
      <c r="T5598" s="256"/>
      <c r="U5598" s="14"/>
      <c r="V5598" s="14"/>
      <c r="W5598" s="14"/>
      <c r="X5598" s="14"/>
      <c r="Y5598" s="14"/>
      <c r="Z5598" s="14"/>
      <c r="AA5598" s="14"/>
      <c r="AB5598" s="14"/>
      <c r="AC5598" s="14"/>
      <c r="AD5598" s="14"/>
      <c r="AE5598" s="14"/>
      <c r="AT5598" s="257" t="s">
        <v>383</v>
      </c>
      <c r="AU5598" s="257" t="s">
        <v>91</v>
      </c>
      <c r="AV5598" s="14" t="s">
        <v>91</v>
      </c>
      <c r="AW5598" s="14" t="s">
        <v>37</v>
      </c>
      <c r="AX5598" s="14" t="s">
        <v>78</v>
      </c>
      <c r="AY5598" s="257" t="s">
        <v>373</v>
      </c>
    </row>
    <row r="5599" s="14" customFormat="1">
      <c r="A5599" s="14"/>
      <c r="B5599" s="247"/>
      <c r="C5599" s="248"/>
      <c r="D5599" s="238" t="s">
        <v>383</v>
      </c>
      <c r="E5599" s="249" t="s">
        <v>19</v>
      </c>
      <c r="F5599" s="250" t="s">
        <v>5117</v>
      </c>
      <c r="G5599" s="248"/>
      <c r="H5599" s="251">
        <v>14.699999999999999</v>
      </c>
      <c r="I5599" s="252"/>
      <c r="J5599" s="248"/>
      <c r="K5599" s="248"/>
      <c r="L5599" s="253"/>
      <c r="M5599" s="254"/>
      <c r="N5599" s="255"/>
      <c r="O5599" s="255"/>
      <c r="P5599" s="255"/>
      <c r="Q5599" s="255"/>
      <c r="R5599" s="255"/>
      <c r="S5599" s="255"/>
      <c r="T5599" s="256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57" t="s">
        <v>383</v>
      </c>
      <c r="AU5599" s="257" t="s">
        <v>91</v>
      </c>
      <c r="AV5599" s="14" t="s">
        <v>91</v>
      </c>
      <c r="AW5599" s="14" t="s">
        <v>37</v>
      </c>
      <c r="AX5599" s="14" t="s">
        <v>78</v>
      </c>
      <c r="AY5599" s="257" t="s">
        <v>373</v>
      </c>
    </row>
    <row r="5600" s="14" customFormat="1">
      <c r="A5600" s="14"/>
      <c r="B5600" s="247"/>
      <c r="C5600" s="248"/>
      <c r="D5600" s="238" t="s">
        <v>383</v>
      </c>
      <c r="E5600" s="249" t="s">
        <v>19</v>
      </c>
      <c r="F5600" s="250" t="s">
        <v>5118</v>
      </c>
      <c r="G5600" s="248"/>
      <c r="H5600" s="251">
        <v>1.2</v>
      </c>
      <c r="I5600" s="252"/>
      <c r="J5600" s="248"/>
      <c r="K5600" s="248"/>
      <c r="L5600" s="253"/>
      <c r="M5600" s="254"/>
      <c r="N5600" s="255"/>
      <c r="O5600" s="255"/>
      <c r="P5600" s="255"/>
      <c r="Q5600" s="255"/>
      <c r="R5600" s="255"/>
      <c r="S5600" s="255"/>
      <c r="T5600" s="256"/>
      <c r="U5600" s="14"/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4"/>
      <c r="AT5600" s="257" t="s">
        <v>383</v>
      </c>
      <c r="AU5600" s="257" t="s">
        <v>91</v>
      </c>
      <c r="AV5600" s="14" t="s">
        <v>91</v>
      </c>
      <c r="AW5600" s="14" t="s">
        <v>37</v>
      </c>
      <c r="AX5600" s="14" t="s">
        <v>78</v>
      </c>
      <c r="AY5600" s="257" t="s">
        <v>373</v>
      </c>
    </row>
    <row r="5601" s="14" customFormat="1">
      <c r="A5601" s="14"/>
      <c r="B5601" s="247"/>
      <c r="C5601" s="248"/>
      <c r="D5601" s="238" t="s">
        <v>383</v>
      </c>
      <c r="E5601" s="249" t="s">
        <v>19</v>
      </c>
      <c r="F5601" s="250" t="s">
        <v>5119</v>
      </c>
      <c r="G5601" s="248"/>
      <c r="H5601" s="251">
        <v>1.5</v>
      </c>
      <c r="I5601" s="252"/>
      <c r="J5601" s="248"/>
      <c r="K5601" s="248"/>
      <c r="L5601" s="253"/>
      <c r="M5601" s="254"/>
      <c r="N5601" s="255"/>
      <c r="O5601" s="255"/>
      <c r="P5601" s="255"/>
      <c r="Q5601" s="255"/>
      <c r="R5601" s="255"/>
      <c r="S5601" s="255"/>
      <c r="T5601" s="256"/>
      <c r="U5601" s="14"/>
      <c r="V5601" s="14"/>
      <c r="W5601" s="14"/>
      <c r="X5601" s="14"/>
      <c r="Y5601" s="14"/>
      <c r="Z5601" s="14"/>
      <c r="AA5601" s="14"/>
      <c r="AB5601" s="14"/>
      <c r="AC5601" s="14"/>
      <c r="AD5601" s="14"/>
      <c r="AE5601" s="14"/>
      <c r="AT5601" s="257" t="s">
        <v>383</v>
      </c>
      <c r="AU5601" s="257" t="s">
        <v>91</v>
      </c>
      <c r="AV5601" s="14" t="s">
        <v>91</v>
      </c>
      <c r="AW5601" s="14" t="s">
        <v>37</v>
      </c>
      <c r="AX5601" s="14" t="s">
        <v>78</v>
      </c>
      <c r="AY5601" s="257" t="s">
        <v>373</v>
      </c>
    </row>
    <row r="5602" s="14" customFormat="1">
      <c r="A5602" s="14"/>
      <c r="B5602" s="247"/>
      <c r="C5602" s="248"/>
      <c r="D5602" s="238" t="s">
        <v>383</v>
      </c>
      <c r="E5602" s="249" t="s">
        <v>19</v>
      </c>
      <c r="F5602" s="250" t="s">
        <v>5120</v>
      </c>
      <c r="G5602" s="248"/>
      <c r="H5602" s="251">
        <v>31.5</v>
      </c>
      <c r="I5602" s="252"/>
      <c r="J5602" s="248"/>
      <c r="K5602" s="248"/>
      <c r="L5602" s="253"/>
      <c r="M5602" s="254"/>
      <c r="N5602" s="255"/>
      <c r="O5602" s="255"/>
      <c r="P5602" s="255"/>
      <c r="Q5602" s="255"/>
      <c r="R5602" s="255"/>
      <c r="S5602" s="255"/>
      <c r="T5602" s="256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57" t="s">
        <v>383</v>
      </c>
      <c r="AU5602" s="257" t="s">
        <v>91</v>
      </c>
      <c r="AV5602" s="14" t="s">
        <v>91</v>
      </c>
      <c r="AW5602" s="14" t="s">
        <v>37</v>
      </c>
      <c r="AX5602" s="14" t="s">
        <v>78</v>
      </c>
      <c r="AY5602" s="257" t="s">
        <v>373</v>
      </c>
    </row>
    <row r="5603" s="14" customFormat="1">
      <c r="A5603" s="14"/>
      <c r="B5603" s="247"/>
      <c r="C5603" s="248"/>
      <c r="D5603" s="238" t="s">
        <v>383</v>
      </c>
      <c r="E5603" s="249" t="s">
        <v>19</v>
      </c>
      <c r="F5603" s="250" t="s">
        <v>5121</v>
      </c>
      <c r="G5603" s="248"/>
      <c r="H5603" s="251">
        <v>31.5</v>
      </c>
      <c r="I5603" s="252"/>
      <c r="J5603" s="248"/>
      <c r="K5603" s="248"/>
      <c r="L5603" s="253"/>
      <c r="M5603" s="254"/>
      <c r="N5603" s="255"/>
      <c r="O5603" s="255"/>
      <c r="P5603" s="255"/>
      <c r="Q5603" s="255"/>
      <c r="R5603" s="255"/>
      <c r="S5603" s="255"/>
      <c r="T5603" s="256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7" t="s">
        <v>383</v>
      </c>
      <c r="AU5603" s="257" t="s">
        <v>91</v>
      </c>
      <c r="AV5603" s="14" t="s">
        <v>91</v>
      </c>
      <c r="AW5603" s="14" t="s">
        <v>37</v>
      </c>
      <c r="AX5603" s="14" t="s">
        <v>78</v>
      </c>
      <c r="AY5603" s="257" t="s">
        <v>373</v>
      </c>
    </row>
    <row r="5604" s="14" customFormat="1">
      <c r="A5604" s="14"/>
      <c r="B5604" s="247"/>
      <c r="C5604" s="248"/>
      <c r="D5604" s="238" t="s">
        <v>383</v>
      </c>
      <c r="E5604" s="249" t="s">
        <v>19</v>
      </c>
      <c r="F5604" s="250" t="s">
        <v>5122</v>
      </c>
      <c r="G5604" s="248"/>
      <c r="H5604" s="251">
        <v>10.800000000000001</v>
      </c>
      <c r="I5604" s="252"/>
      <c r="J5604" s="248"/>
      <c r="K5604" s="248"/>
      <c r="L5604" s="253"/>
      <c r="M5604" s="254"/>
      <c r="N5604" s="255"/>
      <c r="O5604" s="255"/>
      <c r="P5604" s="255"/>
      <c r="Q5604" s="255"/>
      <c r="R5604" s="255"/>
      <c r="S5604" s="255"/>
      <c r="T5604" s="256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57" t="s">
        <v>383</v>
      </c>
      <c r="AU5604" s="257" t="s">
        <v>91</v>
      </c>
      <c r="AV5604" s="14" t="s">
        <v>91</v>
      </c>
      <c r="AW5604" s="14" t="s">
        <v>37</v>
      </c>
      <c r="AX5604" s="14" t="s">
        <v>78</v>
      </c>
      <c r="AY5604" s="257" t="s">
        <v>373</v>
      </c>
    </row>
    <row r="5605" s="14" customFormat="1">
      <c r="A5605" s="14"/>
      <c r="B5605" s="247"/>
      <c r="C5605" s="248"/>
      <c r="D5605" s="238" t="s">
        <v>383</v>
      </c>
      <c r="E5605" s="249" t="s">
        <v>19</v>
      </c>
      <c r="F5605" s="250" t="s">
        <v>5123</v>
      </c>
      <c r="G5605" s="248"/>
      <c r="H5605" s="251">
        <v>3.6000000000000001</v>
      </c>
      <c r="I5605" s="252"/>
      <c r="J5605" s="248"/>
      <c r="K5605" s="248"/>
      <c r="L5605" s="253"/>
      <c r="M5605" s="254"/>
      <c r="N5605" s="255"/>
      <c r="O5605" s="255"/>
      <c r="P5605" s="255"/>
      <c r="Q5605" s="255"/>
      <c r="R5605" s="255"/>
      <c r="S5605" s="255"/>
      <c r="T5605" s="256"/>
      <c r="U5605" s="14"/>
      <c r="V5605" s="14"/>
      <c r="W5605" s="14"/>
      <c r="X5605" s="14"/>
      <c r="Y5605" s="14"/>
      <c r="Z5605" s="14"/>
      <c r="AA5605" s="14"/>
      <c r="AB5605" s="14"/>
      <c r="AC5605" s="14"/>
      <c r="AD5605" s="14"/>
      <c r="AE5605" s="14"/>
      <c r="AT5605" s="257" t="s">
        <v>383</v>
      </c>
      <c r="AU5605" s="257" t="s">
        <v>91</v>
      </c>
      <c r="AV5605" s="14" t="s">
        <v>91</v>
      </c>
      <c r="AW5605" s="14" t="s">
        <v>37</v>
      </c>
      <c r="AX5605" s="14" t="s">
        <v>78</v>
      </c>
      <c r="AY5605" s="257" t="s">
        <v>373</v>
      </c>
    </row>
    <row r="5606" s="14" customFormat="1">
      <c r="A5606" s="14"/>
      <c r="B5606" s="247"/>
      <c r="C5606" s="248"/>
      <c r="D5606" s="238" t="s">
        <v>383</v>
      </c>
      <c r="E5606" s="249" t="s">
        <v>19</v>
      </c>
      <c r="F5606" s="250" t="s">
        <v>5124</v>
      </c>
      <c r="G5606" s="248"/>
      <c r="H5606" s="251">
        <v>7.2000000000000002</v>
      </c>
      <c r="I5606" s="252"/>
      <c r="J5606" s="248"/>
      <c r="K5606" s="248"/>
      <c r="L5606" s="253"/>
      <c r="M5606" s="254"/>
      <c r="N5606" s="255"/>
      <c r="O5606" s="255"/>
      <c r="P5606" s="255"/>
      <c r="Q5606" s="255"/>
      <c r="R5606" s="255"/>
      <c r="S5606" s="255"/>
      <c r="T5606" s="256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7" t="s">
        <v>383</v>
      </c>
      <c r="AU5606" s="257" t="s">
        <v>91</v>
      </c>
      <c r="AV5606" s="14" t="s">
        <v>91</v>
      </c>
      <c r="AW5606" s="14" t="s">
        <v>37</v>
      </c>
      <c r="AX5606" s="14" t="s">
        <v>78</v>
      </c>
      <c r="AY5606" s="257" t="s">
        <v>373</v>
      </c>
    </row>
    <row r="5607" s="14" customFormat="1">
      <c r="A5607" s="14"/>
      <c r="B5607" s="247"/>
      <c r="C5607" s="248"/>
      <c r="D5607" s="238" t="s">
        <v>383</v>
      </c>
      <c r="E5607" s="249" t="s">
        <v>19</v>
      </c>
      <c r="F5607" s="250" t="s">
        <v>5125</v>
      </c>
      <c r="G5607" s="248"/>
      <c r="H5607" s="251">
        <v>7.2000000000000002</v>
      </c>
      <c r="I5607" s="252"/>
      <c r="J5607" s="248"/>
      <c r="K5607" s="248"/>
      <c r="L5607" s="253"/>
      <c r="M5607" s="254"/>
      <c r="N5607" s="255"/>
      <c r="O5607" s="255"/>
      <c r="P5607" s="255"/>
      <c r="Q5607" s="255"/>
      <c r="R5607" s="255"/>
      <c r="S5607" s="255"/>
      <c r="T5607" s="256"/>
      <c r="U5607" s="14"/>
      <c r="V5607" s="14"/>
      <c r="W5607" s="14"/>
      <c r="X5607" s="14"/>
      <c r="Y5607" s="14"/>
      <c r="Z5607" s="14"/>
      <c r="AA5607" s="14"/>
      <c r="AB5607" s="14"/>
      <c r="AC5607" s="14"/>
      <c r="AD5607" s="14"/>
      <c r="AE5607" s="14"/>
      <c r="AT5607" s="257" t="s">
        <v>383</v>
      </c>
      <c r="AU5607" s="257" t="s">
        <v>91</v>
      </c>
      <c r="AV5607" s="14" t="s">
        <v>91</v>
      </c>
      <c r="AW5607" s="14" t="s">
        <v>37</v>
      </c>
      <c r="AX5607" s="14" t="s">
        <v>78</v>
      </c>
      <c r="AY5607" s="257" t="s">
        <v>373</v>
      </c>
    </row>
    <row r="5608" s="14" customFormat="1">
      <c r="A5608" s="14"/>
      <c r="B5608" s="247"/>
      <c r="C5608" s="248"/>
      <c r="D5608" s="238" t="s">
        <v>383</v>
      </c>
      <c r="E5608" s="249" t="s">
        <v>19</v>
      </c>
      <c r="F5608" s="250" t="s">
        <v>5126</v>
      </c>
      <c r="G5608" s="248"/>
      <c r="H5608" s="251">
        <v>7.2000000000000002</v>
      </c>
      <c r="I5608" s="252"/>
      <c r="J5608" s="248"/>
      <c r="K5608" s="248"/>
      <c r="L5608" s="253"/>
      <c r="M5608" s="254"/>
      <c r="N5608" s="255"/>
      <c r="O5608" s="255"/>
      <c r="P5608" s="255"/>
      <c r="Q5608" s="255"/>
      <c r="R5608" s="255"/>
      <c r="S5608" s="255"/>
      <c r="T5608" s="256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57" t="s">
        <v>383</v>
      </c>
      <c r="AU5608" s="257" t="s">
        <v>91</v>
      </c>
      <c r="AV5608" s="14" t="s">
        <v>91</v>
      </c>
      <c r="AW5608" s="14" t="s">
        <v>37</v>
      </c>
      <c r="AX5608" s="14" t="s">
        <v>78</v>
      </c>
      <c r="AY5608" s="257" t="s">
        <v>373</v>
      </c>
    </row>
    <row r="5609" s="16" customFormat="1">
      <c r="A5609" s="16"/>
      <c r="B5609" s="269"/>
      <c r="C5609" s="270"/>
      <c r="D5609" s="238" t="s">
        <v>383</v>
      </c>
      <c r="E5609" s="271" t="s">
        <v>19</v>
      </c>
      <c r="F5609" s="272" t="s">
        <v>447</v>
      </c>
      <c r="G5609" s="270"/>
      <c r="H5609" s="273">
        <v>131.09999999999999</v>
      </c>
      <c r="I5609" s="274"/>
      <c r="J5609" s="270"/>
      <c r="K5609" s="270"/>
      <c r="L5609" s="275"/>
      <c r="M5609" s="276"/>
      <c r="N5609" s="277"/>
      <c r="O5609" s="277"/>
      <c r="P5609" s="277"/>
      <c r="Q5609" s="277"/>
      <c r="R5609" s="277"/>
      <c r="S5609" s="277"/>
      <c r="T5609" s="278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T5609" s="279" t="s">
        <v>383</v>
      </c>
      <c r="AU5609" s="279" t="s">
        <v>91</v>
      </c>
      <c r="AV5609" s="16" t="s">
        <v>98</v>
      </c>
      <c r="AW5609" s="16" t="s">
        <v>37</v>
      </c>
      <c r="AX5609" s="16" t="s">
        <v>78</v>
      </c>
      <c r="AY5609" s="279" t="s">
        <v>373</v>
      </c>
    </row>
    <row r="5610" s="13" customFormat="1">
      <c r="A5610" s="13"/>
      <c r="B5610" s="236"/>
      <c r="C5610" s="237"/>
      <c r="D5610" s="238" t="s">
        <v>383</v>
      </c>
      <c r="E5610" s="239" t="s">
        <v>19</v>
      </c>
      <c r="F5610" s="240" t="s">
        <v>692</v>
      </c>
      <c r="G5610" s="237"/>
      <c r="H5610" s="239" t="s">
        <v>19</v>
      </c>
      <c r="I5610" s="241"/>
      <c r="J5610" s="237"/>
      <c r="K5610" s="237"/>
      <c r="L5610" s="242"/>
      <c r="M5610" s="243"/>
      <c r="N5610" s="244"/>
      <c r="O5610" s="244"/>
      <c r="P5610" s="244"/>
      <c r="Q5610" s="244"/>
      <c r="R5610" s="244"/>
      <c r="S5610" s="244"/>
      <c r="T5610" s="245"/>
      <c r="U5610" s="13"/>
      <c r="V5610" s="13"/>
      <c r="W5610" s="13"/>
      <c r="X5610" s="13"/>
      <c r="Y5610" s="13"/>
      <c r="Z5610" s="13"/>
      <c r="AA5610" s="13"/>
      <c r="AB5610" s="13"/>
      <c r="AC5610" s="13"/>
      <c r="AD5610" s="13"/>
      <c r="AE5610" s="13"/>
      <c r="AT5610" s="246" t="s">
        <v>383</v>
      </c>
      <c r="AU5610" s="246" t="s">
        <v>91</v>
      </c>
      <c r="AV5610" s="13" t="s">
        <v>85</v>
      </c>
      <c r="AW5610" s="13" t="s">
        <v>37</v>
      </c>
      <c r="AX5610" s="13" t="s">
        <v>78</v>
      </c>
      <c r="AY5610" s="246" t="s">
        <v>373</v>
      </c>
    </row>
    <row r="5611" s="14" customFormat="1">
      <c r="A5611" s="14"/>
      <c r="B5611" s="247"/>
      <c r="C5611" s="248"/>
      <c r="D5611" s="238" t="s">
        <v>383</v>
      </c>
      <c r="E5611" s="249" t="s">
        <v>19</v>
      </c>
      <c r="F5611" s="250" t="s">
        <v>5127</v>
      </c>
      <c r="G5611" s="248"/>
      <c r="H5611" s="251">
        <v>1.2</v>
      </c>
      <c r="I5611" s="252"/>
      <c r="J5611" s="248"/>
      <c r="K5611" s="248"/>
      <c r="L5611" s="253"/>
      <c r="M5611" s="254"/>
      <c r="N5611" s="255"/>
      <c r="O5611" s="255"/>
      <c r="P5611" s="255"/>
      <c r="Q5611" s="255"/>
      <c r="R5611" s="255"/>
      <c r="S5611" s="255"/>
      <c r="T5611" s="256"/>
      <c r="U5611" s="14"/>
      <c r="V5611" s="14"/>
      <c r="W5611" s="14"/>
      <c r="X5611" s="14"/>
      <c r="Y5611" s="14"/>
      <c r="Z5611" s="14"/>
      <c r="AA5611" s="14"/>
      <c r="AB5611" s="14"/>
      <c r="AC5611" s="14"/>
      <c r="AD5611" s="14"/>
      <c r="AE5611" s="14"/>
      <c r="AT5611" s="257" t="s">
        <v>383</v>
      </c>
      <c r="AU5611" s="257" t="s">
        <v>91</v>
      </c>
      <c r="AV5611" s="14" t="s">
        <v>91</v>
      </c>
      <c r="AW5611" s="14" t="s">
        <v>37</v>
      </c>
      <c r="AX5611" s="14" t="s">
        <v>78</v>
      </c>
      <c r="AY5611" s="257" t="s">
        <v>373</v>
      </c>
    </row>
    <row r="5612" s="14" customFormat="1">
      <c r="A5612" s="14"/>
      <c r="B5612" s="247"/>
      <c r="C5612" s="248"/>
      <c r="D5612" s="238" t="s">
        <v>383</v>
      </c>
      <c r="E5612" s="249" t="s">
        <v>19</v>
      </c>
      <c r="F5612" s="250" t="s">
        <v>5128</v>
      </c>
      <c r="G5612" s="248"/>
      <c r="H5612" s="251">
        <v>6</v>
      </c>
      <c r="I5612" s="252"/>
      <c r="J5612" s="248"/>
      <c r="K5612" s="248"/>
      <c r="L5612" s="253"/>
      <c r="M5612" s="254"/>
      <c r="N5612" s="255"/>
      <c r="O5612" s="255"/>
      <c r="P5612" s="255"/>
      <c r="Q5612" s="255"/>
      <c r="R5612" s="255"/>
      <c r="S5612" s="255"/>
      <c r="T5612" s="256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7" t="s">
        <v>383</v>
      </c>
      <c r="AU5612" s="257" t="s">
        <v>91</v>
      </c>
      <c r="AV5612" s="14" t="s">
        <v>91</v>
      </c>
      <c r="AW5612" s="14" t="s">
        <v>37</v>
      </c>
      <c r="AX5612" s="14" t="s">
        <v>78</v>
      </c>
      <c r="AY5612" s="257" t="s">
        <v>373</v>
      </c>
    </row>
    <row r="5613" s="14" customFormat="1">
      <c r="A5613" s="14"/>
      <c r="B5613" s="247"/>
      <c r="C5613" s="248"/>
      <c r="D5613" s="238" t="s">
        <v>383</v>
      </c>
      <c r="E5613" s="249" t="s">
        <v>19</v>
      </c>
      <c r="F5613" s="250" t="s">
        <v>5129</v>
      </c>
      <c r="G5613" s="248"/>
      <c r="H5613" s="251">
        <v>10.800000000000001</v>
      </c>
      <c r="I5613" s="252"/>
      <c r="J5613" s="248"/>
      <c r="K5613" s="248"/>
      <c r="L5613" s="253"/>
      <c r="M5613" s="254"/>
      <c r="N5613" s="255"/>
      <c r="O5613" s="255"/>
      <c r="P5613" s="255"/>
      <c r="Q5613" s="255"/>
      <c r="R5613" s="255"/>
      <c r="S5613" s="255"/>
      <c r="T5613" s="256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7" t="s">
        <v>383</v>
      </c>
      <c r="AU5613" s="257" t="s">
        <v>91</v>
      </c>
      <c r="AV5613" s="14" t="s">
        <v>91</v>
      </c>
      <c r="AW5613" s="14" t="s">
        <v>37</v>
      </c>
      <c r="AX5613" s="14" t="s">
        <v>78</v>
      </c>
      <c r="AY5613" s="257" t="s">
        <v>373</v>
      </c>
    </row>
    <row r="5614" s="14" customFormat="1">
      <c r="A5614" s="14"/>
      <c r="B5614" s="247"/>
      <c r="C5614" s="248"/>
      <c r="D5614" s="238" t="s">
        <v>383</v>
      </c>
      <c r="E5614" s="249" t="s">
        <v>19</v>
      </c>
      <c r="F5614" s="250" t="s">
        <v>5130</v>
      </c>
      <c r="G5614" s="248"/>
      <c r="H5614" s="251">
        <v>3.6000000000000001</v>
      </c>
      <c r="I5614" s="252"/>
      <c r="J5614" s="248"/>
      <c r="K5614" s="248"/>
      <c r="L5614" s="253"/>
      <c r="M5614" s="254"/>
      <c r="N5614" s="255"/>
      <c r="O5614" s="255"/>
      <c r="P5614" s="255"/>
      <c r="Q5614" s="255"/>
      <c r="R5614" s="255"/>
      <c r="S5614" s="255"/>
      <c r="T5614" s="256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7" t="s">
        <v>383</v>
      </c>
      <c r="AU5614" s="257" t="s">
        <v>91</v>
      </c>
      <c r="AV5614" s="14" t="s">
        <v>91</v>
      </c>
      <c r="AW5614" s="14" t="s">
        <v>37</v>
      </c>
      <c r="AX5614" s="14" t="s">
        <v>78</v>
      </c>
      <c r="AY5614" s="257" t="s">
        <v>373</v>
      </c>
    </row>
    <row r="5615" s="14" customFormat="1">
      <c r="A5615" s="14"/>
      <c r="B5615" s="247"/>
      <c r="C5615" s="248"/>
      <c r="D5615" s="238" t="s">
        <v>383</v>
      </c>
      <c r="E5615" s="249" t="s">
        <v>19</v>
      </c>
      <c r="F5615" s="250" t="s">
        <v>5131</v>
      </c>
      <c r="G5615" s="248"/>
      <c r="H5615" s="251">
        <v>7.2000000000000002</v>
      </c>
      <c r="I5615" s="252"/>
      <c r="J5615" s="248"/>
      <c r="K5615" s="248"/>
      <c r="L5615" s="253"/>
      <c r="M5615" s="254"/>
      <c r="N5615" s="255"/>
      <c r="O5615" s="255"/>
      <c r="P5615" s="255"/>
      <c r="Q5615" s="255"/>
      <c r="R5615" s="255"/>
      <c r="S5615" s="255"/>
      <c r="T5615" s="256"/>
      <c r="U5615" s="14"/>
      <c r="V5615" s="14"/>
      <c r="W5615" s="14"/>
      <c r="X5615" s="14"/>
      <c r="Y5615" s="14"/>
      <c r="Z5615" s="14"/>
      <c r="AA5615" s="14"/>
      <c r="AB5615" s="14"/>
      <c r="AC5615" s="14"/>
      <c r="AD5615" s="14"/>
      <c r="AE5615" s="14"/>
      <c r="AT5615" s="257" t="s">
        <v>383</v>
      </c>
      <c r="AU5615" s="257" t="s">
        <v>91</v>
      </c>
      <c r="AV5615" s="14" t="s">
        <v>91</v>
      </c>
      <c r="AW5615" s="14" t="s">
        <v>37</v>
      </c>
      <c r="AX5615" s="14" t="s">
        <v>78</v>
      </c>
      <c r="AY5615" s="257" t="s">
        <v>373</v>
      </c>
    </row>
    <row r="5616" s="14" customFormat="1">
      <c r="A5616" s="14"/>
      <c r="B5616" s="247"/>
      <c r="C5616" s="248"/>
      <c r="D5616" s="238" t="s">
        <v>383</v>
      </c>
      <c r="E5616" s="249" t="s">
        <v>19</v>
      </c>
      <c r="F5616" s="250" t="s">
        <v>5132</v>
      </c>
      <c r="G5616" s="248"/>
      <c r="H5616" s="251">
        <v>1.5</v>
      </c>
      <c r="I5616" s="252"/>
      <c r="J5616" s="248"/>
      <c r="K5616" s="248"/>
      <c r="L5616" s="253"/>
      <c r="M5616" s="254"/>
      <c r="N5616" s="255"/>
      <c r="O5616" s="255"/>
      <c r="P5616" s="255"/>
      <c r="Q5616" s="255"/>
      <c r="R5616" s="255"/>
      <c r="S5616" s="255"/>
      <c r="T5616" s="256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57" t="s">
        <v>383</v>
      </c>
      <c r="AU5616" s="257" t="s">
        <v>91</v>
      </c>
      <c r="AV5616" s="14" t="s">
        <v>91</v>
      </c>
      <c r="AW5616" s="14" t="s">
        <v>37</v>
      </c>
      <c r="AX5616" s="14" t="s">
        <v>78</v>
      </c>
      <c r="AY5616" s="257" t="s">
        <v>373</v>
      </c>
    </row>
    <row r="5617" s="14" customFormat="1">
      <c r="A5617" s="14"/>
      <c r="B5617" s="247"/>
      <c r="C5617" s="248"/>
      <c r="D5617" s="238" t="s">
        <v>383</v>
      </c>
      <c r="E5617" s="249" t="s">
        <v>19</v>
      </c>
      <c r="F5617" s="250" t="s">
        <v>5133</v>
      </c>
      <c r="G5617" s="248"/>
      <c r="H5617" s="251">
        <v>0.59999999999999998</v>
      </c>
      <c r="I5617" s="252"/>
      <c r="J5617" s="248"/>
      <c r="K5617" s="248"/>
      <c r="L5617" s="253"/>
      <c r="M5617" s="254"/>
      <c r="N5617" s="255"/>
      <c r="O5617" s="255"/>
      <c r="P5617" s="255"/>
      <c r="Q5617" s="255"/>
      <c r="R5617" s="255"/>
      <c r="S5617" s="255"/>
      <c r="T5617" s="256"/>
      <c r="U5617" s="14"/>
      <c r="V5617" s="14"/>
      <c r="W5617" s="14"/>
      <c r="X5617" s="14"/>
      <c r="Y5617" s="14"/>
      <c r="Z5617" s="14"/>
      <c r="AA5617" s="14"/>
      <c r="AB5617" s="14"/>
      <c r="AC5617" s="14"/>
      <c r="AD5617" s="14"/>
      <c r="AE5617" s="14"/>
      <c r="AT5617" s="257" t="s">
        <v>383</v>
      </c>
      <c r="AU5617" s="257" t="s">
        <v>91</v>
      </c>
      <c r="AV5617" s="14" t="s">
        <v>91</v>
      </c>
      <c r="AW5617" s="14" t="s">
        <v>37</v>
      </c>
      <c r="AX5617" s="14" t="s">
        <v>78</v>
      </c>
      <c r="AY5617" s="257" t="s">
        <v>373</v>
      </c>
    </row>
    <row r="5618" s="14" customFormat="1">
      <c r="A5618" s="14"/>
      <c r="B5618" s="247"/>
      <c r="C5618" s="248"/>
      <c r="D5618" s="238" t="s">
        <v>383</v>
      </c>
      <c r="E5618" s="249" t="s">
        <v>19</v>
      </c>
      <c r="F5618" s="250" t="s">
        <v>5134</v>
      </c>
      <c r="G5618" s="248"/>
      <c r="H5618" s="251">
        <v>0.59999999999999998</v>
      </c>
      <c r="I5618" s="252"/>
      <c r="J5618" s="248"/>
      <c r="K5618" s="248"/>
      <c r="L5618" s="253"/>
      <c r="M5618" s="254"/>
      <c r="N5618" s="255"/>
      <c r="O5618" s="255"/>
      <c r="P5618" s="255"/>
      <c r="Q5618" s="255"/>
      <c r="R5618" s="255"/>
      <c r="S5618" s="255"/>
      <c r="T5618" s="256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57" t="s">
        <v>383</v>
      </c>
      <c r="AU5618" s="257" t="s">
        <v>91</v>
      </c>
      <c r="AV5618" s="14" t="s">
        <v>91</v>
      </c>
      <c r="AW5618" s="14" t="s">
        <v>37</v>
      </c>
      <c r="AX5618" s="14" t="s">
        <v>78</v>
      </c>
      <c r="AY5618" s="257" t="s">
        <v>373</v>
      </c>
    </row>
    <row r="5619" s="14" customFormat="1">
      <c r="A5619" s="14"/>
      <c r="B5619" s="247"/>
      <c r="C5619" s="248"/>
      <c r="D5619" s="238" t="s">
        <v>383</v>
      </c>
      <c r="E5619" s="249" t="s">
        <v>19</v>
      </c>
      <c r="F5619" s="250" t="s">
        <v>5135</v>
      </c>
      <c r="G5619" s="248"/>
      <c r="H5619" s="251">
        <v>15.1</v>
      </c>
      <c r="I5619" s="252"/>
      <c r="J5619" s="248"/>
      <c r="K5619" s="248"/>
      <c r="L5619" s="253"/>
      <c r="M5619" s="254"/>
      <c r="N5619" s="255"/>
      <c r="O5619" s="255"/>
      <c r="P5619" s="255"/>
      <c r="Q5619" s="255"/>
      <c r="R5619" s="255"/>
      <c r="S5619" s="255"/>
      <c r="T5619" s="256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7" t="s">
        <v>383</v>
      </c>
      <c r="AU5619" s="257" t="s">
        <v>91</v>
      </c>
      <c r="AV5619" s="14" t="s">
        <v>91</v>
      </c>
      <c r="AW5619" s="14" t="s">
        <v>37</v>
      </c>
      <c r="AX5619" s="14" t="s">
        <v>78</v>
      </c>
      <c r="AY5619" s="257" t="s">
        <v>373</v>
      </c>
    </row>
    <row r="5620" s="14" customFormat="1">
      <c r="A5620" s="14"/>
      <c r="B5620" s="247"/>
      <c r="C5620" s="248"/>
      <c r="D5620" s="238" t="s">
        <v>383</v>
      </c>
      <c r="E5620" s="249" t="s">
        <v>19</v>
      </c>
      <c r="F5620" s="250" t="s">
        <v>5136</v>
      </c>
      <c r="G5620" s="248"/>
      <c r="H5620" s="251">
        <v>15.1</v>
      </c>
      <c r="I5620" s="252"/>
      <c r="J5620" s="248"/>
      <c r="K5620" s="248"/>
      <c r="L5620" s="253"/>
      <c r="M5620" s="254"/>
      <c r="N5620" s="255"/>
      <c r="O5620" s="255"/>
      <c r="P5620" s="255"/>
      <c r="Q5620" s="255"/>
      <c r="R5620" s="255"/>
      <c r="S5620" s="255"/>
      <c r="T5620" s="256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T5620" s="257" t="s">
        <v>383</v>
      </c>
      <c r="AU5620" s="257" t="s">
        <v>91</v>
      </c>
      <c r="AV5620" s="14" t="s">
        <v>91</v>
      </c>
      <c r="AW5620" s="14" t="s">
        <v>37</v>
      </c>
      <c r="AX5620" s="14" t="s">
        <v>78</v>
      </c>
      <c r="AY5620" s="257" t="s">
        <v>373</v>
      </c>
    </row>
    <row r="5621" s="14" customFormat="1">
      <c r="A5621" s="14"/>
      <c r="B5621" s="247"/>
      <c r="C5621" s="248"/>
      <c r="D5621" s="238" t="s">
        <v>383</v>
      </c>
      <c r="E5621" s="249" t="s">
        <v>19</v>
      </c>
      <c r="F5621" s="250" t="s">
        <v>4971</v>
      </c>
      <c r="G5621" s="248"/>
      <c r="H5621" s="251">
        <v>3.27</v>
      </c>
      <c r="I5621" s="252"/>
      <c r="J5621" s="248"/>
      <c r="K5621" s="248"/>
      <c r="L5621" s="253"/>
      <c r="M5621" s="254"/>
      <c r="N5621" s="255"/>
      <c r="O5621" s="255"/>
      <c r="P5621" s="255"/>
      <c r="Q5621" s="255"/>
      <c r="R5621" s="255"/>
      <c r="S5621" s="255"/>
      <c r="T5621" s="256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57" t="s">
        <v>383</v>
      </c>
      <c r="AU5621" s="257" t="s">
        <v>91</v>
      </c>
      <c r="AV5621" s="14" t="s">
        <v>91</v>
      </c>
      <c r="AW5621" s="14" t="s">
        <v>37</v>
      </c>
      <c r="AX5621" s="14" t="s">
        <v>78</v>
      </c>
      <c r="AY5621" s="257" t="s">
        <v>373</v>
      </c>
    </row>
    <row r="5622" s="14" customFormat="1">
      <c r="A5622" s="14"/>
      <c r="B5622" s="247"/>
      <c r="C5622" s="248"/>
      <c r="D5622" s="238" t="s">
        <v>383</v>
      </c>
      <c r="E5622" s="249" t="s">
        <v>19</v>
      </c>
      <c r="F5622" s="250" t="s">
        <v>5137</v>
      </c>
      <c r="G5622" s="248"/>
      <c r="H5622" s="251">
        <v>15.1</v>
      </c>
      <c r="I5622" s="252"/>
      <c r="J5622" s="248"/>
      <c r="K5622" s="248"/>
      <c r="L5622" s="253"/>
      <c r="M5622" s="254"/>
      <c r="N5622" s="255"/>
      <c r="O5622" s="255"/>
      <c r="P5622" s="255"/>
      <c r="Q5622" s="255"/>
      <c r="R5622" s="255"/>
      <c r="S5622" s="255"/>
      <c r="T5622" s="256"/>
      <c r="U5622" s="14"/>
      <c r="V5622" s="14"/>
      <c r="W5622" s="14"/>
      <c r="X5622" s="14"/>
      <c r="Y5622" s="14"/>
      <c r="Z5622" s="14"/>
      <c r="AA5622" s="14"/>
      <c r="AB5622" s="14"/>
      <c r="AC5622" s="14"/>
      <c r="AD5622" s="14"/>
      <c r="AE5622" s="14"/>
      <c r="AT5622" s="257" t="s">
        <v>383</v>
      </c>
      <c r="AU5622" s="257" t="s">
        <v>91</v>
      </c>
      <c r="AV5622" s="14" t="s">
        <v>91</v>
      </c>
      <c r="AW5622" s="14" t="s">
        <v>37</v>
      </c>
      <c r="AX5622" s="14" t="s">
        <v>78</v>
      </c>
      <c r="AY5622" s="257" t="s">
        <v>373</v>
      </c>
    </row>
    <row r="5623" s="14" customFormat="1">
      <c r="A5623" s="14"/>
      <c r="B5623" s="247"/>
      <c r="C5623" s="248"/>
      <c r="D5623" s="238" t="s">
        <v>383</v>
      </c>
      <c r="E5623" s="249" t="s">
        <v>19</v>
      </c>
      <c r="F5623" s="250" t="s">
        <v>5138</v>
      </c>
      <c r="G5623" s="248"/>
      <c r="H5623" s="251">
        <v>15.1</v>
      </c>
      <c r="I5623" s="252"/>
      <c r="J5623" s="248"/>
      <c r="K5623" s="248"/>
      <c r="L5623" s="253"/>
      <c r="M5623" s="254"/>
      <c r="N5623" s="255"/>
      <c r="O5623" s="255"/>
      <c r="P5623" s="255"/>
      <c r="Q5623" s="255"/>
      <c r="R5623" s="255"/>
      <c r="S5623" s="255"/>
      <c r="T5623" s="256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57" t="s">
        <v>383</v>
      </c>
      <c r="AU5623" s="257" t="s">
        <v>91</v>
      </c>
      <c r="AV5623" s="14" t="s">
        <v>91</v>
      </c>
      <c r="AW5623" s="14" t="s">
        <v>37</v>
      </c>
      <c r="AX5623" s="14" t="s">
        <v>78</v>
      </c>
      <c r="AY5623" s="257" t="s">
        <v>373</v>
      </c>
    </row>
    <row r="5624" s="14" customFormat="1">
      <c r="A5624" s="14"/>
      <c r="B5624" s="247"/>
      <c r="C5624" s="248"/>
      <c r="D5624" s="238" t="s">
        <v>383</v>
      </c>
      <c r="E5624" s="249" t="s">
        <v>19</v>
      </c>
      <c r="F5624" s="250" t="s">
        <v>5139</v>
      </c>
      <c r="G5624" s="248"/>
      <c r="H5624" s="251">
        <v>15.1</v>
      </c>
      <c r="I5624" s="252"/>
      <c r="J5624" s="248"/>
      <c r="K5624" s="248"/>
      <c r="L5624" s="253"/>
      <c r="M5624" s="254"/>
      <c r="N5624" s="255"/>
      <c r="O5624" s="255"/>
      <c r="P5624" s="255"/>
      <c r="Q5624" s="255"/>
      <c r="R5624" s="255"/>
      <c r="S5624" s="255"/>
      <c r="T5624" s="256"/>
      <c r="U5624" s="14"/>
      <c r="V5624" s="14"/>
      <c r="W5624" s="14"/>
      <c r="X5624" s="14"/>
      <c r="Y5624" s="14"/>
      <c r="Z5624" s="14"/>
      <c r="AA5624" s="14"/>
      <c r="AB5624" s="14"/>
      <c r="AC5624" s="14"/>
      <c r="AD5624" s="14"/>
      <c r="AE5624" s="14"/>
      <c r="AT5624" s="257" t="s">
        <v>383</v>
      </c>
      <c r="AU5624" s="257" t="s">
        <v>91</v>
      </c>
      <c r="AV5624" s="14" t="s">
        <v>91</v>
      </c>
      <c r="AW5624" s="14" t="s">
        <v>37</v>
      </c>
      <c r="AX5624" s="14" t="s">
        <v>78</v>
      </c>
      <c r="AY5624" s="257" t="s">
        <v>373</v>
      </c>
    </row>
    <row r="5625" s="14" customFormat="1">
      <c r="A5625" s="14"/>
      <c r="B5625" s="247"/>
      <c r="C5625" s="248"/>
      <c r="D5625" s="238" t="s">
        <v>383</v>
      </c>
      <c r="E5625" s="249" t="s">
        <v>19</v>
      </c>
      <c r="F5625" s="250" t="s">
        <v>5140</v>
      </c>
      <c r="G5625" s="248"/>
      <c r="H5625" s="251">
        <v>15.1</v>
      </c>
      <c r="I5625" s="252"/>
      <c r="J5625" s="248"/>
      <c r="K5625" s="248"/>
      <c r="L5625" s="253"/>
      <c r="M5625" s="254"/>
      <c r="N5625" s="255"/>
      <c r="O5625" s="255"/>
      <c r="P5625" s="255"/>
      <c r="Q5625" s="255"/>
      <c r="R5625" s="255"/>
      <c r="S5625" s="255"/>
      <c r="T5625" s="256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57" t="s">
        <v>383</v>
      </c>
      <c r="AU5625" s="257" t="s">
        <v>91</v>
      </c>
      <c r="AV5625" s="14" t="s">
        <v>91</v>
      </c>
      <c r="AW5625" s="14" t="s">
        <v>37</v>
      </c>
      <c r="AX5625" s="14" t="s">
        <v>78</v>
      </c>
      <c r="AY5625" s="257" t="s">
        <v>373</v>
      </c>
    </row>
    <row r="5626" s="14" customFormat="1">
      <c r="A5626" s="14"/>
      <c r="B5626" s="247"/>
      <c r="C5626" s="248"/>
      <c r="D5626" s="238" t="s">
        <v>383</v>
      </c>
      <c r="E5626" s="249" t="s">
        <v>19</v>
      </c>
      <c r="F5626" s="250" t="s">
        <v>5141</v>
      </c>
      <c r="G5626" s="248"/>
      <c r="H5626" s="251">
        <v>15.1</v>
      </c>
      <c r="I5626" s="252"/>
      <c r="J5626" s="248"/>
      <c r="K5626" s="248"/>
      <c r="L5626" s="253"/>
      <c r="M5626" s="254"/>
      <c r="N5626" s="255"/>
      <c r="O5626" s="255"/>
      <c r="P5626" s="255"/>
      <c r="Q5626" s="255"/>
      <c r="R5626" s="255"/>
      <c r="S5626" s="255"/>
      <c r="T5626" s="256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7" t="s">
        <v>383</v>
      </c>
      <c r="AU5626" s="257" t="s">
        <v>91</v>
      </c>
      <c r="AV5626" s="14" t="s">
        <v>91</v>
      </c>
      <c r="AW5626" s="14" t="s">
        <v>37</v>
      </c>
      <c r="AX5626" s="14" t="s">
        <v>78</v>
      </c>
      <c r="AY5626" s="257" t="s">
        <v>373</v>
      </c>
    </row>
    <row r="5627" s="14" customFormat="1">
      <c r="A5627" s="14"/>
      <c r="B5627" s="247"/>
      <c r="C5627" s="248"/>
      <c r="D5627" s="238" t="s">
        <v>383</v>
      </c>
      <c r="E5627" s="249" t="s">
        <v>19</v>
      </c>
      <c r="F5627" s="250" t="s">
        <v>5142</v>
      </c>
      <c r="G5627" s="248"/>
      <c r="H5627" s="251">
        <v>15.1</v>
      </c>
      <c r="I5627" s="252"/>
      <c r="J5627" s="248"/>
      <c r="K5627" s="248"/>
      <c r="L5627" s="253"/>
      <c r="M5627" s="254"/>
      <c r="N5627" s="255"/>
      <c r="O5627" s="255"/>
      <c r="P5627" s="255"/>
      <c r="Q5627" s="255"/>
      <c r="R5627" s="255"/>
      <c r="S5627" s="255"/>
      <c r="T5627" s="256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57" t="s">
        <v>383</v>
      </c>
      <c r="AU5627" s="257" t="s">
        <v>91</v>
      </c>
      <c r="AV5627" s="14" t="s">
        <v>91</v>
      </c>
      <c r="AW5627" s="14" t="s">
        <v>37</v>
      </c>
      <c r="AX5627" s="14" t="s">
        <v>78</v>
      </c>
      <c r="AY5627" s="257" t="s">
        <v>373</v>
      </c>
    </row>
    <row r="5628" s="14" customFormat="1">
      <c r="A5628" s="14"/>
      <c r="B5628" s="247"/>
      <c r="C5628" s="248"/>
      <c r="D5628" s="238" t="s">
        <v>383</v>
      </c>
      <c r="E5628" s="249" t="s">
        <v>19</v>
      </c>
      <c r="F5628" s="250" t="s">
        <v>5143</v>
      </c>
      <c r="G5628" s="248"/>
      <c r="H5628" s="251">
        <v>15.1</v>
      </c>
      <c r="I5628" s="252"/>
      <c r="J5628" s="248"/>
      <c r="K5628" s="248"/>
      <c r="L5628" s="253"/>
      <c r="M5628" s="254"/>
      <c r="N5628" s="255"/>
      <c r="O5628" s="255"/>
      <c r="P5628" s="255"/>
      <c r="Q5628" s="255"/>
      <c r="R5628" s="255"/>
      <c r="S5628" s="255"/>
      <c r="T5628" s="256"/>
      <c r="U5628" s="14"/>
      <c r="V5628" s="14"/>
      <c r="W5628" s="14"/>
      <c r="X5628" s="14"/>
      <c r="Y5628" s="14"/>
      <c r="Z5628" s="14"/>
      <c r="AA5628" s="14"/>
      <c r="AB5628" s="14"/>
      <c r="AC5628" s="14"/>
      <c r="AD5628" s="14"/>
      <c r="AE5628" s="14"/>
      <c r="AT5628" s="257" t="s">
        <v>383</v>
      </c>
      <c r="AU5628" s="257" t="s">
        <v>91</v>
      </c>
      <c r="AV5628" s="14" t="s">
        <v>91</v>
      </c>
      <c r="AW5628" s="14" t="s">
        <v>37</v>
      </c>
      <c r="AX5628" s="14" t="s">
        <v>78</v>
      </c>
      <c r="AY5628" s="257" t="s">
        <v>373</v>
      </c>
    </row>
    <row r="5629" s="16" customFormat="1">
      <c r="A5629" s="16"/>
      <c r="B5629" s="269"/>
      <c r="C5629" s="270"/>
      <c r="D5629" s="238" t="s">
        <v>383</v>
      </c>
      <c r="E5629" s="271" t="s">
        <v>19</v>
      </c>
      <c r="F5629" s="272" t="s">
        <v>447</v>
      </c>
      <c r="G5629" s="270"/>
      <c r="H5629" s="273">
        <v>170.66999999999999</v>
      </c>
      <c r="I5629" s="274"/>
      <c r="J5629" s="270"/>
      <c r="K5629" s="270"/>
      <c r="L5629" s="275"/>
      <c r="M5629" s="276"/>
      <c r="N5629" s="277"/>
      <c r="O5629" s="277"/>
      <c r="P5629" s="277"/>
      <c r="Q5629" s="277"/>
      <c r="R5629" s="277"/>
      <c r="S5629" s="277"/>
      <c r="T5629" s="278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6"/>
      <c r="AE5629" s="16"/>
      <c r="AT5629" s="279" t="s">
        <v>383</v>
      </c>
      <c r="AU5629" s="279" t="s">
        <v>91</v>
      </c>
      <c r="AV5629" s="16" t="s">
        <v>98</v>
      </c>
      <c r="AW5629" s="16" t="s">
        <v>37</v>
      </c>
      <c r="AX5629" s="16" t="s">
        <v>78</v>
      </c>
      <c r="AY5629" s="279" t="s">
        <v>373</v>
      </c>
    </row>
    <row r="5630" s="13" customFormat="1">
      <c r="A5630" s="13"/>
      <c r="B5630" s="236"/>
      <c r="C5630" s="237"/>
      <c r="D5630" s="238" t="s">
        <v>383</v>
      </c>
      <c r="E5630" s="239" t="s">
        <v>19</v>
      </c>
      <c r="F5630" s="240" t="s">
        <v>693</v>
      </c>
      <c r="G5630" s="237"/>
      <c r="H5630" s="239" t="s">
        <v>19</v>
      </c>
      <c r="I5630" s="241"/>
      <c r="J5630" s="237"/>
      <c r="K5630" s="237"/>
      <c r="L5630" s="242"/>
      <c r="M5630" s="243"/>
      <c r="N5630" s="244"/>
      <c r="O5630" s="244"/>
      <c r="P5630" s="244"/>
      <c r="Q5630" s="244"/>
      <c r="R5630" s="244"/>
      <c r="S5630" s="244"/>
      <c r="T5630" s="245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46" t="s">
        <v>383</v>
      </c>
      <c r="AU5630" s="246" t="s">
        <v>91</v>
      </c>
      <c r="AV5630" s="13" t="s">
        <v>85</v>
      </c>
      <c r="AW5630" s="13" t="s">
        <v>37</v>
      </c>
      <c r="AX5630" s="13" t="s">
        <v>78</v>
      </c>
      <c r="AY5630" s="246" t="s">
        <v>373</v>
      </c>
    </row>
    <row r="5631" s="14" customFormat="1">
      <c r="A5631" s="14"/>
      <c r="B5631" s="247"/>
      <c r="C5631" s="248"/>
      <c r="D5631" s="238" t="s">
        <v>383</v>
      </c>
      <c r="E5631" s="249" t="s">
        <v>19</v>
      </c>
      <c r="F5631" s="250" t="s">
        <v>5144</v>
      </c>
      <c r="G5631" s="248"/>
      <c r="H5631" s="251">
        <v>1.2</v>
      </c>
      <c r="I5631" s="252"/>
      <c r="J5631" s="248"/>
      <c r="K5631" s="248"/>
      <c r="L5631" s="253"/>
      <c r="M5631" s="254"/>
      <c r="N5631" s="255"/>
      <c r="O5631" s="255"/>
      <c r="P5631" s="255"/>
      <c r="Q5631" s="255"/>
      <c r="R5631" s="255"/>
      <c r="S5631" s="255"/>
      <c r="T5631" s="256"/>
      <c r="U5631" s="14"/>
      <c r="V5631" s="14"/>
      <c r="W5631" s="14"/>
      <c r="X5631" s="14"/>
      <c r="Y5631" s="14"/>
      <c r="Z5631" s="14"/>
      <c r="AA5631" s="14"/>
      <c r="AB5631" s="14"/>
      <c r="AC5631" s="14"/>
      <c r="AD5631" s="14"/>
      <c r="AE5631" s="14"/>
      <c r="AT5631" s="257" t="s">
        <v>383</v>
      </c>
      <c r="AU5631" s="257" t="s">
        <v>91</v>
      </c>
      <c r="AV5631" s="14" t="s">
        <v>91</v>
      </c>
      <c r="AW5631" s="14" t="s">
        <v>37</v>
      </c>
      <c r="AX5631" s="14" t="s">
        <v>78</v>
      </c>
      <c r="AY5631" s="257" t="s">
        <v>373</v>
      </c>
    </row>
    <row r="5632" s="14" customFormat="1">
      <c r="A5632" s="14"/>
      <c r="B5632" s="247"/>
      <c r="C5632" s="248"/>
      <c r="D5632" s="238" t="s">
        <v>383</v>
      </c>
      <c r="E5632" s="249" t="s">
        <v>19</v>
      </c>
      <c r="F5632" s="250" t="s">
        <v>5145</v>
      </c>
      <c r="G5632" s="248"/>
      <c r="H5632" s="251">
        <v>6</v>
      </c>
      <c r="I5632" s="252"/>
      <c r="J5632" s="248"/>
      <c r="K5632" s="248"/>
      <c r="L5632" s="253"/>
      <c r="M5632" s="254"/>
      <c r="N5632" s="255"/>
      <c r="O5632" s="255"/>
      <c r="P5632" s="255"/>
      <c r="Q5632" s="255"/>
      <c r="R5632" s="255"/>
      <c r="S5632" s="255"/>
      <c r="T5632" s="256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7" t="s">
        <v>383</v>
      </c>
      <c r="AU5632" s="257" t="s">
        <v>91</v>
      </c>
      <c r="AV5632" s="14" t="s">
        <v>91</v>
      </c>
      <c r="AW5632" s="14" t="s">
        <v>37</v>
      </c>
      <c r="AX5632" s="14" t="s">
        <v>78</v>
      </c>
      <c r="AY5632" s="257" t="s">
        <v>373</v>
      </c>
    </row>
    <row r="5633" s="14" customFormat="1">
      <c r="A5633" s="14"/>
      <c r="B5633" s="247"/>
      <c r="C5633" s="248"/>
      <c r="D5633" s="238" t="s">
        <v>383</v>
      </c>
      <c r="E5633" s="249" t="s">
        <v>19</v>
      </c>
      <c r="F5633" s="250" t="s">
        <v>5146</v>
      </c>
      <c r="G5633" s="248"/>
      <c r="H5633" s="251">
        <v>10.800000000000001</v>
      </c>
      <c r="I5633" s="252"/>
      <c r="J5633" s="248"/>
      <c r="K5633" s="248"/>
      <c r="L5633" s="253"/>
      <c r="M5633" s="254"/>
      <c r="N5633" s="255"/>
      <c r="O5633" s="255"/>
      <c r="P5633" s="255"/>
      <c r="Q5633" s="255"/>
      <c r="R5633" s="255"/>
      <c r="S5633" s="255"/>
      <c r="T5633" s="256"/>
      <c r="U5633" s="14"/>
      <c r="V5633" s="14"/>
      <c r="W5633" s="14"/>
      <c r="X5633" s="14"/>
      <c r="Y5633" s="14"/>
      <c r="Z5633" s="14"/>
      <c r="AA5633" s="14"/>
      <c r="AB5633" s="14"/>
      <c r="AC5633" s="14"/>
      <c r="AD5633" s="14"/>
      <c r="AE5633" s="14"/>
      <c r="AT5633" s="257" t="s">
        <v>383</v>
      </c>
      <c r="AU5633" s="257" t="s">
        <v>91</v>
      </c>
      <c r="AV5633" s="14" t="s">
        <v>91</v>
      </c>
      <c r="AW5633" s="14" t="s">
        <v>37</v>
      </c>
      <c r="AX5633" s="14" t="s">
        <v>78</v>
      </c>
      <c r="AY5633" s="257" t="s">
        <v>373</v>
      </c>
    </row>
    <row r="5634" s="14" customFormat="1">
      <c r="A5634" s="14"/>
      <c r="B5634" s="247"/>
      <c r="C5634" s="248"/>
      <c r="D5634" s="238" t="s">
        <v>383</v>
      </c>
      <c r="E5634" s="249" t="s">
        <v>19</v>
      </c>
      <c r="F5634" s="250" t="s">
        <v>5147</v>
      </c>
      <c r="G5634" s="248"/>
      <c r="H5634" s="251">
        <v>3.6000000000000001</v>
      </c>
      <c r="I5634" s="252"/>
      <c r="J5634" s="248"/>
      <c r="K5634" s="248"/>
      <c r="L5634" s="253"/>
      <c r="M5634" s="254"/>
      <c r="N5634" s="255"/>
      <c r="O5634" s="255"/>
      <c r="P5634" s="255"/>
      <c r="Q5634" s="255"/>
      <c r="R5634" s="255"/>
      <c r="S5634" s="255"/>
      <c r="T5634" s="256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57" t="s">
        <v>383</v>
      </c>
      <c r="AU5634" s="257" t="s">
        <v>91</v>
      </c>
      <c r="AV5634" s="14" t="s">
        <v>91</v>
      </c>
      <c r="AW5634" s="14" t="s">
        <v>37</v>
      </c>
      <c r="AX5634" s="14" t="s">
        <v>78</v>
      </c>
      <c r="AY5634" s="257" t="s">
        <v>373</v>
      </c>
    </row>
    <row r="5635" s="14" customFormat="1">
      <c r="A5635" s="14"/>
      <c r="B5635" s="247"/>
      <c r="C5635" s="248"/>
      <c r="D5635" s="238" t="s">
        <v>383</v>
      </c>
      <c r="E5635" s="249" t="s">
        <v>19</v>
      </c>
      <c r="F5635" s="250" t="s">
        <v>5148</v>
      </c>
      <c r="G5635" s="248"/>
      <c r="H5635" s="251">
        <v>7.2000000000000002</v>
      </c>
      <c r="I5635" s="252"/>
      <c r="J5635" s="248"/>
      <c r="K5635" s="248"/>
      <c r="L5635" s="253"/>
      <c r="M5635" s="254"/>
      <c r="N5635" s="255"/>
      <c r="O5635" s="255"/>
      <c r="P5635" s="255"/>
      <c r="Q5635" s="255"/>
      <c r="R5635" s="255"/>
      <c r="S5635" s="255"/>
      <c r="T5635" s="256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7" t="s">
        <v>383</v>
      </c>
      <c r="AU5635" s="257" t="s">
        <v>91</v>
      </c>
      <c r="AV5635" s="14" t="s">
        <v>91</v>
      </c>
      <c r="AW5635" s="14" t="s">
        <v>37</v>
      </c>
      <c r="AX5635" s="14" t="s">
        <v>78</v>
      </c>
      <c r="AY5635" s="257" t="s">
        <v>373</v>
      </c>
    </row>
    <row r="5636" s="14" customFormat="1">
      <c r="A5636" s="14"/>
      <c r="B5636" s="247"/>
      <c r="C5636" s="248"/>
      <c r="D5636" s="238" t="s">
        <v>383</v>
      </c>
      <c r="E5636" s="249" t="s">
        <v>19</v>
      </c>
      <c r="F5636" s="250" t="s">
        <v>5149</v>
      </c>
      <c r="G5636" s="248"/>
      <c r="H5636" s="251">
        <v>1.5</v>
      </c>
      <c r="I5636" s="252"/>
      <c r="J5636" s="248"/>
      <c r="K5636" s="248"/>
      <c r="L5636" s="253"/>
      <c r="M5636" s="254"/>
      <c r="N5636" s="255"/>
      <c r="O5636" s="255"/>
      <c r="P5636" s="255"/>
      <c r="Q5636" s="255"/>
      <c r="R5636" s="255"/>
      <c r="S5636" s="255"/>
      <c r="T5636" s="256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7" t="s">
        <v>383</v>
      </c>
      <c r="AU5636" s="257" t="s">
        <v>91</v>
      </c>
      <c r="AV5636" s="14" t="s">
        <v>91</v>
      </c>
      <c r="AW5636" s="14" t="s">
        <v>37</v>
      </c>
      <c r="AX5636" s="14" t="s">
        <v>78</v>
      </c>
      <c r="AY5636" s="257" t="s">
        <v>373</v>
      </c>
    </row>
    <row r="5637" s="14" customFormat="1">
      <c r="A5637" s="14"/>
      <c r="B5637" s="247"/>
      <c r="C5637" s="248"/>
      <c r="D5637" s="238" t="s">
        <v>383</v>
      </c>
      <c r="E5637" s="249" t="s">
        <v>19</v>
      </c>
      <c r="F5637" s="250" t="s">
        <v>5150</v>
      </c>
      <c r="G5637" s="248"/>
      <c r="H5637" s="251">
        <v>0.59999999999999998</v>
      </c>
      <c r="I5637" s="252"/>
      <c r="J5637" s="248"/>
      <c r="K5637" s="248"/>
      <c r="L5637" s="253"/>
      <c r="M5637" s="254"/>
      <c r="N5637" s="255"/>
      <c r="O5637" s="255"/>
      <c r="P5637" s="255"/>
      <c r="Q5637" s="255"/>
      <c r="R5637" s="255"/>
      <c r="S5637" s="255"/>
      <c r="T5637" s="256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7" t="s">
        <v>383</v>
      </c>
      <c r="AU5637" s="257" t="s">
        <v>91</v>
      </c>
      <c r="AV5637" s="14" t="s">
        <v>91</v>
      </c>
      <c r="AW5637" s="14" t="s">
        <v>37</v>
      </c>
      <c r="AX5637" s="14" t="s">
        <v>78</v>
      </c>
      <c r="AY5637" s="257" t="s">
        <v>373</v>
      </c>
    </row>
    <row r="5638" s="14" customFormat="1">
      <c r="A5638" s="14"/>
      <c r="B5638" s="247"/>
      <c r="C5638" s="248"/>
      <c r="D5638" s="238" t="s">
        <v>383</v>
      </c>
      <c r="E5638" s="249" t="s">
        <v>19</v>
      </c>
      <c r="F5638" s="250" t="s">
        <v>5151</v>
      </c>
      <c r="G5638" s="248"/>
      <c r="H5638" s="251">
        <v>0.59999999999999998</v>
      </c>
      <c r="I5638" s="252"/>
      <c r="J5638" s="248"/>
      <c r="K5638" s="248"/>
      <c r="L5638" s="253"/>
      <c r="M5638" s="254"/>
      <c r="N5638" s="255"/>
      <c r="O5638" s="255"/>
      <c r="P5638" s="255"/>
      <c r="Q5638" s="255"/>
      <c r="R5638" s="255"/>
      <c r="S5638" s="255"/>
      <c r="T5638" s="256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T5638" s="257" t="s">
        <v>383</v>
      </c>
      <c r="AU5638" s="257" t="s">
        <v>91</v>
      </c>
      <c r="AV5638" s="14" t="s">
        <v>91</v>
      </c>
      <c r="AW5638" s="14" t="s">
        <v>37</v>
      </c>
      <c r="AX5638" s="14" t="s">
        <v>78</v>
      </c>
      <c r="AY5638" s="257" t="s">
        <v>373</v>
      </c>
    </row>
    <row r="5639" s="14" customFormat="1">
      <c r="A5639" s="14"/>
      <c r="B5639" s="247"/>
      <c r="C5639" s="248"/>
      <c r="D5639" s="238" t="s">
        <v>383</v>
      </c>
      <c r="E5639" s="249" t="s">
        <v>19</v>
      </c>
      <c r="F5639" s="250" t="s">
        <v>5152</v>
      </c>
      <c r="G5639" s="248"/>
      <c r="H5639" s="251">
        <v>15.1</v>
      </c>
      <c r="I5639" s="252"/>
      <c r="J5639" s="248"/>
      <c r="K5639" s="248"/>
      <c r="L5639" s="253"/>
      <c r="M5639" s="254"/>
      <c r="N5639" s="255"/>
      <c r="O5639" s="255"/>
      <c r="P5639" s="255"/>
      <c r="Q5639" s="255"/>
      <c r="R5639" s="255"/>
      <c r="S5639" s="255"/>
      <c r="T5639" s="256"/>
      <c r="U5639" s="14"/>
      <c r="V5639" s="14"/>
      <c r="W5639" s="14"/>
      <c r="X5639" s="14"/>
      <c r="Y5639" s="14"/>
      <c r="Z5639" s="14"/>
      <c r="AA5639" s="14"/>
      <c r="AB5639" s="14"/>
      <c r="AC5639" s="14"/>
      <c r="AD5639" s="14"/>
      <c r="AE5639" s="14"/>
      <c r="AT5639" s="257" t="s">
        <v>383</v>
      </c>
      <c r="AU5639" s="257" t="s">
        <v>91</v>
      </c>
      <c r="AV5639" s="14" t="s">
        <v>91</v>
      </c>
      <c r="AW5639" s="14" t="s">
        <v>37</v>
      </c>
      <c r="AX5639" s="14" t="s">
        <v>78</v>
      </c>
      <c r="AY5639" s="257" t="s">
        <v>373</v>
      </c>
    </row>
    <row r="5640" s="14" customFormat="1">
      <c r="A5640" s="14"/>
      <c r="B5640" s="247"/>
      <c r="C5640" s="248"/>
      <c r="D5640" s="238" t="s">
        <v>383</v>
      </c>
      <c r="E5640" s="249" t="s">
        <v>19</v>
      </c>
      <c r="F5640" s="250" t="s">
        <v>5153</v>
      </c>
      <c r="G5640" s="248"/>
      <c r="H5640" s="251">
        <v>15.1</v>
      </c>
      <c r="I5640" s="252"/>
      <c r="J5640" s="248"/>
      <c r="K5640" s="248"/>
      <c r="L5640" s="253"/>
      <c r="M5640" s="254"/>
      <c r="N5640" s="255"/>
      <c r="O5640" s="255"/>
      <c r="P5640" s="255"/>
      <c r="Q5640" s="255"/>
      <c r="R5640" s="255"/>
      <c r="S5640" s="255"/>
      <c r="T5640" s="256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57" t="s">
        <v>383</v>
      </c>
      <c r="AU5640" s="257" t="s">
        <v>91</v>
      </c>
      <c r="AV5640" s="14" t="s">
        <v>91</v>
      </c>
      <c r="AW5640" s="14" t="s">
        <v>37</v>
      </c>
      <c r="AX5640" s="14" t="s">
        <v>78</v>
      </c>
      <c r="AY5640" s="257" t="s">
        <v>373</v>
      </c>
    </row>
    <row r="5641" s="14" customFormat="1">
      <c r="A5641" s="14"/>
      <c r="B5641" s="247"/>
      <c r="C5641" s="248"/>
      <c r="D5641" s="238" t="s">
        <v>383</v>
      </c>
      <c r="E5641" s="249" t="s">
        <v>19</v>
      </c>
      <c r="F5641" s="250" t="s">
        <v>5154</v>
      </c>
      <c r="G5641" s="248"/>
      <c r="H5641" s="251">
        <v>15.1</v>
      </c>
      <c r="I5641" s="252"/>
      <c r="J5641" s="248"/>
      <c r="K5641" s="248"/>
      <c r="L5641" s="253"/>
      <c r="M5641" s="254"/>
      <c r="N5641" s="255"/>
      <c r="O5641" s="255"/>
      <c r="P5641" s="255"/>
      <c r="Q5641" s="255"/>
      <c r="R5641" s="255"/>
      <c r="S5641" s="255"/>
      <c r="T5641" s="256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57" t="s">
        <v>383</v>
      </c>
      <c r="AU5641" s="257" t="s">
        <v>91</v>
      </c>
      <c r="AV5641" s="14" t="s">
        <v>91</v>
      </c>
      <c r="AW5641" s="14" t="s">
        <v>37</v>
      </c>
      <c r="AX5641" s="14" t="s">
        <v>78</v>
      </c>
      <c r="AY5641" s="257" t="s">
        <v>373</v>
      </c>
    </row>
    <row r="5642" s="14" customFormat="1">
      <c r="A5642" s="14"/>
      <c r="B5642" s="247"/>
      <c r="C5642" s="248"/>
      <c r="D5642" s="238" t="s">
        <v>383</v>
      </c>
      <c r="E5642" s="249" t="s">
        <v>19</v>
      </c>
      <c r="F5642" s="250" t="s">
        <v>5155</v>
      </c>
      <c r="G5642" s="248"/>
      <c r="H5642" s="251">
        <v>15.1</v>
      </c>
      <c r="I5642" s="252"/>
      <c r="J5642" s="248"/>
      <c r="K5642" s="248"/>
      <c r="L5642" s="253"/>
      <c r="M5642" s="254"/>
      <c r="N5642" s="255"/>
      <c r="O5642" s="255"/>
      <c r="P5642" s="255"/>
      <c r="Q5642" s="255"/>
      <c r="R5642" s="255"/>
      <c r="S5642" s="255"/>
      <c r="T5642" s="256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7" t="s">
        <v>383</v>
      </c>
      <c r="AU5642" s="257" t="s">
        <v>91</v>
      </c>
      <c r="AV5642" s="14" t="s">
        <v>91</v>
      </c>
      <c r="AW5642" s="14" t="s">
        <v>37</v>
      </c>
      <c r="AX5642" s="14" t="s">
        <v>78</v>
      </c>
      <c r="AY5642" s="257" t="s">
        <v>373</v>
      </c>
    </row>
    <row r="5643" s="14" customFormat="1">
      <c r="A5643" s="14"/>
      <c r="B5643" s="247"/>
      <c r="C5643" s="248"/>
      <c r="D5643" s="238" t="s">
        <v>383</v>
      </c>
      <c r="E5643" s="249" t="s">
        <v>19</v>
      </c>
      <c r="F5643" s="250" t="s">
        <v>5156</v>
      </c>
      <c r="G5643" s="248"/>
      <c r="H5643" s="251">
        <v>15.1</v>
      </c>
      <c r="I5643" s="252"/>
      <c r="J5643" s="248"/>
      <c r="K5643" s="248"/>
      <c r="L5643" s="253"/>
      <c r="M5643" s="254"/>
      <c r="N5643" s="255"/>
      <c r="O5643" s="255"/>
      <c r="P5643" s="255"/>
      <c r="Q5643" s="255"/>
      <c r="R5643" s="255"/>
      <c r="S5643" s="255"/>
      <c r="T5643" s="256"/>
      <c r="U5643" s="14"/>
      <c r="V5643" s="14"/>
      <c r="W5643" s="14"/>
      <c r="X5643" s="14"/>
      <c r="Y5643" s="14"/>
      <c r="Z5643" s="14"/>
      <c r="AA5643" s="14"/>
      <c r="AB5643" s="14"/>
      <c r="AC5643" s="14"/>
      <c r="AD5643" s="14"/>
      <c r="AE5643" s="14"/>
      <c r="AT5643" s="257" t="s">
        <v>383</v>
      </c>
      <c r="AU5643" s="257" t="s">
        <v>91</v>
      </c>
      <c r="AV5643" s="14" t="s">
        <v>91</v>
      </c>
      <c r="AW5643" s="14" t="s">
        <v>37</v>
      </c>
      <c r="AX5643" s="14" t="s">
        <v>78</v>
      </c>
      <c r="AY5643" s="257" t="s">
        <v>373</v>
      </c>
    </row>
    <row r="5644" s="14" customFormat="1">
      <c r="A5644" s="14"/>
      <c r="B5644" s="247"/>
      <c r="C5644" s="248"/>
      <c r="D5644" s="238" t="s">
        <v>383</v>
      </c>
      <c r="E5644" s="249" t="s">
        <v>19</v>
      </c>
      <c r="F5644" s="250" t="s">
        <v>5157</v>
      </c>
      <c r="G5644" s="248"/>
      <c r="H5644" s="251">
        <v>15.1</v>
      </c>
      <c r="I5644" s="252"/>
      <c r="J5644" s="248"/>
      <c r="K5644" s="248"/>
      <c r="L5644" s="253"/>
      <c r="M5644" s="254"/>
      <c r="N5644" s="255"/>
      <c r="O5644" s="255"/>
      <c r="P5644" s="255"/>
      <c r="Q5644" s="255"/>
      <c r="R5644" s="255"/>
      <c r="S5644" s="255"/>
      <c r="T5644" s="256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57" t="s">
        <v>383</v>
      </c>
      <c r="AU5644" s="257" t="s">
        <v>91</v>
      </c>
      <c r="AV5644" s="14" t="s">
        <v>91</v>
      </c>
      <c r="AW5644" s="14" t="s">
        <v>37</v>
      </c>
      <c r="AX5644" s="14" t="s">
        <v>78</v>
      </c>
      <c r="AY5644" s="257" t="s">
        <v>373</v>
      </c>
    </row>
    <row r="5645" s="14" customFormat="1">
      <c r="A5645" s="14"/>
      <c r="B5645" s="247"/>
      <c r="C5645" s="248"/>
      <c r="D5645" s="238" t="s">
        <v>383</v>
      </c>
      <c r="E5645" s="249" t="s">
        <v>19</v>
      </c>
      <c r="F5645" s="250" t="s">
        <v>5158</v>
      </c>
      <c r="G5645" s="248"/>
      <c r="H5645" s="251">
        <v>15.1</v>
      </c>
      <c r="I5645" s="252"/>
      <c r="J5645" s="248"/>
      <c r="K5645" s="248"/>
      <c r="L5645" s="253"/>
      <c r="M5645" s="254"/>
      <c r="N5645" s="255"/>
      <c r="O5645" s="255"/>
      <c r="P5645" s="255"/>
      <c r="Q5645" s="255"/>
      <c r="R5645" s="255"/>
      <c r="S5645" s="255"/>
      <c r="T5645" s="256"/>
      <c r="U5645" s="14"/>
      <c r="V5645" s="14"/>
      <c r="W5645" s="14"/>
      <c r="X5645" s="14"/>
      <c r="Y5645" s="14"/>
      <c r="Z5645" s="14"/>
      <c r="AA5645" s="14"/>
      <c r="AB5645" s="14"/>
      <c r="AC5645" s="14"/>
      <c r="AD5645" s="14"/>
      <c r="AE5645" s="14"/>
      <c r="AT5645" s="257" t="s">
        <v>383</v>
      </c>
      <c r="AU5645" s="257" t="s">
        <v>91</v>
      </c>
      <c r="AV5645" s="14" t="s">
        <v>91</v>
      </c>
      <c r="AW5645" s="14" t="s">
        <v>37</v>
      </c>
      <c r="AX5645" s="14" t="s">
        <v>78</v>
      </c>
      <c r="AY5645" s="257" t="s">
        <v>373</v>
      </c>
    </row>
    <row r="5646" s="14" customFormat="1">
      <c r="A5646" s="14"/>
      <c r="B5646" s="247"/>
      <c r="C5646" s="248"/>
      <c r="D5646" s="238" t="s">
        <v>383</v>
      </c>
      <c r="E5646" s="249" t="s">
        <v>19</v>
      </c>
      <c r="F5646" s="250" t="s">
        <v>5159</v>
      </c>
      <c r="G5646" s="248"/>
      <c r="H5646" s="251">
        <v>15.1</v>
      </c>
      <c r="I5646" s="252"/>
      <c r="J5646" s="248"/>
      <c r="K5646" s="248"/>
      <c r="L5646" s="253"/>
      <c r="M5646" s="254"/>
      <c r="N5646" s="255"/>
      <c r="O5646" s="255"/>
      <c r="P5646" s="255"/>
      <c r="Q5646" s="255"/>
      <c r="R5646" s="255"/>
      <c r="S5646" s="255"/>
      <c r="T5646" s="256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T5646" s="257" t="s">
        <v>383</v>
      </c>
      <c r="AU5646" s="257" t="s">
        <v>91</v>
      </c>
      <c r="AV5646" s="14" t="s">
        <v>91</v>
      </c>
      <c r="AW5646" s="14" t="s">
        <v>37</v>
      </c>
      <c r="AX5646" s="14" t="s">
        <v>78</v>
      </c>
      <c r="AY5646" s="257" t="s">
        <v>373</v>
      </c>
    </row>
    <row r="5647" s="14" customFormat="1">
      <c r="A5647" s="14"/>
      <c r="B5647" s="247"/>
      <c r="C5647" s="248"/>
      <c r="D5647" s="238" t="s">
        <v>383</v>
      </c>
      <c r="E5647" s="249" t="s">
        <v>19</v>
      </c>
      <c r="F5647" s="250" t="s">
        <v>5160</v>
      </c>
      <c r="G5647" s="248"/>
      <c r="H5647" s="251">
        <v>15.1</v>
      </c>
      <c r="I5647" s="252"/>
      <c r="J5647" s="248"/>
      <c r="K5647" s="248"/>
      <c r="L5647" s="253"/>
      <c r="M5647" s="254"/>
      <c r="N5647" s="255"/>
      <c r="O5647" s="255"/>
      <c r="P5647" s="255"/>
      <c r="Q5647" s="255"/>
      <c r="R5647" s="255"/>
      <c r="S5647" s="255"/>
      <c r="T5647" s="256"/>
      <c r="U5647" s="14"/>
      <c r="V5647" s="14"/>
      <c r="W5647" s="14"/>
      <c r="X5647" s="14"/>
      <c r="Y5647" s="14"/>
      <c r="Z5647" s="14"/>
      <c r="AA5647" s="14"/>
      <c r="AB5647" s="14"/>
      <c r="AC5647" s="14"/>
      <c r="AD5647" s="14"/>
      <c r="AE5647" s="14"/>
      <c r="AT5647" s="257" t="s">
        <v>383</v>
      </c>
      <c r="AU5647" s="257" t="s">
        <v>91</v>
      </c>
      <c r="AV5647" s="14" t="s">
        <v>91</v>
      </c>
      <c r="AW5647" s="14" t="s">
        <v>37</v>
      </c>
      <c r="AX5647" s="14" t="s">
        <v>78</v>
      </c>
      <c r="AY5647" s="257" t="s">
        <v>373</v>
      </c>
    </row>
    <row r="5648" s="14" customFormat="1">
      <c r="A5648" s="14"/>
      <c r="B5648" s="247"/>
      <c r="C5648" s="248"/>
      <c r="D5648" s="238" t="s">
        <v>383</v>
      </c>
      <c r="E5648" s="249" t="s">
        <v>19</v>
      </c>
      <c r="F5648" s="250" t="s">
        <v>5161</v>
      </c>
      <c r="G5648" s="248"/>
      <c r="H5648" s="251">
        <v>15.1</v>
      </c>
      <c r="I5648" s="252"/>
      <c r="J5648" s="248"/>
      <c r="K5648" s="248"/>
      <c r="L5648" s="253"/>
      <c r="M5648" s="254"/>
      <c r="N5648" s="255"/>
      <c r="O5648" s="255"/>
      <c r="P5648" s="255"/>
      <c r="Q5648" s="255"/>
      <c r="R5648" s="255"/>
      <c r="S5648" s="255"/>
      <c r="T5648" s="256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57" t="s">
        <v>383</v>
      </c>
      <c r="AU5648" s="257" t="s">
        <v>91</v>
      </c>
      <c r="AV5648" s="14" t="s">
        <v>91</v>
      </c>
      <c r="AW5648" s="14" t="s">
        <v>37</v>
      </c>
      <c r="AX5648" s="14" t="s">
        <v>78</v>
      </c>
      <c r="AY5648" s="257" t="s">
        <v>373</v>
      </c>
    </row>
    <row r="5649" s="16" customFormat="1">
      <c r="A5649" s="16"/>
      <c r="B5649" s="269"/>
      <c r="C5649" s="270"/>
      <c r="D5649" s="238" t="s">
        <v>383</v>
      </c>
      <c r="E5649" s="271" t="s">
        <v>19</v>
      </c>
      <c r="F5649" s="272" t="s">
        <v>447</v>
      </c>
      <c r="G5649" s="270"/>
      <c r="H5649" s="273">
        <v>182.5</v>
      </c>
      <c r="I5649" s="274"/>
      <c r="J5649" s="270"/>
      <c r="K5649" s="270"/>
      <c r="L5649" s="275"/>
      <c r="M5649" s="276"/>
      <c r="N5649" s="277"/>
      <c r="O5649" s="277"/>
      <c r="P5649" s="277"/>
      <c r="Q5649" s="277"/>
      <c r="R5649" s="277"/>
      <c r="S5649" s="277"/>
      <c r="T5649" s="278"/>
      <c r="U5649" s="16"/>
      <c r="V5649" s="16"/>
      <c r="W5649" s="16"/>
      <c r="X5649" s="16"/>
      <c r="Y5649" s="16"/>
      <c r="Z5649" s="16"/>
      <c r="AA5649" s="16"/>
      <c r="AB5649" s="16"/>
      <c r="AC5649" s="16"/>
      <c r="AD5649" s="16"/>
      <c r="AE5649" s="16"/>
      <c r="AT5649" s="279" t="s">
        <v>383</v>
      </c>
      <c r="AU5649" s="279" t="s">
        <v>91</v>
      </c>
      <c r="AV5649" s="16" t="s">
        <v>98</v>
      </c>
      <c r="AW5649" s="16" t="s">
        <v>37</v>
      </c>
      <c r="AX5649" s="16" t="s">
        <v>78</v>
      </c>
      <c r="AY5649" s="279" t="s">
        <v>373</v>
      </c>
    </row>
    <row r="5650" s="13" customFormat="1">
      <c r="A5650" s="13"/>
      <c r="B5650" s="236"/>
      <c r="C5650" s="237"/>
      <c r="D5650" s="238" t="s">
        <v>383</v>
      </c>
      <c r="E5650" s="239" t="s">
        <v>19</v>
      </c>
      <c r="F5650" s="240" t="s">
        <v>2382</v>
      </c>
      <c r="G5650" s="237"/>
      <c r="H5650" s="239" t="s">
        <v>19</v>
      </c>
      <c r="I5650" s="241"/>
      <c r="J5650" s="237"/>
      <c r="K5650" s="237"/>
      <c r="L5650" s="242"/>
      <c r="M5650" s="243"/>
      <c r="N5650" s="244"/>
      <c r="O5650" s="244"/>
      <c r="P5650" s="244"/>
      <c r="Q5650" s="244"/>
      <c r="R5650" s="244"/>
      <c r="S5650" s="244"/>
      <c r="T5650" s="245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46" t="s">
        <v>383</v>
      </c>
      <c r="AU5650" s="246" t="s">
        <v>91</v>
      </c>
      <c r="AV5650" s="13" t="s">
        <v>85</v>
      </c>
      <c r="AW5650" s="13" t="s">
        <v>37</v>
      </c>
      <c r="AX5650" s="13" t="s">
        <v>78</v>
      </c>
      <c r="AY5650" s="246" t="s">
        <v>373</v>
      </c>
    </row>
    <row r="5651" s="14" customFormat="1">
      <c r="A5651" s="14"/>
      <c r="B5651" s="247"/>
      <c r="C5651" s="248"/>
      <c r="D5651" s="238" t="s">
        <v>383</v>
      </c>
      <c r="E5651" s="249" t="s">
        <v>19</v>
      </c>
      <c r="F5651" s="250" t="s">
        <v>5162</v>
      </c>
      <c r="G5651" s="248"/>
      <c r="H5651" s="251">
        <v>1.2</v>
      </c>
      <c r="I5651" s="252"/>
      <c r="J5651" s="248"/>
      <c r="K5651" s="248"/>
      <c r="L5651" s="253"/>
      <c r="M5651" s="254"/>
      <c r="N5651" s="255"/>
      <c r="O5651" s="255"/>
      <c r="P5651" s="255"/>
      <c r="Q5651" s="255"/>
      <c r="R5651" s="255"/>
      <c r="S5651" s="255"/>
      <c r="T5651" s="256"/>
      <c r="U5651" s="14"/>
      <c r="V5651" s="14"/>
      <c r="W5651" s="14"/>
      <c r="X5651" s="14"/>
      <c r="Y5651" s="14"/>
      <c r="Z5651" s="14"/>
      <c r="AA5651" s="14"/>
      <c r="AB5651" s="14"/>
      <c r="AC5651" s="14"/>
      <c r="AD5651" s="14"/>
      <c r="AE5651" s="14"/>
      <c r="AT5651" s="257" t="s">
        <v>383</v>
      </c>
      <c r="AU5651" s="257" t="s">
        <v>91</v>
      </c>
      <c r="AV5651" s="14" t="s">
        <v>91</v>
      </c>
      <c r="AW5651" s="14" t="s">
        <v>37</v>
      </c>
      <c r="AX5651" s="14" t="s">
        <v>78</v>
      </c>
      <c r="AY5651" s="257" t="s">
        <v>373</v>
      </c>
    </row>
    <row r="5652" s="14" customFormat="1">
      <c r="A5652" s="14"/>
      <c r="B5652" s="247"/>
      <c r="C5652" s="248"/>
      <c r="D5652" s="238" t="s">
        <v>383</v>
      </c>
      <c r="E5652" s="249" t="s">
        <v>19</v>
      </c>
      <c r="F5652" s="250" t="s">
        <v>5163</v>
      </c>
      <c r="G5652" s="248"/>
      <c r="H5652" s="251">
        <v>6</v>
      </c>
      <c r="I5652" s="252"/>
      <c r="J5652" s="248"/>
      <c r="K5652" s="248"/>
      <c r="L5652" s="253"/>
      <c r="M5652" s="254"/>
      <c r="N5652" s="255"/>
      <c r="O5652" s="255"/>
      <c r="P5652" s="255"/>
      <c r="Q5652" s="255"/>
      <c r="R5652" s="255"/>
      <c r="S5652" s="255"/>
      <c r="T5652" s="256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7" t="s">
        <v>383</v>
      </c>
      <c r="AU5652" s="257" t="s">
        <v>91</v>
      </c>
      <c r="AV5652" s="14" t="s">
        <v>91</v>
      </c>
      <c r="AW5652" s="14" t="s">
        <v>37</v>
      </c>
      <c r="AX5652" s="14" t="s">
        <v>78</v>
      </c>
      <c r="AY5652" s="257" t="s">
        <v>373</v>
      </c>
    </row>
    <row r="5653" s="14" customFormat="1">
      <c r="A5653" s="14"/>
      <c r="B5653" s="247"/>
      <c r="C5653" s="248"/>
      <c r="D5653" s="238" t="s">
        <v>383</v>
      </c>
      <c r="E5653" s="249" t="s">
        <v>19</v>
      </c>
      <c r="F5653" s="250" t="s">
        <v>5164</v>
      </c>
      <c r="G5653" s="248"/>
      <c r="H5653" s="251">
        <v>10.800000000000001</v>
      </c>
      <c r="I5653" s="252"/>
      <c r="J5653" s="248"/>
      <c r="K5653" s="248"/>
      <c r="L5653" s="253"/>
      <c r="M5653" s="254"/>
      <c r="N5653" s="255"/>
      <c r="O5653" s="255"/>
      <c r="P5653" s="255"/>
      <c r="Q5653" s="255"/>
      <c r="R5653" s="255"/>
      <c r="S5653" s="255"/>
      <c r="T5653" s="256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57" t="s">
        <v>383</v>
      </c>
      <c r="AU5653" s="257" t="s">
        <v>91</v>
      </c>
      <c r="AV5653" s="14" t="s">
        <v>91</v>
      </c>
      <c r="AW5653" s="14" t="s">
        <v>37</v>
      </c>
      <c r="AX5653" s="14" t="s">
        <v>78</v>
      </c>
      <c r="AY5653" s="257" t="s">
        <v>373</v>
      </c>
    </row>
    <row r="5654" s="14" customFormat="1">
      <c r="A5654" s="14"/>
      <c r="B5654" s="247"/>
      <c r="C5654" s="248"/>
      <c r="D5654" s="238" t="s">
        <v>383</v>
      </c>
      <c r="E5654" s="249" t="s">
        <v>19</v>
      </c>
      <c r="F5654" s="250" t="s">
        <v>5165</v>
      </c>
      <c r="G5654" s="248"/>
      <c r="H5654" s="251">
        <v>3.6000000000000001</v>
      </c>
      <c r="I5654" s="252"/>
      <c r="J5654" s="248"/>
      <c r="K5654" s="248"/>
      <c r="L5654" s="253"/>
      <c r="M5654" s="254"/>
      <c r="N5654" s="255"/>
      <c r="O5654" s="255"/>
      <c r="P5654" s="255"/>
      <c r="Q5654" s="255"/>
      <c r="R5654" s="255"/>
      <c r="S5654" s="255"/>
      <c r="T5654" s="256"/>
      <c r="U5654" s="14"/>
      <c r="V5654" s="14"/>
      <c r="W5654" s="14"/>
      <c r="X5654" s="14"/>
      <c r="Y5654" s="14"/>
      <c r="Z5654" s="14"/>
      <c r="AA5654" s="14"/>
      <c r="AB5654" s="14"/>
      <c r="AC5654" s="14"/>
      <c r="AD5654" s="14"/>
      <c r="AE5654" s="14"/>
      <c r="AT5654" s="257" t="s">
        <v>383</v>
      </c>
      <c r="AU5654" s="257" t="s">
        <v>91</v>
      </c>
      <c r="AV5654" s="14" t="s">
        <v>91</v>
      </c>
      <c r="AW5654" s="14" t="s">
        <v>37</v>
      </c>
      <c r="AX5654" s="14" t="s">
        <v>78</v>
      </c>
      <c r="AY5654" s="257" t="s">
        <v>373</v>
      </c>
    </row>
    <row r="5655" s="14" customFormat="1">
      <c r="A5655" s="14"/>
      <c r="B5655" s="247"/>
      <c r="C5655" s="248"/>
      <c r="D5655" s="238" t="s">
        <v>383</v>
      </c>
      <c r="E5655" s="249" t="s">
        <v>19</v>
      </c>
      <c r="F5655" s="250" t="s">
        <v>5166</v>
      </c>
      <c r="G5655" s="248"/>
      <c r="H5655" s="251">
        <v>7.2000000000000002</v>
      </c>
      <c r="I5655" s="252"/>
      <c r="J5655" s="248"/>
      <c r="K5655" s="248"/>
      <c r="L5655" s="253"/>
      <c r="M5655" s="254"/>
      <c r="N5655" s="255"/>
      <c r="O5655" s="255"/>
      <c r="P5655" s="255"/>
      <c r="Q5655" s="255"/>
      <c r="R5655" s="255"/>
      <c r="S5655" s="255"/>
      <c r="T5655" s="256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7" t="s">
        <v>383</v>
      </c>
      <c r="AU5655" s="257" t="s">
        <v>91</v>
      </c>
      <c r="AV5655" s="14" t="s">
        <v>91</v>
      </c>
      <c r="AW5655" s="14" t="s">
        <v>37</v>
      </c>
      <c r="AX5655" s="14" t="s">
        <v>78</v>
      </c>
      <c r="AY5655" s="257" t="s">
        <v>373</v>
      </c>
    </row>
    <row r="5656" s="14" customFormat="1">
      <c r="A5656" s="14"/>
      <c r="B5656" s="247"/>
      <c r="C5656" s="248"/>
      <c r="D5656" s="238" t="s">
        <v>383</v>
      </c>
      <c r="E5656" s="249" t="s">
        <v>19</v>
      </c>
      <c r="F5656" s="250" t="s">
        <v>5167</v>
      </c>
      <c r="G5656" s="248"/>
      <c r="H5656" s="251">
        <v>1.5</v>
      </c>
      <c r="I5656" s="252"/>
      <c r="J5656" s="248"/>
      <c r="K5656" s="248"/>
      <c r="L5656" s="253"/>
      <c r="M5656" s="254"/>
      <c r="N5656" s="255"/>
      <c r="O5656" s="255"/>
      <c r="P5656" s="255"/>
      <c r="Q5656" s="255"/>
      <c r="R5656" s="255"/>
      <c r="S5656" s="255"/>
      <c r="T5656" s="256"/>
      <c r="U5656" s="14"/>
      <c r="V5656" s="14"/>
      <c r="W5656" s="14"/>
      <c r="X5656" s="14"/>
      <c r="Y5656" s="14"/>
      <c r="Z5656" s="14"/>
      <c r="AA5656" s="14"/>
      <c r="AB5656" s="14"/>
      <c r="AC5656" s="14"/>
      <c r="AD5656" s="14"/>
      <c r="AE5656" s="14"/>
      <c r="AT5656" s="257" t="s">
        <v>383</v>
      </c>
      <c r="AU5656" s="257" t="s">
        <v>91</v>
      </c>
      <c r="AV5656" s="14" t="s">
        <v>91</v>
      </c>
      <c r="AW5656" s="14" t="s">
        <v>37</v>
      </c>
      <c r="AX5656" s="14" t="s">
        <v>78</v>
      </c>
      <c r="AY5656" s="257" t="s">
        <v>373</v>
      </c>
    </row>
    <row r="5657" s="14" customFormat="1">
      <c r="A5657" s="14"/>
      <c r="B5657" s="247"/>
      <c r="C5657" s="248"/>
      <c r="D5657" s="238" t="s">
        <v>383</v>
      </c>
      <c r="E5657" s="249" t="s">
        <v>19</v>
      </c>
      <c r="F5657" s="250" t="s">
        <v>5168</v>
      </c>
      <c r="G5657" s="248"/>
      <c r="H5657" s="251">
        <v>0.59999999999999998</v>
      </c>
      <c r="I5657" s="252"/>
      <c r="J5657" s="248"/>
      <c r="K5657" s="248"/>
      <c r="L5657" s="253"/>
      <c r="M5657" s="254"/>
      <c r="N5657" s="255"/>
      <c r="O5657" s="255"/>
      <c r="P5657" s="255"/>
      <c r="Q5657" s="255"/>
      <c r="R5657" s="255"/>
      <c r="S5657" s="255"/>
      <c r="T5657" s="256"/>
      <c r="U5657" s="14"/>
      <c r="V5657" s="14"/>
      <c r="W5657" s="14"/>
      <c r="X5657" s="14"/>
      <c r="Y5657" s="14"/>
      <c r="Z5657" s="14"/>
      <c r="AA5657" s="14"/>
      <c r="AB5657" s="14"/>
      <c r="AC5657" s="14"/>
      <c r="AD5657" s="14"/>
      <c r="AE5657" s="14"/>
      <c r="AT5657" s="257" t="s">
        <v>383</v>
      </c>
      <c r="AU5657" s="257" t="s">
        <v>91</v>
      </c>
      <c r="AV5657" s="14" t="s">
        <v>91</v>
      </c>
      <c r="AW5657" s="14" t="s">
        <v>37</v>
      </c>
      <c r="AX5657" s="14" t="s">
        <v>78</v>
      </c>
      <c r="AY5657" s="257" t="s">
        <v>373</v>
      </c>
    </row>
    <row r="5658" s="14" customFormat="1">
      <c r="A5658" s="14"/>
      <c r="B5658" s="247"/>
      <c r="C5658" s="248"/>
      <c r="D5658" s="238" t="s">
        <v>383</v>
      </c>
      <c r="E5658" s="249" t="s">
        <v>19</v>
      </c>
      <c r="F5658" s="250" t="s">
        <v>5169</v>
      </c>
      <c r="G5658" s="248"/>
      <c r="H5658" s="251">
        <v>0.59999999999999998</v>
      </c>
      <c r="I5658" s="252"/>
      <c r="J5658" s="248"/>
      <c r="K5658" s="248"/>
      <c r="L5658" s="253"/>
      <c r="M5658" s="254"/>
      <c r="N5658" s="255"/>
      <c r="O5658" s="255"/>
      <c r="P5658" s="255"/>
      <c r="Q5658" s="255"/>
      <c r="R5658" s="255"/>
      <c r="S5658" s="255"/>
      <c r="T5658" s="256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7" t="s">
        <v>383</v>
      </c>
      <c r="AU5658" s="257" t="s">
        <v>91</v>
      </c>
      <c r="AV5658" s="14" t="s">
        <v>91</v>
      </c>
      <c r="AW5658" s="14" t="s">
        <v>37</v>
      </c>
      <c r="AX5658" s="14" t="s">
        <v>78</v>
      </c>
      <c r="AY5658" s="257" t="s">
        <v>373</v>
      </c>
    </row>
    <row r="5659" s="14" customFormat="1">
      <c r="A5659" s="14"/>
      <c r="B5659" s="247"/>
      <c r="C5659" s="248"/>
      <c r="D5659" s="238" t="s">
        <v>383</v>
      </c>
      <c r="E5659" s="249" t="s">
        <v>19</v>
      </c>
      <c r="F5659" s="250" t="s">
        <v>5170</v>
      </c>
      <c r="G5659" s="248"/>
      <c r="H5659" s="251">
        <v>15.1</v>
      </c>
      <c r="I5659" s="252"/>
      <c r="J5659" s="248"/>
      <c r="K5659" s="248"/>
      <c r="L5659" s="253"/>
      <c r="M5659" s="254"/>
      <c r="N5659" s="255"/>
      <c r="O5659" s="255"/>
      <c r="P5659" s="255"/>
      <c r="Q5659" s="255"/>
      <c r="R5659" s="255"/>
      <c r="S5659" s="255"/>
      <c r="T5659" s="256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7" t="s">
        <v>383</v>
      </c>
      <c r="AU5659" s="257" t="s">
        <v>91</v>
      </c>
      <c r="AV5659" s="14" t="s">
        <v>91</v>
      </c>
      <c r="AW5659" s="14" t="s">
        <v>37</v>
      </c>
      <c r="AX5659" s="14" t="s">
        <v>78</v>
      </c>
      <c r="AY5659" s="257" t="s">
        <v>373</v>
      </c>
    </row>
    <row r="5660" s="14" customFormat="1">
      <c r="A5660" s="14"/>
      <c r="B5660" s="247"/>
      <c r="C5660" s="248"/>
      <c r="D5660" s="238" t="s">
        <v>383</v>
      </c>
      <c r="E5660" s="249" t="s">
        <v>19</v>
      </c>
      <c r="F5660" s="250" t="s">
        <v>5171</v>
      </c>
      <c r="G5660" s="248"/>
      <c r="H5660" s="251">
        <v>15.1</v>
      </c>
      <c r="I5660" s="252"/>
      <c r="J5660" s="248"/>
      <c r="K5660" s="248"/>
      <c r="L5660" s="253"/>
      <c r="M5660" s="254"/>
      <c r="N5660" s="255"/>
      <c r="O5660" s="255"/>
      <c r="P5660" s="255"/>
      <c r="Q5660" s="255"/>
      <c r="R5660" s="255"/>
      <c r="S5660" s="255"/>
      <c r="T5660" s="256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7" t="s">
        <v>383</v>
      </c>
      <c r="AU5660" s="257" t="s">
        <v>91</v>
      </c>
      <c r="AV5660" s="14" t="s">
        <v>91</v>
      </c>
      <c r="AW5660" s="14" t="s">
        <v>37</v>
      </c>
      <c r="AX5660" s="14" t="s">
        <v>78</v>
      </c>
      <c r="AY5660" s="257" t="s">
        <v>373</v>
      </c>
    </row>
    <row r="5661" s="14" customFormat="1">
      <c r="A5661" s="14"/>
      <c r="B5661" s="247"/>
      <c r="C5661" s="248"/>
      <c r="D5661" s="238" t="s">
        <v>383</v>
      </c>
      <c r="E5661" s="249" t="s">
        <v>19</v>
      </c>
      <c r="F5661" s="250" t="s">
        <v>5172</v>
      </c>
      <c r="G5661" s="248"/>
      <c r="H5661" s="251">
        <v>15.1</v>
      </c>
      <c r="I5661" s="252"/>
      <c r="J5661" s="248"/>
      <c r="K5661" s="248"/>
      <c r="L5661" s="253"/>
      <c r="M5661" s="254"/>
      <c r="N5661" s="255"/>
      <c r="O5661" s="255"/>
      <c r="P5661" s="255"/>
      <c r="Q5661" s="255"/>
      <c r="R5661" s="255"/>
      <c r="S5661" s="255"/>
      <c r="T5661" s="256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57" t="s">
        <v>383</v>
      </c>
      <c r="AU5661" s="257" t="s">
        <v>91</v>
      </c>
      <c r="AV5661" s="14" t="s">
        <v>91</v>
      </c>
      <c r="AW5661" s="14" t="s">
        <v>37</v>
      </c>
      <c r="AX5661" s="14" t="s">
        <v>78</v>
      </c>
      <c r="AY5661" s="257" t="s">
        <v>373</v>
      </c>
    </row>
    <row r="5662" s="14" customFormat="1">
      <c r="A5662" s="14"/>
      <c r="B5662" s="247"/>
      <c r="C5662" s="248"/>
      <c r="D5662" s="238" t="s">
        <v>383</v>
      </c>
      <c r="E5662" s="249" t="s">
        <v>19</v>
      </c>
      <c r="F5662" s="250" t="s">
        <v>5173</v>
      </c>
      <c r="G5662" s="248"/>
      <c r="H5662" s="251">
        <v>15.1</v>
      </c>
      <c r="I5662" s="252"/>
      <c r="J5662" s="248"/>
      <c r="K5662" s="248"/>
      <c r="L5662" s="253"/>
      <c r="M5662" s="254"/>
      <c r="N5662" s="255"/>
      <c r="O5662" s="255"/>
      <c r="P5662" s="255"/>
      <c r="Q5662" s="255"/>
      <c r="R5662" s="255"/>
      <c r="S5662" s="255"/>
      <c r="T5662" s="256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57" t="s">
        <v>383</v>
      </c>
      <c r="AU5662" s="257" t="s">
        <v>91</v>
      </c>
      <c r="AV5662" s="14" t="s">
        <v>91</v>
      </c>
      <c r="AW5662" s="14" t="s">
        <v>37</v>
      </c>
      <c r="AX5662" s="14" t="s">
        <v>78</v>
      </c>
      <c r="AY5662" s="257" t="s">
        <v>373</v>
      </c>
    </row>
    <row r="5663" s="14" customFormat="1">
      <c r="A5663" s="14"/>
      <c r="B5663" s="247"/>
      <c r="C5663" s="248"/>
      <c r="D5663" s="238" t="s">
        <v>383</v>
      </c>
      <c r="E5663" s="249" t="s">
        <v>19</v>
      </c>
      <c r="F5663" s="250" t="s">
        <v>5174</v>
      </c>
      <c r="G5663" s="248"/>
      <c r="H5663" s="251">
        <v>15.1</v>
      </c>
      <c r="I5663" s="252"/>
      <c r="J5663" s="248"/>
      <c r="K5663" s="248"/>
      <c r="L5663" s="253"/>
      <c r="M5663" s="254"/>
      <c r="N5663" s="255"/>
      <c r="O5663" s="255"/>
      <c r="P5663" s="255"/>
      <c r="Q5663" s="255"/>
      <c r="R5663" s="255"/>
      <c r="S5663" s="255"/>
      <c r="T5663" s="256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57" t="s">
        <v>383</v>
      </c>
      <c r="AU5663" s="257" t="s">
        <v>91</v>
      </c>
      <c r="AV5663" s="14" t="s">
        <v>91</v>
      </c>
      <c r="AW5663" s="14" t="s">
        <v>37</v>
      </c>
      <c r="AX5663" s="14" t="s">
        <v>78</v>
      </c>
      <c r="AY5663" s="257" t="s">
        <v>373</v>
      </c>
    </row>
    <row r="5664" s="14" customFormat="1">
      <c r="A5664" s="14"/>
      <c r="B5664" s="247"/>
      <c r="C5664" s="248"/>
      <c r="D5664" s="238" t="s">
        <v>383</v>
      </c>
      <c r="E5664" s="249" t="s">
        <v>19</v>
      </c>
      <c r="F5664" s="250" t="s">
        <v>5175</v>
      </c>
      <c r="G5664" s="248"/>
      <c r="H5664" s="251">
        <v>15.1</v>
      </c>
      <c r="I5664" s="252"/>
      <c r="J5664" s="248"/>
      <c r="K5664" s="248"/>
      <c r="L5664" s="253"/>
      <c r="M5664" s="254"/>
      <c r="N5664" s="255"/>
      <c r="O5664" s="255"/>
      <c r="P5664" s="255"/>
      <c r="Q5664" s="255"/>
      <c r="R5664" s="255"/>
      <c r="S5664" s="255"/>
      <c r="T5664" s="256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T5664" s="257" t="s">
        <v>383</v>
      </c>
      <c r="AU5664" s="257" t="s">
        <v>91</v>
      </c>
      <c r="AV5664" s="14" t="s">
        <v>91</v>
      </c>
      <c r="AW5664" s="14" t="s">
        <v>37</v>
      </c>
      <c r="AX5664" s="14" t="s">
        <v>78</v>
      </c>
      <c r="AY5664" s="257" t="s">
        <v>373</v>
      </c>
    </row>
    <row r="5665" s="14" customFormat="1">
      <c r="A5665" s="14"/>
      <c r="B5665" s="247"/>
      <c r="C5665" s="248"/>
      <c r="D5665" s="238" t="s">
        <v>383</v>
      </c>
      <c r="E5665" s="249" t="s">
        <v>19</v>
      </c>
      <c r="F5665" s="250" t="s">
        <v>5176</v>
      </c>
      <c r="G5665" s="248"/>
      <c r="H5665" s="251">
        <v>15.1</v>
      </c>
      <c r="I5665" s="252"/>
      <c r="J5665" s="248"/>
      <c r="K5665" s="248"/>
      <c r="L5665" s="253"/>
      <c r="M5665" s="254"/>
      <c r="N5665" s="255"/>
      <c r="O5665" s="255"/>
      <c r="P5665" s="255"/>
      <c r="Q5665" s="255"/>
      <c r="R5665" s="255"/>
      <c r="S5665" s="255"/>
      <c r="T5665" s="256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7" t="s">
        <v>383</v>
      </c>
      <c r="AU5665" s="257" t="s">
        <v>91</v>
      </c>
      <c r="AV5665" s="14" t="s">
        <v>91</v>
      </c>
      <c r="AW5665" s="14" t="s">
        <v>37</v>
      </c>
      <c r="AX5665" s="14" t="s">
        <v>78</v>
      </c>
      <c r="AY5665" s="257" t="s">
        <v>373</v>
      </c>
    </row>
    <row r="5666" s="14" customFormat="1">
      <c r="A5666" s="14"/>
      <c r="B5666" s="247"/>
      <c r="C5666" s="248"/>
      <c r="D5666" s="238" t="s">
        <v>383</v>
      </c>
      <c r="E5666" s="249" t="s">
        <v>19</v>
      </c>
      <c r="F5666" s="250" t="s">
        <v>5177</v>
      </c>
      <c r="G5666" s="248"/>
      <c r="H5666" s="251">
        <v>15.1</v>
      </c>
      <c r="I5666" s="252"/>
      <c r="J5666" s="248"/>
      <c r="K5666" s="248"/>
      <c r="L5666" s="253"/>
      <c r="M5666" s="254"/>
      <c r="N5666" s="255"/>
      <c r="O5666" s="255"/>
      <c r="P5666" s="255"/>
      <c r="Q5666" s="255"/>
      <c r="R5666" s="255"/>
      <c r="S5666" s="255"/>
      <c r="T5666" s="256"/>
      <c r="U5666" s="14"/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4"/>
      <c r="AT5666" s="257" t="s">
        <v>383</v>
      </c>
      <c r="AU5666" s="257" t="s">
        <v>91</v>
      </c>
      <c r="AV5666" s="14" t="s">
        <v>91</v>
      </c>
      <c r="AW5666" s="14" t="s">
        <v>37</v>
      </c>
      <c r="AX5666" s="14" t="s">
        <v>78</v>
      </c>
      <c r="AY5666" s="257" t="s">
        <v>373</v>
      </c>
    </row>
    <row r="5667" s="14" customFormat="1">
      <c r="A5667" s="14"/>
      <c r="B5667" s="247"/>
      <c r="C5667" s="248"/>
      <c r="D5667" s="238" t="s">
        <v>383</v>
      </c>
      <c r="E5667" s="249" t="s">
        <v>19</v>
      </c>
      <c r="F5667" s="250" t="s">
        <v>5178</v>
      </c>
      <c r="G5667" s="248"/>
      <c r="H5667" s="251">
        <v>15.1</v>
      </c>
      <c r="I5667" s="252"/>
      <c r="J5667" s="248"/>
      <c r="K5667" s="248"/>
      <c r="L5667" s="253"/>
      <c r="M5667" s="254"/>
      <c r="N5667" s="255"/>
      <c r="O5667" s="255"/>
      <c r="P5667" s="255"/>
      <c r="Q5667" s="255"/>
      <c r="R5667" s="255"/>
      <c r="S5667" s="255"/>
      <c r="T5667" s="256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57" t="s">
        <v>383</v>
      </c>
      <c r="AU5667" s="257" t="s">
        <v>91</v>
      </c>
      <c r="AV5667" s="14" t="s">
        <v>91</v>
      </c>
      <c r="AW5667" s="14" t="s">
        <v>37</v>
      </c>
      <c r="AX5667" s="14" t="s">
        <v>78</v>
      </c>
      <c r="AY5667" s="257" t="s">
        <v>373</v>
      </c>
    </row>
    <row r="5668" s="14" customFormat="1">
      <c r="A5668" s="14"/>
      <c r="B5668" s="247"/>
      <c r="C5668" s="248"/>
      <c r="D5668" s="238" t="s">
        <v>383</v>
      </c>
      <c r="E5668" s="249" t="s">
        <v>19</v>
      </c>
      <c r="F5668" s="250" t="s">
        <v>5179</v>
      </c>
      <c r="G5668" s="248"/>
      <c r="H5668" s="251">
        <v>15.1</v>
      </c>
      <c r="I5668" s="252"/>
      <c r="J5668" s="248"/>
      <c r="K5668" s="248"/>
      <c r="L5668" s="253"/>
      <c r="M5668" s="254"/>
      <c r="N5668" s="255"/>
      <c r="O5668" s="255"/>
      <c r="P5668" s="255"/>
      <c r="Q5668" s="255"/>
      <c r="R5668" s="255"/>
      <c r="S5668" s="255"/>
      <c r="T5668" s="256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57" t="s">
        <v>383</v>
      </c>
      <c r="AU5668" s="257" t="s">
        <v>91</v>
      </c>
      <c r="AV5668" s="14" t="s">
        <v>91</v>
      </c>
      <c r="AW5668" s="14" t="s">
        <v>37</v>
      </c>
      <c r="AX5668" s="14" t="s">
        <v>78</v>
      </c>
      <c r="AY5668" s="257" t="s">
        <v>373</v>
      </c>
    </row>
    <row r="5669" s="16" customFormat="1">
      <c r="A5669" s="16"/>
      <c r="B5669" s="269"/>
      <c r="C5669" s="270"/>
      <c r="D5669" s="238" t="s">
        <v>383</v>
      </c>
      <c r="E5669" s="271" t="s">
        <v>19</v>
      </c>
      <c r="F5669" s="272" t="s">
        <v>447</v>
      </c>
      <c r="G5669" s="270"/>
      <c r="H5669" s="273">
        <v>182.5</v>
      </c>
      <c r="I5669" s="274"/>
      <c r="J5669" s="270"/>
      <c r="K5669" s="270"/>
      <c r="L5669" s="275"/>
      <c r="M5669" s="276"/>
      <c r="N5669" s="277"/>
      <c r="O5669" s="277"/>
      <c r="P5669" s="277"/>
      <c r="Q5669" s="277"/>
      <c r="R5669" s="277"/>
      <c r="S5669" s="277"/>
      <c r="T5669" s="278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6"/>
      <c r="AE5669" s="16"/>
      <c r="AT5669" s="279" t="s">
        <v>383</v>
      </c>
      <c r="AU5669" s="279" t="s">
        <v>91</v>
      </c>
      <c r="AV5669" s="16" t="s">
        <v>98</v>
      </c>
      <c r="AW5669" s="16" t="s">
        <v>37</v>
      </c>
      <c r="AX5669" s="16" t="s">
        <v>78</v>
      </c>
      <c r="AY5669" s="279" t="s">
        <v>373</v>
      </c>
    </row>
    <row r="5670" s="15" customFormat="1">
      <c r="A5670" s="15"/>
      <c r="B5670" s="258"/>
      <c r="C5670" s="259"/>
      <c r="D5670" s="238" t="s">
        <v>383</v>
      </c>
      <c r="E5670" s="260" t="s">
        <v>19</v>
      </c>
      <c r="F5670" s="261" t="s">
        <v>386</v>
      </c>
      <c r="G5670" s="259"/>
      <c r="H5670" s="262">
        <v>666.770000000001</v>
      </c>
      <c r="I5670" s="263"/>
      <c r="J5670" s="259"/>
      <c r="K5670" s="259"/>
      <c r="L5670" s="264"/>
      <c r="M5670" s="265"/>
      <c r="N5670" s="266"/>
      <c r="O5670" s="266"/>
      <c r="P5670" s="266"/>
      <c r="Q5670" s="266"/>
      <c r="R5670" s="266"/>
      <c r="S5670" s="266"/>
      <c r="T5670" s="267"/>
      <c r="U5670" s="15"/>
      <c r="V5670" s="15"/>
      <c r="W5670" s="15"/>
      <c r="X5670" s="15"/>
      <c r="Y5670" s="15"/>
      <c r="Z5670" s="15"/>
      <c r="AA5670" s="15"/>
      <c r="AB5670" s="15"/>
      <c r="AC5670" s="15"/>
      <c r="AD5670" s="15"/>
      <c r="AE5670" s="15"/>
      <c r="AT5670" s="268" t="s">
        <v>383</v>
      </c>
      <c r="AU5670" s="268" t="s">
        <v>91</v>
      </c>
      <c r="AV5670" s="15" t="s">
        <v>379</v>
      </c>
      <c r="AW5670" s="15" t="s">
        <v>37</v>
      </c>
      <c r="AX5670" s="15" t="s">
        <v>85</v>
      </c>
      <c r="AY5670" s="268" t="s">
        <v>373</v>
      </c>
    </row>
    <row r="5671" s="2" customFormat="1" ht="24.15" customHeight="1">
      <c r="A5671" s="41"/>
      <c r="B5671" s="42"/>
      <c r="C5671" s="218" t="s">
        <v>5180</v>
      </c>
      <c r="D5671" s="218" t="s">
        <v>375</v>
      </c>
      <c r="E5671" s="219" t="s">
        <v>5181</v>
      </c>
      <c r="F5671" s="220" t="s">
        <v>5182</v>
      </c>
      <c r="G5671" s="221" t="s">
        <v>595</v>
      </c>
      <c r="H5671" s="222">
        <v>150</v>
      </c>
      <c r="I5671" s="223"/>
      <c r="J5671" s="224">
        <f>ROUND(I5671*H5671,2)</f>
        <v>0</v>
      </c>
      <c r="K5671" s="220" t="s">
        <v>378</v>
      </c>
      <c r="L5671" s="47"/>
      <c r="M5671" s="225" t="s">
        <v>19</v>
      </c>
      <c r="N5671" s="226" t="s">
        <v>50</v>
      </c>
      <c r="O5671" s="87"/>
      <c r="P5671" s="227">
        <f>O5671*H5671</f>
        <v>0</v>
      </c>
      <c r="Q5671" s="227">
        <v>0</v>
      </c>
      <c r="R5671" s="227">
        <f>Q5671*H5671</f>
        <v>0</v>
      </c>
      <c r="S5671" s="227">
        <v>0</v>
      </c>
      <c r="T5671" s="228">
        <f>S5671*H5671</f>
        <v>0</v>
      </c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R5671" s="229" t="s">
        <v>482</v>
      </c>
      <c r="AT5671" s="229" t="s">
        <v>375</v>
      </c>
      <c r="AU5671" s="229" t="s">
        <v>91</v>
      </c>
      <c r="AY5671" s="20" t="s">
        <v>373</v>
      </c>
      <c r="BE5671" s="230">
        <f>IF(N5671="základní",J5671,0)</f>
        <v>0</v>
      </c>
      <c r="BF5671" s="230">
        <f>IF(N5671="snížená",J5671,0)</f>
        <v>0</v>
      </c>
      <c r="BG5671" s="230">
        <f>IF(N5671="zákl. přenesená",J5671,0)</f>
        <v>0</v>
      </c>
      <c r="BH5671" s="230">
        <f>IF(N5671="sníž. přenesená",J5671,0)</f>
        <v>0</v>
      </c>
      <c r="BI5671" s="230">
        <f>IF(N5671="nulová",J5671,0)</f>
        <v>0</v>
      </c>
      <c r="BJ5671" s="20" t="s">
        <v>91</v>
      </c>
      <c r="BK5671" s="230">
        <f>ROUND(I5671*H5671,2)</f>
        <v>0</v>
      </c>
      <c r="BL5671" s="20" t="s">
        <v>482</v>
      </c>
      <c r="BM5671" s="229" t="s">
        <v>5183</v>
      </c>
    </row>
    <row r="5672" s="2" customFormat="1">
      <c r="A5672" s="41"/>
      <c r="B5672" s="42"/>
      <c r="C5672" s="43"/>
      <c r="D5672" s="231" t="s">
        <v>381</v>
      </c>
      <c r="E5672" s="43"/>
      <c r="F5672" s="232" t="s">
        <v>5184</v>
      </c>
      <c r="G5672" s="43"/>
      <c r="H5672" s="43"/>
      <c r="I5672" s="233"/>
      <c r="J5672" s="43"/>
      <c r="K5672" s="43"/>
      <c r="L5672" s="47"/>
      <c r="M5672" s="234"/>
      <c r="N5672" s="235"/>
      <c r="O5672" s="87"/>
      <c r="P5672" s="87"/>
      <c r="Q5672" s="87"/>
      <c r="R5672" s="87"/>
      <c r="S5672" s="87"/>
      <c r="T5672" s="88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T5672" s="20" t="s">
        <v>381</v>
      </c>
      <c r="AU5672" s="20" t="s">
        <v>91</v>
      </c>
    </row>
    <row r="5673" s="2" customFormat="1" ht="24.15" customHeight="1">
      <c r="A5673" s="41"/>
      <c r="B5673" s="42"/>
      <c r="C5673" s="218" t="s">
        <v>5185</v>
      </c>
      <c r="D5673" s="218" t="s">
        <v>375</v>
      </c>
      <c r="E5673" s="219" t="s">
        <v>5186</v>
      </c>
      <c r="F5673" s="220" t="s">
        <v>5187</v>
      </c>
      <c r="G5673" s="221" t="s">
        <v>595</v>
      </c>
      <c r="H5673" s="222">
        <v>45</v>
      </c>
      <c r="I5673" s="223"/>
      <c r="J5673" s="224">
        <f>ROUND(I5673*H5673,2)</f>
        <v>0</v>
      </c>
      <c r="K5673" s="220" t="s">
        <v>378</v>
      </c>
      <c r="L5673" s="47"/>
      <c r="M5673" s="225" t="s">
        <v>19</v>
      </c>
      <c r="N5673" s="226" t="s">
        <v>50</v>
      </c>
      <c r="O5673" s="87"/>
      <c r="P5673" s="227">
        <f>O5673*H5673</f>
        <v>0</v>
      </c>
      <c r="Q5673" s="227">
        <v>0</v>
      </c>
      <c r="R5673" s="227">
        <f>Q5673*H5673</f>
        <v>0</v>
      </c>
      <c r="S5673" s="227">
        <v>0</v>
      </c>
      <c r="T5673" s="228">
        <f>S5673*H5673</f>
        <v>0</v>
      </c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  <c r="AR5673" s="229" t="s">
        <v>482</v>
      </c>
      <c r="AT5673" s="229" t="s">
        <v>375</v>
      </c>
      <c r="AU5673" s="229" t="s">
        <v>91</v>
      </c>
      <c r="AY5673" s="20" t="s">
        <v>373</v>
      </c>
      <c r="BE5673" s="230">
        <f>IF(N5673="základní",J5673,0)</f>
        <v>0</v>
      </c>
      <c r="BF5673" s="230">
        <f>IF(N5673="snížená",J5673,0)</f>
        <v>0</v>
      </c>
      <c r="BG5673" s="230">
        <f>IF(N5673="zákl. přenesená",J5673,0)</f>
        <v>0</v>
      </c>
      <c r="BH5673" s="230">
        <f>IF(N5673="sníž. přenesená",J5673,0)</f>
        <v>0</v>
      </c>
      <c r="BI5673" s="230">
        <f>IF(N5673="nulová",J5673,0)</f>
        <v>0</v>
      </c>
      <c r="BJ5673" s="20" t="s">
        <v>91</v>
      </c>
      <c r="BK5673" s="230">
        <f>ROUND(I5673*H5673,2)</f>
        <v>0</v>
      </c>
      <c r="BL5673" s="20" t="s">
        <v>482</v>
      </c>
      <c r="BM5673" s="229" t="s">
        <v>5188</v>
      </c>
    </row>
    <row r="5674" s="2" customFormat="1">
      <c r="A5674" s="41"/>
      <c r="B5674" s="42"/>
      <c r="C5674" s="43"/>
      <c r="D5674" s="231" t="s">
        <v>381</v>
      </c>
      <c r="E5674" s="43"/>
      <c r="F5674" s="232" t="s">
        <v>5189</v>
      </c>
      <c r="G5674" s="43"/>
      <c r="H5674" s="43"/>
      <c r="I5674" s="233"/>
      <c r="J5674" s="43"/>
      <c r="K5674" s="43"/>
      <c r="L5674" s="47"/>
      <c r="M5674" s="234"/>
      <c r="N5674" s="235"/>
      <c r="O5674" s="87"/>
      <c r="P5674" s="87"/>
      <c r="Q5674" s="87"/>
      <c r="R5674" s="87"/>
      <c r="S5674" s="87"/>
      <c r="T5674" s="88"/>
      <c r="U5674" s="41"/>
      <c r="V5674" s="41"/>
      <c r="W5674" s="41"/>
      <c r="X5674" s="41"/>
      <c r="Y5674" s="41"/>
      <c r="Z5674" s="41"/>
      <c r="AA5674" s="41"/>
      <c r="AB5674" s="41"/>
      <c r="AC5674" s="41"/>
      <c r="AD5674" s="41"/>
      <c r="AE5674" s="41"/>
      <c r="AT5674" s="20" t="s">
        <v>381</v>
      </c>
      <c r="AU5674" s="20" t="s">
        <v>91</v>
      </c>
    </row>
    <row r="5675" s="2" customFormat="1" ht="24.15" customHeight="1">
      <c r="A5675" s="41"/>
      <c r="B5675" s="42"/>
      <c r="C5675" s="218" t="s">
        <v>5190</v>
      </c>
      <c r="D5675" s="218" t="s">
        <v>375</v>
      </c>
      <c r="E5675" s="219" t="s">
        <v>5191</v>
      </c>
      <c r="F5675" s="220" t="s">
        <v>5192</v>
      </c>
      <c r="G5675" s="221" t="s">
        <v>153</v>
      </c>
      <c r="H5675" s="222">
        <v>974.35199999999998</v>
      </c>
      <c r="I5675" s="223"/>
      <c r="J5675" s="224">
        <f>ROUND(I5675*H5675,2)</f>
        <v>0</v>
      </c>
      <c r="K5675" s="220" t="s">
        <v>378</v>
      </c>
      <c r="L5675" s="47"/>
      <c r="M5675" s="225" t="s">
        <v>19</v>
      </c>
      <c r="N5675" s="226" t="s">
        <v>50</v>
      </c>
      <c r="O5675" s="87"/>
      <c r="P5675" s="227">
        <f>O5675*H5675</f>
        <v>0</v>
      </c>
      <c r="Q5675" s="227">
        <v>5.0000000000000002E-05</v>
      </c>
      <c r="R5675" s="227">
        <f>Q5675*H5675</f>
        <v>0.0487176</v>
      </c>
      <c r="S5675" s="227">
        <v>0</v>
      </c>
      <c r="T5675" s="228">
        <f>S5675*H5675</f>
        <v>0</v>
      </c>
      <c r="U5675" s="41"/>
      <c r="V5675" s="41"/>
      <c r="W5675" s="41"/>
      <c r="X5675" s="41"/>
      <c r="Y5675" s="41"/>
      <c r="Z5675" s="41"/>
      <c r="AA5675" s="41"/>
      <c r="AB5675" s="41"/>
      <c r="AC5675" s="41"/>
      <c r="AD5675" s="41"/>
      <c r="AE5675" s="41"/>
      <c r="AR5675" s="229" t="s">
        <v>482</v>
      </c>
      <c r="AT5675" s="229" t="s">
        <v>375</v>
      </c>
      <c r="AU5675" s="229" t="s">
        <v>91</v>
      </c>
      <c r="AY5675" s="20" t="s">
        <v>373</v>
      </c>
      <c r="BE5675" s="230">
        <f>IF(N5675="základní",J5675,0)</f>
        <v>0</v>
      </c>
      <c r="BF5675" s="230">
        <f>IF(N5675="snížená",J5675,0)</f>
        <v>0</v>
      </c>
      <c r="BG5675" s="230">
        <f>IF(N5675="zákl. přenesená",J5675,0)</f>
        <v>0</v>
      </c>
      <c r="BH5675" s="230">
        <f>IF(N5675="sníž. přenesená",J5675,0)</f>
        <v>0</v>
      </c>
      <c r="BI5675" s="230">
        <f>IF(N5675="nulová",J5675,0)</f>
        <v>0</v>
      </c>
      <c r="BJ5675" s="20" t="s">
        <v>91</v>
      </c>
      <c r="BK5675" s="230">
        <f>ROUND(I5675*H5675,2)</f>
        <v>0</v>
      </c>
      <c r="BL5675" s="20" t="s">
        <v>482</v>
      </c>
      <c r="BM5675" s="229" t="s">
        <v>5193</v>
      </c>
    </row>
    <row r="5676" s="2" customFormat="1">
      <c r="A5676" s="41"/>
      <c r="B5676" s="42"/>
      <c r="C5676" s="43"/>
      <c r="D5676" s="231" t="s">
        <v>381</v>
      </c>
      <c r="E5676" s="43"/>
      <c r="F5676" s="232" t="s">
        <v>5194</v>
      </c>
      <c r="G5676" s="43"/>
      <c r="H5676" s="43"/>
      <c r="I5676" s="233"/>
      <c r="J5676" s="43"/>
      <c r="K5676" s="43"/>
      <c r="L5676" s="47"/>
      <c r="M5676" s="234"/>
      <c r="N5676" s="235"/>
      <c r="O5676" s="87"/>
      <c r="P5676" s="87"/>
      <c r="Q5676" s="87"/>
      <c r="R5676" s="87"/>
      <c r="S5676" s="87"/>
      <c r="T5676" s="88"/>
      <c r="U5676" s="41"/>
      <c r="V5676" s="41"/>
      <c r="W5676" s="41"/>
      <c r="X5676" s="41"/>
      <c r="Y5676" s="41"/>
      <c r="Z5676" s="41"/>
      <c r="AA5676" s="41"/>
      <c r="AB5676" s="41"/>
      <c r="AC5676" s="41"/>
      <c r="AD5676" s="41"/>
      <c r="AE5676" s="41"/>
      <c r="AT5676" s="20" t="s">
        <v>381</v>
      </c>
      <c r="AU5676" s="20" t="s">
        <v>91</v>
      </c>
    </row>
    <row r="5677" s="14" customFormat="1">
      <c r="A5677" s="14"/>
      <c r="B5677" s="247"/>
      <c r="C5677" s="248"/>
      <c r="D5677" s="238" t="s">
        <v>383</v>
      </c>
      <c r="E5677" s="249" t="s">
        <v>19</v>
      </c>
      <c r="F5677" s="250" t="s">
        <v>196</v>
      </c>
      <c r="G5677" s="248"/>
      <c r="H5677" s="251">
        <v>974.35199999999998</v>
      </c>
      <c r="I5677" s="252"/>
      <c r="J5677" s="248"/>
      <c r="K5677" s="248"/>
      <c r="L5677" s="253"/>
      <c r="M5677" s="254"/>
      <c r="N5677" s="255"/>
      <c r="O5677" s="255"/>
      <c r="P5677" s="255"/>
      <c r="Q5677" s="255"/>
      <c r="R5677" s="255"/>
      <c r="S5677" s="255"/>
      <c r="T5677" s="256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T5677" s="257" t="s">
        <v>383</v>
      </c>
      <c r="AU5677" s="257" t="s">
        <v>91</v>
      </c>
      <c r="AV5677" s="14" t="s">
        <v>91</v>
      </c>
      <c r="AW5677" s="14" t="s">
        <v>37</v>
      </c>
      <c r="AX5677" s="14" t="s">
        <v>78</v>
      </c>
      <c r="AY5677" s="257" t="s">
        <v>373</v>
      </c>
    </row>
    <row r="5678" s="15" customFormat="1">
      <c r="A5678" s="15"/>
      <c r="B5678" s="258"/>
      <c r="C5678" s="259"/>
      <c r="D5678" s="238" t="s">
        <v>383</v>
      </c>
      <c r="E5678" s="260" t="s">
        <v>19</v>
      </c>
      <c r="F5678" s="261" t="s">
        <v>386</v>
      </c>
      <c r="G5678" s="259"/>
      <c r="H5678" s="262">
        <v>974.35199999999998</v>
      </c>
      <c r="I5678" s="263"/>
      <c r="J5678" s="259"/>
      <c r="K5678" s="259"/>
      <c r="L5678" s="264"/>
      <c r="M5678" s="265"/>
      <c r="N5678" s="266"/>
      <c r="O5678" s="266"/>
      <c r="P5678" s="266"/>
      <c r="Q5678" s="266"/>
      <c r="R5678" s="266"/>
      <c r="S5678" s="266"/>
      <c r="T5678" s="267"/>
      <c r="U5678" s="15"/>
      <c r="V5678" s="15"/>
      <c r="W5678" s="15"/>
      <c r="X5678" s="15"/>
      <c r="Y5678" s="15"/>
      <c r="Z5678" s="15"/>
      <c r="AA5678" s="15"/>
      <c r="AB5678" s="15"/>
      <c r="AC5678" s="15"/>
      <c r="AD5678" s="15"/>
      <c r="AE5678" s="15"/>
      <c r="AT5678" s="268" t="s">
        <v>383</v>
      </c>
      <c r="AU5678" s="268" t="s">
        <v>91</v>
      </c>
      <c r="AV5678" s="15" t="s">
        <v>379</v>
      </c>
      <c r="AW5678" s="15" t="s">
        <v>37</v>
      </c>
      <c r="AX5678" s="15" t="s">
        <v>85</v>
      </c>
      <c r="AY5678" s="268" t="s">
        <v>373</v>
      </c>
    </row>
    <row r="5679" s="2" customFormat="1" ht="49.05" customHeight="1">
      <c r="A5679" s="41"/>
      <c r="B5679" s="42"/>
      <c r="C5679" s="218" t="s">
        <v>5195</v>
      </c>
      <c r="D5679" s="218" t="s">
        <v>375</v>
      </c>
      <c r="E5679" s="219" t="s">
        <v>5196</v>
      </c>
      <c r="F5679" s="220" t="s">
        <v>5197</v>
      </c>
      <c r="G5679" s="221" t="s">
        <v>2058</v>
      </c>
      <c r="H5679" s="290"/>
      <c r="I5679" s="223"/>
      <c r="J5679" s="224">
        <f>ROUND(I5679*H5679,2)</f>
        <v>0</v>
      </c>
      <c r="K5679" s="220" t="s">
        <v>378</v>
      </c>
      <c r="L5679" s="47"/>
      <c r="M5679" s="225" t="s">
        <v>19</v>
      </c>
      <c r="N5679" s="226" t="s">
        <v>50</v>
      </c>
      <c r="O5679" s="87"/>
      <c r="P5679" s="227">
        <f>O5679*H5679</f>
        <v>0</v>
      </c>
      <c r="Q5679" s="227">
        <v>0</v>
      </c>
      <c r="R5679" s="227">
        <f>Q5679*H5679</f>
        <v>0</v>
      </c>
      <c r="S5679" s="227">
        <v>0</v>
      </c>
      <c r="T5679" s="228">
        <f>S5679*H5679</f>
        <v>0</v>
      </c>
      <c r="U5679" s="41"/>
      <c r="V5679" s="41"/>
      <c r="W5679" s="41"/>
      <c r="X5679" s="41"/>
      <c r="Y5679" s="41"/>
      <c r="Z5679" s="41"/>
      <c r="AA5679" s="41"/>
      <c r="AB5679" s="41"/>
      <c r="AC5679" s="41"/>
      <c r="AD5679" s="41"/>
      <c r="AE5679" s="41"/>
      <c r="AR5679" s="229" t="s">
        <v>482</v>
      </c>
      <c r="AT5679" s="229" t="s">
        <v>375</v>
      </c>
      <c r="AU5679" s="229" t="s">
        <v>91</v>
      </c>
      <c r="AY5679" s="20" t="s">
        <v>373</v>
      </c>
      <c r="BE5679" s="230">
        <f>IF(N5679="základní",J5679,0)</f>
        <v>0</v>
      </c>
      <c r="BF5679" s="230">
        <f>IF(N5679="snížená",J5679,0)</f>
        <v>0</v>
      </c>
      <c r="BG5679" s="230">
        <f>IF(N5679="zákl. přenesená",J5679,0)</f>
        <v>0</v>
      </c>
      <c r="BH5679" s="230">
        <f>IF(N5679="sníž. přenesená",J5679,0)</f>
        <v>0</v>
      </c>
      <c r="BI5679" s="230">
        <f>IF(N5679="nulová",J5679,0)</f>
        <v>0</v>
      </c>
      <c r="BJ5679" s="20" t="s">
        <v>91</v>
      </c>
      <c r="BK5679" s="230">
        <f>ROUND(I5679*H5679,2)</f>
        <v>0</v>
      </c>
      <c r="BL5679" s="20" t="s">
        <v>482</v>
      </c>
      <c r="BM5679" s="229" t="s">
        <v>5198</v>
      </c>
    </row>
    <row r="5680" s="2" customFormat="1">
      <c r="A5680" s="41"/>
      <c r="B5680" s="42"/>
      <c r="C5680" s="43"/>
      <c r="D5680" s="231" t="s">
        <v>381</v>
      </c>
      <c r="E5680" s="43"/>
      <c r="F5680" s="232" t="s">
        <v>5199</v>
      </c>
      <c r="G5680" s="43"/>
      <c r="H5680" s="43"/>
      <c r="I5680" s="233"/>
      <c r="J5680" s="43"/>
      <c r="K5680" s="43"/>
      <c r="L5680" s="47"/>
      <c r="M5680" s="234"/>
      <c r="N5680" s="235"/>
      <c r="O5680" s="87"/>
      <c r="P5680" s="87"/>
      <c r="Q5680" s="87"/>
      <c r="R5680" s="87"/>
      <c r="S5680" s="87"/>
      <c r="T5680" s="88"/>
      <c r="U5680" s="41"/>
      <c r="V5680" s="41"/>
      <c r="W5680" s="41"/>
      <c r="X5680" s="41"/>
      <c r="Y5680" s="41"/>
      <c r="Z5680" s="41"/>
      <c r="AA5680" s="41"/>
      <c r="AB5680" s="41"/>
      <c r="AC5680" s="41"/>
      <c r="AD5680" s="41"/>
      <c r="AE5680" s="41"/>
      <c r="AT5680" s="20" t="s">
        <v>381</v>
      </c>
      <c r="AU5680" s="20" t="s">
        <v>91</v>
      </c>
    </row>
    <row r="5681" s="12" customFormat="1" ht="22.8" customHeight="1">
      <c r="A5681" s="12"/>
      <c r="B5681" s="202"/>
      <c r="C5681" s="203"/>
      <c r="D5681" s="204" t="s">
        <v>77</v>
      </c>
      <c r="E5681" s="216" t="s">
        <v>5200</v>
      </c>
      <c r="F5681" s="216" t="s">
        <v>5201</v>
      </c>
      <c r="G5681" s="203"/>
      <c r="H5681" s="203"/>
      <c r="I5681" s="206"/>
      <c r="J5681" s="217">
        <f>BK5681</f>
        <v>0</v>
      </c>
      <c r="K5681" s="203"/>
      <c r="L5681" s="208"/>
      <c r="M5681" s="209"/>
      <c r="N5681" s="210"/>
      <c r="O5681" s="210"/>
      <c r="P5681" s="211">
        <f>SUM(P5682:P5717)</f>
        <v>0</v>
      </c>
      <c r="Q5681" s="210"/>
      <c r="R5681" s="211">
        <f>SUM(R5682:R5717)</f>
        <v>0.10760499999999999</v>
      </c>
      <c r="S5681" s="210"/>
      <c r="T5681" s="212">
        <f>SUM(T5682:T5717)</f>
        <v>0</v>
      </c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R5681" s="213" t="s">
        <v>91</v>
      </c>
      <c r="AT5681" s="214" t="s">
        <v>77</v>
      </c>
      <c r="AU5681" s="214" t="s">
        <v>85</v>
      </c>
      <c r="AY5681" s="213" t="s">
        <v>373</v>
      </c>
      <c r="BK5681" s="215">
        <f>SUM(BK5682:BK5717)</f>
        <v>0</v>
      </c>
    </row>
    <row r="5682" s="2" customFormat="1" ht="24.15" customHeight="1">
      <c r="A5682" s="41"/>
      <c r="B5682" s="42"/>
      <c r="C5682" s="218" t="s">
        <v>5202</v>
      </c>
      <c r="D5682" s="218" t="s">
        <v>375</v>
      </c>
      <c r="E5682" s="219" t="s">
        <v>5203</v>
      </c>
      <c r="F5682" s="220" t="s">
        <v>5204</v>
      </c>
      <c r="G5682" s="221" t="s">
        <v>230</v>
      </c>
      <c r="H5682" s="222">
        <v>36</v>
      </c>
      <c r="I5682" s="223"/>
      <c r="J5682" s="224">
        <f>ROUND(I5682*H5682,2)</f>
        <v>0</v>
      </c>
      <c r="K5682" s="220" t="s">
        <v>378</v>
      </c>
      <c r="L5682" s="47"/>
      <c r="M5682" s="225" t="s">
        <v>19</v>
      </c>
      <c r="N5682" s="226" t="s">
        <v>50</v>
      </c>
      <c r="O5682" s="87"/>
      <c r="P5682" s="227">
        <f>O5682*H5682</f>
        <v>0</v>
      </c>
      <c r="Q5682" s="227">
        <v>0.00021000000000000001</v>
      </c>
      <c r="R5682" s="227">
        <f>Q5682*H5682</f>
        <v>0.0075600000000000007</v>
      </c>
      <c r="S5682" s="227">
        <v>0</v>
      </c>
      <c r="T5682" s="228">
        <f>S5682*H5682</f>
        <v>0</v>
      </c>
      <c r="U5682" s="41"/>
      <c r="V5682" s="41"/>
      <c r="W5682" s="41"/>
      <c r="X5682" s="41"/>
      <c r="Y5682" s="41"/>
      <c r="Z5682" s="41"/>
      <c r="AA5682" s="41"/>
      <c r="AB5682" s="41"/>
      <c r="AC5682" s="41"/>
      <c r="AD5682" s="41"/>
      <c r="AE5682" s="41"/>
      <c r="AR5682" s="229" t="s">
        <v>482</v>
      </c>
      <c r="AT5682" s="229" t="s">
        <v>375</v>
      </c>
      <c r="AU5682" s="229" t="s">
        <v>91</v>
      </c>
      <c r="AY5682" s="20" t="s">
        <v>373</v>
      </c>
      <c r="BE5682" s="230">
        <f>IF(N5682="základní",J5682,0)</f>
        <v>0</v>
      </c>
      <c r="BF5682" s="230">
        <f>IF(N5682="snížená",J5682,0)</f>
        <v>0</v>
      </c>
      <c r="BG5682" s="230">
        <f>IF(N5682="zákl. přenesená",J5682,0)</f>
        <v>0</v>
      </c>
      <c r="BH5682" s="230">
        <f>IF(N5682="sníž. přenesená",J5682,0)</f>
        <v>0</v>
      </c>
      <c r="BI5682" s="230">
        <f>IF(N5682="nulová",J5682,0)</f>
        <v>0</v>
      </c>
      <c r="BJ5682" s="20" t="s">
        <v>91</v>
      </c>
      <c r="BK5682" s="230">
        <f>ROUND(I5682*H5682,2)</f>
        <v>0</v>
      </c>
      <c r="BL5682" s="20" t="s">
        <v>482</v>
      </c>
      <c r="BM5682" s="229" t="s">
        <v>5205</v>
      </c>
    </row>
    <row r="5683" s="2" customFormat="1">
      <c r="A5683" s="41"/>
      <c r="B5683" s="42"/>
      <c r="C5683" s="43"/>
      <c r="D5683" s="231" t="s">
        <v>381</v>
      </c>
      <c r="E5683" s="43"/>
      <c r="F5683" s="232" t="s">
        <v>5206</v>
      </c>
      <c r="G5683" s="43"/>
      <c r="H5683" s="43"/>
      <c r="I5683" s="233"/>
      <c r="J5683" s="43"/>
      <c r="K5683" s="43"/>
      <c r="L5683" s="47"/>
      <c r="M5683" s="234"/>
      <c r="N5683" s="235"/>
      <c r="O5683" s="87"/>
      <c r="P5683" s="87"/>
      <c r="Q5683" s="87"/>
      <c r="R5683" s="87"/>
      <c r="S5683" s="87"/>
      <c r="T5683" s="88"/>
      <c r="U5683" s="41"/>
      <c r="V5683" s="41"/>
      <c r="W5683" s="41"/>
      <c r="X5683" s="41"/>
      <c r="Y5683" s="41"/>
      <c r="Z5683" s="41"/>
      <c r="AA5683" s="41"/>
      <c r="AB5683" s="41"/>
      <c r="AC5683" s="41"/>
      <c r="AD5683" s="41"/>
      <c r="AE5683" s="41"/>
      <c r="AT5683" s="20" t="s">
        <v>381</v>
      </c>
      <c r="AU5683" s="20" t="s">
        <v>91</v>
      </c>
    </row>
    <row r="5684" s="13" customFormat="1">
      <c r="A5684" s="13"/>
      <c r="B5684" s="236"/>
      <c r="C5684" s="237"/>
      <c r="D5684" s="238" t="s">
        <v>383</v>
      </c>
      <c r="E5684" s="239" t="s">
        <v>19</v>
      </c>
      <c r="F5684" s="240" t="s">
        <v>1348</v>
      </c>
      <c r="G5684" s="237"/>
      <c r="H5684" s="239" t="s">
        <v>19</v>
      </c>
      <c r="I5684" s="241"/>
      <c r="J5684" s="237"/>
      <c r="K5684" s="237"/>
      <c r="L5684" s="242"/>
      <c r="M5684" s="243"/>
      <c r="N5684" s="244"/>
      <c r="O5684" s="244"/>
      <c r="P5684" s="244"/>
      <c r="Q5684" s="244"/>
      <c r="R5684" s="244"/>
      <c r="S5684" s="244"/>
      <c r="T5684" s="245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46" t="s">
        <v>383</v>
      </c>
      <c r="AU5684" s="246" t="s">
        <v>91</v>
      </c>
      <c r="AV5684" s="13" t="s">
        <v>85</v>
      </c>
      <c r="AW5684" s="13" t="s">
        <v>37</v>
      </c>
      <c r="AX5684" s="13" t="s">
        <v>78</v>
      </c>
      <c r="AY5684" s="246" t="s">
        <v>373</v>
      </c>
    </row>
    <row r="5685" s="13" customFormat="1">
      <c r="A5685" s="13"/>
      <c r="B5685" s="236"/>
      <c r="C5685" s="237"/>
      <c r="D5685" s="238" t="s">
        <v>383</v>
      </c>
      <c r="E5685" s="239" t="s">
        <v>19</v>
      </c>
      <c r="F5685" s="240" t="s">
        <v>1441</v>
      </c>
      <c r="G5685" s="237"/>
      <c r="H5685" s="239" t="s">
        <v>19</v>
      </c>
      <c r="I5685" s="241"/>
      <c r="J5685" s="237"/>
      <c r="K5685" s="237"/>
      <c r="L5685" s="242"/>
      <c r="M5685" s="243"/>
      <c r="N5685" s="244"/>
      <c r="O5685" s="244"/>
      <c r="P5685" s="244"/>
      <c r="Q5685" s="244"/>
      <c r="R5685" s="244"/>
      <c r="S5685" s="244"/>
      <c r="T5685" s="245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T5685" s="246" t="s">
        <v>383</v>
      </c>
      <c r="AU5685" s="246" t="s">
        <v>91</v>
      </c>
      <c r="AV5685" s="13" t="s">
        <v>85</v>
      </c>
      <c r="AW5685" s="13" t="s">
        <v>37</v>
      </c>
      <c r="AX5685" s="13" t="s">
        <v>78</v>
      </c>
      <c r="AY5685" s="246" t="s">
        <v>373</v>
      </c>
    </row>
    <row r="5686" s="14" customFormat="1">
      <c r="A5686" s="14"/>
      <c r="B5686" s="247"/>
      <c r="C5686" s="248"/>
      <c r="D5686" s="238" t="s">
        <v>383</v>
      </c>
      <c r="E5686" s="249" t="s">
        <v>19</v>
      </c>
      <c r="F5686" s="250" t="s">
        <v>5207</v>
      </c>
      <c r="G5686" s="248"/>
      <c r="H5686" s="251">
        <v>36</v>
      </c>
      <c r="I5686" s="252"/>
      <c r="J5686" s="248"/>
      <c r="K5686" s="248"/>
      <c r="L5686" s="253"/>
      <c r="M5686" s="254"/>
      <c r="N5686" s="255"/>
      <c r="O5686" s="255"/>
      <c r="P5686" s="255"/>
      <c r="Q5686" s="255"/>
      <c r="R5686" s="255"/>
      <c r="S5686" s="255"/>
      <c r="T5686" s="256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T5686" s="257" t="s">
        <v>383</v>
      </c>
      <c r="AU5686" s="257" t="s">
        <v>91</v>
      </c>
      <c r="AV5686" s="14" t="s">
        <v>91</v>
      </c>
      <c r="AW5686" s="14" t="s">
        <v>37</v>
      </c>
      <c r="AX5686" s="14" t="s">
        <v>78</v>
      </c>
      <c r="AY5686" s="257" t="s">
        <v>373</v>
      </c>
    </row>
    <row r="5687" s="15" customFormat="1">
      <c r="A5687" s="15"/>
      <c r="B5687" s="258"/>
      <c r="C5687" s="259"/>
      <c r="D5687" s="238" t="s">
        <v>383</v>
      </c>
      <c r="E5687" s="260" t="s">
        <v>19</v>
      </c>
      <c r="F5687" s="261" t="s">
        <v>386</v>
      </c>
      <c r="G5687" s="259"/>
      <c r="H5687" s="262">
        <v>36</v>
      </c>
      <c r="I5687" s="263"/>
      <c r="J5687" s="259"/>
      <c r="K5687" s="259"/>
      <c r="L5687" s="264"/>
      <c r="M5687" s="265"/>
      <c r="N5687" s="266"/>
      <c r="O5687" s="266"/>
      <c r="P5687" s="266"/>
      <c r="Q5687" s="266"/>
      <c r="R5687" s="266"/>
      <c r="S5687" s="266"/>
      <c r="T5687" s="267"/>
      <c r="U5687" s="15"/>
      <c r="V5687" s="15"/>
      <c r="W5687" s="15"/>
      <c r="X5687" s="15"/>
      <c r="Y5687" s="15"/>
      <c r="Z5687" s="15"/>
      <c r="AA5687" s="15"/>
      <c r="AB5687" s="15"/>
      <c r="AC5687" s="15"/>
      <c r="AD5687" s="15"/>
      <c r="AE5687" s="15"/>
      <c r="AT5687" s="268" t="s">
        <v>383</v>
      </c>
      <c r="AU5687" s="268" t="s">
        <v>91</v>
      </c>
      <c r="AV5687" s="15" t="s">
        <v>379</v>
      </c>
      <c r="AW5687" s="15" t="s">
        <v>37</v>
      </c>
      <c r="AX5687" s="15" t="s">
        <v>85</v>
      </c>
      <c r="AY5687" s="268" t="s">
        <v>373</v>
      </c>
    </row>
    <row r="5688" s="2" customFormat="1" ht="62.7" customHeight="1">
      <c r="A5688" s="41"/>
      <c r="B5688" s="42"/>
      <c r="C5688" s="218" t="s">
        <v>5208</v>
      </c>
      <c r="D5688" s="218" t="s">
        <v>375</v>
      </c>
      <c r="E5688" s="219" t="s">
        <v>5209</v>
      </c>
      <c r="F5688" s="220" t="s">
        <v>5210</v>
      </c>
      <c r="G5688" s="221" t="s">
        <v>153</v>
      </c>
      <c r="H5688" s="222">
        <v>93.5</v>
      </c>
      <c r="I5688" s="223"/>
      <c r="J5688" s="224">
        <f>ROUND(I5688*H5688,2)</f>
        <v>0</v>
      </c>
      <c r="K5688" s="220" t="s">
        <v>378</v>
      </c>
      <c r="L5688" s="47"/>
      <c r="M5688" s="225" t="s">
        <v>19</v>
      </c>
      <c r="N5688" s="226" t="s">
        <v>50</v>
      </c>
      <c r="O5688" s="87"/>
      <c r="P5688" s="227">
        <f>O5688*H5688</f>
        <v>0</v>
      </c>
      <c r="Q5688" s="227">
        <v>0</v>
      </c>
      <c r="R5688" s="227">
        <f>Q5688*H5688</f>
        <v>0</v>
      </c>
      <c r="S5688" s="227">
        <v>0</v>
      </c>
      <c r="T5688" s="228">
        <f>S5688*H5688</f>
        <v>0</v>
      </c>
      <c r="U5688" s="41"/>
      <c r="V5688" s="41"/>
      <c r="W5688" s="41"/>
      <c r="X5688" s="41"/>
      <c r="Y5688" s="41"/>
      <c r="Z5688" s="41"/>
      <c r="AA5688" s="41"/>
      <c r="AB5688" s="41"/>
      <c r="AC5688" s="41"/>
      <c r="AD5688" s="41"/>
      <c r="AE5688" s="41"/>
      <c r="AR5688" s="229" t="s">
        <v>482</v>
      </c>
      <c r="AT5688" s="229" t="s">
        <v>375</v>
      </c>
      <c r="AU5688" s="229" t="s">
        <v>91</v>
      </c>
      <c r="AY5688" s="20" t="s">
        <v>373</v>
      </c>
      <c r="BE5688" s="230">
        <f>IF(N5688="základní",J5688,0)</f>
        <v>0</v>
      </c>
      <c r="BF5688" s="230">
        <f>IF(N5688="snížená",J5688,0)</f>
        <v>0</v>
      </c>
      <c r="BG5688" s="230">
        <f>IF(N5688="zákl. přenesená",J5688,0)</f>
        <v>0</v>
      </c>
      <c r="BH5688" s="230">
        <f>IF(N5688="sníž. přenesená",J5688,0)</f>
        <v>0</v>
      </c>
      <c r="BI5688" s="230">
        <f>IF(N5688="nulová",J5688,0)</f>
        <v>0</v>
      </c>
      <c r="BJ5688" s="20" t="s">
        <v>91</v>
      </c>
      <c r="BK5688" s="230">
        <f>ROUND(I5688*H5688,2)</f>
        <v>0</v>
      </c>
      <c r="BL5688" s="20" t="s">
        <v>482</v>
      </c>
      <c r="BM5688" s="229" t="s">
        <v>5211</v>
      </c>
    </row>
    <row r="5689" s="2" customFormat="1">
      <c r="A5689" s="41"/>
      <c r="B5689" s="42"/>
      <c r="C5689" s="43"/>
      <c r="D5689" s="231" t="s">
        <v>381</v>
      </c>
      <c r="E5689" s="43"/>
      <c r="F5689" s="232" t="s">
        <v>5212</v>
      </c>
      <c r="G5689" s="43"/>
      <c r="H5689" s="43"/>
      <c r="I5689" s="233"/>
      <c r="J5689" s="43"/>
      <c r="K5689" s="43"/>
      <c r="L5689" s="47"/>
      <c r="M5689" s="234"/>
      <c r="N5689" s="235"/>
      <c r="O5689" s="87"/>
      <c r="P5689" s="87"/>
      <c r="Q5689" s="87"/>
      <c r="R5689" s="87"/>
      <c r="S5689" s="87"/>
      <c r="T5689" s="88"/>
      <c r="U5689" s="41"/>
      <c r="V5689" s="41"/>
      <c r="W5689" s="41"/>
      <c r="X5689" s="41"/>
      <c r="Y5689" s="41"/>
      <c r="Z5689" s="41"/>
      <c r="AA5689" s="41"/>
      <c r="AB5689" s="41"/>
      <c r="AC5689" s="41"/>
      <c r="AD5689" s="41"/>
      <c r="AE5689" s="41"/>
      <c r="AT5689" s="20" t="s">
        <v>381</v>
      </c>
      <c r="AU5689" s="20" t="s">
        <v>91</v>
      </c>
    </row>
    <row r="5690" s="13" customFormat="1">
      <c r="A5690" s="13"/>
      <c r="B5690" s="236"/>
      <c r="C5690" s="237"/>
      <c r="D5690" s="238" t="s">
        <v>383</v>
      </c>
      <c r="E5690" s="239" t="s">
        <v>19</v>
      </c>
      <c r="F5690" s="240" t="s">
        <v>1348</v>
      </c>
      <c r="G5690" s="237"/>
      <c r="H5690" s="239" t="s">
        <v>19</v>
      </c>
      <c r="I5690" s="241"/>
      <c r="J5690" s="237"/>
      <c r="K5690" s="237"/>
      <c r="L5690" s="242"/>
      <c r="M5690" s="243"/>
      <c r="N5690" s="244"/>
      <c r="O5690" s="244"/>
      <c r="P5690" s="244"/>
      <c r="Q5690" s="244"/>
      <c r="R5690" s="244"/>
      <c r="S5690" s="244"/>
      <c r="T5690" s="245"/>
      <c r="U5690" s="13"/>
      <c r="V5690" s="13"/>
      <c r="W5690" s="13"/>
      <c r="X5690" s="13"/>
      <c r="Y5690" s="13"/>
      <c r="Z5690" s="13"/>
      <c r="AA5690" s="13"/>
      <c r="AB5690" s="13"/>
      <c r="AC5690" s="13"/>
      <c r="AD5690" s="13"/>
      <c r="AE5690" s="13"/>
      <c r="AT5690" s="246" t="s">
        <v>383</v>
      </c>
      <c r="AU5690" s="246" t="s">
        <v>91</v>
      </c>
      <c r="AV5690" s="13" t="s">
        <v>85</v>
      </c>
      <c r="AW5690" s="13" t="s">
        <v>37</v>
      </c>
      <c r="AX5690" s="13" t="s">
        <v>78</v>
      </c>
      <c r="AY5690" s="246" t="s">
        <v>373</v>
      </c>
    </row>
    <row r="5691" s="13" customFormat="1">
      <c r="A5691" s="13"/>
      <c r="B5691" s="236"/>
      <c r="C5691" s="237"/>
      <c r="D5691" s="238" t="s">
        <v>383</v>
      </c>
      <c r="E5691" s="239" t="s">
        <v>19</v>
      </c>
      <c r="F5691" s="240" t="s">
        <v>668</v>
      </c>
      <c r="G5691" s="237"/>
      <c r="H5691" s="239" t="s">
        <v>19</v>
      </c>
      <c r="I5691" s="241"/>
      <c r="J5691" s="237"/>
      <c r="K5691" s="237"/>
      <c r="L5691" s="242"/>
      <c r="M5691" s="243"/>
      <c r="N5691" s="244"/>
      <c r="O5691" s="244"/>
      <c r="P5691" s="244"/>
      <c r="Q5691" s="244"/>
      <c r="R5691" s="244"/>
      <c r="S5691" s="244"/>
      <c r="T5691" s="245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T5691" s="246" t="s">
        <v>383</v>
      </c>
      <c r="AU5691" s="246" t="s">
        <v>91</v>
      </c>
      <c r="AV5691" s="13" t="s">
        <v>85</v>
      </c>
      <c r="AW5691" s="13" t="s">
        <v>37</v>
      </c>
      <c r="AX5691" s="13" t="s">
        <v>78</v>
      </c>
      <c r="AY5691" s="246" t="s">
        <v>373</v>
      </c>
    </row>
    <row r="5692" s="13" customFormat="1">
      <c r="A5692" s="13"/>
      <c r="B5692" s="236"/>
      <c r="C5692" s="237"/>
      <c r="D5692" s="238" t="s">
        <v>383</v>
      </c>
      <c r="E5692" s="239" t="s">
        <v>19</v>
      </c>
      <c r="F5692" s="240" t="s">
        <v>1349</v>
      </c>
      <c r="G5692" s="237"/>
      <c r="H5692" s="239" t="s">
        <v>19</v>
      </c>
      <c r="I5692" s="241"/>
      <c r="J5692" s="237"/>
      <c r="K5692" s="237"/>
      <c r="L5692" s="242"/>
      <c r="M5692" s="243"/>
      <c r="N5692" s="244"/>
      <c r="O5692" s="244"/>
      <c r="P5692" s="244"/>
      <c r="Q5692" s="244"/>
      <c r="R5692" s="244"/>
      <c r="S5692" s="244"/>
      <c r="T5692" s="245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46" t="s">
        <v>383</v>
      </c>
      <c r="AU5692" s="246" t="s">
        <v>91</v>
      </c>
      <c r="AV5692" s="13" t="s">
        <v>85</v>
      </c>
      <c r="AW5692" s="13" t="s">
        <v>37</v>
      </c>
      <c r="AX5692" s="13" t="s">
        <v>78</v>
      </c>
      <c r="AY5692" s="246" t="s">
        <v>373</v>
      </c>
    </row>
    <row r="5693" s="14" customFormat="1">
      <c r="A5693" s="14"/>
      <c r="B5693" s="247"/>
      <c r="C5693" s="248"/>
      <c r="D5693" s="238" t="s">
        <v>383</v>
      </c>
      <c r="E5693" s="249" t="s">
        <v>19</v>
      </c>
      <c r="F5693" s="250" t="s">
        <v>5213</v>
      </c>
      <c r="G5693" s="248"/>
      <c r="H5693" s="251">
        <v>93.5</v>
      </c>
      <c r="I5693" s="252"/>
      <c r="J5693" s="248"/>
      <c r="K5693" s="248"/>
      <c r="L5693" s="253"/>
      <c r="M5693" s="254"/>
      <c r="N5693" s="255"/>
      <c r="O5693" s="255"/>
      <c r="P5693" s="255"/>
      <c r="Q5693" s="255"/>
      <c r="R5693" s="255"/>
      <c r="S5693" s="255"/>
      <c r="T5693" s="256"/>
      <c r="U5693" s="14"/>
      <c r="V5693" s="14"/>
      <c r="W5693" s="14"/>
      <c r="X5693" s="14"/>
      <c r="Y5693" s="14"/>
      <c r="Z5693" s="14"/>
      <c r="AA5693" s="14"/>
      <c r="AB5693" s="14"/>
      <c r="AC5693" s="14"/>
      <c r="AD5693" s="14"/>
      <c r="AE5693" s="14"/>
      <c r="AT5693" s="257" t="s">
        <v>383</v>
      </c>
      <c r="AU5693" s="257" t="s">
        <v>91</v>
      </c>
      <c r="AV5693" s="14" t="s">
        <v>91</v>
      </c>
      <c r="AW5693" s="14" t="s">
        <v>37</v>
      </c>
      <c r="AX5693" s="14" t="s">
        <v>78</v>
      </c>
      <c r="AY5693" s="257" t="s">
        <v>373</v>
      </c>
    </row>
    <row r="5694" s="15" customFormat="1">
      <c r="A5694" s="15"/>
      <c r="B5694" s="258"/>
      <c r="C5694" s="259"/>
      <c r="D5694" s="238" t="s">
        <v>383</v>
      </c>
      <c r="E5694" s="260" t="s">
        <v>19</v>
      </c>
      <c r="F5694" s="261" t="s">
        <v>386</v>
      </c>
      <c r="G5694" s="259"/>
      <c r="H5694" s="262">
        <v>93.5</v>
      </c>
      <c r="I5694" s="263"/>
      <c r="J5694" s="259"/>
      <c r="K5694" s="259"/>
      <c r="L5694" s="264"/>
      <c r="M5694" s="265"/>
      <c r="N5694" s="266"/>
      <c r="O5694" s="266"/>
      <c r="P5694" s="266"/>
      <c r="Q5694" s="266"/>
      <c r="R5694" s="266"/>
      <c r="S5694" s="266"/>
      <c r="T5694" s="267"/>
      <c r="U5694" s="15"/>
      <c r="V5694" s="15"/>
      <c r="W5694" s="15"/>
      <c r="X5694" s="15"/>
      <c r="Y5694" s="15"/>
      <c r="Z5694" s="15"/>
      <c r="AA5694" s="15"/>
      <c r="AB5694" s="15"/>
      <c r="AC5694" s="15"/>
      <c r="AD5694" s="15"/>
      <c r="AE5694" s="15"/>
      <c r="AT5694" s="268" t="s">
        <v>383</v>
      </c>
      <c r="AU5694" s="268" t="s">
        <v>91</v>
      </c>
      <c r="AV5694" s="15" t="s">
        <v>379</v>
      </c>
      <c r="AW5694" s="15" t="s">
        <v>37</v>
      </c>
      <c r="AX5694" s="15" t="s">
        <v>85</v>
      </c>
      <c r="AY5694" s="268" t="s">
        <v>373</v>
      </c>
    </row>
    <row r="5695" s="2" customFormat="1" ht="16.5" customHeight="1">
      <c r="A5695" s="41"/>
      <c r="B5695" s="42"/>
      <c r="C5695" s="280" t="s">
        <v>5214</v>
      </c>
      <c r="D5695" s="280" t="s">
        <v>489</v>
      </c>
      <c r="E5695" s="281" t="s">
        <v>5215</v>
      </c>
      <c r="F5695" s="282" t="s">
        <v>5216</v>
      </c>
      <c r="G5695" s="283" t="s">
        <v>2019</v>
      </c>
      <c r="H5695" s="284">
        <v>32.725000000000001</v>
      </c>
      <c r="I5695" s="285"/>
      <c r="J5695" s="286">
        <f>ROUND(I5695*H5695,2)</f>
        <v>0</v>
      </c>
      <c r="K5695" s="282" t="s">
        <v>378</v>
      </c>
      <c r="L5695" s="287"/>
      <c r="M5695" s="288" t="s">
        <v>19</v>
      </c>
      <c r="N5695" s="289" t="s">
        <v>50</v>
      </c>
      <c r="O5695" s="87"/>
      <c r="P5695" s="227">
        <f>O5695*H5695</f>
        <v>0</v>
      </c>
      <c r="Q5695" s="227">
        <v>0.001</v>
      </c>
      <c r="R5695" s="227">
        <f>Q5695*H5695</f>
        <v>0.032725000000000004</v>
      </c>
      <c r="S5695" s="227">
        <v>0</v>
      </c>
      <c r="T5695" s="228">
        <f>S5695*H5695</f>
        <v>0</v>
      </c>
      <c r="U5695" s="41"/>
      <c r="V5695" s="41"/>
      <c r="W5695" s="41"/>
      <c r="X5695" s="41"/>
      <c r="Y5695" s="41"/>
      <c r="Z5695" s="41"/>
      <c r="AA5695" s="41"/>
      <c r="AB5695" s="41"/>
      <c r="AC5695" s="41"/>
      <c r="AD5695" s="41"/>
      <c r="AE5695" s="41"/>
      <c r="AR5695" s="229" t="s">
        <v>616</v>
      </c>
      <c r="AT5695" s="229" t="s">
        <v>489</v>
      </c>
      <c r="AU5695" s="229" t="s">
        <v>91</v>
      </c>
      <c r="AY5695" s="20" t="s">
        <v>373</v>
      </c>
      <c r="BE5695" s="230">
        <f>IF(N5695="základní",J5695,0)</f>
        <v>0</v>
      </c>
      <c r="BF5695" s="230">
        <f>IF(N5695="snížená",J5695,0)</f>
        <v>0</v>
      </c>
      <c r="BG5695" s="230">
        <f>IF(N5695="zákl. přenesená",J5695,0)</f>
        <v>0</v>
      </c>
      <c r="BH5695" s="230">
        <f>IF(N5695="sníž. přenesená",J5695,0)</f>
        <v>0</v>
      </c>
      <c r="BI5695" s="230">
        <f>IF(N5695="nulová",J5695,0)</f>
        <v>0</v>
      </c>
      <c r="BJ5695" s="20" t="s">
        <v>91</v>
      </c>
      <c r="BK5695" s="230">
        <f>ROUND(I5695*H5695,2)</f>
        <v>0</v>
      </c>
      <c r="BL5695" s="20" t="s">
        <v>482</v>
      </c>
      <c r="BM5695" s="229" t="s">
        <v>5217</v>
      </c>
    </row>
    <row r="5696" s="13" customFormat="1">
      <c r="A5696" s="13"/>
      <c r="B5696" s="236"/>
      <c r="C5696" s="237"/>
      <c r="D5696" s="238" t="s">
        <v>383</v>
      </c>
      <c r="E5696" s="239" t="s">
        <v>19</v>
      </c>
      <c r="F5696" s="240" t="s">
        <v>1348</v>
      </c>
      <c r="G5696" s="237"/>
      <c r="H5696" s="239" t="s">
        <v>19</v>
      </c>
      <c r="I5696" s="241"/>
      <c r="J5696" s="237"/>
      <c r="K5696" s="237"/>
      <c r="L5696" s="242"/>
      <c r="M5696" s="243"/>
      <c r="N5696" s="244"/>
      <c r="O5696" s="244"/>
      <c r="P5696" s="244"/>
      <c r="Q5696" s="244"/>
      <c r="R5696" s="244"/>
      <c r="S5696" s="244"/>
      <c r="T5696" s="245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T5696" s="246" t="s">
        <v>383</v>
      </c>
      <c r="AU5696" s="246" t="s">
        <v>91</v>
      </c>
      <c r="AV5696" s="13" t="s">
        <v>85</v>
      </c>
      <c r="AW5696" s="13" t="s">
        <v>37</v>
      </c>
      <c r="AX5696" s="13" t="s">
        <v>78</v>
      </c>
      <c r="AY5696" s="246" t="s">
        <v>373</v>
      </c>
    </row>
    <row r="5697" s="13" customFormat="1">
      <c r="A5697" s="13"/>
      <c r="B5697" s="236"/>
      <c r="C5697" s="237"/>
      <c r="D5697" s="238" t="s">
        <v>383</v>
      </c>
      <c r="E5697" s="239" t="s">
        <v>19</v>
      </c>
      <c r="F5697" s="240" t="s">
        <v>668</v>
      </c>
      <c r="G5697" s="237"/>
      <c r="H5697" s="239" t="s">
        <v>19</v>
      </c>
      <c r="I5697" s="241"/>
      <c r="J5697" s="237"/>
      <c r="K5697" s="237"/>
      <c r="L5697" s="242"/>
      <c r="M5697" s="243"/>
      <c r="N5697" s="244"/>
      <c r="O5697" s="244"/>
      <c r="P5697" s="244"/>
      <c r="Q5697" s="244"/>
      <c r="R5697" s="244"/>
      <c r="S5697" s="244"/>
      <c r="T5697" s="245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46" t="s">
        <v>383</v>
      </c>
      <c r="AU5697" s="246" t="s">
        <v>91</v>
      </c>
      <c r="AV5697" s="13" t="s">
        <v>85</v>
      </c>
      <c r="AW5697" s="13" t="s">
        <v>37</v>
      </c>
      <c r="AX5697" s="13" t="s">
        <v>78</v>
      </c>
      <c r="AY5697" s="246" t="s">
        <v>373</v>
      </c>
    </row>
    <row r="5698" s="13" customFormat="1">
      <c r="A5698" s="13"/>
      <c r="B5698" s="236"/>
      <c r="C5698" s="237"/>
      <c r="D5698" s="238" t="s">
        <v>383</v>
      </c>
      <c r="E5698" s="239" t="s">
        <v>19</v>
      </c>
      <c r="F5698" s="240" t="s">
        <v>1349</v>
      </c>
      <c r="G5698" s="237"/>
      <c r="H5698" s="239" t="s">
        <v>19</v>
      </c>
      <c r="I5698" s="241"/>
      <c r="J5698" s="237"/>
      <c r="K5698" s="237"/>
      <c r="L5698" s="242"/>
      <c r="M5698" s="243"/>
      <c r="N5698" s="244"/>
      <c r="O5698" s="244"/>
      <c r="P5698" s="244"/>
      <c r="Q5698" s="244"/>
      <c r="R5698" s="244"/>
      <c r="S5698" s="244"/>
      <c r="T5698" s="245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46" t="s">
        <v>383</v>
      </c>
      <c r="AU5698" s="246" t="s">
        <v>91</v>
      </c>
      <c r="AV5698" s="13" t="s">
        <v>85</v>
      </c>
      <c r="AW5698" s="13" t="s">
        <v>37</v>
      </c>
      <c r="AX5698" s="13" t="s">
        <v>78</v>
      </c>
      <c r="AY5698" s="246" t="s">
        <v>373</v>
      </c>
    </row>
    <row r="5699" s="14" customFormat="1">
      <c r="A5699" s="14"/>
      <c r="B5699" s="247"/>
      <c r="C5699" s="248"/>
      <c r="D5699" s="238" t="s">
        <v>383</v>
      </c>
      <c r="E5699" s="249" t="s">
        <v>19</v>
      </c>
      <c r="F5699" s="250" t="s">
        <v>5213</v>
      </c>
      <c r="G5699" s="248"/>
      <c r="H5699" s="251">
        <v>93.5</v>
      </c>
      <c r="I5699" s="252"/>
      <c r="J5699" s="248"/>
      <c r="K5699" s="248"/>
      <c r="L5699" s="253"/>
      <c r="M5699" s="254"/>
      <c r="N5699" s="255"/>
      <c r="O5699" s="255"/>
      <c r="P5699" s="255"/>
      <c r="Q5699" s="255"/>
      <c r="R5699" s="255"/>
      <c r="S5699" s="255"/>
      <c r="T5699" s="256"/>
      <c r="U5699" s="14"/>
      <c r="V5699" s="14"/>
      <c r="W5699" s="14"/>
      <c r="X5699" s="14"/>
      <c r="Y5699" s="14"/>
      <c r="Z5699" s="14"/>
      <c r="AA5699" s="14"/>
      <c r="AB5699" s="14"/>
      <c r="AC5699" s="14"/>
      <c r="AD5699" s="14"/>
      <c r="AE5699" s="14"/>
      <c r="AT5699" s="257" t="s">
        <v>383</v>
      </c>
      <c r="AU5699" s="257" t="s">
        <v>91</v>
      </c>
      <c r="AV5699" s="14" t="s">
        <v>91</v>
      </c>
      <c r="AW5699" s="14" t="s">
        <v>37</v>
      </c>
      <c r="AX5699" s="14" t="s">
        <v>78</v>
      </c>
      <c r="AY5699" s="257" t="s">
        <v>373</v>
      </c>
    </row>
    <row r="5700" s="15" customFormat="1">
      <c r="A5700" s="15"/>
      <c r="B5700" s="258"/>
      <c r="C5700" s="259"/>
      <c r="D5700" s="238" t="s">
        <v>383</v>
      </c>
      <c r="E5700" s="260" t="s">
        <v>19</v>
      </c>
      <c r="F5700" s="261" t="s">
        <v>386</v>
      </c>
      <c r="G5700" s="259"/>
      <c r="H5700" s="262">
        <v>93.5</v>
      </c>
      <c r="I5700" s="263"/>
      <c r="J5700" s="259"/>
      <c r="K5700" s="259"/>
      <c r="L5700" s="264"/>
      <c r="M5700" s="265"/>
      <c r="N5700" s="266"/>
      <c r="O5700" s="266"/>
      <c r="P5700" s="266"/>
      <c r="Q5700" s="266"/>
      <c r="R5700" s="266"/>
      <c r="S5700" s="266"/>
      <c r="T5700" s="267"/>
      <c r="U5700" s="15"/>
      <c r="V5700" s="15"/>
      <c r="W5700" s="15"/>
      <c r="X5700" s="15"/>
      <c r="Y5700" s="15"/>
      <c r="Z5700" s="15"/>
      <c r="AA5700" s="15"/>
      <c r="AB5700" s="15"/>
      <c r="AC5700" s="15"/>
      <c r="AD5700" s="15"/>
      <c r="AE5700" s="15"/>
      <c r="AT5700" s="268" t="s">
        <v>383</v>
      </c>
      <c r="AU5700" s="268" t="s">
        <v>91</v>
      </c>
      <c r="AV5700" s="15" t="s">
        <v>379</v>
      </c>
      <c r="AW5700" s="15" t="s">
        <v>37</v>
      </c>
      <c r="AX5700" s="15" t="s">
        <v>85</v>
      </c>
      <c r="AY5700" s="268" t="s">
        <v>373</v>
      </c>
    </row>
    <row r="5701" s="14" customFormat="1">
      <c r="A5701" s="14"/>
      <c r="B5701" s="247"/>
      <c r="C5701" s="248"/>
      <c r="D5701" s="238" t="s">
        <v>383</v>
      </c>
      <c r="E5701" s="248"/>
      <c r="F5701" s="250" t="s">
        <v>5218</v>
      </c>
      <c r="G5701" s="248"/>
      <c r="H5701" s="251">
        <v>32.725000000000001</v>
      </c>
      <c r="I5701" s="252"/>
      <c r="J5701" s="248"/>
      <c r="K5701" s="248"/>
      <c r="L5701" s="253"/>
      <c r="M5701" s="254"/>
      <c r="N5701" s="255"/>
      <c r="O5701" s="255"/>
      <c r="P5701" s="255"/>
      <c r="Q5701" s="255"/>
      <c r="R5701" s="255"/>
      <c r="S5701" s="255"/>
      <c r="T5701" s="256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57" t="s">
        <v>383</v>
      </c>
      <c r="AU5701" s="257" t="s">
        <v>91</v>
      </c>
      <c r="AV5701" s="14" t="s">
        <v>91</v>
      </c>
      <c r="AW5701" s="14" t="s">
        <v>4</v>
      </c>
      <c r="AX5701" s="14" t="s">
        <v>85</v>
      </c>
      <c r="AY5701" s="257" t="s">
        <v>373</v>
      </c>
    </row>
    <row r="5702" s="2" customFormat="1" ht="62.7" customHeight="1">
      <c r="A5702" s="41"/>
      <c r="B5702" s="42"/>
      <c r="C5702" s="218" t="s">
        <v>5219</v>
      </c>
      <c r="D5702" s="218" t="s">
        <v>375</v>
      </c>
      <c r="E5702" s="219" t="s">
        <v>5220</v>
      </c>
      <c r="F5702" s="220" t="s">
        <v>5221</v>
      </c>
      <c r="G5702" s="221" t="s">
        <v>153</v>
      </c>
      <c r="H5702" s="222">
        <v>348.80700000000002</v>
      </c>
      <c r="I5702" s="223"/>
      <c r="J5702" s="224">
        <f>ROUND(I5702*H5702,2)</f>
        <v>0</v>
      </c>
      <c r="K5702" s="220" t="s">
        <v>378</v>
      </c>
      <c r="L5702" s="47"/>
      <c r="M5702" s="225" t="s">
        <v>19</v>
      </c>
      <c r="N5702" s="226" t="s">
        <v>50</v>
      </c>
      <c r="O5702" s="87"/>
      <c r="P5702" s="227">
        <f>O5702*H5702</f>
        <v>0</v>
      </c>
      <c r="Q5702" s="227">
        <v>0</v>
      </c>
      <c r="R5702" s="227">
        <f>Q5702*H5702</f>
        <v>0</v>
      </c>
      <c r="S5702" s="227">
        <v>0</v>
      </c>
      <c r="T5702" s="228">
        <f>S5702*H5702</f>
        <v>0</v>
      </c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R5702" s="229" t="s">
        <v>482</v>
      </c>
      <c r="AT5702" s="229" t="s">
        <v>375</v>
      </c>
      <c r="AU5702" s="229" t="s">
        <v>91</v>
      </c>
      <c r="AY5702" s="20" t="s">
        <v>373</v>
      </c>
      <c r="BE5702" s="230">
        <f>IF(N5702="základní",J5702,0)</f>
        <v>0</v>
      </c>
      <c r="BF5702" s="230">
        <f>IF(N5702="snížená",J5702,0)</f>
        <v>0</v>
      </c>
      <c r="BG5702" s="230">
        <f>IF(N5702="zákl. přenesená",J5702,0)</f>
        <v>0</v>
      </c>
      <c r="BH5702" s="230">
        <f>IF(N5702="sníž. přenesená",J5702,0)</f>
        <v>0</v>
      </c>
      <c r="BI5702" s="230">
        <f>IF(N5702="nulová",J5702,0)</f>
        <v>0</v>
      </c>
      <c r="BJ5702" s="20" t="s">
        <v>91</v>
      </c>
      <c r="BK5702" s="230">
        <f>ROUND(I5702*H5702,2)</f>
        <v>0</v>
      </c>
      <c r="BL5702" s="20" t="s">
        <v>482</v>
      </c>
      <c r="BM5702" s="229" t="s">
        <v>5222</v>
      </c>
    </row>
    <row r="5703" s="2" customFormat="1">
      <c r="A5703" s="41"/>
      <c r="B5703" s="42"/>
      <c r="C5703" s="43"/>
      <c r="D5703" s="231" t="s">
        <v>381</v>
      </c>
      <c r="E5703" s="43"/>
      <c r="F5703" s="232" t="s">
        <v>5223</v>
      </c>
      <c r="G5703" s="43"/>
      <c r="H5703" s="43"/>
      <c r="I5703" s="233"/>
      <c r="J5703" s="43"/>
      <c r="K5703" s="43"/>
      <c r="L5703" s="47"/>
      <c r="M5703" s="234"/>
      <c r="N5703" s="235"/>
      <c r="O5703" s="87"/>
      <c r="P5703" s="87"/>
      <c r="Q5703" s="87"/>
      <c r="R5703" s="87"/>
      <c r="S5703" s="87"/>
      <c r="T5703" s="88"/>
      <c r="U5703" s="41"/>
      <c r="V5703" s="41"/>
      <c r="W5703" s="41"/>
      <c r="X5703" s="41"/>
      <c r="Y5703" s="41"/>
      <c r="Z5703" s="41"/>
      <c r="AA5703" s="41"/>
      <c r="AB5703" s="41"/>
      <c r="AC5703" s="41"/>
      <c r="AD5703" s="41"/>
      <c r="AE5703" s="41"/>
      <c r="AT5703" s="20" t="s">
        <v>381</v>
      </c>
      <c r="AU5703" s="20" t="s">
        <v>91</v>
      </c>
    </row>
    <row r="5704" s="13" customFormat="1">
      <c r="A5704" s="13"/>
      <c r="B5704" s="236"/>
      <c r="C5704" s="237"/>
      <c r="D5704" s="238" t="s">
        <v>383</v>
      </c>
      <c r="E5704" s="239" t="s">
        <v>19</v>
      </c>
      <c r="F5704" s="240" t="s">
        <v>384</v>
      </c>
      <c r="G5704" s="237"/>
      <c r="H5704" s="239" t="s">
        <v>19</v>
      </c>
      <c r="I5704" s="241"/>
      <c r="J5704" s="237"/>
      <c r="K5704" s="237"/>
      <c r="L5704" s="242"/>
      <c r="M5704" s="243"/>
      <c r="N5704" s="244"/>
      <c r="O5704" s="244"/>
      <c r="P5704" s="244"/>
      <c r="Q5704" s="244"/>
      <c r="R5704" s="244"/>
      <c r="S5704" s="244"/>
      <c r="T5704" s="245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46" t="s">
        <v>383</v>
      </c>
      <c r="AU5704" s="246" t="s">
        <v>91</v>
      </c>
      <c r="AV5704" s="13" t="s">
        <v>85</v>
      </c>
      <c r="AW5704" s="13" t="s">
        <v>37</v>
      </c>
      <c r="AX5704" s="13" t="s">
        <v>78</v>
      </c>
      <c r="AY5704" s="246" t="s">
        <v>373</v>
      </c>
    </row>
    <row r="5705" s="13" customFormat="1">
      <c r="A5705" s="13"/>
      <c r="B5705" s="236"/>
      <c r="C5705" s="237"/>
      <c r="D5705" s="238" t="s">
        <v>383</v>
      </c>
      <c r="E5705" s="239" t="s">
        <v>19</v>
      </c>
      <c r="F5705" s="240" t="s">
        <v>668</v>
      </c>
      <c r="G5705" s="237"/>
      <c r="H5705" s="239" t="s">
        <v>19</v>
      </c>
      <c r="I5705" s="241"/>
      <c r="J5705" s="237"/>
      <c r="K5705" s="237"/>
      <c r="L5705" s="242"/>
      <c r="M5705" s="243"/>
      <c r="N5705" s="244"/>
      <c r="O5705" s="244"/>
      <c r="P5705" s="244"/>
      <c r="Q5705" s="244"/>
      <c r="R5705" s="244"/>
      <c r="S5705" s="244"/>
      <c r="T5705" s="245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46" t="s">
        <v>383</v>
      </c>
      <c r="AU5705" s="246" t="s">
        <v>91</v>
      </c>
      <c r="AV5705" s="13" t="s">
        <v>85</v>
      </c>
      <c r="AW5705" s="13" t="s">
        <v>37</v>
      </c>
      <c r="AX5705" s="13" t="s">
        <v>78</v>
      </c>
      <c r="AY5705" s="246" t="s">
        <v>373</v>
      </c>
    </row>
    <row r="5706" s="13" customFormat="1">
      <c r="A5706" s="13"/>
      <c r="B5706" s="236"/>
      <c r="C5706" s="237"/>
      <c r="D5706" s="238" t="s">
        <v>383</v>
      </c>
      <c r="E5706" s="239" t="s">
        <v>19</v>
      </c>
      <c r="F5706" s="240" t="s">
        <v>681</v>
      </c>
      <c r="G5706" s="237"/>
      <c r="H5706" s="239" t="s">
        <v>19</v>
      </c>
      <c r="I5706" s="241"/>
      <c r="J5706" s="237"/>
      <c r="K5706" s="237"/>
      <c r="L5706" s="242"/>
      <c r="M5706" s="243"/>
      <c r="N5706" s="244"/>
      <c r="O5706" s="244"/>
      <c r="P5706" s="244"/>
      <c r="Q5706" s="244"/>
      <c r="R5706" s="244"/>
      <c r="S5706" s="244"/>
      <c r="T5706" s="245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46" t="s">
        <v>383</v>
      </c>
      <c r="AU5706" s="246" t="s">
        <v>91</v>
      </c>
      <c r="AV5706" s="13" t="s">
        <v>85</v>
      </c>
      <c r="AW5706" s="13" t="s">
        <v>37</v>
      </c>
      <c r="AX5706" s="13" t="s">
        <v>78</v>
      </c>
      <c r="AY5706" s="246" t="s">
        <v>373</v>
      </c>
    </row>
    <row r="5707" s="14" customFormat="1">
      <c r="A5707" s="14"/>
      <c r="B5707" s="247"/>
      <c r="C5707" s="248"/>
      <c r="D5707" s="238" t="s">
        <v>383</v>
      </c>
      <c r="E5707" s="249" t="s">
        <v>19</v>
      </c>
      <c r="F5707" s="250" t="s">
        <v>682</v>
      </c>
      <c r="G5707" s="248"/>
      <c r="H5707" s="251">
        <v>175.37899999999999</v>
      </c>
      <c r="I5707" s="252"/>
      <c r="J5707" s="248"/>
      <c r="K5707" s="248"/>
      <c r="L5707" s="253"/>
      <c r="M5707" s="254"/>
      <c r="N5707" s="255"/>
      <c r="O5707" s="255"/>
      <c r="P5707" s="255"/>
      <c r="Q5707" s="255"/>
      <c r="R5707" s="255"/>
      <c r="S5707" s="255"/>
      <c r="T5707" s="256"/>
      <c r="U5707" s="14"/>
      <c r="V5707" s="14"/>
      <c r="W5707" s="14"/>
      <c r="X5707" s="14"/>
      <c r="Y5707" s="14"/>
      <c r="Z5707" s="14"/>
      <c r="AA5707" s="14"/>
      <c r="AB5707" s="14"/>
      <c r="AC5707" s="14"/>
      <c r="AD5707" s="14"/>
      <c r="AE5707" s="14"/>
      <c r="AT5707" s="257" t="s">
        <v>383</v>
      </c>
      <c r="AU5707" s="257" t="s">
        <v>91</v>
      </c>
      <c r="AV5707" s="14" t="s">
        <v>91</v>
      </c>
      <c r="AW5707" s="14" t="s">
        <v>37</v>
      </c>
      <c r="AX5707" s="14" t="s">
        <v>78</v>
      </c>
      <c r="AY5707" s="257" t="s">
        <v>373</v>
      </c>
    </row>
    <row r="5708" s="14" customFormat="1">
      <c r="A5708" s="14"/>
      <c r="B5708" s="247"/>
      <c r="C5708" s="248"/>
      <c r="D5708" s="238" t="s">
        <v>383</v>
      </c>
      <c r="E5708" s="249" t="s">
        <v>19</v>
      </c>
      <c r="F5708" s="250" t="s">
        <v>683</v>
      </c>
      <c r="G5708" s="248"/>
      <c r="H5708" s="251">
        <v>173.428</v>
      </c>
      <c r="I5708" s="252"/>
      <c r="J5708" s="248"/>
      <c r="K5708" s="248"/>
      <c r="L5708" s="253"/>
      <c r="M5708" s="254"/>
      <c r="N5708" s="255"/>
      <c r="O5708" s="255"/>
      <c r="P5708" s="255"/>
      <c r="Q5708" s="255"/>
      <c r="R5708" s="255"/>
      <c r="S5708" s="255"/>
      <c r="T5708" s="256"/>
      <c r="U5708" s="14"/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4"/>
      <c r="AT5708" s="257" t="s">
        <v>383</v>
      </c>
      <c r="AU5708" s="257" t="s">
        <v>91</v>
      </c>
      <c r="AV5708" s="14" t="s">
        <v>91</v>
      </c>
      <c r="AW5708" s="14" t="s">
        <v>37</v>
      </c>
      <c r="AX5708" s="14" t="s">
        <v>78</v>
      </c>
      <c r="AY5708" s="257" t="s">
        <v>373</v>
      </c>
    </row>
    <row r="5709" s="15" customFormat="1">
      <c r="A5709" s="15"/>
      <c r="B5709" s="258"/>
      <c r="C5709" s="259"/>
      <c r="D5709" s="238" t="s">
        <v>383</v>
      </c>
      <c r="E5709" s="260" t="s">
        <v>19</v>
      </c>
      <c r="F5709" s="261" t="s">
        <v>386</v>
      </c>
      <c r="G5709" s="259"/>
      <c r="H5709" s="262">
        <v>348.80700000000002</v>
      </c>
      <c r="I5709" s="263"/>
      <c r="J5709" s="259"/>
      <c r="K5709" s="259"/>
      <c r="L5709" s="264"/>
      <c r="M5709" s="265"/>
      <c r="N5709" s="266"/>
      <c r="O5709" s="266"/>
      <c r="P5709" s="266"/>
      <c r="Q5709" s="266"/>
      <c r="R5709" s="266"/>
      <c r="S5709" s="266"/>
      <c r="T5709" s="267"/>
      <c r="U5709" s="15"/>
      <c r="V5709" s="15"/>
      <c r="W5709" s="15"/>
      <c r="X5709" s="15"/>
      <c r="Y5709" s="15"/>
      <c r="Z5709" s="15"/>
      <c r="AA5709" s="15"/>
      <c r="AB5709" s="15"/>
      <c r="AC5709" s="15"/>
      <c r="AD5709" s="15"/>
      <c r="AE5709" s="15"/>
      <c r="AT5709" s="268" t="s">
        <v>383</v>
      </c>
      <c r="AU5709" s="268" t="s">
        <v>91</v>
      </c>
      <c r="AV5709" s="15" t="s">
        <v>379</v>
      </c>
      <c r="AW5709" s="15" t="s">
        <v>37</v>
      </c>
      <c r="AX5709" s="15" t="s">
        <v>85</v>
      </c>
      <c r="AY5709" s="268" t="s">
        <v>373</v>
      </c>
    </row>
    <row r="5710" s="2" customFormat="1" ht="16.5" customHeight="1">
      <c r="A5710" s="41"/>
      <c r="B5710" s="42"/>
      <c r="C5710" s="280" t="s">
        <v>5224</v>
      </c>
      <c r="D5710" s="280" t="s">
        <v>489</v>
      </c>
      <c r="E5710" s="281" t="s">
        <v>5225</v>
      </c>
      <c r="F5710" s="282" t="s">
        <v>5226</v>
      </c>
      <c r="G5710" s="283" t="s">
        <v>2079</v>
      </c>
      <c r="H5710" s="284">
        <v>67.319999999999993</v>
      </c>
      <c r="I5710" s="285"/>
      <c r="J5710" s="286">
        <f>ROUND(I5710*H5710,2)</f>
        <v>0</v>
      </c>
      <c r="K5710" s="282" t="s">
        <v>378</v>
      </c>
      <c r="L5710" s="287"/>
      <c r="M5710" s="288" t="s">
        <v>19</v>
      </c>
      <c r="N5710" s="289" t="s">
        <v>50</v>
      </c>
      <c r="O5710" s="87"/>
      <c r="P5710" s="227">
        <f>O5710*H5710</f>
        <v>0</v>
      </c>
      <c r="Q5710" s="227">
        <v>0.001</v>
      </c>
      <c r="R5710" s="227">
        <f>Q5710*H5710</f>
        <v>0.067319999999999991</v>
      </c>
      <c r="S5710" s="227">
        <v>0</v>
      </c>
      <c r="T5710" s="228">
        <f>S5710*H5710</f>
        <v>0</v>
      </c>
      <c r="U5710" s="41"/>
      <c r="V5710" s="41"/>
      <c r="W5710" s="41"/>
      <c r="X5710" s="41"/>
      <c r="Y5710" s="41"/>
      <c r="Z5710" s="41"/>
      <c r="AA5710" s="41"/>
      <c r="AB5710" s="41"/>
      <c r="AC5710" s="41"/>
      <c r="AD5710" s="41"/>
      <c r="AE5710" s="41"/>
      <c r="AR5710" s="229" t="s">
        <v>616</v>
      </c>
      <c r="AT5710" s="229" t="s">
        <v>489</v>
      </c>
      <c r="AU5710" s="229" t="s">
        <v>91</v>
      </c>
      <c r="AY5710" s="20" t="s">
        <v>373</v>
      </c>
      <c r="BE5710" s="230">
        <f>IF(N5710="základní",J5710,0)</f>
        <v>0</v>
      </c>
      <c r="BF5710" s="230">
        <f>IF(N5710="snížená",J5710,0)</f>
        <v>0</v>
      </c>
      <c r="BG5710" s="230">
        <f>IF(N5710="zákl. přenesená",J5710,0)</f>
        <v>0</v>
      </c>
      <c r="BH5710" s="230">
        <f>IF(N5710="sníž. přenesená",J5710,0)</f>
        <v>0</v>
      </c>
      <c r="BI5710" s="230">
        <f>IF(N5710="nulová",J5710,0)</f>
        <v>0</v>
      </c>
      <c r="BJ5710" s="20" t="s">
        <v>91</v>
      </c>
      <c r="BK5710" s="230">
        <f>ROUND(I5710*H5710,2)</f>
        <v>0</v>
      </c>
      <c r="BL5710" s="20" t="s">
        <v>482</v>
      </c>
      <c r="BM5710" s="229" t="s">
        <v>5227</v>
      </c>
    </row>
    <row r="5711" s="13" customFormat="1">
      <c r="A5711" s="13"/>
      <c r="B5711" s="236"/>
      <c r="C5711" s="237"/>
      <c r="D5711" s="238" t="s">
        <v>383</v>
      </c>
      <c r="E5711" s="239" t="s">
        <v>19</v>
      </c>
      <c r="F5711" s="240" t="s">
        <v>384</v>
      </c>
      <c r="G5711" s="237"/>
      <c r="H5711" s="239" t="s">
        <v>19</v>
      </c>
      <c r="I5711" s="241"/>
      <c r="J5711" s="237"/>
      <c r="K5711" s="237"/>
      <c r="L5711" s="242"/>
      <c r="M5711" s="243"/>
      <c r="N5711" s="244"/>
      <c r="O5711" s="244"/>
      <c r="P5711" s="244"/>
      <c r="Q5711" s="244"/>
      <c r="R5711" s="244"/>
      <c r="S5711" s="244"/>
      <c r="T5711" s="245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46" t="s">
        <v>383</v>
      </c>
      <c r="AU5711" s="246" t="s">
        <v>91</v>
      </c>
      <c r="AV5711" s="13" t="s">
        <v>85</v>
      </c>
      <c r="AW5711" s="13" t="s">
        <v>37</v>
      </c>
      <c r="AX5711" s="13" t="s">
        <v>78</v>
      </c>
      <c r="AY5711" s="246" t="s">
        <v>373</v>
      </c>
    </row>
    <row r="5712" s="13" customFormat="1">
      <c r="A5712" s="13"/>
      <c r="B5712" s="236"/>
      <c r="C5712" s="237"/>
      <c r="D5712" s="238" t="s">
        <v>383</v>
      </c>
      <c r="E5712" s="239" t="s">
        <v>19</v>
      </c>
      <c r="F5712" s="240" t="s">
        <v>668</v>
      </c>
      <c r="G5712" s="237"/>
      <c r="H5712" s="239" t="s">
        <v>19</v>
      </c>
      <c r="I5712" s="241"/>
      <c r="J5712" s="237"/>
      <c r="K5712" s="237"/>
      <c r="L5712" s="242"/>
      <c r="M5712" s="243"/>
      <c r="N5712" s="244"/>
      <c r="O5712" s="244"/>
      <c r="P5712" s="244"/>
      <c r="Q5712" s="244"/>
      <c r="R5712" s="244"/>
      <c r="S5712" s="244"/>
      <c r="T5712" s="245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46" t="s">
        <v>383</v>
      </c>
      <c r="AU5712" s="246" t="s">
        <v>91</v>
      </c>
      <c r="AV5712" s="13" t="s">
        <v>85</v>
      </c>
      <c r="AW5712" s="13" t="s">
        <v>37</v>
      </c>
      <c r="AX5712" s="13" t="s">
        <v>78</v>
      </c>
      <c r="AY5712" s="246" t="s">
        <v>373</v>
      </c>
    </row>
    <row r="5713" s="13" customFormat="1">
      <c r="A5713" s="13"/>
      <c r="B5713" s="236"/>
      <c r="C5713" s="237"/>
      <c r="D5713" s="238" t="s">
        <v>383</v>
      </c>
      <c r="E5713" s="239" t="s">
        <v>19</v>
      </c>
      <c r="F5713" s="240" t="s">
        <v>681</v>
      </c>
      <c r="G5713" s="237"/>
      <c r="H5713" s="239" t="s">
        <v>19</v>
      </c>
      <c r="I5713" s="241"/>
      <c r="J5713" s="237"/>
      <c r="K5713" s="237"/>
      <c r="L5713" s="242"/>
      <c r="M5713" s="243"/>
      <c r="N5713" s="244"/>
      <c r="O5713" s="244"/>
      <c r="P5713" s="244"/>
      <c r="Q5713" s="244"/>
      <c r="R5713" s="244"/>
      <c r="S5713" s="244"/>
      <c r="T5713" s="245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46" t="s">
        <v>383</v>
      </c>
      <c r="AU5713" s="246" t="s">
        <v>91</v>
      </c>
      <c r="AV5713" s="13" t="s">
        <v>85</v>
      </c>
      <c r="AW5713" s="13" t="s">
        <v>37</v>
      </c>
      <c r="AX5713" s="13" t="s">
        <v>78</v>
      </c>
      <c r="AY5713" s="246" t="s">
        <v>373</v>
      </c>
    </row>
    <row r="5714" s="14" customFormat="1">
      <c r="A5714" s="14"/>
      <c r="B5714" s="247"/>
      <c r="C5714" s="248"/>
      <c r="D5714" s="238" t="s">
        <v>383</v>
      </c>
      <c r="E5714" s="249" t="s">
        <v>19</v>
      </c>
      <c r="F5714" s="250" t="s">
        <v>682</v>
      </c>
      <c r="G5714" s="248"/>
      <c r="H5714" s="251">
        <v>175.37899999999999</v>
      </c>
      <c r="I5714" s="252"/>
      <c r="J5714" s="248"/>
      <c r="K5714" s="248"/>
      <c r="L5714" s="253"/>
      <c r="M5714" s="254"/>
      <c r="N5714" s="255"/>
      <c r="O5714" s="255"/>
      <c r="P5714" s="255"/>
      <c r="Q5714" s="255"/>
      <c r="R5714" s="255"/>
      <c r="S5714" s="255"/>
      <c r="T5714" s="256"/>
      <c r="U5714" s="14"/>
      <c r="V5714" s="14"/>
      <c r="W5714" s="14"/>
      <c r="X5714" s="14"/>
      <c r="Y5714" s="14"/>
      <c r="Z5714" s="14"/>
      <c r="AA5714" s="14"/>
      <c r="AB5714" s="14"/>
      <c r="AC5714" s="14"/>
      <c r="AD5714" s="14"/>
      <c r="AE5714" s="14"/>
      <c r="AT5714" s="257" t="s">
        <v>383</v>
      </c>
      <c r="AU5714" s="257" t="s">
        <v>91</v>
      </c>
      <c r="AV5714" s="14" t="s">
        <v>91</v>
      </c>
      <c r="AW5714" s="14" t="s">
        <v>37</v>
      </c>
      <c r="AX5714" s="14" t="s">
        <v>78</v>
      </c>
      <c r="AY5714" s="257" t="s">
        <v>373</v>
      </c>
    </row>
    <row r="5715" s="14" customFormat="1">
      <c r="A5715" s="14"/>
      <c r="B5715" s="247"/>
      <c r="C5715" s="248"/>
      <c r="D5715" s="238" t="s">
        <v>383</v>
      </c>
      <c r="E5715" s="249" t="s">
        <v>19</v>
      </c>
      <c r="F5715" s="250" t="s">
        <v>683</v>
      </c>
      <c r="G5715" s="248"/>
      <c r="H5715" s="251">
        <v>173.428</v>
      </c>
      <c r="I5715" s="252"/>
      <c r="J5715" s="248"/>
      <c r="K5715" s="248"/>
      <c r="L5715" s="253"/>
      <c r="M5715" s="254"/>
      <c r="N5715" s="255"/>
      <c r="O5715" s="255"/>
      <c r="P5715" s="255"/>
      <c r="Q5715" s="255"/>
      <c r="R5715" s="255"/>
      <c r="S5715" s="255"/>
      <c r="T5715" s="256"/>
      <c r="U5715" s="14"/>
      <c r="V5715" s="14"/>
      <c r="W5715" s="14"/>
      <c r="X5715" s="14"/>
      <c r="Y5715" s="14"/>
      <c r="Z5715" s="14"/>
      <c r="AA5715" s="14"/>
      <c r="AB5715" s="14"/>
      <c r="AC5715" s="14"/>
      <c r="AD5715" s="14"/>
      <c r="AE5715" s="14"/>
      <c r="AT5715" s="257" t="s">
        <v>383</v>
      </c>
      <c r="AU5715" s="257" t="s">
        <v>91</v>
      </c>
      <c r="AV5715" s="14" t="s">
        <v>91</v>
      </c>
      <c r="AW5715" s="14" t="s">
        <v>37</v>
      </c>
      <c r="AX5715" s="14" t="s">
        <v>78</v>
      </c>
      <c r="AY5715" s="257" t="s">
        <v>373</v>
      </c>
    </row>
    <row r="5716" s="15" customFormat="1">
      <c r="A5716" s="15"/>
      <c r="B5716" s="258"/>
      <c r="C5716" s="259"/>
      <c r="D5716" s="238" t="s">
        <v>383</v>
      </c>
      <c r="E5716" s="260" t="s">
        <v>19</v>
      </c>
      <c r="F5716" s="261" t="s">
        <v>386</v>
      </c>
      <c r="G5716" s="259"/>
      <c r="H5716" s="262">
        <v>348.80700000000002</v>
      </c>
      <c r="I5716" s="263"/>
      <c r="J5716" s="259"/>
      <c r="K5716" s="259"/>
      <c r="L5716" s="264"/>
      <c r="M5716" s="265"/>
      <c r="N5716" s="266"/>
      <c r="O5716" s="266"/>
      <c r="P5716" s="266"/>
      <c r="Q5716" s="266"/>
      <c r="R5716" s="266"/>
      <c r="S5716" s="266"/>
      <c r="T5716" s="267"/>
      <c r="U5716" s="15"/>
      <c r="V5716" s="15"/>
      <c r="W5716" s="15"/>
      <c r="X5716" s="15"/>
      <c r="Y5716" s="15"/>
      <c r="Z5716" s="15"/>
      <c r="AA5716" s="15"/>
      <c r="AB5716" s="15"/>
      <c r="AC5716" s="15"/>
      <c r="AD5716" s="15"/>
      <c r="AE5716" s="15"/>
      <c r="AT5716" s="268" t="s">
        <v>383</v>
      </c>
      <c r="AU5716" s="268" t="s">
        <v>91</v>
      </c>
      <c r="AV5716" s="15" t="s">
        <v>379</v>
      </c>
      <c r="AW5716" s="15" t="s">
        <v>37</v>
      </c>
      <c r="AX5716" s="15" t="s">
        <v>85</v>
      </c>
      <c r="AY5716" s="268" t="s">
        <v>373</v>
      </c>
    </row>
    <row r="5717" s="14" customFormat="1">
      <c r="A5717" s="14"/>
      <c r="B5717" s="247"/>
      <c r="C5717" s="248"/>
      <c r="D5717" s="238" t="s">
        <v>383</v>
      </c>
      <c r="E5717" s="248"/>
      <c r="F5717" s="250" t="s">
        <v>5228</v>
      </c>
      <c r="G5717" s="248"/>
      <c r="H5717" s="251">
        <v>67.319999999999993</v>
      </c>
      <c r="I5717" s="252"/>
      <c r="J5717" s="248"/>
      <c r="K5717" s="248"/>
      <c r="L5717" s="253"/>
      <c r="M5717" s="254"/>
      <c r="N5717" s="255"/>
      <c r="O5717" s="255"/>
      <c r="P5717" s="255"/>
      <c r="Q5717" s="255"/>
      <c r="R5717" s="255"/>
      <c r="S5717" s="255"/>
      <c r="T5717" s="256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T5717" s="257" t="s">
        <v>383</v>
      </c>
      <c r="AU5717" s="257" t="s">
        <v>91</v>
      </c>
      <c r="AV5717" s="14" t="s">
        <v>91</v>
      </c>
      <c r="AW5717" s="14" t="s">
        <v>4</v>
      </c>
      <c r="AX5717" s="14" t="s">
        <v>85</v>
      </c>
      <c r="AY5717" s="257" t="s">
        <v>373</v>
      </c>
    </row>
    <row r="5718" s="12" customFormat="1" ht="22.8" customHeight="1">
      <c r="A5718" s="12"/>
      <c r="B5718" s="202"/>
      <c r="C5718" s="203"/>
      <c r="D5718" s="204" t="s">
        <v>77</v>
      </c>
      <c r="E5718" s="216" t="s">
        <v>5229</v>
      </c>
      <c r="F5718" s="216" t="s">
        <v>5230</v>
      </c>
      <c r="G5718" s="203"/>
      <c r="H5718" s="203"/>
      <c r="I5718" s="206"/>
      <c r="J5718" s="217">
        <f>BK5718</f>
        <v>0</v>
      </c>
      <c r="K5718" s="203"/>
      <c r="L5718" s="208"/>
      <c r="M5718" s="209"/>
      <c r="N5718" s="210"/>
      <c r="O5718" s="210"/>
      <c r="P5718" s="211">
        <f>SUM(P5719:P5747)</f>
        <v>0</v>
      </c>
      <c r="Q5718" s="210"/>
      <c r="R5718" s="211">
        <f>SUM(R5719:R5747)</f>
        <v>5.3043440000000004</v>
      </c>
      <c r="S5718" s="210"/>
      <c r="T5718" s="212">
        <f>SUM(T5719:T5747)</f>
        <v>0</v>
      </c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R5718" s="213" t="s">
        <v>91</v>
      </c>
      <c r="AT5718" s="214" t="s">
        <v>77</v>
      </c>
      <c r="AU5718" s="214" t="s">
        <v>85</v>
      </c>
      <c r="AY5718" s="213" t="s">
        <v>373</v>
      </c>
      <c r="BK5718" s="215">
        <f>SUM(BK5719:BK5747)</f>
        <v>0</v>
      </c>
    </row>
    <row r="5719" s="2" customFormat="1" ht="33" customHeight="1">
      <c r="A5719" s="41"/>
      <c r="B5719" s="42"/>
      <c r="C5719" s="218" t="s">
        <v>5231</v>
      </c>
      <c r="D5719" s="218" t="s">
        <v>375</v>
      </c>
      <c r="E5719" s="219" t="s">
        <v>5232</v>
      </c>
      <c r="F5719" s="220" t="s">
        <v>5233</v>
      </c>
      <c r="G5719" s="221" t="s">
        <v>153</v>
      </c>
      <c r="H5719" s="222">
        <v>10177</v>
      </c>
      <c r="I5719" s="223"/>
      <c r="J5719" s="224">
        <f>ROUND(I5719*H5719,2)</f>
        <v>0</v>
      </c>
      <c r="K5719" s="220" t="s">
        <v>378</v>
      </c>
      <c r="L5719" s="47"/>
      <c r="M5719" s="225" t="s">
        <v>19</v>
      </c>
      <c r="N5719" s="226" t="s">
        <v>50</v>
      </c>
      <c r="O5719" s="87"/>
      <c r="P5719" s="227">
        <f>O5719*H5719</f>
        <v>0</v>
      </c>
      <c r="Q5719" s="227">
        <v>0.00021000000000000001</v>
      </c>
      <c r="R5719" s="227">
        <f>Q5719*H5719</f>
        <v>2.1371700000000002</v>
      </c>
      <c r="S5719" s="227">
        <v>0</v>
      </c>
      <c r="T5719" s="228">
        <f>S5719*H5719</f>
        <v>0</v>
      </c>
      <c r="U5719" s="41"/>
      <c r="V5719" s="41"/>
      <c r="W5719" s="41"/>
      <c r="X5719" s="41"/>
      <c r="Y5719" s="41"/>
      <c r="Z5719" s="41"/>
      <c r="AA5719" s="41"/>
      <c r="AB5719" s="41"/>
      <c r="AC5719" s="41"/>
      <c r="AD5719" s="41"/>
      <c r="AE5719" s="41"/>
      <c r="AR5719" s="229" t="s">
        <v>482</v>
      </c>
      <c r="AT5719" s="229" t="s">
        <v>375</v>
      </c>
      <c r="AU5719" s="229" t="s">
        <v>91</v>
      </c>
      <c r="AY5719" s="20" t="s">
        <v>373</v>
      </c>
      <c r="BE5719" s="230">
        <f>IF(N5719="základní",J5719,0)</f>
        <v>0</v>
      </c>
      <c r="BF5719" s="230">
        <f>IF(N5719="snížená",J5719,0)</f>
        <v>0</v>
      </c>
      <c r="BG5719" s="230">
        <f>IF(N5719="zákl. přenesená",J5719,0)</f>
        <v>0</v>
      </c>
      <c r="BH5719" s="230">
        <f>IF(N5719="sníž. přenesená",J5719,0)</f>
        <v>0</v>
      </c>
      <c r="BI5719" s="230">
        <f>IF(N5719="nulová",J5719,0)</f>
        <v>0</v>
      </c>
      <c r="BJ5719" s="20" t="s">
        <v>91</v>
      </c>
      <c r="BK5719" s="230">
        <f>ROUND(I5719*H5719,2)</f>
        <v>0</v>
      </c>
      <c r="BL5719" s="20" t="s">
        <v>482</v>
      </c>
      <c r="BM5719" s="229" t="s">
        <v>5234</v>
      </c>
    </row>
    <row r="5720" s="2" customFormat="1">
      <c r="A5720" s="41"/>
      <c r="B5720" s="42"/>
      <c r="C5720" s="43"/>
      <c r="D5720" s="231" t="s">
        <v>381</v>
      </c>
      <c r="E5720" s="43"/>
      <c r="F5720" s="232" t="s">
        <v>5235</v>
      </c>
      <c r="G5720" s="43"/>
      <c r="H5720" s="43"/>
      <c r="I5720" s="233"/>
      <c r="J5720" s="43"/>
      <c r="K5720" s="43"/>
      <c r="L5720" s="47"/>
      <c r="M5720" s="234"/>
      <c r="N5720" s="235"/>
      <c r="O5720" s="87"/>
      <c r="P5720" s="87"/>
      <c r="Q5720" s="87"/>
      <c r="R5720" s="87"/>
      <c r="S5720" s="87"/>
      <c r="T5720" s="88"/>
      <c r="U5720" s="41"/>
      <c r="V5720" s="41"/>
      <c r="W5720" s="41"/>
      <c r="X5720" s="41"/>
      <c r="Y5720" s="41"/>
      <c r="Z5720" s="41"/>
      <c r="AA5720" s="41"/>
      <c r="AB5720" s="41"/>
      <c r="AC5720" s="41"/>
      <c r="AD5720" s="41"/>
      <c r="AE5720" s="41"/>
      <c r="AT5720" s="20" t="s">
        <v>381</v>
      </c>
      <c r="AU5720" s="20" t="s">
        <v>91</v>
      </c>
    </row>
    <row r="5721" s="14" customFormat="1">
      <c r="A5721" s="14"/>
      <c r="B5721" s="247"/>
      <c r="C5721" s="248"/>
      <c r="D5721" s="238" t="s">
        <v>383</v>
      </c>
      <c r="E5721" s="249" t="s">
        <v>19</v>
      </c>
      <c r="F5721" s="250" t="s">
        <v>207</v>
      </c>
      <c r="G5721" s="248"/>
      <c r="H5721" s="251">
        <v>1662.348</v>
      </c>
      <c r="I5721" s="252"/>
      <c r="J5721" s="248"/>
      <c r="K5721" s="248"/>
      <c r="L5721" s="253"/>
      <c r="M5721" s="254"/>
      <c r="N5721" s="255"/>
      <c r="O5721" s="255"/>
      <c r="P5721" s="255"/>
      <c r="Q5721" s="255"/>
      <c r="R5721" s="255"/>
      <c r="S5721" s="255"/>
      <c r="T5721" s="256"/>
      <c r="U5721" s="14"/>
      <c r="V5721" s="14"/>
      <c r="W5721" s="14"/>
      <c r="X5721" s="14"/>
      <c r="Y5721" s="14"/>
      <c r="Z5721" s="14"/>
      <c r="AA5721" s="14"/>
      <c r="AB5721" s="14"/>
      <c r="AC5721" s="14"/>
      <c r="AD5721" s="14"/>
      <c r="AE5721" s="14"/>
      <c r="AT5721" s="257" t="s">
        <v>383</v>
      </c>
      <c r="AU5721" s="257" t="s">
        <v>91</v>
      </c>
      <c r="AV5721" s="14" t="s">
        <v>91</v>
      </c>
      <c r="AW5721" s="14" t="s">
        <v>37</v>
      </c>
      <c r="AX5721" s="14" t="s">
        <v>78</v>
      </c>
      <c r="AY5721" s="257" t="s">
        <v>373</v>
      </c>
    </row>
    <row r="5722" s="14" customFormat="1">
      <c r="A5722" s="14"/>
      <c r="B5722" s="247"/>
      <c r="C5722" s="248"/>
      <c r="D5722" s="238" t="s">
        <v>383</v>
      </c>
      <c r="E5722" s="249" t="s">
        <v>19</v>
      </c>
      <c r="F5722" s="250" t="s">
        <v>214</v>
      </c>
      <c r="G5722" s="248"/>
      <c r="H5722" s="251">
        <v>631.89200000000005</v>
      </c>
      <c r="I5722" s="252"/>
      <c r="J5722" s="248"/>
      <c r="K5722" s="248"/>
      <c r="L5722" s="253"/>
      <c r="M5722" s="254"/>
      <c r="N5722" s="255"/>
      <c r="O5722" s="255"/>
      <c r="P5722" s="255"/>
      <c r="Q5722" s="255"/>
      <c r="R5722" s="255"/>
      <c r="S5722" s="255"/>
      <c r="T5722" s="256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T5722" s="257" t="s">
        <v>383</v>
      </c>
      <c r="AU5722" s="257" t="s">
        <v>91</v>
      </c>
      <c r="AV5722" s="14" t="s">
        <v>91</v>
      </c>
      <c r="AW5722" s="14" t="s">
        <v>37</v>
      </c>
      <c r="AX5722" s="14" t="s">
        <v>78</v>
      </c>
      <c r="AY5722" s="257" t="s">
        <v>373</v>
      </c>
    </row>
    <row r="5723" s="14" customFormat="1">
      <c r="A5723" s="14"/>
      <c r="B5723" s="247"/>
      <c r="C5723" s="248"/>
      <c r="D5723" s="238" t="s">
        <v>383</v>
      </c>
      <c r="E5723" s="249" t="s">
        <v>19</v>
      </c>
      <c r="F5723" s="250" t="s">
        <v>268</v>
      </c>
      <c r="G5723" s="248"/>
      <c r="H5723" s="251">
        <v>7850.8400000000001</v>
      </c>
      <c r="I5723" s="252"/>
      <c r="J5723" s="248"/>
      <c r="K5723" s="248"/>
      <c r="L5723" s="253"/>
      <c r="M5723" s="254"/>
      <c r="N5723" s="255"/>
      <c r="O5723" s="255"/>
      <c r="P5723" s="255"/>
      <c r="Q5723" s="255"/>
      <c r="R5723" s="255"/>
      <c r="S5723" s="255"/>
      <c r="T5723" s="256"/>
      <c r="U5723" s="14"/>
      <c r="V5723" s="14"/>
      <c r="W5723" s="14"/>
      <c r="X5723" s="14"/>
      <c r="Y5723" s="14"/>
      <c r="Z5723" s="14"/>
      <c r="AA5723" s="14"/>
      <c r="AB5723" s="14"/>
      <c r="AC5723" s="14"/>
      <c r="AD5723" s="14"/>
      <c r="AE5723" s="14"/>
      <c r="AT5723" s="257" t="s">
        <v>383</v>
      </c>
      <c r="AU5723" s="257" t="s">
        <v>91</v>
      </c>
      <c r="AV5723" s="14" t="s">
        <v>91</v>
      </c>
      <c r="AW5723" s="14" t="s">
        <v>37</v>
      </c>
      <c r="AX5723" s="14" t="s">
        <v>78</v>
      </c>
      <c r="AY5723" s="257" t="s">
        <v>373</v>
      </c>
    </row>
    <row r="5724" s="13" customFormat="1">
      <c r="A5724" s="13"/>
      <c r="B5724" s="236"/>
      <c r="C5724" s="237"/>
      <c r="D5724" s="238" t="s">
        <v>383</v>
      </c>
      <c r="E5724" s="239" t="s">
        <v>19</v>
      </c>
      <c r="F5724" s="240" t="s">
        <v>2741</v>
      </c>
      <c r="G5724" s="237"/>
      <c r="H5724" s="239" t="s">
        <v>19</v>
      </c>
      <c r="I5724" s="241"/>
      <c r="J5724" s="237"/>
      <c r="K5724" s="237"/>
      <c r="L5724" s="242"/>
      <c r="M5724" s="243"/>
      <c r="N5724" s="244"/>
      <c r="O5724" s="244"/>
      <c r="P5724" s="244"/>
      <c r="Q5724" s="244"/>
      <c r="R5724" s="244"/>
      <c r="S5724" s="244"/>
      <c r="T5724" s="245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46" t="s">
        <v>383</v>
      </c>
      <c r="AU5724" s="246" t="s">
        <v>91</v>
      </c>
      <c r="AV5724" s="13" t="s">
        <v>85</v>
      </c>
      <c r="AW5724" s="13" t="s">
        <v>37</v>
      </c>
      <c r="AX5724" s="13" t="s">
        <v>78</v>
      </c>
      <c r="AY5724" s="246" t="s">
        <v>373</v>
      </c>
    </row>
    <row r="5725" s="14" customFormat="1">
      <c r="A5725" s="14"/>
      <c r="B5725" s="247"/>
      <c r="C5725" s="248"/>
      <c r="D5725" s="238" t="s">
        <v>383</v>
      </c>
      <c r="E5725" s="249" t="s">
        <v>19</v>
      </c>
      <c r="F5725" s="250" t="s">
        <v>5236</v>
      </c>
      <c r="G5725" s="248"/>
      <c r="H5725" s="251">
        <v>3.8399999999999999</v>
      </c>
      <c r="I5725" s="252"/>
      <c r="J5725" s="248"/>
      <c r="K5725" s="248"/>
      <c r="L5725" s="253"/>
      <c r="M5725" s="254"/>
      <c r="N5725" s="255"/>
      <c r="O5725" s="255"/>
      <c r="P5725" s="255"/>
      <c r="Q5725" s="255"/>
      <c r="R5725" s="255"/>
      <c r="S5725" s="255"/>
      <c r="T5725" s="256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T5725" s="257" t="s">
        <v>383</v>
      </c>
      <c r="AU5725" s="257" t="s">
        <v>91</v>
      </c>
      <c r="AV5725" s="14" t="s">
        <v>91</v>
      </c>
      <c r="AW5725" s="14" t="s">
        <v>37</v>
      </c>
      <c r="AX5725" s="14" t="s">
        <v>78</v>
      </c>
      <c r="AY5725" s="257" t="s">
        <v>373</v>
      </c>
    </row>
    <row r="5726" s="13" customFormat="1">
      <c r="A5726" s="13"/>
      <c r="B5726" s="236"/>
      <c r="C5726" s="237"/>
      <c r="D5726" s="238" t="s">
        <v>383</v>
      </c>
      <c r="E5726" s="239" t="s">
        <v>19</v>
      </c>
      <c r="F5726" s="240" t="s">
        <v>2762</v>
      </c>
      <c r="G5726" s="237"/>
      <c r="H5726" s="239" t="s">
        <v>19</v>
      </c>
      <c r="I5726" s="241"/>
      <c r="J5726" s="237"/>
      <c r="K5726" s="237"/>
      <c r="L5726" s="242"/>
      <c r="M5726" s="243"/>
      <c r="N5726" s="244"/>
      <c r="O5726" s="244"/>
      <c r="P5726" s="244"/>
      <c r="Q5726" s="244"/>
      <c r="R5726" s="244"/>
      <c r="S5726" s="244"/>
      <c r="T5726" s="245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46" t="s">
        <v>383</v>
      </c>
      <c r="AU5726" s="246" t="s">
        <v>91</v>
      </c>
      <c r="AV5726" s="13" t="s">
        <v>85</v>
      </c>
      <c r="AW5726" s="13" t="s">
        <v>37</v>
      </c>
      <c r="AX5726" s="13" t="s">
        <v>78</v>
      </c>
      <c r="AY5726" s="246" t="s">
        <v>373</v>
      </c>
    </row>
    <row r="5727" s="14" customFormat="1">
      <c r="A5727" s="14"/>
      <c r="B5727" s="247"/>
      <c r="C5727" s="248"/>
      <c r="D5727" s="238" t="s">
        <v>383</v>
      </c>
      <c r="E5727" s="249" t="s">
        <v>19</v>
      </c>
      <c r="F5727" s="250" t="s">
        <v>5236</v>
      </c>
      <c r="G5727" s="248"/>
      <c r="H5727" s="251">
        <v>3.8399999999999999</v>
      </c>
      <c r="I5727" s="252"/>
      <c r="J5727" s="248"/>
      <c r="K5727" s="248"/>
      <c r="L5727" s="253"/>
      <c r="M5727" s="254"/>
      <c r="N5727" s="255"/>
      <c r="O5727" s="255"/>
      <c r="P5727" s="255"/>
      <c r="Q5727" s="255"/>
      <c r="R5727" s="255"/>
      <c r="S5727" s="255"/>
      <c r="T5727" s="256"/>
      <c r="U5727" s="14"/>
      <c r="V5727" s="14"/>
      <c r="W5727" s="14"/>
      <c r="X5727" s="14"/>
      <c r="Y5727" s="14"/>
      <c r="Z5727" s="14"/>
      <c r="AA5727" s="14"/>
      <c r="AB5727" s="14"/>
      <c r="AC5727" s="14"/>
      <c r="AD5727" s="14"/>
      <c r="AE5727" s="14"/>
      <c r="AT5727" s="257" t="s">
        <v>383</v>
      </c>
      <c r="AU5727" s="257" t="s">
        <v>91</v>
      </c>
      <c r="AV5727" s="14" t="s">
        <v>91</v>
      </c>
      <c r="AW5727" s="14" t="s">
        <v>37</v>
      </c>
      <c r="AX5727" s="14" t="s">
        <v>78</v>
      </c>
      <c r="AY5727" s="257" t="s">
        <v>373</v>
      </c>
    </row>
    <row r="5728" s="13" customFormat="1">
      <c r="A5728" s="13"/>
      <c r="B5728" s="236"/>
      <c r="C5728" s="237"/>
      <c r="D5728" s="238" t="s">
        <v>383</v>
      </c>
      <c r="E5728" s="239" t="s">
        <v>19</v>
      </c>
      <c r="F5728" s="240" t="s">
        <v>2793</v>
      </c>
      <c r="G5728" s="237"/>
      <c r="H5728" s="239" t="s">
        <v>19</v>
      </c>
      <c r="I5728" s="241"/>
      <c r="J5728" s="237"/>
      <c r="K5728" s="237"/>
      <c r="L5728" s="242"/>
      <c r="M5728" s="243"/>
      <c r="N5728" s="244"/>
      <c r="O5728" s="244"/>
      <c r="P5728" s="244"/>
      <c r="Q5728" s="244"/>
      <c r="R5728" s="244"/>
      <c r="S5728" s="244"/>
      <c r="T5728" s="245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46" t="s">
        <v>383</v>
      </c>
      <c r="AU5728" s="246" t="s">
        <v>91</v>
      </c>
      <c r="AV5728" s="13" t="s">
        <v>85</v>
      </c>
      <c r="AW5728" s="13" t="s">
        <v>37</v>
      </c>
      <c r="AX5728" s="13" t="s">
        <v>78</v>
      </c>
      <c r="AY5728" s="246" t="s">
        <v>373</v>
      </c>
    </row>
    <row r="5729" s="14" customFormat="1">
      <c r="A5729" s="14"/>
      <c r="B5729" s="247"/>
      <c r="C5729" s="248"/>
      <c r="D5729" s="238" t="s">
        <v>383</v>
      </c>
      <c r="E5729" s="249" t="s">
        <v>19</v>
      </c>
      <c r="F5729" s="250" t="s">
        <v>5236</v>
      </c>
      <c r="G5729" s="248"/>
      <c r="H5729" s="251">
        <v>3.8399999999999999</v>
      </c>
      <c r="I5729" s="252"/>
      <c r="J5729" s="248"/>
      <c r="K5729" s="248"/>
      <c r="L5729" s="253"/>
      <c r="M5729" s="254"/>
      <c r="N5729" s="255"/>
      <c r="O5729" s="255"/>
      <c r="P5729" s="255"/>
      <c r="Q5729" s="255"/>
      <c r="R5729" s="255"/>
      <c r="S5729" s="255"/>
      <c r="T5729" s="256"/>
      <c r="U5729" s="14"/>
      <c r="V5729" s="14"/>
      <c r="W5729" s="14"/>
      <c r="X5729" s="14"/>
      <c r="Y5729" s="14"/>
      <c r="Z5729" s="14"/>
      <c r="AA5729" s="14"/>
      <c r="AB5729" s="14"/>
      <c r="AC5729" s="14"/>
      <c r="AD5729" s="14"/>
      <c r="AE5729" s="14"/>
      <c r="AT5729" s="257" t="s">
        <v>383</v>
      </c>
      <c r="AU5729" s="257" t="s">
        <v>91</v>
      </c>
      <c r="AV5729" s="14" t="s">
        <v>91</v>
      </c>
      <c r="AW5729" s="14" t="s">
        <v>37</v>
      </c>
      <c r="AX5729" s="14" t="s">
        <v>78</v>
      </c>
      <c r="AY5729" s="257" t="s">
        <v>373</v>
      </c>
    </row>
    <row r="5730" s="13" customFormat="1">
      <c r="A5730" s="13"/>
      <c r="B5730" s="236"/>
      <c r="C5730" s="237"/>
      <c r="D5730" s="238" t="s">
        <v>383</v>
      </c>
      <c r="E5730" s="239" t="s">
        <v>19</v>
      </c>
      <c r="F5730" s="240" t="s">
        <v>2708</v>
      </c>
      <c r="G5730" s="237"/>
      <c r="H5730" s="239" t="s">
        <v>19</v>
      </c>
      <c r="I5730" s="241"/>
      <c r="J5730" s="237"/>
      <c r="K5730" s="237"/>
      <c r="L5730" s="242"/>
      <c r="M5730" s="243"/>
      <c r="N5730" s="244"/>
      <c r="O5730" s="244"/>
      <c r="P5730" s="244"/>
      <c r="Q5730" s="244"/>
      <c r="R5730" s="244"/>
      <c r="S5730" s="244"/>
      <c r="T5730" s="245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46" t="s">
        <v>383</v>
      </c>
      <c r="AU5730" s="246" t="s">
        <v>91</v>
      </c>
      <c r="AV5730" s="13" t="s">
        <v>85</v>
      </c>
      <c r="AW5730" s="13" t="s">
        <v>37</v>
      </c>
      <c r="AX5730" s="13" t="s">
        <v>78</v>
      </c>
      <c r="AY5730" s="246" t="s">
        <v>373</v>
      </c>
    </row>
    <row r="5731" s="14" customFormat="1">
      <c r="A5731" s="14"/>
      <c r="B5731" s="247"/>
      <c r="C5731" s="248"/>
      <c r="D5731" s="238" t="s">
        <v>383</v>
      </c>
      <c r="E5731" s="249" t="s">
        <v>19</v>
      </c>
      <c r="F5731" s="250" t="s">
        <v>5237</v>
      </c>
      <c r="G5731" s="248"/>
      <c r="H5731" s="251">
        <v>7.2000000000000002</v>
      </c>
      <c r="I5731" s="252"/>
      <c r="J5731" s="248"/>
      <c r="K5731" s="248"/>
      <c r="L5731" s="253"/>
      <c r="M5731" s="254"/>
      <c r="N5731" s="255"/>
      <c r="O5731" s="255"/>
      <c r="P5731" s="255"/>
      <c r="Q5731" s="255"/>
      <c r="R5731" s="255"/>
      <c r="S5731" s="255"/>
      <c r="T5731" s="256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T5731" s="257" t="s">
        <v>383</v>
      </c>
      <c r="AU5731" s="257" t="s">
        <v>91</v>
      </c>
      <c r="AV5731" s="14" t="s">
        <v>91</v>
      </c>
      <c r="AW5731" s="14" t="s">
        <v>37</v>
      </c>
      <c r="AX5731" s="14" t="s">
        <v>78</v>
      </c>
      <c r="AY5731" s="257" t="s">
        <v>373</v>
      </c>
    </row>
    <row r="5732" s="14" customFormat="1">
      <c r="A5732" s="14"/>
      <c r="B5732" s="247"/>
      <c r="C5732" s="248"/>
      <c r="D5732" s="238" t="s">
        <v>383</v>
      </c>
      <c r="E5732" s="249" t="s">
        <v>19</v>
      </c>
      <c r="F5732" s="250" t="s">
        <v>2709</v>
      </c>
      <c r="G5732" s="248"/>
      <c r="H5732" s="251">
        <v>13.199999999999999</v>
      </c>
      <c r="I5732" s="252"/>
      <c r="J5732" s="248"/>
      <c r="K5732" s="248"/>
      <c r="L5732" s="253"/>
      <c r="M5732" s="254"/>
      <c r="N5732" s="255"/>
      <c r="O5732" s="255"/>
      <c r="P5732" s="255"/>
      <c r="Q5732" s="255"/>
      <c r="R5732" s="255"/>
      <c r="S5732" s="255"/>
      <c r="T5732" s="256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T5732" s="257" t="s">
        <v>383</v>
      </c>
      <c r="AU5732" s="257" t="s">
        <v>91</v>
      </c>
      <c r="AV5732" s="14" t="s">
        <v>91</v>
      </c>
      <c r="AW5732" s="14" t="s">
        <v>37</v>
      </c>
      <c r="AX5732" s="14" t="s">
        <v>78</v>
      </c>
      <c r="AY5732" s="257" t="s">
        <v>373</v>
      </c>
    </row>
    <row r="5733" s="15" customFormat="1">
      <c r="A5733" s="15"/>
      <c r="B5733" s="258"/>
      <c r="C5733" s="259"/>
      <c r="D5733" s="238" t="s">
        <v>383</v>
      </c>
      <c r="E5733" s="260" t="s">
        <v>288</v>
      </c>
      <c r="F5733" s="261" t="s">
        <v>386</v>
      </c>
      <c r="G5733" s="259"/>
      <c r="H5733" s="262">
        <v>10177</v>
      </c>
      <c r="I5733" s="263"/>
      <c r="J5733" s="259"/>
      <c r="K5733" s="259"/>
      <c r="L5733" s="264"/>
      <c r="M5733" s="265"/>
      <c r="N5733" s="266"/>
      <c r="O5733" s="266"/>
      <c r="P5733" s="266"/>
      <c r="Q5733" s="266"/>
      <c r="R5733" s="266"/>
      <c r="S5733" s="266"/>
      <c r="T5733" s="267"/>
      <c r="U5733" s="15"/>
      <c r="V5733" s="15"/>
      <c r="W5733" s="15"/>
      <c r="X5733" s="15"/>
      <c r="Y5733" s="15"/>
      <c r="Z5733" s="15"/>
      <c r="AA5733" s="15"/>
      <c r="AB5733" s="15"/>
      <c r="AC5733" s="15"/>
      <c r="AD5733" s="15"/>
      <c r="AE5733" s="15"/>
      <c r="AT5733" s="268" t="s">
        <v>383</v>
      </c>
      <c r="AU5733" s="268" t="s">
        <v>91</v>
      </c>
      <c r="AV5733" s="15" t="s">
        <v>379</v>
      </c>
      <c r="AW5733" s="15" t="s">
        <v>37</v>
      </c>
      <c r="AX5733" s="15" t="s">
        <v>85</v>
      </c>
      <c r="AY5733" s="268" t="s">
        <v>373</v>
      </c>
    </row>
    <row r="5734" s="2" customFormat="1" ht="33" customHeight="1">
      <c r="A5734" s="41"/>
      <c r="B5734" s="42"/>
      <c r="C5734" s="218" t="s">
        <v>2680</v>
      </c>
      <c r="D5734" s="218" t="s">
        <v>375</v>
      </c>
      <c r="E5734" s="219" t="s">
        <v>5238</v>
      </c>
      <c r="F5734" s="220" t="s">
        <v>5239</v>
      </c>
      <c r="G5734" s="221" t="s">
        <v>153</v>
      </c>
      <c r="H5734" s="222">
        <v>431.68799999999999</v>
      </c>
      <c r="I5734" s="223"/>
      <c r="J5734" s="224">
        <f>ROUND(I5734*H5734,2)</f>
        <v>0</v>
      </c>
      <c r="K5734" s="220" t="s">
        <v>378</v>
      </c>
      <c r="L5734" s="47"/>
      <c r="M5734" s="225" t="s">
        <v>19</v>
      </c>
      <c r="N5734" s="226" t="s">
        <v>50</v>
      </c>
      <c r="O5734" s="87"/>
      <c r="P5734" s="227">
        <f>O5734*H5734</f>
        <v>0</v>
      </c>
      <c r="Q5734" s="227">
        <v>0.00021000000000000001</v>
      </c>
      <c r="R5734" s="227">
        <f>Q5734*H5734</f>
        <v>0.090654479999999996</v>
      </c>
      <c r="S5734" s="227">
        <v>0</v>
      </c>
      <c r="T5734" s="228">
        <f>S5734*H5734</f>
        <v>0</v>
      </c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R5734" s="229" t="s">
        <v>482</v>
      </c>
      <c r="AT5734" s="229" t="s">
        <v>375</v>
      </c>
      <c r="AU5734" s="229" t="s">
        <v>91</v>
      </c>
      <c r="AY5734" s="20" t="s">
        <v>373</v>
      </c>
      <c r="BE5734" s="230">
        <f>IF(N5734="základní",J5734,0)</f>
        <v>0</v>
      </c>
      <c r="BF5734" s="230">
        <f>IF(N5734="snížená",J5734,0)</f>
        <v>0</v>
      </c>
      <c r="BG5734" s="230">
        <f>IF(N5734="zákl. přenesená",J5734,0)</f>
        <v>0</v>
      </c>
      <c r="BH5734" s="230">
        <f>IF(N5734="sníž. přenesená",J5734,0)</f>
        <v>0</v>
      </c>
      <c r="BI5734" s="230">
        <f>IF(N5734="nulová",J5734,0)</f>
        <v>0</v>
      </c>
      <c r="BJ5734" s="20" t="s">
        <v>91</v>
      </c>
      <c r="BK5734" s="230">
        <f>ROUND(I5734*H5734,2)</f>
        <v>0</v>
      </c>
      <c r="BL5734" s="20" t="s">
        <v>482</v>
      </c>
      <c r="BM5734" s="229" t="s">
        <v>5240</v>
      </c>
    </row>
    <row r="5735" s="2" customFormat="1">
      <c r="A5735" s="41"/>
      <c r="B5735" s="42"/>
      <c r="C5735" s="43"/>
      <c r="D5735" s="231" t="s">
        <v>381</v>
      </c>
      <c r="E5735" s="43"/>
      <c r="F5735" s="232" t="s">
        <v>5241</v>
      </c>
      <c r="G5735" s="43"/>
      <c r="H5735" s="43"/>
      <c r="I5735" s="233"/>
      <c r="J5735" s="43"/>
      <c r="K5735" s="43"/>
      <c r="L5735" s="47"/>
      <c r="M5735" s="234"/>
      <c r="N5735" s="235"/>
      <c r="O5735" s="87"/>
      <c r="P5735" s="87"/>
      <c r="Q5735" s="87"/>
      <c r="R5735" s="87"/>
      <c r="S5735" s="87"/>
      <c r="T5735" s="88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T5735" s="20" t="s">
        <v>381</v>
      </c>
      <c r="AU5735" s="20" t="s">
        <v>91</v>
      </c>
    </row>
    <row r="5736" s="13" customFormat="1">
      <c r="A5736" s="13"/>
      <c r="B5736" s="236"/>
      <c r="C5736" s="237"/>
      <c r="D5736" s="238" t="s">
        <v>383</v>
      </c>
      <c r="E5736" s="239" t="s">
        <v>19</v>
      </c>
      <c r="F5736" s="240" t="s">
        <v>5242</v>
      </c>
      <c r="G5736" s="237"/>
      <c r="H5736" s="239" t="s">
        <v>19</v>
      </c>
      <c r="I5736" s="241"/>
      <c r="J5736" s="237"/>
      <c r="K5736" s="237"/>
      <c r="L5736" s="242"/>
      <c r="M5736" s="243"/>
      <c r="N5736" s="244"/>
      <c r="O5736" s="244"/>
      <c r="P5736" s="244"/>
      <c r="Q5736" s="244"/>
      <c r="R5736" s="244"/>
      <c r="S5736" s="244"/>
      <c r="T5736" s="245"/>
      <c r="U5736" s="13"/>
      <c r="V5736" s="13"/>
      <c r="W5736" s="13"/>
      <c r="X5736" s="13"/>
      <c r="Y5736" s="13"/>
      <c r="Z5736" s="13"/>
      <c r="AA5736" s="13"/>
      <c r="AB5736" s="13"/>
      <c r="AC5736" s="13"/>
      <c r="AD5736" s="13"/>
      <c r="AE5736" s="13"/>
      <c r="AT5736" s="246" t="s">
        <v>383</v>
      </c>
      <c r="AU5736" s="246" t="s">
        <v>91</v>
      </c>
      <c r="AV5736" s="13" t="s">
        <v>85</v>
      </c>
      <c r="AW5736" s="13" t="s">
        <v>37</v>
      </c>
      <c r="AX5736" s="13" t="s">
        <v>78</v>
      </c>
      <c r="AY5736" s="246" t="s">
        <v>373</v>
      </c>
    </row>
    <row r="5737" s="14" customFormat="1">
      <c r="A5737" s="14"/>
      <c r="B5737" s="247"/>
      <c r="C5737" s="248"/>
      <c r="D5737" s="238" t="s">
        <v>383</v>
      </c>
      <c r="E5737" s="249" t="s">
        <v>19</v>
      </c>
      <c r="F5737" s="250" t="s">
        <v>5243</v>
      </c>
      <c r="G5737" s="248"/>
      <c r="H5737" s="251">
        <v>215.84399999999999</v>
      </c>
      <c r="I5737" s="252"/>
      <c r="J5737" s="248"/>
      <c r="K5737" s="248"/>
      <c r="L5737" s="253"/>
      <c r="M5737" s="254"/>
      <c r="N5737" s="255"/>
      <c r="O5737" s="255"/>
      <c r="P5737" s="255"/>
      <c r="Q5737" s="255"/>
      <c r="R5737" s="255"/>
      <c r="S5737" s="255"/>
      <c r="T5737" s="256"/>
      <c r="U5737" s="14"/>
      <c r="V5737" s="14"/>
      <c r="W5737" s="14"/>
      <c r="X5737" s="14"/>
      <c r="Y5737" s="14"/>
      <c r="Z5737" s="14"/>
      <c r="AA5737" s="14"/>
      <c r="AB5737" s="14"/>
      <c r="AC5737" s="14"/>
      <c r="AD5737" s="14"/>
      <c r="AE5737" s="14"/>
      <c r="AT5737" s="257" t="s">
        <v>383</v>
      </c>
      <c r="AU5737" s="257" t="s">
        <v>91</v>
      </c>
      <c r="AV5737" s="14" t="s">
        <v>91</v>
      </c>
      <c r="AW5737" s="14" t="s">
        <v>37</v>
      </c>
      <c r="AX5737" s="14" t="s">
        <v>78</v>
      </c>
      <c r="AY5737" s="257" t="s">
        <v>373</v>
      </c>
    </row>
    <row r="5738" s="14" customFormat="1">
      <c r="A5738" s="14"/>
      <c r="B5738" s="247"/>
      <c r="C5738" s="248"/>
      <c r="D5738" s="238" t="s">
        <v>383</v>
      </c>
      <c r="E5738" s="249" t="s">
        <v>19</v>
      </c>
      <c r="F5738" s="250" t="s">
        <v>5243</v>
      </c>
      <c r="G5738" s="248"/>
      <c r="H5738" s="251">
        <v>215.84399999999999</v>
      </c>
      <c r="I5738" s="252"/>
      <c r="J5738" s="248"/>
      <c r="K5738" s="248"/>
      <c r="L5738" s="253"/>
      <c r="M5738" s="254"/>
      <c r="N5738" s="255"/>
      <c r="O5738" s="255"/>
      <c r="P5738" s="255"/>
      <c r="Q5738" s="255"/>
      <c r="R5738" s="255"/>
      <c r="S5738" s="255"/>
      <c r="T5738" s="256"/>
      <c r="U5738" s="14"/>
      <c r="V5738" s="14"/>
      <c r="W5738" s="14"/>
      <c r="X5738" s="14"/>
      <c r="Y5738" s="14"/>
      <c r="Z5738" s="14"/>
      <c r="AA5738" s="14"/>
      <c r="AB5738" s="14"/>
      <c r="AC5738" s="14"/>
      <c r="AD5738" s="14"/>
      <c r="AE5738" s="14"/>
      <c r="AT5738" s="257" t="s">
        <v>383</v>
      </c>
      <c r="AU5738" s="257" t="s">
        <v>91</v>
      </c>
      <c r="AV5738" s="14" t="s">
        <v>91</v>
      </c>
      <c r="AW5738" s="14" t="s">
        <v>37</v>
      </c>
      <c r="AX5738" s="14" t="s">
        <v>78</v>
      </c>
      <c r="AY5738" s="257" t="s">
        <v>373</v>
      </c>
    </row>
    <row r="5739" s="15" customFormat="1">
      <c r="A5739" s="15"/>
      <c r="B5739" s="258"/>
      <c r="C5739" s="259"/>
      <c r="D5739" s="238" t="s">
        <v>383</v>
      </c>
      <c r="E5739" s="260" t="s">
        <v>285</v>
      </c>
      <c r="F5739" s="261" t="s">
        <v>386</v>
      </c>
      <c r="G5739" s="259"/>
      <c r="H5739" s="262">
        <v>431.68799999999999</v>
      </c>
      <c r="I5739" s="263"/>
      <c r="J5739" s="259"/>
      <c r="K5739" s="259"/>
      <c r="L5739" s="264"/>
      <c r="M5739" s="265"/>
      <c r="N5739" s="266"/>
      <c r="O5739" s="266"/>
      <c r="P5739" s="266"/>
      <c r="Q5739" s="266"/>
      <c r="R5739" s="266"/>
      <c r="S5739" s="266"/>
      <c r="T5739" s="267"/>
      <c r="U5739" s="15"/>
      <c r="V5739" s="15"/>
      <c r="W5739" s="15"/>
      <c r="X5739" s="15"/>
      <c r="Y5739" s="15"/>
      <c r="Z5739" s="15"/>
      <c r="AA5739" s="15"/>
      <c r="AB5739" s="15"/>
      <c r="AC5739" s="15"/>
      <c r="AD5739" s="15"/>
      <c r="AE5739" s="15"/>
      <c r="AT5739" s="268" t="s">
        <v>383</v>
      </c>
      <c r="AU5739" s="268" t="s">
        <v>91</v>
      </c>
      <c r="AV5739" s="15" t="s">
        <v>379</v>
      </c>
      <c r="AW5739" s="15" t="s">
        <v>37</v>
      </c>
      <c r="AX5739" s="15" t="s">
        <v>85</v>
      </c>
      <c r="AY5739" s="268" t="s">
        <v>373</v>
      </c>
    </row>
    <row r="5740" s="2" customFormat="1" ht="37.8" customHeight="1">
      <c r="A5740" s="41"/>
      <c r="B5740" s="42"/>
      <c r="C5740" s="218" t="s">
        <v>2692</v>
      </c>
      <c r="D5740" s="218" t="s">
        <v>375</v>
      </c>
      <c r="E5740" s="219" t="s">
        <v>5244</v>
      </c>
      <c r="F5740" s="220" t="s">
        <v>5245</v>
      </c>
      <c r="G5740" s="221" t="s">
        <v>153</v>
      </c>
      <c r="H5740" s="222">
        <v>10177</v>
      </c>
      <c r="I5740" s="223"/>
      <c r="J5740" s="224">
        <f>ROUND(I5740*H5740,2)</f>
        <v>0</v>
      </c>
      <c r="K5740" s="220" t="s">
        <v>378</v>
      </c>
      <c r="L5740" s="47"/>
      <c r="M5740" s="225" t="s">
        <v>19</v>
      </c>
      <c r="N5740" s="226" t="s">
        <v>50</v>
      </c>
      <c r="O5740" s="87"/>
      <c r="P5740" s="227">
        <f>O5740*H5740</f>
        <v>0</v>
      </c>
      <c r="Q5740" s="227">
        <v>0.00029</v>
      </c>
      <c r="R5740" s="227">
        <f>Q5740*H5740</f>
        <v>2.95133</v>
      </c>
      <c r="S5740" s="227">
        <v>0</v>
      </c>
      <c r="T5740" s="228">
        <f>S5740*H5740</f>
        <v>0</v>
      </c>
      <c r="U5740" s="41"/>
      <c r="V5740" s="41"/>
      <c r="W5740" s="41"/>
      <c r="X5740" s="41"/>
      <c r="Y5740" s="41"/>
      <c r="Z5740" s="41"/>
      <c r="AA5740" s="41"/>
      <c r="AB5740" s="41"/>
      <c r="AC5740" s="41"/>
      <c r="AD5740" s="41"/>
      <c r="AE5740" s="41"/>
      <c r="AR5740" s="229" t="s">
        <v>482</v>
      </c>
      <c r="AT5740" s="229" t="s">
        <v>375</v>
      </c>
      <c r="AU5740" s="229" t="s">
        <v>91</v>
      </c>
      <c r="AY5740" s="20" t="s">
        <v>373</v>
      </c>
      <c r="BE5740" s="230">
        <f>IF(N5740="základní",J5740,0)</f>
        <v>0</v>
      </c>
      <c r="BF5740" s="230">
        <f>IF(N5740="snížená",J5740,0)</f>
        <v>0</v>
      </c>
      <c r="BG5740" s="230">
        <f>IF(N5740="zákl. přenesená",J5740,0)</f>
        <v>0</v>
      </c>
      <c r="BH5740" s="230">
        <f>IF(N5740="sníž. přenesená",J5740,0)</f>
        <v>0</v>
      </c>
      <c r="BI5740" s="230">
        <f>IF(N5740="nulová",J5740,0)</f>
        <v>0</v>
      </c>
      <c r="BJ5740" s="20" t="s">
        <v>91</v>
      </c>
      <c r="BK5740" s="230">
        <f>ROUND(I5740*H5740,2)</f>
        <v>0</v>
      </c>
      <c r="BL5740" s="20" t="s">
        <v>482</v>
      </c>
      <c r="BM5740" s="229" t="s">
        <v>5246</v>
      </c>
    </row>
    <row r="5741" s="2" customFormat="1">
      <c r="A5741" s="41"/>
      <c r="B5741" s="42"/>
      <c r="C5741" s="43"/>
      <c r="D5741" s="231" t="s">
        <v>381</v>
      </c>
      <c r="E5741" s="43"/>
      <c r="F5741" s="232" t="s">
        <v>5247</v>
      </c>
      <c r="G5741" s="43"/>
      <c r="H5741" s="43"/>
      <c r="I5741" s="233"/>
      <c r="J5741" s="43"/>
      <c r="K5741" s="43"/>
      <c r="L5741" s="47"/>
      <c r="M5741" s="234"/>
      <c r="N5741" s="235"/>
      <c r="O5741" s="87"/>
      <c r="P5741" s="87"/>
      <c r="Q5741" s="87"/>
      <c r="R5741" s="87"/>
      <c r="S5741" s="87"/>
      <c r="T5741" s="88"/>
      <c r="U5741" s="41"/>
      <c r="V5741" s="41"/>
      <c r="W5741" s="41"/>
      <c r="X5741" s="41"/>
      <c r="Y5741" s="41"/>
      <c r="Z5741" s="41"/>
      <c r="AA5741" s="41"/>
      <c r="AB5741" s="41"/>
      <c r="AC5741" s="41"/>
      <c r="AD5741" s="41"/>
      <c r="AE5741" s="41"/>
      <c r="AT5741" s="20" t="s">
        <v>381</v>
      </c>
      <c r="AU5741" s="20" t="s">
        <v>91</v>
      </c>
    </row>
    <row r="5742" s="14" customFormat="1">
      <c r="A5742" s="14"/>
      <c r="B5742" s="247"/>
      <c r="C5742" s="248"/>
      <c r="D5742" s="238" t="s">
        <v>383</v>
      </c>
      <c r="E5742" s="249" t="s">
        <v>19</v>
      </c>
      <c r="F5742" s="250" t="s">
        <v>288</v>
      </c>
      <c r="G5742" s="248"/>
      <c r="H5742" s="251">
        <v>10177</v>
      </c>
      <c r="I5742" s="252"/>
      <c r="J5742" s="248"/>
      <c r="K5742" s="248"/>
      <c r="L5742" s="253"/>
      <c r="M5742" s="254"/>
      <c r="N5742" s="255"/>
      <c r="O5742" s="255"/>
      <c r="P5742" s="255"/>
      <c r="Q5742" s="255"/>
      <c r="R5742" s="255"/>
      <c r="S5742" s="255"/>
      <c r="T5742" s="256"/>
      <c r="U5742" s="14"/>
      <c r="V5742" s="14"/>
      <c r="W5742" s="14"/>
      <c r="X5742" s="14"/>
      <c r="Y5742" s="14"/>
      <c r="Z5742" s="14"/>
      <c r="AA5742" s="14"/>
      <c r="AB5742" s="14"/>
      <c r="AC5742" s="14"/>
      <c r="AD5742" s="14"/>
      <c r="AE5742" s="14"/>
      <c r="AT5742" s="257" t="s">
        <v>383</v>
      </c>
      <c r="AU5742" s="257" t="s">
        <v>91</v>
      </c>
      <c r="AV5742" s="14" t="s">
        <v>91</v>
      </c>
      <c r="AW5742" s="14" t="s">
        <v>37</v>
      </c>
      <c r="AX5742" s="14" t="s">
        <v>78</v>
      </c>
      <c r="AY5742" s="257" t="s">
        <v>373</v>
      </c>
    </row>
    <row r="5743" s="15" customFormat="1">
      <c r="A5743" s="15"/>
      <c r="B5743" s="258"/>
      <c r="C5743" s="259"/>
      <c r="D5743" s="238" t="s">
        <v>383</v>
      </c>
      <c r="E5743" s="260" t="s">
        <v>19</v>
      </c>
      <c r="F5743" s="261" t="s">
        <v>386</v>
      </c>
      <c r="G5743" s="259"/>
      <c r="H5743" s="262">
        <v>10177</v>
      </c>
      <c r="I5743" s="263"/>
      <c r="J5743" s="259"/>
      <c r="K5743" s="259"/>
      <c r="L5743" s="264"/>
      <c r="M5743" s="265"/>
      <c r="N5743" s="266"/>
      <c r="O5743" s="266"/>
      <c r="P5743" s="266"/>
      <c r="Q5743" s="266"/>
      <c r="R5743" s="266"/>
      <c r="S5743" s="266"/>
      <c r="T5743" s="267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5"/>
      <c r="AE5743" s="15"/>
      <c r="AT5743" s="268" t="s">
        <v>383</v>
      </c>
      <c r="AU5743" s="268" t="s">
        <v>91</v>
      </c>
      <c r="AV5743" s="15" t="s">
        <v>379</v>
      </c>
      <c r="AW5743" s="15" t="s">
        <v>37</v>
      </c>
      <c r="AX5743" s="15" t="s">
        <v>85</v>
      </c>
      <c r="AY5743" s="268" t="s">
        <v>373</v>
      </c>
    </row>
    <row r="5744" s="2" customFormat="1" ht="44.25" customHeight="1">
      <c r="A5744" s="41"/>
      <c r="B5744" s="42"/>
      <c r="C5744" s="218" t="s">
        <v>2991</v>
      </c>
      <c r="D5744" s="218" t="s">
        <v>375</v>
      </c>
      <c r="E5744" s="219" t="s">
        <v>5248</v>
      </c>
      <c r="F5744" s="220" t="s">
        <v>5249</v>
      </c>
      <c r="G5744" s="221" t="s">
        <v>153</v>
      </c>
      <c r="H5744" s="222">
        <v>431.68799999999999</v>
      </c>
      <c r="I5744" s="223"/>
      <c r="J5744" s="224">
        <f>ROUND(I5744*H5744,2)</f>
        <v>0</v>
      </c>
      <c r="K5744" s="220" t="s">
        <v>378</v>
      </c>
      <c r="L5744" s="47"/>
      <c r="M5744" s="225" t="s">
        <v>19</v>
      </c>
      <c r="N5744" s="226" t="s">
        <v>50</v>
      </c>
      <c r="O5744" s="87"/>
      <c r="P5744" s="227">
        <f>O5744*H5744</f>
        <v>0</v>
      </c>
      <c r="Q5744" s="227">
        <v>0.00029</v>
      </c>
      <c r="R5744" s="227">
        <f>Q5744*H5744</f>
        <v>0.12518952</v>
      </c>
      <c r="S5744" s="227">
        <v>0</v>
      </c>
      <c r="T5744" s="228">
        <f>S5744*H5744</f>
        <v>0</v>
      </c>
      <c r="U5744" s="41"/>
      <c r="V5744" s="41"/>
      <c r="W5744" s="41"/>
      <c r="X5744" s="41"/>
      <c r="Y5744" s="41"/>
      <c r="Z5744" s="41"/>
      <c r="AA5744" s="41"/>
      <c r="AB5744" s="41"/>
      <c r="AC5744" s="41"/>
      <c r="AD5744" s="41"/>
      <c r="AE5744" s="41"/>
      <c r="AR5744" s="229" t="s">
        <v>482</v>
      </c>
      <c r="AT5744" s="229" t="s">
        <v>375</v>
      </c>
      <c r="AU5744" s="229" t="s">
        <v>91</v>
      </c>
      <c r="AY5744" s="20" t="s">
        <v>373</v>
      </c>
      <c r="BE5744" s="230">
        <f>IF(N5744="základní",J5744,0)</f>
        <v>0</v>
      </c>
      <c r="BF5744" s="230">
        <f>IF(N5744="snížená",J5744,0)</f>
        <v>0</v>
      </c>
      <c r="BG5744" s="230">
        <f>IF(N5744="zákl. přenesená",J5744,0)</f>
        <v>0</v>
      </c>
      <c r="BH5744" s="230">
        <f>IF(N5744="sníž. přenesená",J5744,0)</f>
        <v>0</v>
      </c>
      <c r="BI5744" s="230">
        <f>IF(N5744="nulová",J5744,0)</f>
        <v>0</v>
      </c>
      <c r="BJ5744" s="20" t="s">
        <v>91</v>
      </c>
      <c r="BK5744" s="230">
        <f>ROUND(I5744*H5744,2)</f>
        <v>0</v>
      </c>
      <c r="BL5744" s="20" t="s">
        <v>482</v>
      </c>
      <c r="BM5744" s="229" t="s">
        <v>5250</v>
      </c>
    </row>
    <row r="5745" s="2" customFormat="1">
      <c r="A5745" s="41"/>
      <c r="B5745" s="42"/>
      <c r="C5745" s="43"/>
      <c r="D5745" s="231" t="s">
        <v>381</v>
      </c>
      <c r="E5745" s="43"/>
      <c r="F5745" s="232" t="s">
        <v>5251</v>
      </c>
      <c r="G5745" s="43"/>
      <c r="H5745" s="43"/>
      <c r="I5745" s="233"/>
      <c r="J5745" s="43"/>
      <c r="K5745" s="43"/>
      <c r="L5745" s="47"/>
      <c r="M5745" s="234"/>
      <c r="N5745" s="235"/>
      <c r="O5745" s="87"/>
      <c r="P5745" s="87"/>
      <c r="Q5745" s="87"/>
      <c r="R5745" s="87"/>
      <c r="S5745" s="87"/>
      <c r="T5745" s="88"/>
      <c r="U5745" s="41"/>
      <c r="V5745" s="41"/>
      <c r="W5745" s="41"/>
      <c r="X5745" s="41"/>
      <c r="Y5745" s="41"/>
      <c r="Z5745" s="41"/>
      <c r="AA5745" s="41"/>
      <c r="AB5745" s="41"/>
      <c r="AC5745" s="41"/>
      <c r="AD5745" s="41"/>
      <c r="AE5745" s="41"/>
      <c r="AT5745" s="20" t="s">
        <v>381</v>
      </c>
      <c r="AU5745" s="20" t="s">
        <v>91</v>
      </c>
    </row>
    <row r="5746" s="14" customFormat="1">
      <c r="A5746" s="14"/>
      <c r="B5746" s="247"/>
      <c r="C5746" s="248"/>
      <c r="D5746" s="238" t="s">
        <v>383</v>
      </c>
      <c r="E5746" s="249" t="s">
        <v>19</v>
      </c>
      <c r="F5746" s="250" t="s">
        <v>285</v>
      </c>
      <c r="G5746" s="248"/>
      <c r="H5746" s="251">
        <v>431.68799999999999</v>
      </c>
      <c r="I5746" s="252"/>
      <c r="J5746" s="248"/>
      <c r="K5746" s="248"/>
      <c r="L5746" s="253"/>
      <c r="M5746" s="254"/>
      <c r="N5746" s="255"/>
      <c r="O5746" s="255"/>
      <c r="P5746" s="255"/>
      <c r="Q5746" s="255"/>
      <c r="R5746" s="255"/>
      <c r="S5746" s="255"/>
      <c r="T5746" s="256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T5746" s="257" t="s">
        <v>383</v>
      </c>
      <c r="AU5746" s="257" t="s">
        <v>91</v>
      </c>
      <c r="AV5746" s="14" t="s">
        <v>91</v>
      </c>
      <c r="AW5746" s="14" t="s">
        <v>37</v>
      </c>
      <c r="AX5746" s="14" t="s">
        <v>78</v>
      </c>
      <c r="AY5746" s="257" t="s">
        <v>373</v>
      </c>
    </row>
    <row r="5747" s="15" customFormat="1">
      <c r="A5747" s="15"/>
      <c r="B5747" s="258"/>
      <c r="C5747" s="259"/>
      <c r="D5747" s="238" t="s">
        <v>383</v>
      </c>
      <c r="E5747" s="260" t="s">
        <v>19</v>
      </c>
      <c r="F5747" s="261" t="s">
        <v>386</v>
      </c>
      <c r="G5747" s="259"/>
      <c r="H5747" s="262">
        <v>431.68799999999999</v>
      </c>
      <c r="I5747" s="263"/>
      <c r="J5747" s="259"/>
      <c r="K5747" s="259"/>
      <c r="L5747" s="264"/>
      <c r="M5747" s="265"/>
      <c r="N5747" s="266"/>
      <c r="O5747" s="266"/>
      <c r="P5747" s="266"/>
      <c r="Q5747" s="266"/>
      <c r="R5747" s="266"/>
      <c r="S5747" s="266"/>
      <c r="T5747" s="267"/>
      <c r="U5747" s="15"/>
      <c r="V5747" s="15"/>
      <c r="W5747" s="15"/>
      <c r="X5747" s="15"/>
      <c r="Y5747" s="15"/>
      <c r="Z5747" s="15"/>
      <c r="AA5747" s="15"/>
      <c r="AB5747" s="15"/>
      <c r="AC5747" s="15"/>
      <c r="AD5747" s="15"/>
      <c r="AE5747" s="15"/>
      <c r="AT5747" s="268" t="s">
        <v>383</v>
      </c>
      <c r="AU5747" s="268" t="s">
        <v>91</v>
      </c>
      <c r="AV5747" s="15" t="s">
        <v>379</v>
      </c>
      <c r="AW5747" s="15" t="s">
        <v>37</v>
      </c>
      <c r="AX5747" s="15" t="s">
        <v>85</v>
      </c>
      <c r="AY5747" s="268" t="s">
        <v>373</v>
      </c>
    </row>
    <row r="5748" s="12" customFormat="1" ht="22.8" customHeight="1">
      <c r="A5748" s="12"/>
      <c r="B5748" s="202"/>
      <c r="C5748" s="203"/>
      <c r="D5748" s="204" t="s">
        <v>77</v>
      </c>
      <c r="E5748" s="216" t="s">
        <v>5252</v>
      </c>
      <c r="F5748" s="216" t="s">
        <v>5253</v>
      </c>
      <c r="G5748" s="203"/>
      <c r="H5748" s="203"/>
      <c r="I5748" s="206"/>
      <c r="J5748" s="217">
        <f>BK5748</f>
        <v>0</v>
      </c>
      <c r="K5748" s="203"/>
      <c r="L5748" s="208"/>
      <c r="M5748" s="209"/>
      <c r="N5748" s="210"/>
      <c r="O5748" s="210"/>
      <c r="P5748" s="211">
        <f>SUM(P5749:P5828)</f>
        <v>0</v>
      </c>
      <c r="Q5748" s="210"/>
      <c r="R5748" s="211">
        <f>SUM(R5749:R5828)</f>
        <v>0.37510499999999997</v>
      </c>
      <c r="S5748" s="210"/>
      <c r="T5748" s="212">
        <f>SUM(T5749:T5828)</f>
        <v>0</v>
      </c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R5748" s="213" t="s">
        <v>91</v>
      </c>
      <c r="AT5748" s="214" t="s">
        <v>77</v>
      </c>
      <c r="AU5748" s="214" t="s">
        <v>85</v>
      </c>
      <c r="AY5748" s="213" t="s">
        <v>373</v>
      </c>
      <c r="BK5748" s="215">
        <f>SUM(BK5749:BK5828)</f>
        <v>0</v>
      </c>
    </row>
    <row r="5749" s="2" customFormat="1" ht="44.25" customHeight="1">
      <c r="A5749" s="41"/>
      <c r="B5749" s="42"/>
      <c r="C5749" s="218" t="s">
        <v>5254</v>
      </c>
      <c r="D5749" s="218" t="s">
        <v>375</v>
      </c>
      <c r="E5749" s="219" t="s">
        <v>5255</v>
      </c>
      <c r="F5749" s="220" t="s">
        <v>5256</v>
      </c>
      <c r="G5749" s="221" t="s">
        <v>595</v>
      </c>
      <c r="H5749" s="222">
        <v>30</v>
      </c>
      <c r="I5749" s="223"/>
      <c r="J5749" s="224">
        <f>ROUND(I5749*H5749,2)</f>
        <v>0</v>
      </c>
      <c r="K5749" s="220" t="s">
        <v>378</v>
      </c>
      <c r="L5749" s="47"/>
      <c r="M5749" s="225" t="s">
        <v>19</v>
      </c>
      <c r="N5749" s="226" t="s">
        <v>50</v>
      </c>
      <c r="O5749" s="87"/>
      <c r="P5749" s="227">
        <f>O5749*H5749</f>
        <v>0</v>
      </c>
      <c r="Q5749" s="227">
        <v>0</v>
      </c>
      <c r="R5749" s="227">
        <f>Q5749*H5749</f>
        <v>0</v>
      </c>
      <c r="S5749" s="227">
        <v>0</v>
      </c>
      <c r="T5749" s="228">
        <f>S5749*H5749</f>
        <v>0</v>
      </c>
      <c r="U5749" s="41"/>
      <c r="V5749" s="41"/>
      <c r="W5749" s="41"/>
      <c r="X5749" s="41"/>
      <c r="Y5749" s="41"/>
      <c r="Z5749" s="41"/>
      <c r="AA5749" s="41"/>
      <c r="AB5749" s="41"/>
      <c r="AC5749" s="41"/>
      <c r="AD5749" s="41"/>
      <c r="AE5749" s="41"/>
      <c r="AR5749" s="229" t="s">
        <v>482</v>
      </c>
      <c r="AT5749" s="229" t="s">
        <v>375</v>
      </c>
      <c r="AU5749" s="229" t="s">
        <v>91</v>
      </c>
      <c r="AY5749" s="20" t="s">
        <v>373</v>
      </c>
      <c r="BE5749" s="230">
        <f>IF(N5749="základní",J5749,0)</f>
        <v>0</v>
      </c>
      <c r="BF5749" s="230">
        <f>IF(N5749="snížená",J5749,0)</f>
        <v>0</v>
      </c>
      <c r="BG5749" s="230">
        <f>IF(N5749="zákl. přenesená",J5749,0)</f>
        <v>0</v>
      </c>
      <c r="BH5749" s="230">
        <f>IF(N5749="sníž. přenesená",J5749,0)</f>
        <v>0</v>
      </c>
      <c r="BI5749" s="230">
        <f>IF(N5749="nulová",J5749,0)</f>
        <v>0</v>
      </c>
      <c r="BJ5749" s="20" t="s">
        <v>91</v>
      </c>
      <c r="BK5749" s="230">
        <f>ROUND(I5749*H5749,2)</f>
        <v>0</v>
      </c>
      <c r="BL5749" s="20" t="s">
        <v>482</v>
      </c>
      <c r="BM5749" s="229" t="s">
        <v>5257</v>
      </c>
    </row>
    <row r="5750" s="2" customFormat="1">
      <c r="A5750" s="41"/>
      <c r="B5750" s="42"/>
      <c r="C5750" s="43"/>
      <c r="D5750" s="231" t="s">
        <v>381</v>
      </c>
      <c r="E5750" s="43"/>
      <c r="F5750" s="232" t="s">
        <v>5258</v>
      </c>
      <c r="G5750" s="43"/>
      <c r="H5750" s="43"/>
      <c r="I5750" s="233"/>
      <c r="J5750" s="43"/>
      <c r="K5750" s="43"/>
      <c r="L5750" s="47"/>
      <c r="M5750" s="234"/>
      <c r="N5750" s="235"/>
      <c r="O5750" s="87"/>
      <c r="P5750" s="87"/>
      <c r="Q5750" s="87"/>
      <c r="R5750" s="87"/>
      <c r="S5750" s="87"/>
      <c r="T5750" s="88"/>
      <c r="U5750" s="41"/>
      <c r="V5750" s="41"/>
      <c r="W5750" s="41"/>
      <c r="X5750" s="41"/>
      <c r="Y5750" s="41"/>
      <c r="Z5750" s="41"/>
      <c r="AA5750" s="41"/>
      <c r="AB5750" s="41"/>
      <c r="AC5750" s="41"/>
      <c r="AD5750" s="41"/>
      <c r="AE5750" s="41"/>
      <c r="AT5750" s="20" t="s">
        <v>381</v>
      </c>
      <c r="AU5750" s="20" t="s">
        <v>91</v>
      </c>
    </row>
    <row r="5751" s="13" customFormat="1">
      <c r="A5751" s="13"/>
      <c r="B5751" s="236"/>
      <c r="C5751" s="237"/>
      <c r="D5751" s="238" t="s">
        <v>383</v>
      </c>
      <c r="E5751" s="239" t="s">
        <v>19</v>
      </c>
      <c r="F5751" s="240" t="s">
        <v>384</v>
      </c>
      <c r="G5751" s="237"/>
      <c r="H5751" s="239" t="s">
        <v>19</v>
      </c>
      <c r="I5751" s="241"/>
      <c r="J5751" s="237"/>
      <c r="K5751" s="237"/>
      <c r="L5751" s="242"/>
      <c r="M5751" s="243"/>
      <c r="N5751" s="244"/>
      <c r="O5751" s="244"/>
      <c r="P5751" s="244"/>
      <c r="Q5751" s="244"/>
      <c r="R5751" s="244"/>
      <c r="S5751" s="244"/>
      <c r="T5751" s="245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T5751" s="246" t="s">
        <v>383</v>
      </c>
      <c r="AU5751" s="246" t="s">
        <v>91</v>
      </c>
      <c r="AV5751" s="13" t="s">
        <v>85</v>
      </c>
      <c r="AW5751" s="13" t="s">
        <v>37</v>
      </c>
      <c r="AX5751" s="13" t="s">
        <v>78</v>
      </c>
      <c r="AY5751" s="246" t="s">
        <v>373</v>
      </c>
    </row>
    <row r="5752" s="13" customFormat="1">
      <c r="A5752" s="13"/>
      <c r="B5752" s="236"/>
      <c r="C5752" s="237"/>
      <c r="D5752" s="238" t="s">
        <v>383</v>
      </c>
      <c r="E5752" s="239" t="s">
        <v>19</v>
      </c>
      <c r="F5752" s="240" t="s">
        <v>1441</v>
      </c>
      <c r="G5752" s="237"/>
      <c r="H5752" s="239" t="s">
        <v>19</v>
      </c>
      <c r="I5752" s="241"/>
      <c r="J5752" s="237"/>
      <c r="K5752" s="237"/>
      <c r="L5752" s="242"/>
      <c r="M5752" s="243"/>
      <c r="N5752" s="244"/>
      <c r="O5752" s="244"/>
      <c r="P5752" s="244"/>
      <c r="Q5752" s="244"/>
      <c r="R5752" s="244"/>
      <c r="S5752" s="244"/>
      <c r="T5752" s="245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46" t="s">
        <v>383</v>
      </c>
      <c r="AU5752" s="246" t="s">
        <v>91</v>
      </c>
      <c r="AV5752" s="13" t="s">
        <v>85</v>
      </c>
      <c r="AW5752" s="13" t="s">
        <v>37</v>
      </c>
      <c r="AX5752" s="13" t="s">
        <v>78</v>
      </c>
      <c r="AY5752" s="246" t="s">
        <v>373</v>
      </c>
    </row>
    <row r="5753" s="14" customFormat="1">
      <c r="A5753" s="14"/>
      <c r="B5753" s="247"/>
      <c r="C5753" s="248"/>
      <c r="D5753" s="238" t="s">
        <v>383</v>
      </c>
      <c r="E5753" s="249" t="s">
        <v>19</v>
      </c>
      <c r="F5753" s="250" t="s">
        <v>5259</v>
      </c>
      <c r="G5753" s="248"/>
      <c r="H5753" s="251">
        <v>30</v>
      </c>
      <c r="I5753" s="252"/>
      <c r="J5753" s="248"/>
      <c r="K5753" s="248"/>
      <c r="L5753" s="253"/>
      <c r="M5753" s="254"/>
      <c r="N5753" s="255"/>
      <c r="O5753" s="255"/>
      <c r="P5753" s="255"/>
      <c r="Q5753" s="255"/>
      <c r="R5753" s="255"/>
      <c r="S5753" s="255"/>
      <c r="T5753" s="256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T5753" s="257" t="s">
        <v>383</v>
      </c>
      <c r="AU5753" s="257" t="s">
        <v>91</v>
      </c>
      <c r="AV5753" s="14" t="s">
        <v>91</v>
      </c>
      <c r="AW5753" s="14" t="s">
        <v>37</v>
      </c>
      <c r="AX5753" s="14" t="s">
        <v>78</v>
      </c>
      <c r="AY5753" s="257" t="s">
        <v>373</v>
      </c>
    </row>
    <row r="5754" s="15" customFormat="1">
      <c r="A5754" s="15"/>
      <c r="B5754" s="258"/>
      <c r="C5754" s="259"/>
      <c r="D5754" s="238" t="s">
        <v>383</v>
      </c>
      <c r="E5754" s="260" t="s">
        <v>19</v>
      </c>
      <c r="F5754" s="261" t="s">
        <v>386</v>
      </c>
      <c r="G5754" s="259"/>
      <c r="H5754" s="262">
        <v>30</v>
      </c>
      <c r="I5754" s="263"/>
      <c r="J5754" s="259"/>
      <c r="K5754" s="259"/>
      <c r="L5754" s="264"/>
      <c r="M5754" s="265"/>
      <c r="N5754" s="266"/>
      <c r="O5754" s="266"/>
      <c r="P5754" s="266"/>
      <c r="Q5754" s="266"/>
      <c r="R5754" s="266"/>
      <c r="S5754" s="266"/>
      <c r="T5754" s="267"/>
      <c r="U5754" s="15"/>
      <c r="V5754" s="15"/>
      <c r="W5754" s="15"/>
      <c r="X5754" s="15"/>
      <c r="Y5754" s="15"/>
      <c r="Z5754" s="15"/>
      <c r="AA5754" s="15"/>
      <c r="AB5754" s="15"/>
      <c r="AC5754" s="15"/>
      <c r="AD5754" s="15"/>
      <c r="AE5754" s="15"/>
      <c r="AT5754" s="268" t="s">
        <v>383</v>
      </c>
      <c r="AU5754" s="268" t="s">
        <v>91</v>
      </c>
      <c r="AV5754" s="15" t="s">
        <v>379</v>
      </c>
      <c r="AW5754" s="15" t="s">
        <v>37</v>
      </c>
      <c r="AX5754" s="15" t="s">
        <v>85</v>
      </c>
      <c r="AY5754" s="268" t="s">
        <v>373</v>
      </c>
    </row>
    <row r="5755" s="2" customFormat="1" ht="24.15" customHeight="1">
      <c r="A5755" s="41"/>
      <c r="B5755" s="42"/>
      <c r="C5755" s="280" t="s">
        <v>3067</v>
      </c>
      <c r="D5755" s="280" t="s">
        <v>489</v>
      </c>
      <c r="E5755" s="281" t="s">
        <v>5260</v>
      </c>
      <c r="F5755" s="282" t="s">
        <v>5261</v>
      </c>
      <c r="G5755" s="283" t="s">
        <v>153</v>
      </c>
      <c r="H5755" s="284">
        <v>66</v>
      </c>
      <c r="I5755" s="285"/>
      <c r="J5755" s="286">
        <f>ROUND(I5755*H5755,2)</f>
        <v>0</v>
      </c>
      <c r="K5755" s="282" t="s">
        <v>378</v>
      </c>
      <c r="L5755" s="287"/>
      <c r="M5755" s="288" t="s">
        <v>19</v>
      </c>
      <c r="N5755" s="289" t="s">
        <v>50</v>
      </c>
      <c r="O5755" s="87"/>
      <c r="P5755" s="227">
        <f>O5755*H5755</f>
        <v>0</v>
      </c>
      <c r="Q5755" s="227">
        <v>0.001</v>
      </c>
      <c r="R5755" s="227">
        <f>Q5755*H5755</f>
        <v>0.066000000000000003</v>
      </c>
      <c r="S5755" s="227">
        <v>0</v>
      </c>
      <c r="T5755" s="228">
        <f>S5755*H5755</f>
        <v>0</v>
      </c>
      <c r="U5755" s="41"/>
      <c r="V5755" s="41"/>
      <c r="W5755" s="41"/>
      <c r="X5755" s="41"/>
      <c r="Y5755" s="41"/>
      <c r="Z5755" s="41"/>
      <c r="AA5755" s="41"/>
      <c r="AB5755" s="41"/>
      <c r="AC5755" s="41"/>
      <c r="AD5755" s="41"/>
      <c r="AE5755" s="41"/>
      <c r="AR5755" s="229" t="s">
        <v>616</v>
      </c>
      <c r="AT5755" s="229" t="s">
        <v>489</v>
      </c>
      <c r="AU5755" s="229" t="s">
        <v>91</v>
      </c>
      <c r="AY5755" s="20" t="s">
        <v>373</v>
      </c>
      <c r="BE5755" s="230">
        <f>IF(N5755="základní",J5755,0)</f>
        <v>0</v>
      </c>
      <c r="BF5755" s="230">
        <f>IF(N5755="snížená",J5755,0)</f>
        <v>0</v>
      </c>
      <c r="BG5755" s="230">
        <f>IF(N5755="zákl. přenesená",J5755,0)</f>
        <v>0</v>
      </c>
      <c r="BH5755" s="230">
        <f>IF(N5755="sníž. přenesená",J5755,0)</f>
        <v>0</v>
      </c>
      <c r="BI5755" s="230">
        <f>IF(N5755="nulová",J5755,0)</f>
        <v>0</v>
      </c>
      <c r="BJ5755" s="20" t="s">
        <v>91</v>
      </c>
      <c r="BK5755" s="230">
        <f>ROUND(I5755*H5755,2)</f>
        <v>0</v>
      </c>
      <c r="BL5755" s="20" t="s">
        <v>482</v>
      </c>
      <c r="BM5755" s="229" t="s">
        <v>5262</v>
      </c>
    </row>
    <row r="5756" s="13" customFormat="1">
      <c r="A5756" s="13"/>
      <c r="B5756" s="236"/>
      <c r="C5756" s="237"/>
      <c r="D5756" s="238" t="s">
        <v>383</v>
      </c>
      <c r="E5756" s="239" t="s">
        <v>19</v>
      </c>
      <c r="F5756" s="240" t="s">
        <v>384</v>
      </c>
      <c r="G5756" s="237"/>
      <c r="H5756" s="239" t="s">
        <v>19</v>
      </c>
      <c r="I5756" s="241"/>
      <c r="J5756" s="237"/>
      <c r="K5756" s="237"/>
      <c r="L5756" s="242"/>
      <c r="M5756" s="243"/>
      <c r="N5756" s="244"/>
      <c r="O5756" s="244"/>
      <c r="P5756" s="244"/>
      <c r="Q5756" s="244"/>
      <c r="R5756" s="244"/>
      <c r="S5756" s="244"/>
      <c r="T5756" s="245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T5756" s="246" t="s">
        <v>383</v>
      </c>
      <c r="AU5756" s="246" t="s">
        <v>91</v>
      </c>
      <c r="AV5756" s="13" t="s">
        <v>85</v>
      </c>
      <c r="AW5756" s="13" t="s">
        <v>37</v>
      </c>
      <c r="AX5756" s="13" t="s">
        <v>78</v>
      </c>
      <c r="AY5756" s="246" t="s">
        <v>373</v>
      </c>
    </row>
    <row r="5757" s="13" customFormat="1">
      <c r="A5757" s="13"/>
      <c r="B5757" s="236"/>
      <c r="C5757" s="237"/>
      <c r="D5757" s="238" t="s">
        <v>383</v>
      </c>
      <c r="E5757" s="239" t="s">
        <v>19</v>
      </c>
      <c r="F5757" s="240" t="s">
        <v>1441</v>
      </c>
      <c r="G5757" s="237"/>
      <c r="H5757" s="239" t="s">
        <v>19</v>
      </c>
      <c r="I5757" s="241"/>
      <c r="J5757" s="237"/>
      <c r="K5757" s="237"/>
      <c r="L5757" s="242"/>
      <c r="M5757" s="243"/>
      <c r="N5757" s="244"/>
      <c r="O5757" s="244"/>
      <c r="P5757" s="244"/>
      <c r="Q5757" s="244"/>
      <c r="R5757" s="244"/>
      <c r="S5757" s="244"/>
      <c r="T5757" s="245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46" t="s">
        <v>383</v>
      </c>
      <c r="AU5757" s="246" t="s">
        <v>91</v>
      </c>
      <c r="AV5757" s="13" t="s">
        <v>85</v>
      </c>
      <c r="AW5757" s="13" t="s">
        <v>37</v>
      </c>
      <c r="AX5757" s="13" t="s">
        <v>78</v>
      </c>
      <c r="AY5757" s="246" t="s">
        <v>373</v>
      </c>
    </row>
    <row r="5758" s="14" customFormat="1">
      <c r="A5758" s="14"/>
      <c r="B5758" s="247"/>
      <c r="C5758" s="248"/>
      <c r="D5758" s="238" t="s">
        <v>383</v>
      </c>
      <c r="E5758" s="249" t="s">
        <v>19</v>
      </c>
      <c r="F5758" s="250" t="s">
        <v>5263</v>
      </c>
      <c r="G5758" s="248"/>
      <c r="H5758" s="251">
        <v>66</v>
      </c>
      <c r="I5758" s="252"/>
      <c r="J5758" s="248"/>
      <c r="K5758" s="248"/>
      <c r="L5758" s="253"/>
      <c r="M5758" s="254"/>
      <c r="N5758" s="255"/>
      <c r="O5758" s="255"/>
      <c r="P5758" s="255"/>
      <c r="Q5758" s="255"/>
      <c r="R5758" s="255"/>
      <c r="S5758" s="255"/>
      <c r="T5758" s="256"/>
      <c r="U5758" s="14"/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4"/>
      <c r="AT5758" s="257" t="s">
        <v>383</v>
      </c>
      <c r="AU5758" s="257" t="s">
        <v>91</v>
      </c>
      <c r="AV5758" s="14" t="s">
        <v>91</v>
      </c>
      <c r="AW5758" s="14" t="s">
        <v>37</v>
      </c>
      <c r="AX5758" s="14" t="s">
        <v>78</v>
      </c>
      <c r="AY5758" s="257" t="s">
        <v>373</v>
      </c>
    </row>
    <row r="5759" s="15" customFormat="1">
      <c r="A5759" s="15"/>
      <c r="B5759" s="258"/>
      <c r="C5759" s="259"/>
      <c r="D5759" s="238" t="s">
        <v>383</v>
      </c>
      <c r="E5759" s="260" t="s">
        <v>19</v>
      </c>
      <c r="F5759" s="261" t="s">
        <v>386</v>
      </c>
      <c r="G5759" s="259"/>
      <c r="H5759" s="262">
        <v>66</v>
      </c>
      <c r="I5759" s="263"/>
      <c r="J5759" s="259"/>
      <c r="K5759" s="259"/>
      <c r="L5759" s="264"/>
      <c r="M5759" s="265"/>
      <c r="N5759" s="266"/>
      <c r="O5759" s="266"/>
      <c r="P5759" s="266"/>
      <c r="Q5759" s="266"/>
      <c r="R5759" s="266"/>
      <c r="S5759" s="266"/>
      <c r="T5759" s="267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5"/>
      <c r="AE5759" s="15"/>
      <c r="AT5759" s="268" t="s">
        <v>383</v>
      </c>
      <c r="AU5759" s="268" t="s">
        <v>91</v>
      </c>
      <c r="AV5759" s="15" t="s">
        <v>379</v>
      </c>
      <c r="AW5759" s="15" t="s">
        <v>37</v>
      </c>
      <c r="AX5759" s="15" t="s">
        <v>85</v>
      </c>
      <c r="AY5759" s="268" t="s">
        <v>373</v>
      </c>
    </row>
    <row r="5760" s="2" customFormat="1" ht="44.25" customHeight="1">
      <c r="A5760" s="41"/>
      <c r="B5760" s="42"/>
      <c r="C5760" s="218" t="s">
        <v>3907</v>
      </c>
      <c r="D5760" s="218" t="s">
        <v>375</v>
      </c>
      <c r="E5760" s="219" t="s">
        <v>5264</v>
      </c>
      <c r="F5760" s="220" t="s">
        <v>5265</v>
      </c>
      <c r="G5760" s="221" t="s">
        <v>595</v>
      </c>
      <c r="H5760" s="222">
        <v>33</v>
      </c>
      <c r="I5760" s="223"/>
      <c r="J5760" s="224">
        <f>ROUND(I5760*H5760,2)</f>
        <v>0</v>
      </c>
      <c r="K5760" s="220" t="s">
        <v>378</v>
      </c>
      <c r="L5760" s="47"/>
      <c r="M5760" s="225" t="s">
        <v>19</v>
      </c>
      <c r="N5760" s="226" t="s">
        <v>50</v>
      </c>
      <c r="O5760" s="87"/>
      <c r="P5760" s="227">
        <f>O5760*H5760</f>
        <v>0</v>
      </c>
      <c r="Q5760" s="227">
        <v>0</v>
      </c>
      <c r="R5760" s="227">
        <f>Q5760*H5760</f>
        <v>0</v>
      </c>
      <c r="S5760" s="227">
        <v>0</v>
      </c>
      <c r="T5760" s="228">
        <f>S5760*H5760</f>
        <v>0</v>
      </c>
      <c r="U5760" s="41"/>
      <c r="V5760" s="41"/>
      <c r="W5760" s="41"/>
      <c r="X5760" s="41"/>
      <c r="Y5760" s="41"/>
      <c r="Z5760" s="41"/>
      <c r="AA5760" s="41"/>
      <c r="AB5760" s="41"/>
      <c r="AC5760" s="41"/>
      <c r="AD5760" s="41"/>
      <c r="AE5760" s="41"/>
      <c r="AR5760" s="229" t="s">
        <v>482</v>
      </c>
      <c r="AT5760" s="229" t="s">
        <v>375</v>
      </c>
      <c r="AU5760" s="229" t="s">
        <v>91</v>
      </c>
      <c r="AY5760" s="20" t="s">
        <v>373</v>
      </c>
      <c r="BE5760" s="230">
        <f>IF(N5760="základní",J5760,0)</f>
        <v>0</v>
      </c>
      <c r="BF5760" s="230">
        <f>IF(N5760="snížená",J5760,0)</f>
        <v>0</v>
      </c>
      <c r="BG5760" s="230">
        <f>IF(N5760="zákl. přenesená",J5760,0)</f>
        <v>0</v>
      </c>
      <c r="BH5760" s="230">
        <f>IF(N5760="sníž. přenesená",J5760,0)</f>
        <v>0</v>
      </c>
      <c r="BI5760" s="230">
        <f>IF(N5760="nulová",J5760,0)</f>
        <v>0</v>
      </c>
      <c r="BJ5760" s="20" t="s">
        <v>91</v>
      </c>
      <c r="BK5760" s="230">
        <f>ROUND(I5760*H5760,2)</f>
        <v>0</v>
      </c>
      <c r="BL5760" s="20" t="s">
        <v>482</v>
      </c>
      <c r="BM5760" s="229" t="s">
        <v>5266</v>
      </c>
    </row>
    <row r="5761" s="2" customFormat="1">
      <c r="A5761" s="41"/>
      <c r="B5761" s="42"/>
      <c r="C5761" s="43"/>
      <c r="D5761" s="231" t="s">
        <v>381</v>
      </c>
      <c r="E5761" s="43"/>
      <c r="F5761" s="232" t="s">
        <v>5267</v>
      </c>
      <c r="G5761" s="43"/>
      <c r="H5761" s="43"/>
      <c r="I5761" s="233"/>
      <c r="J5761" s="43"/>
      <c r="K5761" s="43"/>
      <c r="L5761" s="47"/>
      <c r="M5761" s="234"/>
      <c r="N5761" s="235"/>
      <c r="O5761" s="87"/>
      <c r="P5761" s="87"/>
      <c r="Q5761" s="87"/>
      <c r="R5761" s="87"/>
      <c r="S5761" s="87"/>
      <c r="T5761" s="88"/>
      <c r="U5761" s="41"/>
      <c r="V5761" s="41"/>
      <c r="W5761" s="41"/>
      <c r="X5761" s="41"/>
      <c r="Y5761" s="41"/>
      <c r="Z5761" s="41"/>
      <c r="AA5761" s="41"/>
      <c r="AB5761" s="41"/>
      <c r="AC5761" s="41"/>
      <c r="AD5761" s="41"/>
      <c r="AE5761" s="41"/>
      <c r="AT5761" s="20" t="s">
        <v>381</v>
      </c>
      <c r="AU5761" s="20" t="s">
        <v>91</v>
      </c>
    </row>
    <row r="5762" s="13" customFormat="1">
      <c r="A5762" s="13"/>
      <c r="B5762" s="236"/>
      <c r="C5762" s="237"/>
      <c r="D5762" s="238" t="s">
        <v>383</v>
      </c>
      <c r="E5762" s="239" t="s">
        <v>19</v>
      </c>
      <c r="F5762" s="240" t="s">
        <v>384</v>
      </c>
      <c r="G5762" s="237"/>
      <c r="H5762" s="239" t="s">
        <v>19</v>
      </c>
      <c r="I5762" s="241"/>
      <c r="J5762" s="237"/>
      <c r="K5762" s="237"/>
      <c r="L5762" s="242"/>
      <c r="M5762" s="243"/>
      <c r="N5762" s="244"/>
      <c r="O5762" s="244"/>
      <c r="P5762" s="244"/>
      <c r="Q5762" s="244"/>
      <c r="R5762" s="244"/>
      <c r="S5762" s="244"/>
      <c r="T5762" s="245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T5762" s="246" t="s">
        <v>383</v>
      </c>
      <c r="AU5762" s="246" t="s">
        <v>91</v>
      </c>
      <c r="AV5762" s="13" t="s">
        <v>85</v>
      </c>
      <c r="AW5762" s="13" t="s">
        <v>37</v>
      </c>
      <c r="AX5762" s="13" t="s">
        <v>78</v>
      </c>
      <c r="AY5762" s="246" t="s">
        <v>373</v>
      </c>
    </row>
    <row r="5763" s="13" customFormat="1">
      <c r="A5763" s="13"/>
      <c r="B5763" s="236"/>
      <c r="C5763" s="237"/>
      <c r="D5763" s="238" t="s">
        <v>383</v>
      </c>
      <c r="E5763" s="239" t="s">
        <v>19</v>
      </c>
      <c r="F5763" s="240" t="s">
        <v>1441</v>
      </c>
      <c r="G5763" s="237"/>
      <c r="H5763" s="239" t="s">
        <v>19</v>
      </c>
      <c r="I5763" s="241"/>
      <c r="J5763" s="237"/>
      <c r="K5763" s="237"/>
      <c r="L5763" s="242"/>
      <c r="M5763" s="243"/>
      <c r="N5763" s="244"/>
      <c r="O5763" s="244"/>
      <c r="P5763" s="244"/>
      <c r="Q5763" s="244"/>
      <c r="R5763" s="244"/>
      <c r="S5763" s="244"/>
      <c r="T5763" s="245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46" t="s">
        <v>383</v>
      </c>
      <c r="AU5763" s="246" t="s">
        <v>91</v>
      </c>
      <c r="AV5763" s="13" t="s">
        <v>85</v>
      </c>
      <c r="AW5763" s="13" t="s">
        <v>37</v>
      </c>
      <c r="AX5763" s="13" t="s">
        <v>78</v>
      </c>
      <c r="AY5763" s="246" t="s">
        <v>373</v>
      </c>
    </row>
    <row r="5764" s="14" customFormat="1">
      <c r="A5764" s="14"/>
      <c r="B5764" s="247"/>
      <c r="C5764" s="248"/>
      <c r="D5764" s="238" t="s">
        <v>383</v>
      </c>
      <c r="E5764" s="249" t="s">
        <v>19</v>
      </c>
      <c r="F5764" s="250" t="s">
        <v>5268</v>
      </c>
      <c r="G5764" s="248"/>
      <c r="H5764" s="251">
        <v>3</v>
      </c>
      <c r="I5764" s="252"/>
      <c r="J5764" s="248"/>
      <c r="K5764" s="248"/>
      <c r="L5764" s="253"/>
      <c r="M5764" s="254"/>
      <c r="N5764" s="255"/>
      <c r="O5764" s="255"/>
      <c r="P5764" s="255"/>
      <c r="Q5764" s="255"/>
      <c r="R5764" s="255"/>
      <c r="S5764" s="255"/>
      <c r="T5764" s="256"/>
      <c r="U5764" s="14"/>
      <c r="V5764" s="14"/>
      <c r="W5764" s="14"/>
      <c r="X5764" s="14"/>
      <c r="Y5764" s="14"/>
      <c r="Z5764" s="14"/>
      <c r="AA5764" s="14"/>
      <c r="AB5764" s="14"/>
      <c r="AC5764" s="14"/>
      <c r="AD5764" s="14"/>
      <c r="AE5764" s="14"/>
      <c r="AT5764" s="257" t="s">
        <v>383</v>
      </c>
      <c r="AU5764" s="257" t="s">
        <v>91</v>
      </c>
      <c r="AV5764" s="14" t="s">
        <v>91</v>
      </c>
      <c r="AW5764" s="14" t="s">
        <v>37</v>
      </c>
      <c r="AX5764" s="14" t="s">
        <v>78</v>
      </c>
      <c r="AY5764" s="257" t="s">
        <v>373</v>
      </c>
    </row>
    <row r="5765" s="14" customFormat="1">
      <c r="A5765" s="14"/>
      <c r="B5765" s="247"/>
      <c r="C5765" s="248"/>
      <c r="D5765" s="238" t="s">
        <v>383</v>
      </c>
      <c r="E5765" s="249" t="s">
        <v>19</v>
      </c>
      <c r="F5765" s="250" t="s">
        <v>5269</v>
      </c>
      <c r="G5765" s="248"/>
      <c r="H5765" s="251">
        <v>30</v>
      </c>
      <c r="I5765" s="252"/>
      <c r="J5765" s="248"/>
      <c r="K5765" s="248"/>
      <c r="L5765" s="253"/>
      <c r="M5765" s="254"/>
      <c r="N5765" s="255"/>
      <c r="O5765" s="255"/>
      <c r="P5765" s="255"/>
      <c r="Q5765" s="255"/>
      <c r="R5765" s="255"/>
      <c r="S5765" s="255"/>
      <c r="T5765" s="256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57" t="s">
        <v>383</v>
      </c>
      <c r="AU5765" s="257" t="s">
        <v>91</v>
      </c>
      <c r="AV5765" s="14" t="s">
        <v>91</v>
      </c>
      <c r="AW5765" s="14" t="s">
        <v>37</v>
      </c>
      <c r="AX5765" s="14" t="s">
        <v>78</v>
      </c>
      <c r="AY5765" s="257" t="s">
        <v>373</v>
      </c>
    </row>
    <row r="5766" s="15" customFormat="1">
      <c r="A5766" s="15"/>
      <c r="B5766" s="258"/>
      <c r="C5766" s="259"/>
      <c r="D5766" s="238" t="s">
        <v>383</v>
      </c>
      <c r="E5766" s="260" t="s">
        <v>19</v>
      </c>
      <c r="F5766" s="261" t="s">
        <v>386</v>
      </c>
      <c r="G5766" s="259"/>
      <c r="H5766" s="262">
        <v>33</v>
      </c>
      <c r="I5766" s="263"/>
      <c r="J5766" s="259"/>
      <c r="K5766" s="259"/>
      <c r="L5766" s="264"/>
      <c r="M5766" s="265"/>
      <c r="N5766" s="266"/>
      <c r="O5766" s="266"/>
      <c r="P5766" s="266"/>
      <c r="Q5766" s="266"/>
      <c r="R5766" s="266"/>
      <c r="S5766" s="266"/>
      <c r="T5766" s="267"/>
      <c r="U5766" s="15"/>
      <c r="V5766" s="15"/>
      <c r="W5766" s="15"/>
      <c r="X5766" s="15"/>
      <c r="Y5766" s="15"/>
      <c r="Z5766" s="15"/>
      <c r="AA5766" s="15"/>
      <c r="AB5766" s="15"/>
      <c r="AC5766" s="15"/>
      <c r="AD5766" s="15"/>
      <c r="AE5766" s="15"/>
      <c r="AT5766" s="268" t="s">
        <v>383</v>
      </c>
      <c r="AU5766" s="268" t="s">
        <v>91</v>
      </c>
      <c r="AV5766" s="15" t="s">
        <v>379</v>
      </c>
      <c r="AW5766" s="15" t="s">
        <v>37</v>
      </c>
      <c r="AX5766" s="15" t="s">
        <v>85</v>
      </c>
      <c r="AY5766" s="268" t="s">
        <v>373</v>
      </c>
    </row>
    <row r="5767" s="2" customFormat="1" ht="24.15" customHeight="1">
      <c r="A5767" s="41"/>
      <c r="B5767" s="42"/>
      <c r="C5767" s="280" t="s">
        <v>5270</v>
      </c>
      <c r="D5767" s="280" t="s">
        <v>489</v>
      </c>
      <c r="E5767" s="281" t="s">
        <v>5271</v>
      </c>
      <c r="F5767" s="282" t="s">
        <v>5272</v>
      </c>
      <c r="G5767" s="283" t="s">
        <v>153</v>
      </c>
      <c r="H5767" s="284">
        <v>135.90000000000001</v>
      </c>
      <c r="I5767" s="285"/>
      <c r="J5767" s="286">
        <f>ROUND(I5767*H5767,2)</f>
        <v>0</v>
      </c>
      <c r="K5767" s="282" t="s">
        <v>378</v>
      </c>
      <c r="L5767" s="287"/>
      <c r="M5767" s="288" t="s">
        <v>19</v>
      </c>
      <c r="N5767" s="289" t="s">
        <v>50</v>
      </c>
      <c r="O5767" s="87"/>
      <c r="P5767" s="227">
        <f>O5767*H5767</f>
        <v>0</v>
      </c>
      <c r="Q5767" s="227">
        <v>0.001</v>
      </c>
      <c r="R5767" s="227">
        <f>Q5767*H5767</f>
        <v>0.13590000000000002</v>
      </c>
      <c r="S5767" s="227">
        <v>0</v>
      </c>
      <c r="T5767" s="228">
        <f>S5767*H5767</f>
        <v>0</v>
      </c>
      <c r="U5767" s="41"/>
      <c r="V5767" s="41"/>
      <c r="W5767" s="41"/>
      <c r="X5767" s="41"/>
      <c r="Y5767" s="41"/>
      <c r="Z5767" s="41"/>
      <c r="AA5767" s="41"/>
      <c r="AB5767" s="41"/>
      <c r="AC5767" s="41"/>
      <c r="AD5767" s="41"/>
      <c r="AE5767" s="41"/>
      <c r="AR5767" s="229" t="s">
        <v>616</v>
      </c>
      <c r="AT5767" s="229" t="s">
        <v>489</v>
      </c>
      <c r="AU5767" s="229" t="s">
        <v>91</v>
      </c>
      <c r="AY5767" s="20" t="s">
        <v>373</v>
      </c>
      <c r="BE5767" s="230">
        <f>IF(N5767="základní",J5767,0)</f>
        <v>0</v>
      </c>
      <c r="BF5767" s="230">
        <f>IF(N5767="snížená",J5767,0)</f>
        <v>0</v>
      </c>
      <c r="BG5767" s="230">
        <f>IF(N5767="zákl. přenesená",J5767,0)</f>
        <v>0</v>
      </c>
      <c r="BH5767" s="230">
        <f>IF(N5767="sníž. přenesená",J5767,0)</f>
        <v>0</v>
      </c>
      <c r="BI5767" s="230">
        <f>IF(N5767="nulová",J5767,0)</f>
        <v>0</v>
      </c>
      <c r="BJ5767" s="20" t="s">
        <v>91</v>
      </c>
      <c r="BK5767" s="230">
        <f>ROUND(I5767*H5767,2)</f>
        <v>0</v>
      </c>
      <c r="BL5767" s="20" t="s">
        <v>482</v>
      </c>
      <c r="BM5767" s="229" t="s">
        <v>5273</v>
      </c>
    </row>
    <row r="5768" s="13" customFormat="1">
      <c r="A5768" s="13"/>
      <c r="B5768" s="236"/>
      <c r="C5768" s="237"/>
      <c r="D5768" s="238" t="s">
        <v>383</v>
      </c>
      <c r="E5768" s="239" t="s">
        <v>19</v>
      </c>
      <c r="F5768" s="240" t="s">
        <v>384</v>
      </c>
      <c r="G5768" s="237"/>
      <c r="H5768" s="239" t="s">
        <v>19</v>
      </c>
      <c r="I5768" s="241"/>
      <c r="J5768" s="237"/>
      <c r="K5768" s="237"/>
      <c r="L5768" s="242"/>
      <c r="M5768" s="243"/>
      <c r="N5768" s="244"/>
      <c r="O5768" s="244"/>
      <c r="P5768" s="244"/>
      <c r="Q5768" s="244"/>
      <c r="R5768" s="244"/>
      <c r="S5768" s="244"/>
      <c r="T5768" s="245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46" t="s">
        <v>383</v>
      </c>
      <c r="AU5768" s="246" t="s">
        <v>91</v>
      </c>
      <c r="AV5768" s="13" t="s">
        <v>85</v>
      </c>
      <c r="AW5768" s="13" t="s">
        <v>37</v>
      </c>
      <c r="AX5768" s="13" t="s">
        <v>78</v>
      </c>
      <c r="AY5768" s="246" t="s">
        <v>373</v>
      </c>
    </row>
    <row r="5769" s="13" customFormat="1">
      <c r="A5769" s="13"/>
      <c r="B5769" s="236"/>
      <c r="C5769" s="237"/>
      <c r="D5769" s="238" t="s">
        <v>383</v>
      </c>
      <c r="E5769" s="239" t="s">
        <v>19</v>
      </c>
      <c r="F5769" s="240" t="s">
        <v>1441</v>
      </c>
      <c r="G5769" s="237"/>
      <c r="H5769" s="239" t="s">
        <v>19</v>
      </c>
      <c r="I5769" s="241"/>
      <c r="J5769" s="237"/>
      <c r="K5769" s="237"/>
      <c r="L5769" s="242"/>
      <c r="M5769" s="243"/>
      <c r="N5769" s="244"/>
      <c r="O5769" s="244"/>
      <c r="P5769" s="244"/>
      <c r="Q5769" s="244"/>
      <c r="R5769" s="244"/>
      <c r="S5769" s="244"/>
      <c r="T5769" s="245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46" t="s">
        <v>383</v>
      </c>
      <c r="AU5769" s="246" t="s">
        <v>91</v>
      </c>
      <c r="AV5769" s="13" t="s">
        <v>85</v>
      </c>
      <c r="AW5769" s="13" t="s">
        <v>37</v>
      </c>
      <c r="AX5769" s="13" t="s">
        <v>78</v>
      </c>
      <c r="AY5769" s="246" t="s">
        <v>373</v>
      </c>
    </row>
    <row r="5770" s="14" customFormat="1">
      <c r="A5770" s="14"/>
      <c r="B5770" s="247"/>
      <c r="C5770" s="248"/>
      <c r="D5770" s="238" t="s">
        <v>383</v>
      </c>
      <c r="E5770" s="249" t="s">
        <v>19</v>
      </c>
      <c r="F5770" s="250" t="s">
        <v>5274</v>
      </c>
      <c r="G5770" s="248"/>
      <c r="H5770" s="251">
        <v>12.15</v>
      </c>
      <c r="I5770" s="252"/>
      <c r="J5770" s="248"/>
      <c r="K5770" s="248"/>
      <c r="L5770" s="253"/>
      <c r="M5770" s="254"/>
      <c r="N5770" s="255"/>
      <c r="O5770" s="255"/>
      <c r="P5770" s="255"/>
      <c r="Q5770" s="255"/>
      <c r="R5770" s="255"/>
      <c r="S5770" s="255"/>
      <c r="T5770" s="256"/>
      <c r="U5770" s="14"/>
      <c r="V5770" s="14"/>
      <c r="W5770" s="14"/>
      <c r="X5770" s="14"/>
      <c r="Y5770" s="14"/>
      <c r="Z5770" s="14"/>
      <c r="AA5770" s="14"/>
      <c r="AB5770" s="14"/>
      <c r="AC5770" s="14"/>
      <c r="AD5770" s="14"/>
      <c r="AE5770" s="14"/>
      <c r="AT5770" s="257" t="s">
        <v>383</v>
      </c>
      <c r="AU5770" s="257" t="s">
        <v>91</v>
      </c>
      <c r="AV5770" s="14" t="s">
        <v>91</v>
      </c>
      <c r="AW5770" s="14" t="s">
        <v>37</v>
      </c>
      <c r="AX5770" s="14" t="s">
        <v>78</v>
      </c>
      <c r="AY5770" s="257" t="s">
        <v>373</v>
      </c>
    </row>
    <row r="5771" s="14" customFormat="1">
      <c r="A5771" s="14"/>
      <c r="B5771" s="247"/>
      <c r="C5771" s="248"/>
      <c r="D5771" s="238" t="s">
        <v>383</v>
      </c>
      <c r="E5771" s="249" t="s">
        <v>19</v>
      </c>
      <c r="F5771" s="250" t="s">
        <v>5275</v>
      </c>
      <c r="G5771" s="248"/>
      <c r="H5771" s="251">
        <v>123.75</v>
      </c>
      <c r="I5771" s="252"/>
      <c r="J5771" s="248"/>
      <c r="K5771" s="248"/>
      <c r="L5771" s="253"/>
      <c r="M5771" s="254"/>
      <c r="N5771" s="255"/>
      <c r="O5771" s="255"/>
      <c r="P5771" s="255"/>
      <c r="Q5771" s="255"/>
      <c r="R5771" s="255"/>
      <c r="S5771" s="255"/>
      <c r="T5771" s="256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T5771" s="257" t="s">
        <v>383</v>
      </c>
      <c r="AU5771" s="257" t="s">
        <v>91</v>
      </c>
      <c r="AV5771" s="14" t="s">
        <v>91</v>
      </c>
      <c r="AW5771" s="14" t="s">
        <v>37</v>
      </c>
      <c r="AX5771" s="14" t="s">
        <v>78</v>
      </c>
      <c r="AY5771" s="257" t="s">
        <v>373</v>
      </c>
    </row>
    <row r="5772" s="15" customFormat="1">
      <c r="A5772" s="15"/>
      <c r="B5772" s="258"/>
      <c r="C5772" s="259"/>
      <c r="D5772" s="238" t="s">
        <v>383</v>
      </c>
      <c r="E5772" s="260" t="s">
        <v>19</v>
      </c>
      <c r="F5772" s="261" t="s">
        <v>386</v>
      </c>
      <c r="G5772" s="259"/>
      <c r="H5772" s="262">
        <v>135.90000000000001</v>
      </c>
      <c r="I5772" s="263"/>
      <c r="J5772" s="259"/>
      <c r="K5772" s="259"/>
      <c r="L5772" s="264"/>
      <c r="M5772" s="265"/>
      <c r="N5772" s="266"/>
      <c r="O5772" s="266"/>
      <c r="P5772" s="266"/>
      <c r="Q5772" s="266"/>
      <c r="R5772" s="266"/>
      <c r="S5772" s="266"/>
      <c r="T5772" s="267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5"/>
      <c r="AE5772" s="15"/>
      <c r="AT5772" s="268" t="s">
        <v>383</v>
      </c>
      <c r="AU5772" s="268" t="s">
        <v>91</v>
      </c>
      <c r="AV5772" s="15" t="s">
        <v>379</v>
      </c>
      <c r="AW5772" s="15" t="s">
        <v>37</v>
      </c>
      <c r="AX5772" s="15" t="s">
        <v>85</v>
      </c>
      <c r="AY5772" s="268" t="s">
        <v>373</v>
      </c>
    </row>
    <row r="5773" s="2" customFormat="1" ht="44.25" customHeight="1">
      <c r="A5773" s="41"/>
      <c r="B5773" s="42"/>
      <c r="C5773" s="218" t="s">
        <v>5276</v>
      </c>
      <c r="D5773" s="218" t="s">
        <v>375</v>
      </c>
      <c r="E5773" s="219" t="s">
        <v>5277</v>
      </c>
      <c r="F5773" s="220" t="s">
        <v>5278</v>
      </c>
      <c r="G5773" s="221" t="s">
        <v>595</v>
      </c>
      <c r="H5773" s="222">
        <v>9</v>
      </c>
      <c r="I5773" s="223"/>
      <c r="J5773" s="224">
        <f>ROUND(I5773*H5773,2)</f>
        <v>0</v>
      </c>
      <c r="K5773" s="220" t="s">
        <v>378</v>
      </c>
      <c r="L5773" s="47"/>
      <c r="M5773" s="225" t="s">
        <v>19</v>
      </c>
      <c r="N5773" s="226" t="s">
        <v>50</v>
      </c>
      <c r="O5773" s="87"/>
      <c r="P5773" s="227">
        <f>O5773*H5773</f>
        <v>0</v>
      </c>
      <c r="Q5773" s="227">
        <v>0</v>
      </c>
      <c r="R5773" s="227">
        <f>Q5773*H5773</f>
        <v>0</v>
      </c>
      <c r="S5773" s="227">
        <v>0</v>
      </c>
      <c r="T5773" s="228">
        <f>S5773*H5773</f>
        <v>0</v>
      </c>
      <c r="U5773" s="41"/>
      <c r="V5773" s="41"/>
      <c r="W5773" s="41"/>
      <c r="X5773" s="41"/>
      <c r="Y5773" s="41"/>
      <c r="Z5773" s="41"/>
      <c r="AA5773" s="41"/>
      <c r="AB5773" s="41"/>
      <c r="AC5773" s="41"/>
      <c r="AD5773" s="41"/>
      <c r="AE5773" s="41"/>
      <c r="AR5773" s="229" t="s">
        <v>482</v>
      </c>
      <c r="AT5773" s="229" t="s">
        <v>375</v>
      </c>
      <c r="AU5773" s="229" t="s">
        <v>91</v>
      </c>
      <c r="AY5773" s="20" t="s">
        <v>373</v>
      </c>
      <c r="BE5773" s="230">
        <f>IF(N5773="základní",J5773,0)</f>
        <v>0</v>
      </c>
      <c r="BF5773" s="230">
        <f>IF(N5773="snížená",J5773,0)</f>
        <v>0</v>
      </c>
      <c r="BG5773" s="230">
        <f>IF(N5773="zákl. přenesená",J5773,0)</f>
        <v>0</v>
      </c>
      <c r="BH5773" s="230">
        <f>IF(N5773="sníž. přenesená",J5773,0)</f>
        <v>0</v>
      </c>
      <c r="BI5773" s="230">
        <f>IF(N5773="nulová",J5773,0)</f>
        <v>0</v>
      </c>
      <c r="BJ5773" s="20" t="s">
        <v>91</v>
      </c>
      <c r="BK5773" s="230">
        <f>ROUND(I5773*H5773,2)</f>
        <v>0</v>
      </c>
      <c r="BL5773" s="20" t="s">
        <v>482</v>
      </c>
      <c r="BM5773" s="229" t="s">
        <v>5279</v>
      </c>
    </row>
    <row r="5774" s="2" customFormat="1">
      <c r="A5774" s="41"/>
      <c r="B5774" s="42"/>
      <c r="C5774" s="43"/>
      <c r="D5774" s="231" t="s">
        <v>381</v>
      </c>
      <c r="E5774" s="43"/>
      <c r="F5774" s="232" t="s">
        <v>5280</v>
      </c>
      <c r="G5774" s="43"/>
      <c r="H5774" s="43"/>
      <c r="I5774" s="233"/>
      <c r="J5774" s="43"/>
      <c r="K5774" s="43"/>
      <c r="L5774" s="47"/>
      <c r="M5774" s="234"/>
      <c r="N5774" s="235"/>
      <c r="O5774" s="87"/>
      <c r="P5774" s="87"/>
      <c r="Q5774" s="87"/>
      <c r="R5774" s="87"/>
      <c r="S5774" s="87"/>
      <c r="T5774" s="88"/>
      <c r="U5774" s="41"/>
      <c r="V5774" s="41"/>
      <c r="W5774" s="41"/>
      <c r="X5774" s="41"/>
      <c r="Y5774" s="41"/>
      <c r="Z5774" s="41"/>
      <c r="AA5774" s="41"/>
      <c r="AB5774" s="41"/>
      <c r="AC5774" s="41"/>
      <c r="AD5774" s="41"/>
      <c r="AE5774" s="41"/>
      <c r="AT5774" s="20" t="s">
        <v>381</v>
      </c>
      <c r="AU5774" s="20" t="s">
        <v>91</v>
      </c>
    </row>
    <row r="5775" s="13" customFormat="1">
      <c r="A5775" s="13"/>
      <c r="B5775" s="236"/>
      <c r="C5775" s="237"/>
      <c r="D5775" s="238" t="s">
        <v>383</v>
      </c>
      <c r="E5775" s="239" t="s">
        <v>19</v>
      </c>
      <c r="F5775" s="240" t="s">
        <v>384</v>
      </c>
      <c r="G5775" s="237"/>
      <c r="H5775" s="239" t="s">
        <v>19</v>
      </c>
      <c r="I5775" s="241"/>
      <c r="J5775" s="237"/>
      <c r="K5775" s="237"/>
      <c r="L5775" s="242"/>
      <c r="M5775" s="243"/>
      <c r="N5775" s="244"/>
      <c r="O5775" s="244"/>
      <c r="P5775" s="244"/>
      <c r="Q5775" s="244"/>
      <c r="R5775" s="244"/>
      <c r="S5775" s="244"/>
      <c r="T5775" s="245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T5775" s="246" t="s">
        <v>383</v>
      </c>
      <c r="AU5775" s="246" t="s">
        <v>91</v>
      </c>
      <c r="AV5775" s="13" t="s">
        <v>85</v>
      </c>
      <c r="AW5775" s="13" t="s">
        <v>37</v>
      </c>
      <c r="AX5775" s="13" t="s">
        <v>78</v>
      </c>
      <c r="AY5775" s="246" t="s">
        <v>373</v>
      </c>
    </row>
    <row r="5776" s="13" customFormat="1">
      <c r="A5776" s="13"/>
      <c r="B5776" s="236"/>
      <c r="C5776" s="237"/>
      <c r="D5776" s="238" t="s">
        <v>383</v>
      </c>
      <c r="E5776" s="239" t="s">
        <v>19</v>
      </c>
      <c r="F5776" s="240" t="s">
        <v>1441</v>
      </c>
      <c r="G5776" s="237"/>
      <c r="H5776" s="239" t="s">
        <v>19</v>
      </c>
      <c r="I5776" s="241"/>
      <c r="J5776" s="237"/>
      <c r="K5776" s="237"/>
      <c r="L5776" s="242"/>
      <c r="M5776" s="243"/>
      <c r="N5776" s="244"/>
      <c r="O5776" s="244"/>
      <c r="P5776" s="244"/>
      <c r="Q5776" s="244"/>
      <c r="R5776" s="244"/>
      <c r="S5776" s="244"/>
      <c r="T5776" s="245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46" t="s">
        <v>383</v>
      </c>
      <c r="AU5776" s="246" t="s">
        <v>91</v>
      </c>
      <c r="AV5776" s="13" t="s">
        <v>85</v>
      </c>
      <c r="AW5776" s="13" t="s">
        <v>37</v>
      </c>
      <c r="AX5776" s="13" t="s">
        <v>78</v>
      </c>
      <c r="AY5776" s="246" t="s">
        <v>373</v>
      </c>
    </row>
    <row r="5777" s="14" customFormat="1">
      <c r="A5777" s="14"/>
      <c r="B5777" s="247"/>
      <c r="C5777" s="248"/>
      <c r="D5777" s="238" t="s">
        <v>383</v>
      </c>
      <c r="E5777" s="249" t="s">
        <v>19</v>
      </c>
      <c r="F5777" s="250" t="s">
        <v>5281</v>
      </c>
      <c r="G5777" s="248"/>
      <c r="H5777" s="251">
        <v>9</v>
      </c>
      <c r="I5777" s="252"/>
      <c r="J5777" s="248"/>
      <c r="K5777" s="248"/>
      <c r="L5777" s="253"/>
      <c r="M5777" s="254"/>
      <c r="N5777" s="255"/>
      <c r="O5777" s="255"/>
      <c r="P5777" s="255"/>
      <c r="Q5777" s="255"/>
      <c r="R5777" s="255"/>
      <c r="S5777" s="255"/>
      <c r="T5777" s="256"/>
      <c r="U5777" s="14"/>
      <c r="V5777" s="14"/>
      <c r="W5777" s="14"/>
      <c r="X5777" s="14"/>
      <c r="Y5777" s="14"/>
      <c r="Z5777" s="14"/>
      <c r="AA5777" s="14"/>
      <c r="AB5777" s="14"/>
      <c r="AC5777" s="14"/>
      <c r="AD5777" s="14"/>
      <c r="AE5777" s="14"/>
      <c r="AT5777" s="257" t="s">
        <v>383</v>
      </c>
      <c r="AU5777" s="257" t="s">
        <v>91</v>
      </c>
      <c r="AV5777" s="14" t="s">
        <v>91</v>
      </c>
      <c r="AW5777" s="14" t="s">
        <v>37</v>
      </c>
      <c r="AX5777" s="14" t="s">
        <v>78</v>
      </c>
      <c r="AY5777" s="257" t="s">
        <v>373</v>
      </c>
    </row>
    <row r="5778" s="15" customFormat="1">
      <c r="A5778" s="15"/>
      <c r="B5778" s="258"/>
      <c r="C5778" s="259"/>
      <c r="D5778" s="238" t="s">
        <v>383</v>
      </c>
      <c r="E5778" s="260" t="s">
        <v>19</v>
      </c>
      <c r="F5778" s="261" t="s">
        <v>386</v>
      </c>
      <c r="G5778" s="259"/>
      <c r="H5778" s="262">
        <v>9</v>
      </c>
      <c r="I5778" s="263"/>
      <c r="J5778" s="259"/>
      <c r="K5778" s="259"/>
      <c r="L5778" s="264"/>
      <c r="M5778" s="265"/>
      <c r="N5778" s="266"/>
      <c r="O5778" s="266"/>
      <c r="P5778" s="266"/>
      <c r="Q5778" s="266"/>
      <c r="R5778" s="266"/>
      <c r="S5778" s="266"/>
      <c r="T5778" s="267"/>
      <c r="U5778" s="15"/>
      <c r="V5778" s="15"/>
      <c r="W5778" s="15"/>
      <c r="X5778" s="15"/>
      <c r="Y5778" s="15"/>
      <c r="Z5778" s="15"/>
      <c r="AA5778" s="15"/>
      <c r="AB5778" s="15"/>
      <c r="AC5778" s="15"/>
      <c r="AD5778" s="15"/>
      <c r="AE5778" s="15"/>
      <c r="AT5778" s="268" t="s">
        <v>383</v>
      </c>
      <c r="AU5778" s="268" t="s">
        <v>91</v>
      </c>
      <c r="AV5778" s="15" t="s">
        <v>379</v>
      </c>
      <c r="AW5778" s="15" t="s">
        <v>37</v>
      </c>
      <c r="AX5778" s="15" t="s">
        <v>85</v>
      </c>
      <c r="AY5778" s="268" t="s">
        <v>373</v>
      </c>
    </row>
    <row r="5779" s="2" customFormat="1" ht="24.15" customHeight="1">
      <c r="A5779" s="41"/>
      <c r="B5779" s="42"/>
      <c r="C5779" s="280" t="s">
        <v>5282</v>
      </c>
      <c r="D5779" s="280" t="s">
        <v>489</v>
      </c>
      <c r="E5779" s="281" t="s">
        <v>5283</v>
      </c>
      <c r="F5779" s="282" t="s">
        <v>5284</v>
      </c>
      <c r="G5779" s="283" t="s">
        <v>153</v>
      </c>
      <c r="H5779" s="284">
        <v>59.399999999999999</v>
      </c>
      <c r="I5779" s="285"/>
      <c r="J5779" s="286">
        <f>ROUND(I5779*H5779,2)</f>
        <v>0</v>
      </c>
      <c r="K5779" s="282" t="s">
        <v>378</v>
      </c>
      <c r="L5779" s="287"/>
      <c r="M5779" s="288" t="s">
        <v>19</v>
      </c>
      <c r="N5779" s="289" t="s">
        <v>50</v>
      </c>
      <c r="O5779" s="87"/>
      <c r="P5779" s="227">
        <f>O5779*H5779</f>
        <v>0</v>
      </c>
      <c r="Q5779" s="227">
        <v>0.001</v>
      </c>
      <c r="R5779" s="227">
        <f>Q5779*H5779</f>
        <v>0.059400000000000001</v>
      </c>
      <c r="S5779" s="227">
        <v>0</v>
      </c>
      <c r="T5779" s="228">
        <f>S5779*H5779</f>
        <v>0</v>
      </c>
      <c r="U5779" s="41"/>
      <c r="V5779" s="41"/>
      <c r="W5779" s="41"/>
      <c r="X5779" s="41"/>
      <c r="Y5779" s="41"/>
      <c r="Z5779" s="41"/>
      <c r="AA5779" s="41"/>
      <c r="AB5779" s="41"/>
      <c r="AC5779" s="41"/>
      <c r="AD5779" s="41"/>
      <c r="AE5779" s="41"/>
      <c r="AR5779" s="229" t="s">
        <v>616</v>
      </c>
      <c r="AT5779" s="229" t="s">
        <v>489</v>
      </c>
      <c r="AU5779" s="229" t="s">
        <v>91</v>
      </c>
      <c r="AY5779" s="20" t="s">
        <v>373</v>
      </c>
      <c r="BE5779" s="230">
        <f>IF(N5779="základní",J5779,0)</f>
        <v>0</v>
      </c>
      <c r="BF5779" s="230">
        <f>IF(N5779="snížená",J5779,0)</f>
        <v>0</v>
      </c>
      <c r="BG5779" s="230">
        <f>IF(N5779="zákl. přenesená",J5779,0)</f>
        <v>0</v>
      </c>
      <c r="BH5779" s="230">
        <f>IF(N5779="sníž. přenesená",J5779,0)</f>
        <v>0</v>
      </c>
      <c r="BI5779" s="230">
        <f>IF(N5779="nulová",J5779,0)</f>
        <v>0</v>
      </c>
      <c r="BJ5779" s="20" t="s">
        <v>91</v>
      </c>
      <c r="BK5779" s="230">
        <f>ROUND(I5779*H5779,2)</f>
        <v>0</v>
      </c>
      <c r="BL5779" s="20" t="s">
        <v>482</v>
      </c>
      <c r="BM5779" s="229" t="s">
        <v>5285</v>
      </c>
    </row>
    <row r="5780" s="13" customFormat="1">
      <c r="A5780" s="13"/>
      <c r="B5780" s="236"/>
      <c r="C5780" s="237"/>
      <c r="D5780" s="238" t="s">
        <v>383</v>
      </c>
      <c r="E5780" s="239" t="s">
        <v>19</v>
      </c>
      <c r="F5780" s="240" t="s">
        <v>384</v>
      </c>
      <c r="G5780" s="237"/>
      <c r="H5780" s="239" t="s">
        <v>19</v>
      </c>
      <c r="I5780" s="241"/>
      <c r="J5780" s="237"/>
      <c r="K5780" s="237"/>
      <c r="L5780" s="242"/>
      <c r="M5780" s="243"/>
      <c r="N5780" s="244"/>
      <c r="O5780" s="244"/>
      <c r="P5780" s="244"/>
      <c r="Q5780" s="244"/>
      <c r="R5780" s="244"/>
      <c r="S5780" s="244"/>
      <c r="T5780" s="245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46" t="s">
        <v>383</v>
      </c>
      <c r="AU5780" s="246" t="s">
        <v>91</v>
      </c>
      <c r="AV5780" s="13" t="s">
        <v>85</v>
      </c>
      <c r="AW5780" s="13" t="s">
        <v>37</v>
      </c>
      <c r="AX5780" s="13" t="s">
        <v>78</v>
      </c>
      <c r="AY5780" s="246" t="s">
        <v>373</v>
      </c>
    </row>
    <row r="5781" s="13" customFormat="1">
      <c r="A5781" s="13"/>
      <c r="B5781" s="236"/>
      <c r="C5781" s="237"/>
      <c r="D5781" s="238" t="s">
        <v>383</v>
      </c>
      <c r="E5781" s="239" t="s">
        <v>19</v>
      </c>
      <c r="F5781" s="240" t="s">
        <v>1441</v>
      </c>
      <c r="G5781" s="237"/>
      <c r="H5781" s="239" t="s">
        <v>19</v>
      </c>
      <c r="I5781" s="241"/>
      <c r="J5781" s="237"/>
      <c r="K5781" s="237"/>
      <c r="L5781" s="242"/>
      <c r="M5781" s="243"/>
      <c r="N5781" s="244"/>
      <c r="O5781" s="244"/>
      <c r="P5781" s="244"/>
      <c r="Q5781" s="244"/>
      <c r="R5781" s="244"/>
      <c r="S5781" s="244"/>
      <c r="T5781" s="245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46" t="s">
        <v>383</v>
      </c>
      <c r="AU5781" s="246" t="s">
        <v>91</v>
      </c>
      <c r="AV5781" s="13" t="s">
        <v>85</v>
      </c>
      <c r="AW5781" s="13" t="s">
        <v>37</v>
      </c>
      <c r="AX5781" s="13" t="s">
        <v>78</v>
      </c>
      <c r="AY5781" s="246" t="s">
        <v>373</v>
      </c>
    </row>
    <row r="5782" s="14" customFormat="1">
      <c r="A5782" s="14"/>
      <c r="B5782" s="247"/>
      <c r="C5782" s="248"/>
      <c r="D5782" s="238" t="s">
        <v>383</v>
      </c>
      <c r="E5782" s="249" t="s">
        <v>19</v>
      </c>
      <c r="F5782" s="250" t="s">
        <v>5286</v>
      </c>
      <c r="G5782" s="248"/>
      <c r="H5782" s="251">
        <v>59.399999999999999</v>
      </c>
      <c r="I5782" s="252"/>
      <c r="J5782" s="248"/>
      <c r="K5782" s="248"/>
      <c r="L5782" s="253"/>
      <c r="M5782" s="254"/>
      <c r="N5782" s="255"/>
      <c r="O5782" s="255"/>
      <c r="P5782" s="255"/>
      <c r="Q5782" s="255"/>
      <c r="R5782" s="255"/>
      <c r="S5782" s="255"/>
      <c r="T5782" s="256"/>
      <c r="U5782" s="14"/>
      <c r="V5782" s="14"/>
      <c r="W5782" s="14"/>
      <c r="X5782" s="14"/>
      <c r="Y5782" s="14"/>
      <c r="Z5782" s="14"/>
      <c r="AA5782" s="14"/>
      <c r="AB5782" s="14"/>
      <c r="AC5782" s="14"/>
      <c r="AD5782" s="14"/>
      <c r="AE5782" s="14"/>
      <c r="AT5782" s="257" t="s">
        <v>383</v>
      </c>
      <c r="AU5782" s="257" t="s">
        <v>91</v>
      </c>
      <c r="AV5782" s="14" t="s">
        <v>91</v>
      </c>
      <c r="AW5782" s="14" t="s">
        <v>37</v>
      </c>
      <c r="AX5782" s="14" t="s">
        <v>78</v>
      </c>
      <c r="AY5782" s="257" t="s">
        <v>373</v>
      </c>
    </row>
    <row r="5783" s="15" customFormat="1">
      <c r="A5783" s="15"/>
      <c r="B5783" s="258"/>
      <c r="C5783" s="259"/>
      <c r="D5783" s="238" t="s">
        <v>383</v>
      </c>
      <c r="E5783" s="260" t="s">
        <v>19</v>
      </c>
      <c r="F5783" s="261" t="s">
        <v>386</v>
      </c>
      <c r="G5783" s="259"/>
      <c r="H5783" s="262">
        <v>59.399999999999999</v>
      </c>
      <c r="I5783" s="263"/>
      <c r="J5783" s="259"/>
      <c r="K5783" s="259"/>
      <c r="L5783" s="264"/>
      <c r="M5783" s="265"/>
      <c r="N5783" s="266"/>
      <c r="O5783" s="266"/>
      <c r="P5783" s="266"/>
      <c r="Q5783" s="266"/>
      <c r="R5783" s="266"/>
      <c r="S5783" s="266"/>
      <c r="T5783" s="267"/>
      <c r="U5783" s="15"/>
      <c r="V5783" s="15"/>
      <c r="W5783" s="15"/>
      <c r="X5783" s="15"/>
      <c r="Y5783" s="15"/>
      <c r="Z5783" s="15"/>
      <c r="AA5783" s="15"/>
      <c r="AB5783" s="15"/>
      <c r="AC5783" s="15"/>
      <c r="AD5783" s="15"/>
      <c r="AE5783" s="15"/>
      <c r="AT5783" s="268" t="s">
        <v>383</v>
      </c>
      <c r="AU5783" s="268" t="s">
        <v>91</v>
      </c>
      <c r="AV5783" s="15" t="s">
        <v>379</v>
      </c>
      <c r="AW5783" s="15" t="s">
        <v>37</v>
      </c>
      <c r="AX5783" s="15" t="s">
        <v>85</v>
      </c>
      <c r="AY5783" s="268" t="s">
        <v>373</v>
      </c>
    </row>
    <row r="5784" s="2" customFormat="1" ht="33" customHeight="1">
      <c r="A5784" s="41"/>
      <c r="B5784" s="42"/>
      <c r="C5784" s="218" t="s">
        <v>4438</v>
      </c>
      <c r="D5784" s="218" t="s">
        <v>375</v>
      </c>
      <c r="E5784" s="219" t="s">
        <v>5287</v>
      </c>
      <c r="F5784" s="220" t="s">
        <v>5288</v>
      </c>
      <c r="G5784" s="221" t="s">
        <v>595</v>
      </c>
      <c r="H5784" s="222">
        <v>30</v>
      </c>
      <c r="I5784" s="223"/>
      <c r="J5784" s="224">
        <f>ROUND(I5784*H5784,2)</f>
        <v>0</v>
      </c>
      <c r="K5784" s="220" t="s">
        <v>378</v>
      </c>
      <c r="L5784" s="47"/>
      <c r="M5784" s="225" t="s">
        <v>19</v>
      </c>
      <c r="N5784" s="226" t="s">
        <v>50</v>
      </c>
      <c r="O5784" s="87"/>
      <c r="P5784" s="227">
        <f>O5784*H5784</f>
        <v>0</v>
      </c>
      <c r="Q5784" s="227">
        <v>0</v>
      </c>
      <c r="R5784" s="227">
        <f>Q5784*H5784</f>
        <v>0</v>
      </c>
      <c r="S5784" s="227">
        <v>0</v>
      </c>
      <c r="T5784" s="228">
        <f>S5784*H5784</f>
        <v>0</v>
      </c>
      <c r="U5784" s="41"/>
      <c r="V5784" s="41"/>
      <c r="W5784" s="41"/>
      <c r="X5784" s="41"/>
      <c r="Y5784" s="41"/>
      <c r="Z5784" s="41"/>
      <c r="AA5784" s="41"/>
      <c r="AB5784" s="41"/>
      <c r="AC5784" s="41"/>
      <c r="AD5784" s="41"/>
      <c r="AE5784" s="41"/>
      <c r="AR5784" s="229" t="s">
        <v>482</v>
      </c>
      <c r="AT5784" s="229" t="s">
        <v>375</v>
      </c>
      <c r="AU5784" s="229" t="s">
        <v>91</v>
      </c>
      <c r="AY5784" s="20" t="s">
        <v>373</v>
      </c>
      <c r="BE5784" s="230">
        <f>IF(N5784="základní",J5784,0)</f>
        <v>0</v>
      </c>
      <c r="BF5784" s="230">
        <f>IF(N5784="snížená",J5784,0)</f>
        <v>0</v>
      </c>
      <c r="BG5784" s="230">
        <f>IF(N5784="zákl. přenesená",J5784,0)</f>
        <v>0</v>
      </c>
      <c r="BH5784" s="230">
        <f>IF(N5784="sníž. přenesená",J5784,0)</f>
        <v>0</v>
      </c>
      <c r="BI5784" s="230">
        <f>IF(N5784="nulová",J5784,0)</f>
        <v>0</v>
      </c>
      <c r="BJ5784" s="20" t="s">
        <v>91</v>
      </c>
      <c r="BK5784" s="230">
        <f>ROUND(I5784*H5784,2)</f>
        <v>0</v>
      </c>
      <c r="BL5784" s="20" t="s">
        <v>482</v>
      </c>
      <c r="BM5784" s="229" t="s">
        <v>5289</v>
      </c>
    </row>
    <row r="5785" s="2" customFormat="1">
      <c r="A5785" s="41"/>
      <c r="B5785" s="42"/>
      <c r="C5785" s="43"/>
      <c r="D5785" s="231" t="s">
        <v>381</v>
      </c>
      <c r="E5785" s="43"/>
      <c r="F5785" s="232" t="s">
        <v>5290</v>
      </c>
      <c r="G5785" s="43"/>
      <c r="H5785" s="43"/>
      <c r="I5785" s="233"/>
      <c r="J5785" s="43"/>
      <c r="K5785" s="43"/>
      <c r="L5785" s="47"/>
      <c r="M5785" s="234"/>
      <c r="N5785" s="235"/>
      <c r="O5785" s="87"/>
      <c r="P5785" s="87"/>
      <c r="Q5785" s="87"/>
      <c r="R5785" s="87"/>
      <c r="S5785" s="87"/>
      <c r="T5785" s="88"/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T5785" s="20" t="s">
        <v>381</v>
      </c>
      <c r="AU5785" s="20" t="s">
        <v>91</v>
      </c>
    </row>
    <row r="5786" s="13" customFormat="1">
      <c r="A5786" s="13"/>
      <c r="B5786" s="236"/>
      <c r="C5786" s="237"/>
      <c r="D5786" s="238" t="s">
        <v>383</v>
      </c>
      <c r="E5786" s="239" t="s">
        <v>19</v>
      </c>
      <c r="F5786" s="240" t="s">
        <v>384</v>
      </c>
      <c r="G5786" s="237"/>
      <c r="H5786" s="239" t="s">
        <v>19</v>
      </c>
      <c r="I5786" s="241"/>
      <c r="J5786" s="237"/>
      <c r="K5786" s="237"/>
      <c r="L5786" s="242"/>
      <c r="M5786" s="243"/>
      <c r="N5786" s="244"/>
      <c r="O5786" s="244"/>
      <c r="P5786" s="244"/>
      <c r="Q5786" s="244"/>
      <c r="R5786" s="244"/>
      <c r="S5786" s="244"/>
      <c r="T5786" s="245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T5786" s="246" t="s">
        <v>383</v>
      </c>
      <c r="AU5786" s="246" t="s">
        <v>91</v>
      </c>
      <c r="AV5786" s="13" t="s">
        <v>85</v>
      </c>
      <c r="AW5786" s="13" t="s">
        <v>37</v>
      </c>
      <c r="AX5786" s="13" t="s">
        <v>78</v>
      </c>
      <c r="AY5786" s="246" t="s">
        <v>373</v>
      </c>
    </row>
    <row r="5787" s="13" customFormat="1">
      <c r="A5787" s="13"/>
      <c r="B5787" s="236"/>
      <c r="C5787" s="237"/>
      <c r="D5787" s="238" t="s">
        <v>383</v>
      </c>
      <c r="E5787" s="239" t="s">
        <v>19</v>
      </c>
      <c r="F5787" s="240" t="s">
        <v>1441</v>
      </c>
      <c r="G5787" s="237"/>
      <c r="H5787" s="239" t="s">
        <v>19</v>
      </c>
      <c r="I5787" s="241"/>
      <c r="J5787" s="237"/>
      <c r="K5787" s="237"/>
      <c r="L5787" s="242"/>
      <c r="M5787" s="243"/>
      <c r="N5787" s="244"/>
      <c r="O5787" s="244"/>
      <c r="P5787" s="244"/>
      <c r="Q5787" s="244"/>
      <c r="R5787" s="244"/>
      <c r="S5787" s="244"/>
      <c r="T5787" s="245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46" t="s">
        <v>383</v>
      </c>
      <c r="AU5787" s="246" t="s">
        <v>91</v>
      </c>
      <c r="AV5787" s="13" t="s">
        <v>85</v>
      </c>
      <c r="AW5787" s="13" t="s">
        <v>37</v>
      </c>
      <c r="AX5787" s="13" t="s">
        <v>78</v>
      </c>
      <c r="AY5787" s="246" t="s">
        <v>373</v>
      </c>
    </row>
    <row r="5788" s="14" customFormat="1">
      <c r="A5788" s="14"/>
      <c r="B5788" s="247"/>
      <c r="C5788" s="248"/>
      <c r="D5788" s="238" t="s">
        <v>383</v>
      </c>
      <c r="E5788" s="249" t="s">
        <v>19</v>
      </c>
      <c r="F5788" s="250" t="s">
        <v>5291</v>
      </c>
      <c r="G5788" s="248"/>
      <c r="H5788" s="251">
        <v>30</v>
      </c>
      <c r="I5788" s="252"/>
      <c r="J5788" s="248"/>
      <c r="K5788" s="248"/>
      <c r="L5788" s="253"/>
      <c r="M5788" s="254"/>
      <c r="N5788" s="255"/>
      <c r="O5788" s="255"/>
      <c r="P5788" s="255"/>
      <c r="Q5788" s="255"/>
      <c r="R5788" s="255"/>
      <c r="S5788" s="255"/>
      <c r="T5788" s="256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T5788" s="257" t="s">
        <v>383</v>
      </c>
      <c r="AU5788" s="257" t="s">
        <v>91</v>
      </c>
      <c r="AV5788" s="14" t="s">
        <v>91</v>
      </c>
      <c r="AW5788" s="14" t="s">
        <v>37</v>
      </c>
      <c r="AX5788" s="14" t="s">
        <v>78</v>
      </c>
      <c r="AY5788" s="257" t="s">
        <v>373</v>
      </c>
    </row>
    <row r="5789" s="15" customFormat="1">
      <c r="A5789" s="15"/>
      <c r="B5789" s="258"/>
      <c r="C5789" s="259"/>
      <c r="D5789" s="238" t="s">
        <v>383</v>
      </c>
      <c r="E5789" s="260" t="s">
        <v>19</v>
      </c>
      <c r="F5789" s="261" t="s">
        <v>386</v>
      </c>
      <c r="G5789" s="259"/>
      <c r="H5789" s="262">
        <v>30</v>
      </c>
      <c r="I5789" s="263"/>
      <c r="J5789" s="259"/>
      <c r="K5789" s="259"/>
      <c r="L5789" s="264"/>
      <c r="M5789" s="265"/>
      <c r="N5789" s="266"/>
      <c r="O5789" s="266"/>
      <c r="P5789" s="266"/>
      <c r="Q5789" s="266"/>
      <c r="R5789" s="266"/>
      <c r="S5789" s="266"/>
      <c r="T5789" s="267"/>
      <c r="U5789" s="15"/>
      <c r="V5789" s="15"/>
      <c r="W5789" s="15"/>
      <c r="X5789" s="15"/>
      <c r="Y5789" s="15"/>
      <c r="Z5789" s="15"/>
      <c r="AA5789" s="15"/>
      <c r="AB5789" s="15"/>
      <c r="AC5789" s="15"/>
      <c r="AD5789" s="15"/>
      <c r="AE5789" s="15"/>
      <c r="AT5789" s="268" t="s">
        <v>383</v>
      </c>
      <c r="AU5789" s="268" t="s">
        <v>91</v>
      </c>
      <c r="AV5789" s="15" t="s">
        <v>379</v>
      </c>
      <c r="AW5789" s="15" t="s">
        <v>37</v>
      </c>
      <c r="AX5789" s="15" t="s">
        <v>85</v>
      </c>
      <c r="AY5789" s="268" t="s">
        <v>373</v>
      </c>
    </row>
    <row r="5790" s="2" customFormat="1" ht="33" customHeight="1">
      <c r="A5790" s="41"/>
      <c r="B5790" s="42"/>
      <c r="C5790" s="280" t="s">
        <v>5292</v>
      </c>
      <c r="D5790" s="280" t="s">
        <v>489</v>
      </c>
      <c r="E5790" s="281" t="s">
        <v>5293</v>
      </c>
      <c r="F5790" s="282" t="s">
        <v>5294</v>
      </c>
      <c r="G5790" s="283" t="s">
        <v>595</v>
      </c>
      <c r="H5790" s="284">
        <v>30</v>
      </c>
      <c r="I5790" s="285"/>
      <c r="J5790" s="286">
        <f>ROUND(I5790*H5790,2)</f>
        <v>0</v>
      </c>
      <c r="K5790" s="282" t="s">
        <v>378</v>
      </c>
      <c r="L5790" s="287"/>
      <c r="M5790" s="288" t="s">
        <v>19</v>
      </c>
      <c r="N5790" s="289" t="s">
        <v>50</v>
      </c>
      <c r="O5790" s="87"/>
      <c r="P5790" s="227">
        <f>O5790*H5790</f>
        <v>0</v>
      </c>
      <c r="Q5790" s="227">
        <v>0.001</v>
      </c>
      <c r="R5790" s="227">
        <f>Q5790*H5790</f>
        <v>0.029999999999999999</v>
      </c>
      <c r="S5790" s="227">
        <v>0</v>
      </c>
      <c r="T5790" s="228">
        <f>S5790*H5790</f>
        <v>0</v>
      </c>
      <c r="U5790" s="41"/>
      <c r="V5790" s="41"/>
      <c r="W5790" s="41"/>
      <c r="X5790" s="41"/>
      <c r="Y5790" s="41"/>
      <c r="Z5790" s="41"/>
      <c r="AA5790" s="41"/>
      <c r="AB5790" s="41"/>
      <c r="AC5790" s="41"/>
      <c r="AD5790" s="41"/>
      <c r="AE5790" s="41"/>
      <c r="AR5790" s="229" t="s">
        <v>616</v>
      </c>
      <c r="AT5790" s="229" t="s">
        <v>489</v>
      </c>
      <c r="AU5790" s="229" t="s">
        <v>91</v>
      </c>
      <c r="AY5790" s="20" t="s">
        <v>373</v>
      </c>
      <c r="BE5790" s="230">
        <f>IF(N5790="základní",J5790,0)</f>
        <v>0</v>
      </c>
      <c r="BF5790" s="230">
        <f>IF(N5790="snížená",J5790,0)</f>
        <v>0</v>
      </c>
      <c r="BG5790" s="230">
        <f>IF(N5790="zákl. přenesená",J5790,0)</f>
        <v>0</v>
      </c>
      <c r="BH5790" s="230">
        <f>IF(N5790="sníž. přenesená",J5790,0)</f>
        <v>0</v>
      </c>
      <c r="BI5790" s="230">
        <f>IF(N5790="nulová",J5790,0)</f>
        <v>0</v>
      </c>
      <c r="BJ5790" s="20" t="s">
        <v>91</v>
      </c>
      <c r="BK5790" s="230">
        <f>ROUND(I5790*H5790,2)</f>
        <v>0</v>
      </c>
      <c r="BL5790" s="20" t="s">
        <v>482</v>
      </c>
      <c r="BM5790" s="229" t="s">
        <v>5295</v>
      </c>
    </row>
    <row r="5791" s="13" customFormat="1">
      <c r="A5791" s="13"/>
      <c r="B5791" s="236"/>
      <c r="C5791" s="237"/>
      <c r="D5791" s="238" t="s">
        <v>383</v>
      </c>
      <c r="E5791" s="239" t="s">
        <v>19</v>
      </c>
      <c r="F5791" s="240" t="s">
        <v>384</v>
      </c>
      <c r="G5791" s="237"/>
      <c r="H5791" s="239" t="s">
        <v>19</v>
      </c>
      <c r="I5791" s="241"/>
      <c r="J5791" s="237"/>
      <c r="K5791" s="237"/>
      <c r="L5791" s="242"/>
      <c r="M5791" s="243"/>
      <c r="N5791" s="244"/>
      <c r="O5791" s="244"/>
      <c r="P5791" s="244"/>
      <c r="Q5791" s="244"/>
      <c r="R5791" s="244"/>
      <c r="S5791" s="244"/>
      <c r="T5791" s="245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T5791" s="246" t="s">
        <v>383</v>
      </c>
      <c r="AU5791" s="246" t="s">
        <v>91</v>
      </c>
      <c r="AV5791" s="13" t="s">
        <v>85</v>
      </c>
      <c r="AW5791" s="13" t="s">
        <v>37</v>
      </c>
      <c r="AX5791" s="13" t="s">
        <v>78</v>
      </c>
      <c r="AY5791" s="246" t="s">
        <v>373</v>
      </c>
    </row>
    <row r="5792" s="13" customFormat="1">
      <c r="A5792" s="13"/>
      <c r="B5792" s="236"/>
      <c r="C5792" s="237"/>
      <c r="D5792" s="238" t="s">
        <v>383</v>
      </c>
      <c r="E5792" s="239" t="s">
        <v>19</v>
      </c>
      <c r="F5792" s="240" t="s">
        <v>1441</v>
      </c>
      <c r="G5792" s="237"/>
      <c r="H5792" s="239" t="s">
        <v>19</v>
      </c>
      <c r="I5792" s="241"/>
      <c r="J5792" s="237"/>
      <c r="K5792" s="237"/>
      <c r="L5792" s="242"/>
      <c r="M5792" s="243"/>
      <c r="N5792" s="244"/>
      <c r="O5792" s="244"/>
      <c r="P5792" s="244"/>
      <c r="Q5792" s="244"/>
      <c r="R5792" s="244"/>
      <c r="S5792" s="244"/>
      <c r="T5792" s="245"/>
      <c r="U5792" s="13"/>
      <c r="V5792" s="13"/>
      <c r="W5792" s="13"/>
      <c r="X5792" s="13"/>
      <c r="Y5792" s="13"/>
      <c r="Z5792" s="13"/>
      <c r="AA5792" s="13"/>
      <c r="AB5792" s="13"/>
      <c r="AC5792" s="13"/>
      <c r="AD5792" s="13"/>
      <c r="AE5792" s="13"/>
      <c r="AT5792" s="246" t="s">
        <v>383</v>
      </c>
      <c r="AU5792" s="246" t="s">
        <v>91</v>
      </c>
      <c r="AV5792" s="13" t="s">
        <v>85</v>
      </c>
      <c r="AW5792" s="13" t="s">
        <v>37</v>
      </c>
      <c r="AX5792" s="13" t="s">
        <v>78</v>
      </c>
      <c r="AY5792" s="246" t="s">
        <v>373</v>
      </c>
    </row>
    <row r="5793" s="14" customFormat="1">
      <c r="A5793" s="14"/>
      <c r="B5793" s="247"/>
      <c r="C5793" s="248"/>
      <c r="D5793" s="238" t="s">
        <v>383</v>
      </c>
      <c r="E5793" s="249" t="s">
        <v>19</v>
      </c>
      <c r="F5793" s="250" t="s">
        <v>5291</v>
      </c>
      <c r="G5793" s="248"/>
      <c r="H5793" s="251">
        <v>30</v>
      </c>
      <c r="I5793" s="252"/>
      <c r="J5793" s="248"/>
      <c r="K5793" s="248"/>
      <c r="L5793" s="253"/>
      <c r="M5793" s="254"/>
      <c r="N5793" s="255"/>
      <c r="O5793" s="255"/>
      <c r="P5793" s="255"/>
      <c r="Q5793" s="255"/>
      <c r="R5793" s="255"/>
      <c r="S5793" s="255"/>
      <c r="T5793" s="256"/>
      <c r="U5793" s="14"/>
      <c r="V5793" s="14"/>
      <c r="W5793" s="14"/>
      <c r="X5793" s="14"/>
      <c r="Y5793" s="14"/>
      <c r="Z5793" s="14"/>
      <c r="AA5793" s="14"/>
      <c r="AB5793" s="14"/>
      <c r="AC5793" s="14"/>
      <c r="AD5793" s="14"/>
      <c r="AE5793" s="14"/>
      <c r="AT5793" s="257" t="s">
        <v>383</v>
      </c>
      <c r="AU5793" s="257" t="s">
        <v>91</v>
      </c>
      <c r="AV5793" s="14" t="s">
        <v>91</v>
      </c>
      <c r="AW5793" s="14" t="s">
        <v>37</v>
      </c>
      <c r="AX5793" s="14" t="s">
        <v>78</v>
      </c>
      <c r="AY5793" s="257" t="s">
        <v>373</v>
      </c>
    </row>
    <row r="5794" s="15" customFormat="1">
      <c r="A5794" s="15"/>
      <c r="B5794" s="258"/>
      <c r="C5794" s="259"/>
      <c r="D5794" s="238" t="s">
        <v>383</v>
      </c>
      <c r="E5794" s="260" t="s">
        <v>19</v>
      </c>
      <c r="F5794" s="261" t="s">
        <v>386</v>
      </c>
      <c r="G5794" s="259"/>
      <c r="H5794" s="262">
        <v>30</v>
      </c>
      <c r="I5794" s="263"/>
      <c r="J5794" s="259"/>
      <c r="K5794" s="259"/>
      <c r="L5794" s="264"/>
      <c r="M5794" s="265"/>
      <c r="N5794" s="266"/>
      <c r="O5794" s="266"/>
      <c r="P5794" s="266"/>
      <c r="Q5794" s="266"/>
      <c r="R5794" s="266"/>
      <c r="S5794" s="266"/>
      <c r="T5794" s="267"/>
      <c r="U5794" s="15"/>
      <c r="V5794" s="15"/>
      <c r="W5794" s="15"/>
      <c r="X5794" s="15"/>
      <c r="Y5794" s="15"/>
      <c r="Z5794" s="15"/>
      <c r="AA5794" s="15"/>
      <c r="AB5794" s="15"/>
      <c r="AC5794" s="15"/>
      <c r="AD5794" s="15"/>
      <c r="AE5794" s="15"/>
      <c r="AT5794" s="268" t="s">
        <v>383</v>
      </c>
      <c r="AU5794" s="268" t="s">
        <v>91</v>
      </c>
      <c r="AV5794" s="15" t="s">
        <v>379</v>
      </c>
      <c r="AW5794" s="15" t="s">
        <v>37</v>
      </c>
      <c r="AX5794" s="15" t="s">
        <v>85</v>
      </c>
      <c r="AY5794" s="268" t="s">
        <v>373</v>
      </c>
    </row>
    <row r="5795" s="2" customFormat="1" ht="37.8" customHeight="1">
      <c r="A5795" s="41"/>
      <c r="B5795" s="42"/>
      <c r="C5795" s="218" t="s">
        <v>5296</v>
      </c>
      <c r="D5795" s="218" t="s">
        <v>375</v>
      </c>
      <c r="E5795" s="219" t="s">
        <v>5297</v>
      </c>
      <c r="F5795" s="220" t="s">
        <v>5298</v>
      </c>
      <c r="G5795" s="221" t="s">
        <v>595</v>
      </c>
      <c r="H5795" s="222">
        <v>42</v>
      </c>
      <c r="I5795" s="223"/>
      <c r="J5795" s="224">
        <f>ROUND(I5795*H5795,2)</f>
        <v>0</v>
      </c>
      <c r="K5795" s="220" t="s">
        <v>378</v>
      </c>
      <c r="L5795" s="47"/>
      <c r="M5795" s="225" t="s">
        <v>19</v>
      </c>
      <c r="N5795" s="226" t="s">
        <v>50</v>
      </c>
      <c r="O5795" s="87"/>
      <c r="P5795" s="227">
        <f>O5795*H5795</f>
        <v>0</v>
      </c>
      <c r="Q5795" s="227">
        <v>0</v>
      </c>
      <c r="R5795" s="227">
        <f>Q5795*H5795</f>
        <v>0</v>
      </c>
      <c r="S5795" s="227">
        <v>0</v>
      </c>
      <c r="T5795" s="228">
        <f>S5795*H5795</f>
        <v>0</v>
      </c>
      <c r="U5795" s="41"/>
      <c r="V5795" s="41"/>
      <c r="W5795" s="41"/>
      <c r="X5795" s="41"/>
      <c r="Y5795" s="41"/>
      <c r="Z5795" s="41"/>
      <c r="AA5795" s="41"/>
      <c r="AB5795" s="41"/>
      <c r="AC5795" s="41"/>
      <c r="AD5795" s="41"/>
      <c r="AE5795" s="41"/>
      <c r="AR5795" s="229" t="s">
        <v>482</v>
      </c>
      <c r="AT5795" s="229" t="s">
        <v>375</v>
      </c>
      <c r="AU5795" s="229" t="s">
        <v>91</v>
      </c>
      <c r="AY5795" s="20" t="s">
        <v>373</v>
      </c>
      <c r="BE5795" s="230">
        <f>IF(N5795="základní",J5795,0)</f>
        <v>0</v>
      </c>
      <c r="BF5795" s="230">
        <f>IF(N5795="snížená",J5795,0)</f>
        <v>0</v>
      </c>
      <c r="BG5795" s="230">
        <f>IF(N5795="zákl. přenesená",J5795,0)</f>
        <v>0</v>
      </c>
      <c r="BH5795" s="230">
        <f>IF(N5795="sníž. přenesená",J5795,0)</f>
        <v>0</v>
      </c>
      <c r="BI5795" s="230">
        <f>IF(N5795="nulová",J5795,0)</f>
        <v>0</v>
      </c>
      <c r="BJ5795" s="20" t="s">
        <v>91</v>
      </c>
      <c r="BK5795" s="230">
        <f>ROUND(I5795*H5795,2)</f>
        <v>0</v>
      </c>
      <c r="BL5795" s="20" t="s">
        <v>482</v>
      </c>
      <c r="BM5795" s="229" t="s">
        <v>5299</v>
      </c>
    </row>
    <row r="5796" s="2" customFormat="1">
      <c r="A5796" s="41"/>
      <c r="B5796" s="42"/>
      <c r="C5796" s="43"/>
      <c r="D5796" s="231" t="s">
        <v>381</v>
      </c>
      <c r="E5796" s="43"/>
      <c r="F5796" s="232" t="s">
        <v>5300</v>
      </c>
      <c r="G5796" s="43"/>
      <c r="H5796" s="43"/>
      <c r="I5796" s="233"/>
      <c r="J5796" s="43"/>
      <c r="K5796" s="43"/>
      <c r="L5796" s="47"/>
      <c r="M5796" s="234"/>
      <c r="N5796" s="235"/>
      <c r="O5796" s="87"/>
      <c r="P5796" s="87"/>
      <c r="Q5796" s="87"/>
      <c r="R5796" s="87"/>
      <c r="S5796" s="87"/>
      <c r="T5796" s="88"/>
      <c r="U5796" s="41"/>
      <c r="V5796" s="41"/>
      <c r="W5796" s="41"/>
      <c r="X5796" s="41"/>
      <c r="Y5796" s="41"/>
      <c r="Z5796" s="41"/>
      <c r="AA5796" s="41"/>
      <c r="AB5796" s="41"/>
      <c r="AC5796" s="41"/>
      <c r="AD5796" s="41"/>
      <c r="AE5796" s="41"/>
      <c r="AT5796" s="20" t="s">
        <v>381</v>
      </c>
      <c r="AU5796" s="20" t="s">
        <v>91</v>
      </c>
    </row>
    <row r="5797" s="13" customFormat="1">
      <c r="A5797" s="13"/>
      <c r="B5797" s="236"/>
      <c r="C5797" s="237"/>
      <c r="D5797" s="238" t="s">
        <v>383</v>
      </c>
      <c r="E5797" s="239" t="s">
        <v>19</v>
      </c>
      <c r="F5797" s="240" t="s">
        <v>384</v>
      </c>
      <c r="G5797" s="237"/>
      <c r="H5797" s="239" t="s">
        <v>19</v>
      </c>
      <c r="I5797" s="241"/>
      <c r="J5797" s="237"/>
      <c r="K5797" s="237"/>
      <c r="L5797" s="242"/>
      <c r="M5797" s="243"/>
      <c r="N5797" s="244"/>
      <c r="O5797" s="244"/>
      <c r="P5797" s="244"/>
      <c r="Q5797" s="244"/>
      <c r="R5797" s="244"/>
      <c r="S5797" s="244"/>
      <c r="T5797" s="245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T5797" s="246" t="s">
        <v>383</v>
      </c>
      <c r="AU5797" s="246" t="s">
        <v>91</v>
      </c>
      <c r="AV5797" s="13" t="s">
        <v>85</v>
      </c>
      <c r="AW5797" s="13" t="s">
        <v>37</v>
      </c>
      <c r="AX5797" s="13" t="s">
        <v>78</v>
      </c>
      <c r="AY5797" s="246" t="s">
        <v>373</v>
      </c>
    </row>
    <row r="5798" s="13" customFormat="1">
      <c r="A5798" s="13"/>
      <c r="B5798" s="236"/>
      <c r="C5798" s="237"/>
      <c r="D5798" s="238" t="s">
        <v>383</v>
      </c>
      <c r="E5798" s="239" t="s">
        <v>19</v>
      </c>
      <c r="F5798" s="240" t="s">
        <v>1441</v>
      </c>
      <c r="G5798" s="237"/>
      <c r="H5798" s="239" t="s">
        <v>19</v>
      </c>
      <c r="I5798" s="241"/>
      <c r="J5798" s="237"/>
      <c r="K5798" s="237"/>
      <c r="L5798" s="242"/>
      <c r="M5798" s="243"/>
      <c r="N5798" s="244"/>
      <c r="O5798" s="244"/>
      <c r="P5798" s="244"/>
      <c r="Q5798" s="244"/>
      <c r="R5798" s="244"/>
      <c r="S5798" s="244"/>
      <c r="T5798" s="245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46" t="s">
        <v>383</v>
      </c>
      <c r="AU5798" s="246" t="s">
        <v>91</v>
      </c>
      <c r="AV5798" s="13" t="s">
        <v>85</v>
      </c>
      <c r="AW5798" s="13" t="s">
        <v>37</v>
      </c>
      <c r="AX5798" s="13" t="s">
        <v>78</v>
      </c>
      <c r="AY5798" s="246" t="s">
        <v>373</v>
      </c>
    </row>
    <row r="5799" s="14" customFormat="1">
      <c r="A5799" s="14"/>
      <c r="B5799" s="247"/>
      <c r="C5799" s="248"/>
      <c r="D5799" s="238" t="s">
        <v>383</v>
      </c>
      <c r="E5799" s="249" t="s">
        <v>19</v>
      </c>
      <c r="F5799" s="250" t="s">
        <v>5301</v>
      </c>
      <c r="G5799" s="248"/>
      <c r="H5799" s="251">
        <v>12</v>
      </c>
      <c r="I5799" s="252"/>
      <c r="J5799" s="248"/>
      <c r="K5799" s="248"/>
      <c r="L5799" s="253"/>
      <c r="M5799" s="254"/>
      <c r="N5799" s="255"/>
      <c r="O5799" s="255"/>
      <c r="P5799" s="255"/>
      <c r="Q5799" s="255"/>
      <c r="R5799" s="255"/>
      <c r="S5799" s="255"/>
      <c r="T5799" s="256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T5799" s="257" t="s">
        <v>383</v>
      </c>
      <c r="AU5799" s="257" t="s">
        <v>91</v>
      </c>
      <c r="AV5799" s="14" t="s">
        <v>91</v>
      </c>
      <c r="AW5799" s="14" t="s">
        <v>37</v>
      </c>
      <c r="AX5799" s="14" t="s">
        <v>78</v>
      </c>
      <c r="AY5799" s="257" t="s">
        <v>373</v>
      </c>
    </row>
    <row r="5800" s="14" customFormat="1">
      <c r="A5800" s="14"/>
      <c r="B5800" s="247"/>
      <c r="C5800" s="248"/>
      <c r="D5800" s="238" t="s">
        <v>383</v>
      </c>
      <c r="E5800" s="249" t="s">
        <v>19</v>
      </c>
      <c r="F5800" s="250" t="s">
        <v>5302</v>
      </c>
      <c r="G5800" s="248"/>
      <c r="H5800" s="251">
        <v>30</v>
      </c>
      <c r="I5800" s="252"/>
      <c r="J5800" s="248"/>
      <c r="K5800" s="248"/>
      <c r="L5800" s="253"/>
      <c r="M5800" s="254"/>
      <c r="N5800" s="255"/>
      <c r="O5800" s="255"/>
      <c r="P5800" s="255"/>
      <c r="Q5800" s="255"/>
      <c r="R5800" s="255"/>
      <c r="S5800" s="255"/>
      <c r="T5800" s="256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T5800" s="257" t="s">
        <v>383</v>
      </c>
      <c r="AU5800" s="257" t="s">
        <v>91</v>
      </c>
      <c r="AV5800" s="14" t="s">
        <v>91</v>
      </c>
      <c r="AW5800" s="14" t="s">
        <v>37</v>
      </c>
      <c r="AX5800" s="14" t="s">
        <v>78</v>
      </c>
      <c r="AY5800" s="257" t="s">
        <v>373</v>
      </c>
    </row>
    <row r="5801" s="15" customFormat="1">
      <c r="A5801" s="15"/>
      <c r="B5801" s="258"/>
      <c r="C5801" s="259"/>
      <c r="D5801" s="238" t="s">
        <v>383</v>
      </c>
      <c r="E5801" s="260" t="s">
        <v>19</v>
      </c>
      <c r="F5801" s="261" t="s">
        <v>386</v>
      </c>
      <c r="G5801" s="259"/>
      <c r="H5801" s="262">
        <v>42</v>
      </c>
      <c r="I5801" s="263"/>
      <c r="J5801" s="259"/>
      <c r="K5801" s="259"/>
      <c r="L5801" s="264"/>
      <c r="M5801" s="265"/>
      <c r="N5801" s="266"/>
      <c r="O5801" s="266"/>
      <c r="P5801" s="266"/>
      <c r="Q5801" s="266"/>
      <c r="R5801" s="266"/>
      <c r="S5801" s="266"/>
      <c r="T5801" s="267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T5801" s="268" t="s">
        <v>383</v>
      </c>
      <c r="AU5801" s="268" t="s">
        <v>91</v>
      </c>
      <c r="AV5801" s="15" t="s">
        <v>379</v>
      </c>
      <c r="AW5801" s="15" t="s">
        <v>37</v>
      </c>
      <c r="AX5801" s="15" t="s">
        <v>85</v>
      </c>
      <c r="AY5801" s="268" t="s">
        <v>373</v>
      </c>
    </row>
    <row r="5802" s="2" customFormat="1" ht="33" customHeight="1">
      <c r="A5802" s="41"/>
      <c r="B5802" s="42"/>
      <c r="C5802" s="280" t="s">
        <v>5303</v>
      </c>
      <c r="D5802" s="280" t="s">
        <v>489</v>
      </c>
      <c r="E5802" s="281" t="s">
        <v>5304</v>
      </c>
      <c r="F5802" s="282" t="s">
        <v>5305</v>
      </c>
      <c r="G5802" s="283" t="s">
        <v>595</v>
      </c>
      <c r="H5802" s="284">
        <v>12</v>
      </c>
      <c r="I5802" s="285"/>
      <c r="J5802" s="286">
        <f>ROUND(I5802*H5802,2)</f>
        <v>0</v>
      </c>
      <c r="K5802" s="282" t="s">
        <v>378</v>
      </c>
      <c r="L5802" s="287"/>
      <c r="M5802" s="288" t="s">
        <v>19</v>
      </c>
      <c r="N5802" s="289" t="s">
        <v>50</v>
      </c>
      <c r="O5802" s="87"/>
      <c r="P5802" s="227">
        <f>O5802*H5802</f>
        <v>0</v>
      </c>
      <c r="Q5802" s="227">
        <v>0.001</v>
      </c>
      <c r="R5802" s="227">
        <f>Q5802*H5802</f>
        <v>0.012</v>
      </c>
      <c r="S5802" s="227">
        <v>0</v>
      </c>
      <c r="T5802" s="228">
        <f>S5802*H5802</f>
        <v>0</v>
      </c>
      <c r="U5802" s="41"/>
      <c r="V5802" s="41"/>
      <c r="W5802" s="41"/>
      <c r="X5802" s="41"/>
      <c r="Y5802" s="41"/>
      <c r="Z5802" s="41"/>
      <c r="AA5802" s="41"/>
      <c r="AB5802" s="41"/>
      <c r="AC5802" s="41"/>
      <c r="AD5802" s="41"/>
      <c r="AE5802" s="41"/>
      <c r="AR5802" s="229" t="s">
        <v>616</v>
      </c>
      <c r="AT5802" s="229" t="s">
        <v>489</v>
      </c>
      <c r="AU5802" s="229" t="s">
        <v>91</v>
      </c>
      <c r="AY5802" s="20" t="s">
        <v>373</v>
      </c>
      <c r="BE5802" s="230">
        <f>IF(N5802="základní",J5802,0)</f>
        <v>0</v>
      </c>
      <c r="BF5802" s="230">
        <f>IF(N5802="snížená",J5802,0)</f>
        <v>0</v>
      </c>
      <c r="BG5802" s="230">
        <f>IF(N5802="zákl. přenesená",J5802,0)</f>
        <v>0</v>
      </c>
      <c r="BH5802" s="230">
        <f>IF(N5802="sníž. přenesená",J5802,0)</f>
        <v>0</v>
      </c>
      <c r="BI5802" s="230">
        <f>IF(N5802="nulová",J5802,0)</f>
        <v>0</v>
      </c>
      <c r="BJ5802" s="20" t="s">
        <v>91</v>
      </c>
      <c r="BK5802" s="230">
        <f>ROUND(I5802*H5802,2)</f>
        <v>0</v>
      </c>
      <c r="BL5802" s="20" t="s">
        <v>482</v>
      </c>
      <c r="BM5802" s="229" t="s">
        <v>5306</v>
      </c>
    </row>
    <row r="5803" s="13" customFormat="1">
      <c r="A5803" s="13"/>
      <c r="B5803" s="236"/>
      <c r="C5803" s="237"/>
      <c r="D5803" s="238" t="s">
        <v>383</v>
      </c>
      <c r="E5803" s="239" t="s">
        <v>19</v>
      </c>
      <c r="F5803" s="240" t="s">
        <v>384</v>
      </c>
      <c r="G5803" s="237"/>
      <c r="H5803" s="239" t="s">
        <v>19</v>
      </c>
      <c r="I5803" s="241"/>
      <c r="J5803" s="237"/>
      <c r="K5803" s="237"/>
      <c r="L5803" s="242"/>
      <c r="M5803" s="243"/>
      <c r="N5803" s="244"/>
      <c r="O5803" s="244"/>
      <c r="P5803" s="244"/>
      <c r="Q5803" s="244"/>
      <c r="R5803" s="244"/>
      <c r="S5803" s="244"/>
      <c r="T5803" s="245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46" t="s">
        <v>383</v>
      </c>
      <c r="AU5803" s="246" t="s">
        <v>91</v>
      </c>
      <c r="AV5803" s="13" t="s">
        <v>85</v>
      </c>
      <c r="AW5803" s="13" t="s">
        <v>37</v>
      </c>
      <c r="AX5803" s="13" t="s">
        <v>78</v>
      </c>
      <c r="AY5803" s="246" t="s">
        <v>373</v>
      </c>
    </row>
    <row r="5804" s="13" customFormat="1">
      <c r="A5804" s="13"/>
      <c r="B5804" s="236"/>
      <c r="C5804" s="237"/>
      <c r="D5804" s="238" t="s">
        <v>383</v>
      </c>
      <c r="E5804" s="239" t="s">
        <v>19</v>
      </c>
      <c r="F5804" s="240" t="s">
        <v>1441</v>
      </c>
      <c r="G5804" s="237"/>
      <c r="H5804" s="239" t="s">
        <v>19</v>
      </c>
      <c r="I5804" s="241"/>
      <c r="J5804" s="237"/>
      <c r="K5804" s="237"/>
      <c r="L5804" s="242"/>
      <c r="M5804" s="243"/>
      <c r="N5804" s="244"/>
      <c r="O5804" s="244"/>
      <c r="P5804" s="244"/>
      <c r="Q5804" s="244"/>
      <c r="R5804" s="244"/>
      <c r="S5804" s="244"/>
      <c r="T5804" s="245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46" t="s">
        <v>383</v>
      </c>
      <c r="AU5804" s="246" t="s">
        <v>91</v>
      </c>
      <c r="AV5804" s="13" t="s">
        <v>85</v>
      </c>
      <c r="AW5804" s="13" t="s">
        <v>37</v>
      </c>
      <c r="AX5804" s="13" t="s">
        <v>78</v>
      </c>
      <c r="AY5804" s="246" t="s">
        <v>373</v>
      </c>
    </row>
    <row r="5805" s="14" customFormat="1">
      <c r="A5805" s="14"/>
      <c r="B5805" s="247"/>
      <c r="C5805" s="248"/>
      <c r="D5805" s="238" t="s">
        <v>383</v>
      </c>
      <c r="E5805" s="249" t="s">
        <v>19</v>
      </c>
      <c r="F5805" s="250" t="s">
        <v>5301</v>
      </c>
      <c r="G5805" s="248"/>
      <c r="H5805" s="251">
        <v>12</v>
      </c>
      <c r="I5805" s="252"/>
      <c r="J5805" s="248"/>
      <c r="K5805" s="248"/>
      <c r="L5805" s="253"/>
      <c r="M5805" s="254"/>
      <c r="N5805" s="255"/>
      <c r="O5805" s="255"/>
      <c r="P5805" s="255"/>
      <c r="Q5805" s="255"/>
      <c r="R5805" s="255"/>
      <c r="S5805" s="255"/>
      <c r="T5805" s="256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57" t="s">
        <v>383</v>
      </c>
      <c r="AU5805" s="257" t="s">
        <v>91</v>
      </c>
      <c r="AV5805" s="14" t="s">
        <v>91</v>
      </c>
      <c r="AW5805" s="14" t="s">
        <v>37</v>
      </c>
      <c r="AX5805" s="14" t="s">
        <v>78</v>
      </c>
      <c r="AY5805" s="257" t="s">
        <v>373</v>
      </c>
    </row>
    <row r="5806" s="15" customFormat="1">
      <c r="A5806" s="15"/>
      <c r="B5806" s="258"/>
      <c r="C5806" s="259"/>
      <c r="D5806" s="238" t="s">
        <v>383</v>
      </c>
      <c r="E5806" s="260" t="s">
        <v>19</v>
      </c>
      <c r="F5806" s="261" t="s">
        <v>386</v>
      </c>
      <c r="G5806" s="259"/>
      <c r="H5806" s="262">
        <v>12</v>
      </c>
      <c r="I5806" s="263"/>
      <c r="J5806" s="259"/>
      <c r="K5806" s="259"/>
      <c r="L5806" s="264"/>
      <c r="M5806" s="265"/>
      <c r="N5806" s="266"/>
      <c r="O5806" s="266"/>
      <c r="P5806" s="266"/>
      <c r="Q5806" s="266"/>
      <c r="R5806" s="266"/>
      <c r="S5806" s="266"/>
      <c r="T5806" s="267"/>
      <c r="U5806" s="15"/>
      <c r="V5806" s="15"/>
      <c r="W5806" s="15"/>
      <c r="X5806" s="15"/>
      <c r="Y5806" s="15"/>
      <c r="Z5806" s="15"/>
      <c r="AA5806" s="15"/>
      <c r="AB5806" s="15"/>
      <c r="AC5806" s="15"/>
      <c r="AD5806" s="15"/>
      <c r="AE5806" s="15"/>
      <c r="AT5806" s="268" t="s">
        <v>383</v>
      </c>
      <c r="AU5806" s="268" t="s">
        <v>91</v>
      </c>
      <c r="AV5806" s="15" t="s">
        <v>379</v>
      </c>
      <c r="AW5806" s="15" t="s">
        <v>37</v>
      </c>
      <c r="AX5806" s="15" t="s">
        <v>85</v>
      </c>
      <c r="AY5806" s="268" t="s">
        <v>373</v>
      </c>
    </row>
    <row r="5807" s="2" customFormat="1" ht="33" customHeight="1">
      <c r="A5807" s="41"/>
      <c r="B5807" s="42"/>
      <c r="C5807" s="280" t="s">
        <v>5307</v>
      </c>
      <c r="D5807" s="280" t="s">
        <v>489</v>
      </c>
      <c r="E5807" s="281" t="s">
        <v>5308</v>
      </c>
      <c r="F5807" s="282" t="s">
        <v>5309</v>
      </c>
      <c r="G5807" s="283" t="s">
        <v>595</v>
      </c>
      <c r="H5807" s="284">
        <v>30</v>
      </c>
      <c r="I5807" s="285"/>
      <c r="J5807" s="286">
        <f>ROUND(I5807*H5807,2)</f>
        <v>0</v>
      </c>
      <c r="K5807" s="282" t="s">
        <v>378</v>
      </c>
      <c r="L5807" s="287"/>
      <c r="M5807" s="288" t="s">
        <v>19</v>
      </c>
      <c r="N5807" s="289" t="s">
        <v>50</v>
      </c>
      <c r="O5807" s="87"/>
      <c r="P5807" s="227">
        <f>O5807*H5807</f>
        <v>0</v>
      </c>
      <c r="Q5807" s="227">
        <v>0.001</v>
      </c>
      <c r="R5807" s="227">
        <f>Q5807*H5807</f>
        <v>0.029999999999999999</v>
      </c>
      <c r="S5807" s="227">
        <v>0</v>
      </c>
      <c r="T5807" s="228">
        <f>S5807*H5807</f>
        <v>0</v>
      </c>
      <c r="U5807" s="41"/>
      <c r="V5807" s="41"/>
      <c r="W5807" s="41"/>
      <c r="X5807" s="41"/>
      <c r="Y5807" s="41"/>
      <c r="Z5807" s="41"/>
      <c r="AA5807" s="41"/>
      <c r="AB5807" s="41"/>
      <c r="AC5807" s="41"/>
      <c r="AD5807" s="41"/>
      <c r="AE5807" s="41"/>
      <c r="AR5807" s="229" t="s">
        <v>616</v>
      </c>
      <c r="AT5807" s="229" t="s">
        <v>489</v>
      </c>
      <c r="AU5807" s="229" t="s">
        <v>91</v>
      </c>
      <c r="AY5807" s="20" t="s">
        <v>373</v>
      </c>
      <c r="BE5807" s="230">
        <f>IF(N5807="základní",J5807,0)</f>
        <v>0</v>
      </c>
      <c r="BF5807" s="230">
        <f>IF(N5807="snížená",J5807,0)</f>
        <v>0</v>
      </c>
      <c r="BG5807" s="230">
        <f>IF(N5807="zákl. přenesená",J5807,0)</f>
        <v>0</v>
      </c>
      <c r="BH5807" s="230">
        <f>IF(N5807="sníž. přenesená",J5807,0)</f>
        <v>0</v>
      </c>
      <c r="BI5807" s="230">
        <f>IF(N5807="nulová",J5807,0)</f>
        <v>0</v>
      </c>
      <c r="BJ5807" s="20" t="s">
        <v>91</v>
      </c>
      <c r="BK5807" s="230">
        <f>ROUND(I5807*H5807,2)</f>
        <v>0</v>
      </c>
      <c r="BL5807" s="20" t="s">
        <v>482</v>
      </c>
      <c r="BM5807" s="229" t="s">
        <v>5310</v>
      </c>
    </row>
    <row r="5808" s="13" customFormat="1">
      <c r="A5808" s="13"/>
      <c r="B5808" s="236"/>
      <c r="C5808" s="237"/>
      <c r="D5808" s="238" t="s">
        <v>383</v>
      </c>
      <c r="E5808" s="239" t="s">
        <v>19</v>
      </c>
      <c r="F5808" s="240" t="s">
        <v>384</v>
      </c>
      <c r="G5808" s="237"/>
      <c r="H5808" s="239" t="s">
        <v>19</v>
      </c>
      <c r="I5808" s="241"/>
      <c r="J5808" s="237"/>
      <c r="K5808" s="237"/>
      <c r="L5808" s="242"/>
      <c r="M5808" s="243"/>
      <c r="N5808" s="244"/>
      <c r="O5808" s="244"/>
      <c r="P5808" s="244"/>
      <c r="Q5808" s="244"/>
      <c r="R5808" s="244"/>
      <c r="S5808" s="244"/>
      <c r="T5808" s="245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T5808" s="246" t="s">
        <v>383</v>
      </c>
      <c r="AU5808" s="246" t="s">
        <v>91</v>
      </c>
      <c r="AV5808" s="13" t="s">
        <v>85</v>
      </c>
      <c r="AW5808" s="13" t="s">
        <v>37</v>
      </c>
      <c r="AX5808" s="13" t="s">
        <v>78</v>
      </c>
      <c r="AY5808" s="246" t="s">
        <v>373</v>
      </c>
    </row>
    <row r="5809" s="13" customFormat="1">
      <c r="A5809" s="13"/>
      <c r="B5809" s="236"/>
      <c r="C5809" s="237"/>
      <c r="D5809" s="238" t="s">
        <v>383</v>
      </c>
      <c r="E5809" s="239" t="s">
        <v>19</v>
      </c>
      <c r="F5809" s="240" t="s">
        <v>1441</v>
      </c>
      <c r="G5809" s="237"/>
      <c r="H5809" s="239" t="s">
        <v>19</v>
      </c>
      <c r="I5809" s="241"/>
      <c r="J5809" s="237"/>
      <c r="K5809" s="237"/>
      <c r="L5809" s="242"/>
      <c r="M5809" s="243"/>
      <c r="N5809" s="244"/>
      <c r="O5809" s="244"/>
      <c r="P5809" s="244"/>
      <c r="Q5809" s="244"/>
      <c r="R5809" s="244"/>
      <c r="S5809" s="244"/>
      <c r="T5809" s="245"/>
      <c r="U5809" s="13"/>
      <c r="V5809" s="13"/>
      <c r="W5809" s="13"/>
      <c r="X5809" s="13"/>
      <c r="Y5809" s="13"/>
      <c r="Z5809" s="13"/>
      <c r="AA5809" s="13"/>
      <c r="AB5809" s="13"/>
      <c r="AC5809" s="13"/>
      <c r="AD5809" s="13"/>
      <c r="AE5809" s="13"/>
      <c r="AT5809" s="246" t="s">
        <v>383</v>
      </c>
      <c r="AU5809" s="246" t="s">
        <v>91</v>
      </c>
      <c r="AV5809" s="13" t="s">
        <v>85</v>
      </c>
      <c r="AW5809" s="13" t="s">
        <v>37</v>
      </c>
      <c r="AX5809" s="13" t="s">
        <v>78</v>
      </c>
      <c r="AY5809" s="246" t="s">
        <v>373</v>
      </c>
    </row>
    <row r="5810" s="14" customFormat="1">
      <c r="A5810" s="14"/>
      <c r="B5810" s="247"/>
      <c r="C5810" s="248"/>
      <c r="D5810" s="238" t="s">
        <v>383</v>
      </c>
      <c r="E5810" s="249" t="s">
        <v>19</v>
      </c>
      <c r="F5810" s="250" t="s">
        <v>5302</v>
      </c>
      <c r="G5810" s="248"/>
      <c r="H5810" s="251">
        <v>30</v>
      </c>
      <c r="I5810" s="252"/>
      <c r="J5810" s="248"/>
      <c r="K5810" s="248"/>
      <c r="L5810" s="253"/>
      <c r="M5810" s="254"/>
      <c r="N5810" s="255"/>
      <c r="O5810" s="255"/>
      <c r="P5810" s="255"/>
      <c r="Q5810" s="255"/>
      <c r="R5810" s="255"/>
      <c r="S5810" s="255"/>
      <c r="T5810" s="256"/>
      <c r="U5810" s="14"/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4"/>
      <c r="AT5810" s="257" t="s">
        <v>383</v>
      </c>
      <c r="AU5810" s="257" t="s">
        <v>91</v>
      </c>
      <c r="AV5810" s="14" t="s">
        <v>91</v>
      </c>
      <c r="AW5810" s="14" t="s">
        <v>37</v>
      </c>
      <c r="AX5810" s="14" t="s">
        <v>78</v>
      </c>
      <c r="AY5810" s="257" t="s">
        <v>373</v>
      </c>
    </row>
    <row r="5811" s="15" customFormat="1">
      <c r="A5811" s="15"/>
      <c r="B5811" s="258"/>
      <c r="C5811" s="259"/>
      <c r="D5811" s="238" t="s">
        <v>383</v>
      </c>
      <c r="E5811" s="260" t="s">
        <v>19</v>
      </c>
      <c r="F5811" s="261" t="s">
        <v>386</v>
      </c>
      <c r="G5811" s="259"/>
      <c r="H5811" s="262">
        <v>30</v>
      </c>
      <c r="I5811" s="263"/>
      <c r="J5811" s="259"/>
      <c r="K5811" s="259"/>
      <c r="L5811" s="264"/>
      <c r="M5811" s="265"/>
      <c r="N5811" s="266"/>
      <c r="O5811" s="266"/>
      <c r="P5811" s="266"/>
      <c r="Q5811" s="266"/>
      <c r="R5811" s="266"/>
      <c r="S5811" s="266"/>
      <c r="T5811" s="267"/>
      <c r="U5811" s="15"/>
      <c r="V5811" s="15"/>
      <c r="W5811" s="15"/>
      <c r="X5811" s="15"/>
      <c r="Y5811" s="15"/>
      <c r="Z5811" s="15"/>
      <c r="AA5811" s="15"/>
      <c r="AB5811" s="15"/>
      <c r="AC5811" s="15"/>
      <c r="AD5811" s="15"/>
      <c r="AE5811" s="15"/>
      <c r="AT5811" s="268" t="s">
        <v>383</v>
      </c>
      <c r="AU5811" s="268" t="s">
        <v>91</v>
      </c>
      <c r="AV5811" s="15" t="s">
        <v>379</v>
      </c>
      <c r="AW5811" s="15" t="s">
        <v>37</v>
      </c>
      <c r="AX5811" s="15" t="s">
        <v>85</v>
      </c>
      <c r="AY5811" s="268" t="s">
        <v>373</v>
      </c>
    </row>
    <row r="5812" s="2" customFormat="1" ht="37.8" customHeight="1">
      <c r="A5812" s="41"/>
      <c r="B5812" s="42"/>
      <c r="C5812" s="218" t="s">
        <v>4685</v>
      </c>
      <c r="D5812" s="218" t="s">
        <v>375</v>
      </c>
      <c r="E5812" s="219" t="s">
        <v>5311</v>
      </c>
      <c r="F5812" s="220" t="s">
        <v>5312</v>
      </c>
      <c r="G5812" s="221" t="s">
        <v>595</v>
      </c>
      <c r="H5812" s="222">
        <v>144</v>
      </c>
      <c r="I5812" s="223"/>
      <c r="J5812" s="224">
        <f>ROUND(I5812*H5812,2)</f>
        <v>0</v>
      </c>
      <c r="K5812" s="220" t="s">
        <v>378</v>
      </c>
      <c r="L5812" s="47"/>
      <c r="M5812" s="225" t="s">
        <v>19</v>
      </c>
      <c r="N5812" s="226" t="s">
        <v>50</v>
      </c>
      <c r="O5812" s="87"/>
      <c r="P5812" s="227">
        <f>O5812*H5812</f>
        <v>0</v>
      </c>
      <c r="Q5812" s="227">
        <v>0</v>
      </c>
      <c r="R5812" s="227">
        <f>Q5812*H5812</f>
        <v>0</v>
      </c>
      <c r="S5812" s="227">
        <v>0</v>
      </c>
      <c r="T5812" s="228">
        <f>S5812*H5812</f>
        <v>0</v>
      </c>
      <c r="U5812" s="41"/>
      <c r="V5812" s="41"/>
      <c r="W5812" s="41"/>
      <c r="X5812" s="41"/>
      <c r="Y5812" s="41"/>
      <c r="Z5812" s="41"/>
      <c r="AA5812" s="41"/>
      <c r="AB5812" s="41"/>
      <c r="AC5812" s="41"/>
      <c r="AD5812" s="41"/>
      <c r="AE5812" s="41"/>
      <c r="AR5812" s="229" t="s">
        <v>482</v>
      </c>
      <c r="AT5812" s="229" t="s">
        <v>375</v>
      </c>
      <c r="AU5812" s="229" t="s">
        <v>91</v>
      </c>
      <c r="AY5812" s="20" t="s">
        <v>373</v>
      </c>
      <c r="BE5812" s="230">
        <f>IF(N5812="základní",J5812,0)</f>
        <v>0</v>
      </c>
      <c r="BF5812" s="230">
        <f>IF(N5812="snížená",J5812,0)</f>
        <v>0</v>
      </c>
      <c r="BG5812" s="230">
        <f>IF(N5812="zákl. přenesená",J5812,0)</f>
        <v>0</v>
      </c>
      <c r="BH5812" s="230">
        <f>IF(N5812="sníž. přenesená",J5812,0)</f>
        <v>0</v>
      </c>
      <c r="BI5812" s="230">
        <f>IF(N5812="nulová",J5812,0)</f>
        <v>0</v>
      </c>
      <c r="BJ5812" s="20" t="s">
        <v>91</v>
      </c>
      <c r="BK5812" s="230">
        <f>ROUND(I5812*H5812,2)</f>
        <v>0</v>
      </c>
      <c r="BL5812" s="20" t="s">
        <v>482</v>
      </c>
      <c r="BM5812" s="229" t="s">
        <v>5313</v>
      </c>
    </row>
    <row r="5813" s="2" customFormat="1">
      <c r="A5813" s="41"/>
      <c r="B5813" s="42"/>
      <c r="C5813" s="43"/>
      <c r="D5813" s="231" t="s">
        <v>381</v>
      </c>
      <c r="E5813" s="43"/>
      <c r="F5813" s="232" t="s">
        <v>5314</v>
      </c>
      <c r="G5813" s="43"/>
      <c r="H5813" s="43"/>
      <c r="I5813" s="233"/>
      <c r="J5813" s="43"/>
      <c r="K5813" s="43"/>
      <c r="L5813" s="47"/>
      <c r="M5813" s="234"/>
      <c r="N5813" s="235"/>
      <c r="O5813" s="87"/>
      <c r="P5813" s="87"/>
      <c r="Q5813" s="87"/>
      <c r="R5813" s="87"/>
      <c r="S5813" s="87"/>
      <c r="T5813" s="88"/>
      <c r="U5813" s="41"/>
      <c r="V5813" s="41"/>
      <c r="W5813" s="41"/>
      <c r="X5813" s="41"/>
      <c r="Y5813" s="41"/>
      <c r="Z5813" s="41"/>
      <c r="AA5813" s="41"/>
      <c r="AB5813" s="41"/>
      <c r="AC5813" s="41"/>
      <c r="AD5813" s="41"/>
      <c r="AE5813" s="41"/>
      <c r="AT5813" s="20" t="s">
        <v>381</v>
      </c>
      <c r="AU5813" s="20" t="s">
        <v>91</v>
      </c>
    </row>
    <row r="5814" s="13" customFormat="1">
      <c r="A5814" s="13"/>
      <c r="B5814" s="236"/>
      <c r="C5814" s="237"/>
      <c r="D5814" s="238" t="s">
        <v>383</v>
      </c>
      <c r="E5814" s="239" t="s">
        <v>19</v>
      </c>
      <c r="F5814" s="240" t="s">
        <v>384</v>
      </c>
      <c r="G5814" s="237"/>
      <c r="H5814" s="239" t="s">
        <v>19</v>
      </c>
      <c r="I5814" s="241"/>
      <c r="J5814" s="237"/>
      <c r="K5814" s="237"/>
      <c r="L5814" s="242"/>
      <c r="M5814" s="243"/>
      <c r="N5814" s="244"/>
      <c r="O5814" s="244"/>
      <c r="P5814" s="244"/>
      <c r="Q5814" s="244"/>
      <c r="R5814" s="244"/>
      <c r="S5814" s="244"/>
      <c r="T5814" s="245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46" t="s">
        <v>383</v>
      </c>
      <c r="AU5814" s="246" t="s">
        <v>91</v>
      </c>
      <c r="AV5814" s="13" t="s">
        <v>85</v>
      </c>
      <c r="AW5814" s="13" t="s">
        <v>37</v>
      </c>
      <c r="AX5814" s="13" t="s">
        <v>78</v>
      </c>
      <c r="AY5814" s="246" t="s">
        <v>373</v>
      </c>
    </row>
    <row r="5815" s="13" customFormat="1">
      <c r="A5815" s="13"/>
      <c r="B5815" s="236"/>
      <c r="C5815" s="237"/>
      <c r="D5815" s="238" t="s">
        <v>383</v>
      </c>
      <c r="E5815" s="239" t="s">
        <v>19</v>
      </c>
      <c r="F5815" s="240" t="s">
        <v>1441</v>
      </c>
      <c r="G5815" s="237"/>
      <c r="H5815" s="239" t="s">
        <v>19</v>
      </c>
      <c r="I5815" s="241"/>
      <c r="J5815" s="237"/>
      <c r="K5815" s="237"/>
      <c r="L5815" s="242"/>
      <c r="M5815" s="243"/>
      <c r="N5815" s="244"/>
      <c r="O5815" s="244"/>
      <c r="P5815" s="244"/>
      <c r="Q5815" s="244"/>
      <c r="R5815" s="244"/>
      <c r="S5815" s="244"/>
      <c r="T5815" s="245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T5815" s="246" t="s">
        <v>383</v>
      </c>
      <c r="AU5815" s="246" t="s">
        <v>91</v>
      </c>
      <c r="AV5815" s="13" t="s">
        <v>85</v>
      </c>
      <c r="AW5815" s="13" t="s">
        <v>37</v>
      </c>
      <c r="AX5815" s="13" t="s">
        <v>78</v>
      </c>
      <c r="AY5815" s="246" t="s">
        <v>373</v>
      </c>
    </row>
    <row r="5816" s="14" customFormat="1">
      <c r="A5816" s="14"/>
      <c r="B5816" s="247"/>
      <c r="C5816" s="248"/>
      <c r="D5816" s="238" t="s">
        <v>383</v>
      </c>
      <c r="E5816" s="249" t="s">
        <v>19</v>
      </c>
      <c r="F5816" s="250" t="s">
        <v>5315</v>
      </c>
      <c r="G5816" s="248"/>
      <c r="H5816" s="251">
        <v>24</v>
      </c>
      <c r="I5816" s="252"/>
      <c r="J5816" s="248"/>
      <c r="K5816" s="248"/>
      <c r="L5816" s="253"/>
      <c r="M5816" s="254"/>
      <c r="N5816" s="255"/>
      <c r="O5816" s="255"/>
      <c r="P5816" s="255"/>
      <c r="Q5816" s="255"/>
      <c r="R5816" s="255"/>
      <c r="S5816" s="255"/>
      <c r="T5816" s="256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T5816" s="257" t="s">
        <v>383</v>
      </c>
      <c r="AU5816" s="257" t="s">
        <v>91</v>
      </c>
      <c r="AV5816" s="14" t="s">
        <v>91</v>
      </c>
      <c r="AW5816" s="14" t="s">
        <v>37</v>
      </c>
      <c r="AX5816" s="14" t="s">
        <v>78</v>
      </c>
      <c r="AY5816" s="257" t="s">
        <v>373</v>
      </c>
    </row>
    <row r="5817" s="14" customFormat="1">
      <c r="A5817" s="14"/>
      <c r="B5817" s="247"/>
      <c r="C5817" s="248"/>
      <c r="D5817" s="238" t="s">
        <v>383</v>
      </c>
      <c r="E5817" s="249" t="s">
        <v>19</v>
      </c>
      <c r="F5817" s="250" t="s">
        <v>5316</v>
      </c>
      <c r="G5817" s="248"/>
      <c r="H5817" s="251">
        <v>60</v>
      </c>
      <c r="I5817" s="252"/>
      <c r="J5817" s="248"/>
      <c r="K5817" s="248"/>
      <c r="L5817" s="253"/>
      <c r="M5817" s="254"/>
      <c r="N5817" s="255"/>
      <c r="O5817" s="255"/>
      <c r="P5817" s="255"/>
      <c r="Q5817" s="255"/>
      <c r="R5817" s="255"/>
      <c r="S5817" s="255"/>
      <c r="T5817" s="256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T5817" s="257" t="s">
        <v>383</v>
      </c>
      <c r="AU5817" s="257" t="s">
        <v>91</v>
      </c>
      <c r="AV5817" s="14" t="s">
        <v>91</v>
      </c>
      <c r="AW5817" s="14" t="s">
        <v>37</v>
      </c>
      <c r="AX5817" s="14" t="s">
        <v>78</v>
      </c>
      <c r="AY5817" s="257" t="s">
        <v>373</v>
      </c>
    </row>
    <row r="5818" s="14" customFormat="1">
      <c r="A5818" s="14"/>
      <c r="B5818" s="247"/>
      <c r="C5818" s="248"/>
      <c r="D5818" s="238" t="s">
        <v>383</v>
      </c>
      <c r="E5818" s="249" t="s">
        <v>19</v>
      </c>
      <c r="F5818" s="250" t="s">
        <v>5317</v>
      </c>
      <c r="G5818" s="248"/>
      <c r="H5818" s="251">
        <v>60</v>
      </c>
      <c r="I5818" s="252"/>
      <c r="J5818" s="248"/>
      <c r="K5818" s="248"/>
      <c r="L5818" s="253"/>
      <c r="M5818" s="254"/>
      <c r="N5818" s="255"/>
      <c r="O5818" s="255"/>
      <c r="P5818" s="255"/>
      <c r="Q5818" s="255"/>
      <c r="R5818" s="255"/>
      <c r="S5818" s="255"/>
      <c r="T5818" s="256"/>
      <c r="U5818" s="14"/>
      <c r="V5818" s="14"/>
      <c r="W5818" s="14"/>
      <c r="X5818" s="14"/>
      <c r="Y5818" s="14"/>
      <c r="Z5818" s="14"/>
      <c r="AA5818" s="14"/>
      <c r="AB5818" s="14"/>
      <c r="AC5818" s="14"/>
      <c r="AD5818" s="14"/>
      <c r="AE5818" s="14"/>
      <c r="AT5818" s="257" t="s">
        <v>383</v>
      </c>
      <c r="AU5818" s="257" t="s">
        <v>91</v>
      </c>
      <c r="AV5818" s="14" t="s">
        <v>91</v>
      </c>
      <c r="AW5818" s="14" t="s">
        <v>37</v>
      </c>
      <c r="AX5818" s="14" t="s">
        <v>78</v>
      </c>
      <c r="AY5818" s="257" t="s">
        <v>373</v>
      </c>
    </row>
    <row r="5819" s="15" customFormat="1">
      <c r="A5819" s="15"/>
      <c r="B5819" s="258"/>
      <c r="C5819" s="259"/>
      <c r="D5819" s="238" t="s">
        <v>383</v>
      </c>
      <c r="E5819" s="260" t="s">
        <v>19</v>
      </c>
      <c r="F5819" s="261" t="s">
        <v>386</v>
      </c>
      <c r="G5819" s="259"/>
      <c r="H5819" s="262">
        <v>144</v>
      </c>
      <c r="I5819" s="263"/>
      <c r="J5819" s="259"/>
      <c r="K5819" s="259"/>
      <c r="L5819" s="264"/>
      <c r="M5819" s="265"/>
      <c r="N5819" s="266"/>
      <c r="O5819" s="266"/>
      <c r="P5819" s="266"/>
      <c r="Q5819" s="266"/>
      <c r="R5819" s="266"/>
      <c r="S5819" s="266"/>
      <c r="T5819" s="267"/>
      <c r="U5819" s="15"/>
      <c r="V5819" s="15"/>
      <c r="W5819" s="15"/>
      <c r="X5819" s="15"/>
      <c r="Y5819" s="15"/>
      <c r="Z5819" s="15"/>
      <c r="AA5819" s="15"/>
      <c r="AB5819" s="15"/>
      <c r="AC5819" s="15"/>
      <c r="AD5819" s="15"/>
      <c r="AE5819" s="15"/>
      <c r="AT5819" s="268" t="s">
        <v>383</v>
      </c>
      <c r="AU5819" s="268" t="s">
        <v>91</v>
      </c>
      <c r="AV5819" s="15" t="s">
        <v>379</v>
      </c>
      <c r="AW5819" s="15" t="s">
        <v>37</v>
      </c>
      <c r="AX5819" s="15" t="s">
        <v>85</v>
      </c>
      <c r="AY5819" s="268" t="s">
        <v>373</v>
      </c>
    </row>
    <row r="5820" s="2" customFormat="1" ht="24.15" customHeight="1">
      <c r="A5820" s="41"/>
      <c r="B5820" s="42"/>
      <c r="C5820" s="280" t="s">
        <v>5318</v>
      </c>
      <c r="D5820" s="280" t="s">
        <v>489</v>
      </c>
      <c r="E5820" s="281" t="s">
        <v>5319</v>
      </c>
      <c r="F5820" s="282" t="s">
        <v>5320</v>
      </c>
      <c r="G5820" s="283" t="s">
        <v>230</v>
      </c>
      <c r="H5820" s="284">
        <v>278.69999999999999</v>
      </c>
      <c r="I5820" s="285"/>
      <c r="J5820" s="286">
        <f>ROUND(I5820*H5820,2)</f>
        <v>0</v>
      </c>
      <c r="K5820" s="282" t="s">
        <v>378</v>
      </c>
      <c r="L5820" s="287"/>
      <c r="M5820" s="288" t="s">
        <v>19</v>
      </c>
      <c r="N5820" s="289" t="s">
        <v>50</v>
      </c>
      <c r="O5820" s="87"/>
      <c r="P5820" s="227">
        <f>O5820*H5820</f>
        <v>0</v>
      </c>
      <c r="Q5820" s="227">
        <v>0.00014999999999999999</v>
      </c>
      <c r="R5820" s="227">
        <f>Q5820*H5820</f>
        <v>0.041804999999999995</v>
      </c>
      <c r="S5820" s="227">
        <v>0</v>
      </c>
      <c r="T5820" s="228">
        <f>S5820*H5820</f>
        <v>0</v>
      </c>
      <c r="U5820" s="41"/>
      <c r="V5820" s="41"/>
      <c r="W5820" s="41"/>
      <c r="X5820" s="41"/>
      <c r="Y5820" s="41"/>
      <c r="Z5820" s="41"/>
      <c r="AA5820" s="41"/>
      <c r="AB5820" s="41"/>
      <c r="AC5820" s="41"/>
      <c r="AD5820" s="41"/>
      <c r="AE5820" s="41"/>
      <c r="AR5820" s="229" t="s">
        <v>616</v>
      </c>
      <c r="AT5820" s="229" t="s">
        <v>489</v>
      </c>
      <c r="AU5820" s="229" t="s">
        <v>91</v>
      </c>
      <c r="AY5820" s="20" t="s">
        <v>373</v>
      </c>
      <c r="BE5820" s="230">
        <f>IF(N5820="základní",J5820,0)</f>
        <v>0</v>
      </c>
      <c r="BF5820" s="230">
        <f>IF(N5820="snížená",J5820,0)</f>
        <v>0</v>
      </c>
      <c r="BG5820" s="230">
        <f>IF(N5820="zákl. přenesená",J5820,0)</f>
        <v>0</v>
      </c>
      <c r="BH5820" s="230">
        <f>IF(N5820="sníž. přenesená",J5820,0)</f>
        <v>0</v>
      </c>
      <c r="BI5820" s="230">
        <f>IF(N5820="nulová",J5820,0)</f>
        <v>0</v>
      </c>
      <c r="BJ5820" s="20" t="s">
        <v>91</v>
      </c>
      <c r="BK5820" s="230">
        <f>ROUND(I5820*H5820,2)</f>
        <v>0</v>
      </c>
      <c r="BL5820" s="20" t="s">
        <v>482</v>
      </c>
      <c r="BM5820" s="229" t="s">
        <v>5321</v>
      </c>
    </row>
    <row r="5821" s="13" customFormat="1">
      <c r="A5821" s="13"/>
      <c r="B5821" s="236"/>
      <c r="C5821" s="237"/>
      <c r="D5821" s="238" t="s">
        <v>383</v>
      </c>
      <c r="E5821" s="239" t="s">
        <v>19</v>
      </c>
      <c r="F5821" s="240" t="s">
        <v>384</v>
      </c>
      <c r="G5821" s="237"/>
      <c r="H5821" s="239" t="s">
        <v>19</v>
      </c>
      <c r="I5821" s="241"/>
      <c r="J5821" s="237"/>
      <c r="K5821" s="237"/>
      <c r="L5821" s="242"/>
      <c r="M5821" s="243"/>
      <c r="N5821" s="244"/>
      <c r="O5821" s="244"/>
      <c r="P5821" s="244"/>
      <c r="Q5821" s="244"/>
      <c r="R5821" s="244"/>
      <c r="S5821" s="244"/>
      <c r="T5821" s="245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46" t="s">
        <v>383</v>
      </c>
      <c r="AU5821" s="246" t="s">
        <v>91</v>
      </c>
      <c r="AV5821" s="13" t="s">
        <v>85</v>
      </c>
      <c r="AW5821" s="13" t="s">
        <v>37</v>
      </c>
      <c r="AX5821" s="13" t="s">
        <v>78</v>
      </c>
      <c r="AY5821" s="246" t="s">
        <v>373</v>
      </c>
    </row>
    <row r="5822" s="13" customFormat="1">
      <c r="A5822" s="13"/>
      <c r="B5822" s="236"/>
      <c r="C5822" s="237"/>
      <c r="D5822" s="238" t="s">
        <v>383</v>
      </c>
      <c r="E5822" s="239" t="s">
        <v>19</v>
      </c>
      <c r="F5822" s="240" t="s">
        <v>1441</v>
      </c>
      <c r="G5822" s="237"/>
      <c r="H5822" s="239" t="s">
        <v>19</v>
      </c>
      <c r="I5822" s="241"/>
      <c r="J5822" s="237"/>
      <c r="K5822" s="237"/>
      <c r="L5822" s="242"/>
      <c r="M5822" s="243"/>
      <c r="N5822" s="244"/>
      <c r="O5822" s="244"/>
      <c r="P5822" s="244"/>
      <c r="Q5822" s="244"/>
      <c r="R5822" s="244"/>
      <c r="S5822" s="244"/>
      <c r="T5822" s="245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46" t="s">
        <v>383</v>
      </c>
      <c r="AU5822" s="246" t="s">
        <v>91</v>
      </c>
      <c r="AV5822" s="13" t="s">
        <v>85</v>
      </c>
      <c r="AW5822" s="13" t="s">
        <v>37</v>
      </c>
      <c r="AX5822" s="13" t="s">
        <v>78</v>
      </c>
      <c r="AY5822" s="246" t="s">
        <v>373</v>
      </c>
    </row>
    <row r="5823" s="14" customFormat="1">
      <c r="A5823" s="14"/>
      <c r="B5823" s="247"/>
      <c r="C5823" s="248"/>
      <c r="D5823" s="238" t="s">
        <v>383</v>
      </c>
      <c r="E5823" s="249" t="s">
        <v>19</v>
      </c>
      <c r="F5823" s="250" t="s">
        <v>5322</v>
      </c>
      <c r="G5823" s="248"/>
      <c r="H5823" s="251">
        <v>47.700000000000003</v>
      </c>
      <c r="I5823" s="252"/>
      <c r="J5823" s="248"/>
      <c r="K5823" s="248"/>
      <c r="L5823" s="253"/>
      <c r="M5823" s="254"/>
      <c r="N5823" s="255"/>
      <c r="O5823" s="255"/>
      <c r="P5823" s="255"/>
      <c r="Q5823" s="255"/>
      <c r="R5823" s="255"/>
      <c r="S5823" s="255"/>
      <c r="T5823" s="256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57" t="s">
        <v>383</v>
      </c>
      <c r="AU5823" s="257" t="s">
        <v>91</v>
      </c>
      <c r="AV5823" s="14" t="s">
        <v>91</v>
      </c>
      <c r="AW5823" s="14" t="s">
        <v>37</v>
      </c>
      <c r="AX5823" s="14" t="s">
        <v>78</v>
      </c>
      <c r="AY5823" s="257" t="s">
        <v>373</v>
      </c>
    </row>
    <row r="5824" s="14" customFormat="1">
      <c r="A5824" s="14"/>
      <c r="B5824" s="247"/>
      <c r="C5824" s="248"/>
      <c r="D5824" s="238" t="s">
        <v>383</v>
      </c>
      <c r="E5824" s="249" t="s">
        <v>19</v>
      </c>
      <c r="F5824" s="250" t="s">
        <v>5323</v>
      </c>
      <c r="G5824" s="248"/>
      <c r="H5824" s="251">
        <v>99</v>
      </c>
      <c r="I5824" s="252"/>
      <c r="J5824" s="248"/>
      <c r="K5824" s="248"/>
      <c r="L5824" s="253"/>
      <c r="M5824" s="254"/>
      <c r="N5824" s="255"/>
      <c r="O5824" s="255"/>
      <c r="P5824" s="255"/>
      <c r="Q5824" s="255"/>
      <c r="R5824" s="255"/>
      <c r="S5824" s="255"/>
      <c r="T5824" s="256"/>
      <c r="U5824" s="14"/>
      <c r="V5824" s="14"/>
      <c r="W5824" s="14"/>
      <c r="X5824" s="14"/>
      <c r="Y5824" s="14"/>
      <c r="Z5824" s="14"/>
      <c r="AA5824" s="14"/>
      <c r="AB5824" s="14"/>
      <c r="AC5824" s="14"/>
      <c r="AD5824" s="14"/>
      <c r="AE5824" s="14"/>
      <c r="AT5824" s="257" t="s">
        <v>383</v>
      </c>
      <c r="AU5824" s="257" t="s">
        <v>91</v>
      </c>
      <c r="AV5824" s="14" t="s">
        <v>91</v>
      </c>
      <c r="AW5824" s="14" t="s">
        <v>37</v>
      </c>
      <c r="AX5824" s="14" t="s">
        <v>78</v>
      </c>
      <c r="AY5824" s="257" t="s">
        <v>373</v>
      </c>
    </row>
    <row r="5825" s="14" customFormat="1">
      <c r="A5825" s="14"/>
      <c r="B5825" s="247"/>
      <c r="C5825" s="248"/>
      <c r="D5825" s="238" t="s">
        <v>383</v>
      </c>
      <c r="E5825" s="249" t="s">
        <v>19</v>
      </c>
      <c r="F5825" s="250" t="s">
        <v>5324</v>
      </c>
      <c r="G5825" s="248"/>
      <c r="H5825" s="251">
        <v>132</v>
      </c>
      <c r="I5825" s="252"/>
      <c r="J5825" s="248"/>
      <c r="K5825" s="248"/>
      <c r="L5825" s="253"/>
      <c r="M5825" s="254"/>
      <c r="N5825" s="255"/>
      <c r="O5825" s="255"/>
      <c r="P5825" s="255"/>
      <c r="Q5825" s="255"/>
      <c r="R5825" s="255"/>
      <c r="S5825" s="255"/>
      <c r="T5825" s="256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T5825" s="257" t="s">
        <v>383</v>
      </c>
      <c r="AU5825" s="257" t="s">
        <v>91</v>
      </c>
      <c r="AV5825" s="14" t="s">
        <v>91</v>
      </c>
      <c r="AW5825" s="14" t="s">
        <v>37</v>
      </c>
      <c r="AX5825" s="14" t="s">
        <v>78</v>
      </c>
      <c r="AY5825" s="257" t="s">
        <v>373</v>
      </c>
    </row>
    <row r="5826" s="15" customFormat="1">
      <c r="A5826" s="15"/>
      <c r="B5826" s="258"/>
      <c r="C5826" s="259"/>
      <c r="D5826" s="238" t="s">
        <v>383</v>
      </c>
      <c r="E5826" s="260" t="s">
        <v>19</v>
      </c>
      <c r="F5826" s="261" t="s">
        <v>386</v>
      </c>
      <c r="G5826" s="259"/>
      <c r="H5826" s="262">
        <v>278.69999999999999</v>
      </c>
      <c r="I5826" s="263"/>
      <c r="J5826" s="259"/>
      <c r="K5826" s="259"/>
      <c r="L5826" s="264"/>
      <c r="M5826" s="265"/>
      <c r="N5826" s="266"/>
      <c r="O5826" s="266"/>
      <c r="P5826" s="266"/>
      <c r="Q5826" s="266"/>
      <c r="R5826" s="266"/>
      <c r="S5826" s="266"/>
      <c r="T5826" s="267"/>
      <c r="U5826" s="15"/>
      <c r="V5826" s="15"/>
      <c r="W5826" s="15"/>
      <c r="X5826" s="15"/>
      <c r="Y5826" s="15"/>
      <c r="Z5826" s="15"/>
      <c r="AA5826" s="15"/>
      <c r="AB5826" s="15"/>
      <c r="AC5826" s="15"/>
      <c r="AD5826" s="15"/>
      <c r="AE5826" s="15"/>
      <c r="AT5826" s="268" t="s">
        <v>383</v>
      </c>
      <c r="AU5826" s="268" t="s">
        <v>91</v>
      </c>
      <c r="AV5826" s="15" t="s">
        <v>379</v>
      </c>
      <c r="AW5826" s="15" t="s">
        <v>37</v>
      </c>
      <c r="AX5826" s="15" t="s">
        <v>85</v>
      </c>
      <c r="AY5826" s="268" t="s">
        <v>373</v>
      </c>
    </row>
    <row r="5827" s="2" customFormat="1" ht="49.05" customHeight="1">
      <c r="A5827" s="41"/>
      <c r="B5827" s="42"/>
      <c r="C5827" s="218" t="s">
        <v>5325</v>
      </c>
      <c r="D5827" s="218" t="s">
        <v>375</v>
      </c>
      <c r="E5827" s="219" t="s">
        <v>5326</v>
      </c>
      <c r="F5827" s="220" t="s">
        <v>5327</v>
      </c>
      <c r="G5827" s="221" t="s">
        <v>2058</v>
      </c>
      <c r="H5827" s="290"/>
      <c r="I5827" s="223"/>
      <c r="J5827" s="224">
        <f>ROUND(I5827*H5827,2)</f>
        <v>0</v>
      </c>
      <c r="K5827" s="220" t="s">
        <v>378</v>
      </c>
      <c r="L5827" s="47"/>
      <c r="M5827" s="225" t="s">
        <v>19</v>
      </c>
      <c r="N5827" s="226" t="s">
        <v>50</v>
      </c>
      <c r="O5827" s="87"/>
      <c r="P5827" s="227">
        <f>O5827*H5827</f>
        <v>0</v>
      </c>
      <c r="Q5827" s="227">
        <v>0</v>
      </c>
      <c r="R5827" s="227">
        <f>Q5827*H5827</f>
        <v>0</v>
      </c>
      <c r="S5827" s="227">
        <v>0</v>
      </c>
      <c r="T5827" s="228">
        <f>S5827*H5827</f>
        <v>0</v>
      </c>
      <c r="U5827" s="41"/>
      <c r="V5827" s="41"/>
      <c r="W5827" s="41"/>
      <c r="X5827" s="41"/>
      <c r="Y5827" s="41"/>
      <c r="Z5827" s="41"/>
      <c r="AA5827" s="41"/>
      <c r="AB5827" s="41"/>
      <c r="AC5827" s="41"/>
      <c r="AD5827" s="41"/>
      <c r="AE5827" s="41"/>
      <c r="AR5827" s="229" t="s">
        <v>482</v>
      </c>
      <c r="AT5827" s="229" t="s">
        <v>375</v>
      </c>
      <c r="AU5827" s="229" t="s">
        <v>91</v>
      </c>
      <c r="AY5827" s="20" t="s">
        <v>373</v>
      </c>
      <c r="BE5827" s="230">
        <f>IF(N5827="základní",J5827,0)</f>
        <v>0</v>
      </c>
      <c r="BF5827" s="230">
        <f>IF(N5827="snížená",J5827,0)</f>
        <v>0</v>
      </c>
      <c r="BG5827" s="230">
        <f>IF(N5827="zákl. přenesená",J5827,0)</f>
        <v>0</v>
      </c>
      <c r="BH5827" s="230">
        <f>IF(N5827="sníž. přenesená",J5827,0)</f>
        <v>0</v>
      </c>
      <c r="BI5827" s="230">
        <f>IF(N5827="nulová",J5827,0)</f>
        <v>0</v>
      </c>
      <c r="BJ5827" s="20" t="s">
        <v>91</v>
      </c>
      <c r="BK5827" s="230">
        <f>ROUND(I5827*H5827,2)</f>
        <v>0</v>
      </c>
      <c r="BL5827" s="20" t="s">
        <v>482</v>
      </c>
      <c r="BM5827" s="229" t="s">
        <v>5328</v>
      </c>
    </row>
    <row r="5828" s="2" customFormat="1">
      <c r="A5828" s="41"/>
      <c r="B5828" s="42"/>
      <c r="C5828" s="43"/>
      <c r="D5828" s="231" t="s">
        <v>381</v>
      </c>
      <c r="E5828" s="43"/>
      <c r="F5828" s="232" t="s">
        <v>5329</v>
      </c>
      <c r="G5828" s="43"/>
      <c r="H5828" s="43"/>
      <c r="I5828" s="233"/>
      <c r="J5828" s="43"/>
      <c r="K5828" s="43"/>
      <c r="L5828" s="47"/>
      <c r="M5828" s="234"/>
      <c r="N5828" s="235"/>
      <c r="O5828" s="87"/>
      <c r="P5828" s="87"/>
      <c r="Q5828" s="87"/>
      <c r="R5828" s="87"/>
      <c r="S5828" s="87"/>
      <c r="T5828" s="88"/>
      <c r="U5828" s="41"/>
      <c r="V5828" s="41"/>
      <c r="W5828" s="41"/>
      <c r="X5828" s="41"/>
      <c r="Y5828" s="41"/>
      <c r="Z5828" s="41"/>
      <c r="AA5828" s="41"/>
      <c r="AB5828" s="41"/>
      <c r="AC5828" s="41"/>
      <c r="AD5828" s="41"/>
      <c r="AE5828" s="41"/>
      <c r="AT5828" s="20" t="s">
        <v>381</v>
      </c>
      <c r="AU5828" s="20" t="s">
        <v>91</v>
      </c>
    </row>
    <row r="5829" s="12" customFormat="1" ht="22.8" customHeight="1">
      <c r="A5829" s="12"/>
      <c r="B5829" s="202"/>
      <c r="C5829" s="203"/>
      <c r="D5829" s="204" t="s">
        <v>77</v>
      </c>
      <c r="E5829" s="216" t="s">
        <v>5330</v>
      </c>
      <c r="F5829" s="216" t="s">
        <v>5331</v>
      </c>
      <c r="G5829" s="203"/>
      <c r="H5829" s="203"/>
      <c r="I5829" s="206"/>
      <c r="J5829" s="217">
        <f>BK5829</f>
        <v>0</v>
      </c>
      <c r="K5829" s="203"/>
      <c r="L5829" s="208"/>
      <c r="M5829" s="209"/>
      <c r="N5829" s="210"/>
      <c r="O5829" s="210"/>
      <c r="P5829" s="211">
        <f>SUM(P5830:P5836)</f>
        <v>0</v>
      </c>
      <c r="Q5829" s="210"/>
      <c r="R5829" s="211">
        <f>SUM(R5830:R5836)</f>
        <v>0.38967984</v>
      </c>
      <c r="S5829" s="210"/>
      <c r="T5829" s="212">
        <f>SUM(T5830:T5836)</f>
        <v>0</v>
      </c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R5829" s="213" t="s">
        <v>91</v>
      </c>
      <c r="AT5829" s="214" t="s">
        <v>77</v>
      </c>
      <c r="AU5829" s="214" t="s">
        <v>85</v>
      </c>
      <c r="AY5829" s="213" t="s">
        <v>373</v>
      </c>
      <c r="BK5829" s="215">
        <f>SUM(BK5830:BK5836)</f>
        <v>0</v>
      </c>
    </row>
    <row r="5830" s="2" customFormat="1" ht="62.7" customHeight="1">
      <c r="A5830" s="41"/>
      <c r="B5830" s="42"/>
      <c r="C5830" s="218" t="s">
        <v>5332</v>
      </c>
      <c r="D5830" s="218" t="s">
        <v>375</v>
      </c>
      <c r="E5830" s="219" t="s">
        <v>5333</v>
      </c>
      <c r="F5830" s="220" t="s">
        <v>5334</v>
      </c>
      <c r="G5830" s="221" t="s">
        <v>153</v>
      </c>
      <c r="H5830" s="222">
        <v>12.132</v>
      </c>
      <c r="I5830" s="223"/>
      <c r="J5830" s="224">
        <f>ROUND(I5830*H5830,2)</f>
        <v>0</v>
      </c>
      <c r="K5830" s="220" t="s">
        <v>19</v>
      </c>
      <c r="L5830" s="47"/>
      <c r="M5830" s="225" t="s">
        <v>19</v>
      </c>
      <c r="N5830" s="226" t="s">
        <v>50</v>
      </c>
      <c r="O5830" s="87"/>
      <c r="P5830" s="227">
        <f>O5830*H5830</f>
        <v>0</v>
      </c>
      <c r="Q5830" s="227">
        <v>0.032120000000000003</v>
      </c>
      <c r="R5830" s="227">
        <f>Q5830*H5830</f>
        <v>0.38967984</v>
      </c>
      <c r="S5830" s="227">
        <v>0</v>
      </c>
      <c r="T5830" s="228">
        <f>S5830*H5830</f>
        <v>0</v>
      </c>
      <c r="U5830" s="41"/>
      <c r="V5830" s="41"/>
      <c r="W5830" s="41"/>
      <c r="X5830" s="41"/>
      <c r="Y5830" s="41"/>
      <c r="Z5830" s="41"/>
      <c r="AA5830" s="41"/>
      <c r="AB5830" s="41"/>
      <c r="AC5830" s="41"/>
      <c r="AD5830" s="41"/>
      <c r="AE5830" s="41"/>
      <c r="AR5830" s="229" t="s">
        <v>482</v>
      </c>
      <c r="AT5830" s="229" t="s">
        <v>375</v>
      </c>
      <c r="AU5830" s="229" t="s">
        <v>91</v>
      </c>
      <c r="AY5830" s="20" t="s">
        <v>373</v>
      </c>
      <c r="BE5830" s="230">
        <f>IF(N5830="základní",J5830,0)</f>
        <v>0</v>
      </c>
      <c r="BF5830" s="230">
        <f>IF(N5830="snížená",J5830,0)</f>
        <v>0</v>
      </c>
      <c r="BG5830" s="230">
        <f>IF(N5830="zákl. přenesená",J5830,0)</f>
        <v>0</v>
      </c>
      <c r="BH5830" s="230">
        <f>IF(N5830="sníž. přenesená",J5830,0)</f>
        <v>0</v>
      </c>
      <c r="BI5830" s="230">
        <f>IF(N5830="nulová",J5830,0)</f>
        <v>0</v>
      </c>
      <c r="BJ5830" s="20" t="s">
        <v>91</v>
      </c>
      <c r="BK5830" s="230">
        <f>ROUND(I5830*H5830,2)</f>
        <v>0</v>
      </c>
      <c r="BL5830" s="20" t="s">
        <v>482</v>
      </c>
      <c r="BM5830" s="229" t="s">
        <v>5335</v>
      </c>
    </row>
    <row r="5831" s="13" customFormat="1">
      <c r="A5831" s="13"/>
      <c r="B5831" s="236"/>
      <c r="C5831" s="237"/>
      <c r="D5831" s="238" t="s">
        <v>383</v>
      </c>
      <c r="E5831" s="239" t="s">
        <v>19</v>
      </c>
      <c r="F5831" s="240" t="s">
        <v>1348</v>
      </c>
      <c r="G5831" s="237"/>
      <c r="H5831" s="239" t="s">
        <v>19</v>
      </c>
      <c r="I5831" s="241"/>
      <c r="J5831" s="237"/>
      <c r="K5831" s="237"/>
      <c r="L5831" s="242"/>
      <c r="M5831" s="243"/>
      <c r="N5831" s="244"/>
      <c r="O5831" s="244"/>
      <c r="P5831" s="244"/>
      <c r="Q5831" s="244"/>
      <c r="R5831" s="244"/>
      <c r="S5831" s="244"/>
      <c r="T5831" s="245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46" t="s">
        <v>383</v>
      </c>
      <c r="AU5831" s="246" t="s">
        <v>91</v>
      </c>
      <c r="AV5831" s="13" t="s">
        <v>85</v>
      </c>
      <c r="AW5831" s="13" t="s">
        <v>37</v>
      </c>
      <c r="AX5831" s="13" t="s">
        <v>78</v>
      </c>
      <c r="AY5831" s="246" t="s">
        <v>373</v>
      </c>
    </row>
    <row r="5832" s="13" customFormat="1">
      <c r="A5832" s="13"/>
      <c r="B5832" s="236"/>
      <c r="C5832" s="237"/>
      <c r="D5832" s="238" t="s">
        <v>383</v>
      </c>
      <c r="E5832" s="239" t="s">
        <v>19</v>
      </c>
      <c r="F5832" s="240" t="s">
        <v>1441</v>
      </c>
      <c r="G5832" s="237"/>
      <c r="H5832" s="239" t="s">
        <v>19</v>
      </c>
      <c r="I5832" s="241"/>
      <c r="J5832" s="237"/>
      <c r="K5832" s="237"/>
      <c r="L5832" s="242"/>
      <c r="M5832" s="243"/>
      <c r="N5832" s="244"/>
      <c r="O5832" s="244"/>
      <c r="P5832" s="244"/>
      <c r="Q5832" s="244"/>
      <c r="R5832" s="244"/>
      <c r="S5832" s="244"/>
      <c r="T5832" s="245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T5832" s="246" t="s">
        <v>383</v>
      </c>
      <c r="AU5832" s="246" t="s">
        <v>91</v>
      </c>
      <c r="AV5832" s="13" t="s">
        <v>85</v>
      </c>
      <c r="AW5832" s="13" t="s">
        <v>37</v>
      </c>
      <c r="AX5832" s="13" t="s">
        <v>78</v>
      </c>
      <c r="AY5832" s="246" t="s">
        <v>373</v>
      </c>
    </row>
    <row r="5833" s="14" customFormat="1">
      <c r="A5833" s="14"/>
      <c r="B5833" s="247"/>
      <c r="C5833" s="248"/>
      <c r="D5833" s="238" t="s">
        <v>383</v>
      </c>
      <c r="E5833" s="249" t="s">
        <v>19</v>
      </c>
      <c r="F5833" s="250" t="s">
        <v>5336</v>
      </c>
      <c r="G5833" s="248"/>
      <c r="H5833" s="251">
        <v>12.132</v>
      </c>
      <c r="I5833" s="252"/>
      <c r="J5833" s="248"/>
      <c r="K5833" s="248"/>
      <c r="L5833" s="253"/>
      <c r="M5833" s="254"/>
      <c r="N5833" s="255"/>
      <c r="O5833" s="255"/>
      <c r="P5833" s="255"/>
      <c r="Q5833" s="255"/>
      <c r="R5833" s="255"/>
      <c r="S5833" s="255"/>
      <c r="T5833" s="256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T5833" s="257" t="s">
        <v>383</v>
      </c>
      <c r="AU5833" s="257" t="s">
        <v>91</v>
      </c>
      <c r="AV5833" s="14" t="s">
        <v>91</v>
      </c>
      <c r="AW5833" s="14" t="s">
        <v>37</v>
      </c>
      <c r="AX5833" s="14" t="s">
        <v>78</v>
      </c>
      <c r="AY5833" s="257" t="s">
        <v>373</v>
      </c>
    </row>
    <row r="5834" s="15" customFormat="1">
      <c r="A5834" s="15"/>
      <c r="B5834" s="258"/>
      <c r="C5834" s="259"/>
      <c r="D5834" s="238" t="s">
        <v>383</v>
      </c>
      <c r="E5834" s="260" t="s">
        <v>19</v>
      </c>
      <c r="F5834" s="261" t="s">
        <v>386</v>
      </c>
      <c r="G5834" s="259"/>
      <c r="H5834" s="262">
        <v>12.132</v>
      </c>
      <c r="I5834" s="263"/>
      <c r="J5834" s="259"/>
      <c r="K5834" s="259"/>
      <c r="L5834" s="264"/>
      <c r="M5834" s="265"/>
      <c r="N5834" s="266"/>
      <c r="O5834" s="266"/>
      <c r="P5834" s="266"/>
      <c r="Q5834" s="266"/>
      <c r="R5834" s="266"/>
      <c r="S5834" s="266"/>
      <c r="T5834" s="267"/>
      <c r="U5834" s="15"/>
      <c r="V5834" s="15"/>
      <c r="W5834" s="15"/>
      <c r="X5834" s="15"/>
      <c r="Y5834" s="15"/>
      <c r="Z5834" s="15"/>
      <c r="AA5834" s="15"/>
      <c r="AB5834" s="15"/>
      <c r="AC5834" s="15"/>
      <c r="AD5834" s="15"/>
      <c r="AE5834" s="15"/>
      <c r="AT5834" s="268" t="s">
        <v>383</v>
      </c>
      <c r="AU5834" s="268" t="s">
        <v>91</v>
      </c>
      <c r="AV5834" s="15" t="s">
        <v>379</v>
      </c>
      <c r="AW5834" s="15" t="s">
        <v>37</v>
      </c>
      <c r="AX5834" s="15" t="s">
        <v>85</v>
      </c>
      <c r="AY5834" s="268" t="s">
        <v>373</v>
      </c>
    </row>
    <row r="5835" s="2" customFormat="1" ht="44.25" customHeight="1">
      <c r="A5835" s="41"/>
      <c r="B5835" s="42"/>
      <c r="C5835" s="218" t="s">
        <v>5337</v>
      </c>
      <c r="D5835" s="218" t="s">
        <v>375</v>
      </c>
      <c r="E5835" s="219" t="s">
        <v>5338</v>
      </c>
      <c r="F5835" s="220" t="s">
        <v>5339</v>
      </c>
      <c r="G5835" s="221" t="s">
        <v>2058</v>
      </c>
      <c r="H5835" s="290"/>
      <c r="I5835" s="223"/>
      <c r="J5835" s="224">
        <f>ROUND(I5835*H5835,2)</f>
        <v>0</v>
      </c>
      <c r="K5835" s="220" t="s">
        <v>378</v>
      </c>
      <c r="L5835" s="47"/>
      <c r="M5835" s="225" t="s">
        <v>19</v>
      </c>
      <c r="N5835" s="226" t="s">
        <v>50</v>
      </c>
      <c r="O5835" s="87"/>
      <c r="P5835" s="227">
        <f>O5835*H5835</f>
        <v>0</v>
      </c>
      <c r="Q5835" s="227">
        <v>0</v>
      </c>
      <c r="R5835" s="227">
        <f>Q5835*H5835</f>
        <v>0</v>
      </c>
      <c r="S5835" s="227">
        <v>0</v>
      </c>
      <c r="T5835" s="228">
        <f>S5835*H5835</f>
        <v>0</v>
      </c>
      <c r="U5835" s="41"/>
      <c r="V5835" s="41"/>
      <c r="W5835" s="41"/>
      <c r="X5835" s="41"/>
      <c r="Y5835" s="41"/>
      <c r="Z5835" s="41"/>
      <c r="AA5835" s="41"/>
      <c r="AB5835" s="41"/>
      <c r="AC5835" s="41"/>
      <c r="AD5835" s="41"/>
      <c r="AE5835" s="41"/>
      <c r="AR5835" s="229" t="s">
        <v>482</v>
      </c>
      <c r="AT5835" s="229" t="s">
        <v>375</v>
      </c>
      <c r="AU5835" s="229" t="s">
        <v>91</v>
      </c>
      <c r="AY5835" s="20" t="s">
        <v>373</v>
      </c>
      <c r="BE5835" s="230">
        <f>IF(N5835="základní",J5835,0)</f>
        <v>0</v>
      </c>
      <c r="BF5835" s="230">
        <f>IF(N5835="snížená",J5835,0)</f>
        <v>0</v>
      </c>
      <c r="BG5835" s="230">
        <f>IF(N5835="zákl. přenesená",J5835,0)</f>
        <v>0</v>
      </c>
      <c r="BH5835" s="230">
        <f>IF(N5835="sníž. přenesená",J5835,0)</f>
        <v>0</v>
      </c>
      <c r="BI5835" s="230">
        <f>IF(N5835="nulová",J5835,0)</f>
        <v>0</v>
      </c>
      <c r="BJ5835" s="20" t="s">
        <v>91</v>
      </c>
      <c r="BK5835" s="230">
        <f>ROUND(I5835*H5835,2)</f>
        <v>0</v>
      </c>
      <c r="BL5835" s="20" t="s">
        <v>482</v>
      </c>
      <c r="BM5835" s="229" t="s">
        <v>5340</v>
      </c>
    </row>
    <row r="5836" s="2" customFormat="1">
      <c r="A5836" s="41"/>
      <c r="B5836" s="42"/>
      <c r="C5836" s="43"/>
      <c r="D5836" s="231" t="s">
        <v>381</v>
      </c>
      <c r="E5836" s="43"/>
      <c r="F5836" s="232" t="s">
        <v>5341</v>
      </c>
      <c r="G5836" s="43"/>
      <c r="H5836" s="43"/>
      <c r="I5836" s="233"/>
      <c r="J5836" s="43"/>
      <c r="K5836" s="43"/>
      <c r="L5836" s="47"/>
      <c r="M5836" s="234"/>
      <c r="N5836" s="235"/>
      <c r="O5836" s="87"/>
      <c r="P5836" s="87"/>
      <c r="Q5836" s="87"/>
      <c r="R5836" s="87"/>
      <c r="S5836" s="87"/>
      <c r="T5836" s="88"/>
      <c r="U5836" s="41"/>
      <c r="V5836" s="41"/>
      <c r="W5836" s="41"/>
      <c r="X5836" s="41"/>
      <c r="Y5836" s="41"/>
      <c r="Z5836" s="41"/>
      <c r="AA5836" s="41"/>
      <c r="AB5836" s="41"/>
      <c r="AC5836" s="41"/>
      <c r="AD5836" s="41"/>
      <c r="AE5836" s="41"/>
      <c r="AT5836" s="20" t="s">
        <v>381</v>
      </c>
      <c r="AU5836" s="20" t="s">
        <v>91</v>
      </c>
    </row>
    <row r="5837" s="12" customFormat="1" ht="25.92" customHeight="1">
      <c r="A5837" s="12"/>
      <c r="B5837" s="202"/>
      <c r="C5837" s="203"/>
      <c r="D5837" s="204" t="s">
        <v>77</v>
      </c>
      <c r="E5837" s="205" t="s">
        <v>489</v>
      </c>
      <c r="F5837" s="205" t="s">
        <v>5342</v>
      </c>
      <c r="G5837" s="203"/>
      <c r="H5837" s="203"/>
      <c r="I5837" s="206"/>
      <c r="J5837" s="207">
        <f>BK5837</f>
        <v>0</v>
      </c>
      <c r="K5837" s="203"/>
      <c r="L5837" s="208"/>
      <c r="M5837" s="209"/>
      <c r="N5837" s="210"/>
      <c r="O5837" s="210"/>
      <c r="P5837" s="211">
        <f>P5838</f>
        <v>0</v>
      </c>
      <c r="Q5837" s="210"/>
      <c r="R5837" s="211">
        <f>R5838</f>
        <v>0</v>
      </c>
      <c r="S5837" s="210"/>
      <c r="T5837" s="212">
        <f>T5838</f>
        <v>0</v>
      </c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R5837" s="213" t="s">
        <v>98</v>
      </c>
      <c r="AT5837" s="214" t="s">
        <v>77</v>
      </c>
      <c r="AU5837" s="214" t="s">
        <v>78</v>
      </c>
      <c r="AY5837" s="213" t="s">
        <v>373</v>
      </c>
      <c r="BK5837" s="215">
        <f>BK5838</f>
        <v>0</v>
      </c>
    </row>
    <row r="5838" s="12" customFormat="1" ht="22.8" customHeight="1">
      <c r="A5838" s="12"/>
      <c r="B5838" s="202"/>
      <c r="C5838" s="203"/>
      <c r="D5838" s="204" t="s">
        <v>77</v>
      </c>
      <c r="E5838" s="216" t="s">
        <v>5343</v>
      </c>
      <c r="F5838" s="216" t="s">
        <v>5344</v>
      </c>
      <c r="G5838" s="203"/>
      <c r="H5838" s="203"/>
      <c r="I5838" s="206"/>
      <c r="J5838" s="217">
        <f>BK5838</f>
        <v>0</v>
      </c>
      <c r="K5838" s="203"/>
      <c r="L5838" s="208"/>
      <c r="M5838" s="209"/>
      <c r="N5838" s="210"/>
      <c r="O5838" s="210"/>
      <c r="P5838" s="211">
        <f>SUM(P5839:P5843)</f>
        <v>0</v>
      </c>
      <c r="Q5838" s="210"/>
      <c r="R5838" s="211">
        <f>SUM(R5839:R5843)</f>
        <v>0</v>
      </c>
      <c r="S5838" s="210"/>
      <c r="T5838" s="212">
        <f>SUM(T5839:T5843)</f>
        <v>0</v>
      </c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R5838" s="213" t="s">
        <v>98</v>
      </c>
      <c r="AT5838" s="214" t="s">
        <v>77</v>
      </c>
      <c r="AU5838" s="214" t="s">
        <v>85</v>
      </c>
      <c r="AY5838" s="213" t="s">
        <v>373</v>
      </c>
      <c r="BK5838" s="215">
        <f>SUM(BK5839:BK5843)</f>
        <v>0</v>
      </c>
    </row>
    <row r="5839" s="2" customFormat="1" ht="44.25" customHeight="1">
      <c r="A5839" s="41"/>
      <c r="B5839" s="42"/>
      <c r="C5839" s="218" t="s">
        <v>4943</v>
      </c>
      <c r="D5839" s="218" t="s">
        <v>375</v>
      </c>
      <c r="E5839" s="219" t="s">
        <v>5345</v>
      </c>
      <c r="F5839" s="220" t="s">
        <v>5346</v>
      </c>
      <c r="G5839" s="221" t="s">
        <v>595</v>
      </c>
      <c r="H5839" s="222">
        <v>2</v>
      </c>
      <c r="I5839" s="223"/>
      <c r="J5839" s="224">
        <f>ROUND(I5839*H5839,2)</f>
        <v>0</v>
      </c>
      <c r="K5839" s="220" t="s">
        <v>19</v>
      </c>
      <c r="L5839" s="47"/>
      <c r="M5839" s="225" t="s">
        <v>19</v>
      </c>
      <c r="N5839" s="226" t="s">
        <v>50</v>
      </c>
      <c r="O5839" s="87"/>
      <c r="P5839" s="227">
        <f>O5839*H5839</f>
        <v>0</v>
      </c>
      <c r="Q5839" s="227">
        <v>0</v>
      </c>
      <c r="R5839" s="227">
        <f>Q5839*H5839</f>
        <v>0</v>
      </c>
      <c r="S5839" s="227">
        <v>0</v>
      </c>
      <c r="T5839" s="228">
        <f>S5839*H5839</f>
        <v>0</v>
      </c>
      <c r="U5839" s="41"/>
      <c r="V5839" s="41"/>
      <c r="W5839" s="41"/>
      <c r="X5839" s="41"/>
      <c r="Y5839" s="41"/>
      <c r="Z5839" s="41"/>
      <c r="AA5839" s="41"/>
      <c r="AB5839" s="41"/>
      <c r="AC5839" s="41"/>
      <c r="AD5839" s="41"/>
      <c r="AE5839" s="41"/>
      <c r="AR5839" s="229" t="s">
        <v>941</v>
      </c>
      <c r="AT5839" s="229" t="s">
        <v>375</v>
      </c>
      <c r="AU5839" s="229" t="s">
        <v>91</v>
      </c>
      <c r="AY5839" s="20" t="s">
        <v>373</v>
      </c>
      <c r="BE5839" s="230">
        <f>IF(N5839="základní",J5839,0)</f>
        <v>0</v>
      </c>
      <c r="BF5839" s="230">
        <f>IF(N5839="snížená",J5839,0)</f>
        <v>0</v>
      </c>
      <c r="BG5839" s="230">
        <f>IF(N5839="zákl. přenesená",J5839,0)</f>
        <v>0</v>
      </c>
      <c r="BH5839" s="230">
        <f>IF(N5839="sníž. přenesená",J5839,0)</f>
        <v>0</v>
      </c>
      <c r="BI5839" s="230">
        <f>IF(N5839="nulová",J5839,0)</f>
        <v>0</v>
      </c>
      <c r="BJ5839" s="20" t="s">
        <v>91</v>
      </c>
      <c r="BK5839" s="230">
        <f>ROUND(I5839*H5839,2)</f>
        <v>0</v>
      </c>
      <c r="BL5839" s="20" t="s">
        <v>941</v>
      </c>
      <c r="BM5839" s="229" t="s">
        <v>5347</v>
      </c>
    </row>
    <row r="5840" s="13" customFormat="1">
      <c r="A5840" s="13"/>
      <c r="B5840" s="236"/>
      <c r="C5840" s="237"/>
      <c r="D5840" s="238" t="s">
        <v>383</v>
      </c>
      <c r="E5840" s="239" t="s">
        <v>19</v>
      </c>
      <c r="F5840" s="240" t="s">
        <v>1348</v>
      </c>
      <c r="G5840" s="237"/>
      <c r="H5840" s="239" t="s">
        <v>19</v>
      </c>
      <c r="I5840" s="241"/>
      <c r="J5840" s="237"/>
      <c r="K5840" s="237"/>
      <c r="L5840" s="242"/>
      <c r="M5840" s="243"/>
      <c r="N5840" s="244"/>
      <c r="O5840" s="244"/>
      <c r="P5840" s="244"/>
      <c r="Q5840" s="244"/>
      <c r="R5840" s="244"/>
      <c r="S5840" s="244"/>
      <c r="T5840" s="245"/>
      <c r="U5840" s="13"/>
      <c r="V5840" s="13"/>
      <c r="W5840" s="13"/>
      <c r="X5840" s="13"/>
      <c r="Y5840" s="13"/>
      <c r="Z5840" s="13"/>
      <c r="AA5840" s="13"/>
      <c r="AB5840" s="13"/>
      <c r="AC5840" s="13"/>
      <c r="AD5840" s="13"/>
      <c r="AE5840" s="13"/>
      <c r="AT5840" s="246" t="s">
        <v>383</v>
      </c>
      <c r="AU5840" s="246" t="s">
        <v>91</v>
      </c>
      <c r="AV5840" s="13" t="s">
        <v>85</v>
      </c>
      <c r="AW5840" s="13" t="s">
        <v>37</v>
      </c>
      <c r="AX5840" s="13" t="s">
        <v>78</v>
      </c>
      <c r="AY5840" s="246" t="s">
        <v>373</v>
      </c>
    </row>
    <row r="5841" s="13" customFormat="1">
      <c r="A5841" s="13"/>
      <c r="B5841" s="236"/>
      <c r="C5841" s="237"/>
      <c r="D5841" s="238" t="s">
        <v>383</v>
      </c>
      <c r="E5841" s="239" t="s">
        <v>19</v>
      </c>
      <c r="F5841" s="240" t="s">
        <v>2664</v>
      </c>
      <c r="G5841" s="237"/>
      <c r="H5841" s="239" t="s">
        <v>19</v>
      </c>
      <c r="I5841" s="241"/>
      <c r="J5841" s="237"/>
      <c r="K5841" s="237"/>
      <c r="L5841" s="242"/>
      <c r="M5841" s="243"/>
      <c r="N5841" s="244"/>
      <c r="O5841" s="244"/>
      <c r="P5841" s="244"/>
      <c r="Q5841" s="244"/>
      <c r="R5841" s="244"/>
      <c r="S5841" s="244"/>
      <c r="T5841" s="245"/>
      <c r="U5841" s="13"/>
      <c r="V5841" s="13"/>
      <c r="W5841" s="13"/>
      <c r="X5841" s="13"/>
      <c r="Y5841" s="13"/>
      <c r="Z5841" s="13"/>
      <c r="AA5841" s="13"/>
      <c r="AB5841" s="13"/>
      <c r="AC5841" s="13"/>
      <c r="AD5841" s="13"/>
      <c r="AE5841" s="13"/>
      <c r="AT5841" s="246" t="s">
        <v>383</v>
      </c>
      <c r="AU5841" s="246" t="s">
        <v>91</v>
      </c>
      <c r="AV5841" s="13" t="s">
        <v>85</v>
      </c>
      <c r="AW5841" s="13" t="s">
        <v>37</v>
      </c>
      <c r="AX5841" s="13" t="s">
        <v>78</v>
      </c>
      <c r="AY5841" s="246" t="s">
        <v>373</v>
      </c>
    </row>
    <row r="5842" s="14" customFormat="1">
      <c r="A5842" s="14"/>
      <c r="B5842" s="247"/>
      <c r="C5842" s="248"/>
      <c r="D5842" s="238" t="s">
        <v>383</v>
      </c>
      <c r="E5842" s="249" t="s">
        <v>19</v>
      </c>
      <c r="F5842" s="250" t="s">
        <v>5348</v>
      </c>
      <c r="G5842" s="248"/>
      <c r="H5842" s="251">
        <v>2</v>
      </c>
      <c r="I5842" s="252"/>
      <c r="J5842" s="248"/>
      <c r="K5842" s="248"/>
      <c r="L5842" s="253"/>
      <c r="M5842" s="254"/>
      <c r="N5842" s="255"/>
      <c r="O5842" s="255"/>
      <c r="P5842" s="255"/>
      <c r="Q5842" s="255"/>
      <c r="R5842" s="255"/>
      <c r="S5842" s="255"/>
      <c r="T5842" s="256"/>
      <c r="U5842" s="14"/>
      <c r="V5842" s="14"/>
      <c r="W5842" s="14"/>
      <c r="X5842" s="14"/>
      <c r="Y5842" s="14"/>
      <c r="Z5842" s="14"/>
      <c r="AA5842" s="14"/>
      <c r="AB5842" s="14"/>
      <c r="AC5842" s="14"/>
      <c r="AD5842" s="14"/>
      <c r="AE5842" s="14"/>
      <c r="AT5842" s="257" t="s">
        <v>383</v>
      </c>
      <c r="AU5842" s="257" t="s">
        <v>91</v>
      </c>
      <c r="AV5842" s="14" t="s">
        <v>91</v>
      </c>
      <c r="AW5842" s="14" t="s">
        <v>37</v>
      </c>
      <c r="AX5842" s="14" t="s">
        <v>78</v>
      </c>
      <c r="AY5842" s="257" t="s">
        <v>373</v>
      </c>
    </row>
    <row r="5843" s="15" customFormat="1">
      <c r="A5843" s="15"/>
      <c r="B5843" s="258"/>
      <c r="C5843" s="259"/>
      <c r="D5843" s="238" t="s">
        <v>383</v>
      </c>
      <c r="E5843" s="260" t="s">
        <v>19</v>
      </c>
      <c r="F5843" s="261" t="s">
        <v>386</v>
      </c>
      <c r="G5843" s="259"/>
      <c r="H5843" s="262">
        <v>2</v>
      </c>
      <c r="I5843" s="263"/>
      <c r="J5843" s="259"/>
      <c r="K5843" s="259"/>
      <c r="L5843" s="264"/>
      <c r="M5843" s="291"/>
      <c r="N5843" s="292"/>
      <c r="O5843" s="292"/>
      <c r="P5843" s="292"/>
      <c r="Q5843" s="292"/>
      <c r="R5843" s="292"/>
      <c r="S5843" s="292"/>
      <c r="T5843" s="293"/>
      <c r="U5843" s="15"/>
      <c r="V5843" s="15"/>
      <c r="W5843" s="15"/>
      <c r="X5843" s="15"/>
      <c r="Y5843" s="15"/>
      <c r="Z5843" s="15"/>
      <c r="AA5843" s="15"/>
      <c r="AB5843" s="15"/>
      <c r="AC5843" s="15"/>
      <c r="AD5843" s="15"/>
      <c r="AE5843" s="15"/>
      <c r="AT5843" s="268" t="s">
        <v>383</v>
      </c>
      <c r="AU5843" s="268" t="s">
        <v>91</v>
      </c>
      <c r="AV5843" s="15" t="s">
        <v>379</v>
      </c>
      <c r="AW5843" s="15" t="s">
        <v>37</v>
      </c>
      <c r="AX5843" s="15" t="s">
        <v>85</v>
      </c>
      <c r="AY5843" s="268" t="s">
        <v>373</v>
      </c>
    </row>
    <row r="5844" s="2" customFormat="1" ht="6.96" customHeight="1">
      <c r="A5844" s="41"/>
      <c r="B5844" s="62"/>
      <c r="C5844" s="63"/>
      <c r="D5844" s="63"/>
      <c r="E5844" s="63"/>
      <c r="F5844" s="63"/>
      <c r="G5844" s="63"/>
      <c r="H5844" s="63"/>
      <c r="I5844" s="63"/>
      <c r="J5844" s="63"/>
      <c r="K5844" s="63"/>
      <c r="L5844" s="47"/>
      <c r="M5844" s="41"/>
      <c r="O5844" s="41"/>
      <c r="P5844" s="41"/>
      <c r="Q5844" s="41"/>
      <c r="R5844" s="41"/>
      <c r="S5844" s="41"/>
      <c r="T5844" s="41"/>
      <c r="U5844" s="41"/>
      <c r="V5844" s="41"/>
      <c r="W5844" s="41"/>
      <c r="X5844" s="41"/>
      <c r="Y5844" s="41"/>
      <c r="Z5844" s="41"/>
      <c r="AA5844" s="41"/>
      <c r="AB5844" s="41"/>
      <c r="AC5844" s="41"/>
      <c r="AD5844" s="41"/>
      <c r="AE5844" s="41"/>
    </row>
  </sheetData>
  <sheetProtection sheet="1" autoFilter="0" formatColumns="0" formatRows="0" objects="1" scenarios="1" spinCount="100000" saltValue="WOzahvFNu5XrVxCCA9RS0uLCT8oQGS3RL1gGmjkYGJdRep5TcoZnTb22q9JOzyxAEZIm6NUH6lz2fXExQuy+bA==" hashValue="30odKzQM2M+bivq8UKsiMqMrThvBWx8lRk92KcrxYWc1ep7/mbk+VfHgbCX1gscW+whKSil5D+5YQQPPwjuNAQ==" algorithmName="SHA-512" password="CC3D"/>
  <autoFilter ref="C114:K58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3:H103"/>
    <mergeCell ref="E105:H105"/>
    <mergeCell ref="E107:H107"/>
    <mergeCell ref="L2:V2"/>
  </mergeCells>
  <hyperlinks>
    <hyperlink ref="F119" r:id="rId1" display="https://podminky.urs.cz/item/CS_URS_2024_02/121151123"/>
    <hyperlink ref="F125" r:id="rId2" display="https://podminky.urs.cz/item/CS_URS_2024_02/131213702"/>
    <hyperlink ref="F130" r:id="rId3" display="https://podminky.urs.cz/item/CS_URS_2024_02/131251104"/>
    <hyperlink ref="F138" r:id="rId4" display="https://podminky.urs.cz/item/CS_URS_2024_02/131351106R"/>
    <hyperlink ref="F145" r:id="rId5" display="https://podminky.urs.cz/item/CS_URS_2024_02/132251254"/>
    <hyperlink ref="F152" r:id="rId6" display="https://podminky.urs.cz/item/CS_URS_2024_02/132351252"/>
    <hyperlink ref="F159" r:id="rId7" display="https://podminky.urs.cz/item/CS_URS_2024_02/132351254R"/>
    <hyperlink ref="F166" r:id="rId8" display="https://podminky.urs.cz/item/CS_URS_2024_02/162651111"/>
    <hyperlink ref="F174" r:id="rId9" display="https://podminky.urs.cz/item/CS_URS_2024_02/162651112"/>
    <hyperlink ref="F180" r:id="rId10" display="https://podminky.urs.cz/item/CS_URS_2024_02/162651132"/>
    <hyperlink ref="F196" r:id="rId11" display="https://podminky.urs.cz/item/CS_URS_2024_02/162651152"/>
    <hyperlink ref="F200" r:id="rId12" display="https://podminky.urs.cz/item/CS_URS_2024_02/167151111"/>
    <hyperlink ref="F217" r:id="rId13" display="https://podminky.urs.cz/item/CS_URS_2024_02/171251201"/>
    <hyperlink ref="F228" r:id="rId14" display="https://podminky.urs.cz/item/CS_URS_2024_02/174151102"/>
    <hyperlink ref="F239" r:id="rId15" display="https://podminky.urs.cz/item/CS_URS_2024_02/181351113"/>
    <hyperlink ref="F246" r:id="rId16" display="https://podminky.urs.cz/item/CS_URS_2024_02/226212314"/>
    <hyperlink ref="F257" r:id="rId17" display="https://podminky.urs.cz/item/CS_URS_2024_02/226212315"/>
    <hyperlink ref="F268" r:id="rId18" display="https://podminky.urs.cz/item/CS_URS_2024_02/226212316"/>
    <hyperlink ref="F279" r:id="rId19" display="https://podminky.urs.cz/item/CS_URS_2024_02/231212112"/>
    <hyperlink ref="F298" r:id="rId20" display="https://podminky.urs.cz/item/CS_URS_2024_02/231611114"/>
    <hyperlink ref="F305" r:id="rId21" display="https://podminky.urs.cz/item/CS_URS_2024_02/273321211"/>
    <hyperlink ref="F315" r:id="rId22" display="https://podminky.urs.cz/item/CS_URS_2024_02/273321511"/>
    <hyperlink ref="F323" r:id="rId23" display="https://podminky.urs.cz/item/CS_URS_2024_02/273351121"/>
    <hyperlink ref="F332" r:id="rId24" display="https://podminky.urs.cz/item/CS_URS_2024_02/273351122"/>
    <hyperlink ref="F336" r:id="rId25" display="https://podminky.urs.cz/item/CS_URS_2024_02/273353121"/>
    <hyperlink ref="F342" r:id="rId26" display="https://podminky.urs.cz/item/CS_URS_2024_02/273361821"/>
    <hyperlink ref="F352" r:id="rId27" display="https://podminky.urs.cz/item/CS_URS_2024_02/274321211"/>
    <hyperlink ref="F359" r:id="rId28" display="https://podminky.urs.cz/item/CS_URS_2024_02/274321511"/>
    <hyperlink ref="F365" r:id="rId29" display="https://podminky.urs.cz/item/CS_URS_2024_02/274351121"/>
    <hyperlink ref="F371" r:id="rId30" display="https://podminky.urs.cz/item/CS_URS_2024_02/274351122"/>
    <hyperlink ref="F375" r:id="rId31" display="https://podminky.urs.cz/item/CS_URS_2024_02/274353131"/>
    <hyperlink ref="F381" r:id="rId32" display="https://podminky.urs.cz/item/CS_URS_2024_02/274361821"/>
    <hyperlink ref="F388" r:id="rId33" display="https://podminky.urs.cz/item/CS_URS_2024_02/279321347"/>
    <hyperlink ref="F394" r:id="rId34" display="https://podminky.urs.cz/item/CS_URS_2024_02/279351121"/>
    <hyperlink ref="F400" r:id="rId35" display="https://podminky.urs.cz/item/CS_URS_2024_02/279351122"/>
    <hyperlink ref="F405" r:id="rId36" display="https://podminky.urs.cz/item/CS_URS_2024_02/311113152"/>
    <hyperlink ref="F417" r:id="rId37" display="https://podminky.urs.cz/item/CS_URS_2024_02/311113153"/>
    <hyperlink ref="F425" r:id="rId38" display="https://podminky.urs.cz/item/CS_URS_2024_02/311113154"/>
    <hyperlink ref="F448" r:id="rId39" display="https://podminky.urs.cz/item/CS_URS_2024_02/311235121"/>
    <hyperlink ref="F463" r:id="rId40" display="https://podminky.urs.cz/item/CS_URS_2024_02/311235145"/>
    <hyperlink ref="F485" r:id="rId41" display="https://podminky.urs.cz/item/CS_URS_2024_02/311235161"/>
    <hyperlink ref="F507" r:id="rId42" display="https://podminky.urs.cz/item/CS_URS_2024_02/311236321"/>
    <hyperlink ref="F529" r:id="rId43" display="https://podminky.urs.cz/item/CS_URS_2024_02/311238937"/>
    <hyperlink ref="F551" r:id="rId44" display="https://podminky.urs.cz/item/CS_URS_2024_02/311361821"/>
    <hyperlink ref="F565" r:id="rId45" display="https://podminky.urs.cz/item/CS_URS_2024_02/311351121"/>
    <hyperlink ref="F575" r:id="rId46" display="https://podminky.urs.cz/item/CS_URS_2024_02/311351122"/>
    <hyperlink ref="F577" r:id="rId47" display="https://podminky.urs.cz/item/CS_URS_2024_02/311351911"/>
    <hyperlink ref="F587" r:id="rId48" display="https://podminky.urs.cz/item/CS_URS_2024_02/317121251"/>
    <hyperlink ref="F604" r:id="rId49" display="https://podminky.urs.cz/item/CS_URS_2024_02/317168022"/>
    <hyperlink ref="F610" r:id="rId50" display="https://podminky.urs.cz/item/CS_URS_2024_02/317168025"/>
    <hyperlink ref="F616" r:id="rId51" display="https://podminky.urs.cz/item/CS_URS_2024_02/317168027"/>
    <hyperlink ref="F622" r:id="rId52" display="https://podminky.urs.cz/item/CS_URS_2024_02/317168052"/>
    <hyperlink ref="F628" r:id="rId53" display="https://podminky.urs.cz/item/CS_URS_2024_02/317168054"/>
    <hyperlink ref="F634" r:id="rId54" display="https://podminky.urs.cz/item/CS_URS_2024_02/317321411"/>
    <hyperlink ref="F691" r:id="rId55" display="https://podminky.urs.cz/item/CS_URS_2024_02/317351101"/>
    <hyperlink ref="F748" r:id="rId56" display="https://podminky.urs.cz/item/CS_URS_2024_02/317351102"/>
    <hyperlink ref="F752" r:id="rId57" display="https://podminky.urs.cz/item/CS_URS_2024_02/317361821"/>
    <hyperlink ref="F759" r:id="rId58" display="https://podminky.urs.cz/item/CS_URS_2024_02/341311811"/>
    <hyperlink ref="F773" r:id="rId59" display="https://podminky.urs.cz/item/CS_URS_2024_02/341351111"/>
    <hyperlink ref="F787" r:id="rId60" display="https://podminky.urs.cz/item/CS_URS_2024_02/341351112"/>
    <hyperlink ref="F801" r:id="rId61" display="https://podminky.urs.cz/item/CS_URS_2024_02/342244221"/>
    <hyperlink ref="F839" r:id="rId62" display="https://podminky.urs.cz/item/CS_URS_2024_02/389381001"/>
    <hyperlink ref="F855" r:id="rId63" display="https://podminky.urs.cz/item/CS_URS_2024_02/411121121"/>
    <hyperlink ref="F866" r:id="rId64" display="https://podminky.urs.cz/item/CS_URS_2024_02/411121125"/>
    <hyperlink ref="F877" r:id="rId65" display="https://podminky.urs.cz/item/CS_URS_2024_02/411121127"/>
    <hyperlink ref="F898" r:id="rId66" display="https://podminky.urs.cz/item/CS_URS_2024_02/411121135"/>
    <hyperlink ref="F919" r:id="rId67" display="https://podminky.urs.cz/item/CS_URS_2024_02/411121145"/>
    <hyperlink ref="F950" r:id="rId68" display="https://podminky.urs.cz/item/CS_URS_2024_02/411121151"/>
    <hyperlink ref="F996" r:id="rId69" display="https://podminky.urs.cz/item/CS_URS_2024_02/411361821"/>
    <hyperlink ref="F1003" r:id="rId70" display="https://podminky.urs.cz/item/CS_URS_2024_02/413321414"/>
    <hyperlink ref="F1016" r:id="rId71" display="https://podminky.urs.cz/item/CS_URS_2024_02/413351121"/>
    <hyperlink ref="F1029" r:id="rId72" display="https://podminky.urs.cz/item/CS_URS_2024_02/413351122"/>
    <hyperlink ref="F1033" r:id="rId73" display="https://podminky.urs.cz/item/CS_URS_2024_02/413352115"/>
    <hyperlink ref="F1046" r:id="rId74" display="https://podminky.urs.cz/item/CS_URS_2024_02/413941135"/>
    <hyperlink ref="F1060" r:id="rId75" display="https://podminky.urs.cz/item/CS_URS_2024_02/417321515"/>
    <hyperlink ref="F1121" r:id="rId76" display="https://podminky.urs.cz/item/CS_URS_2024_02/417351115"/>
    <hyperlink ref="F1180" r:id="rId77" display="https://podminky.urs.cz/item/CS_URS_2024_02/417351116"/>
    <hyperlink ref="F1184" r:id="rId78" display="https://podminky.urs.cz/item/CS_URS_2024_02/435121111"/>
    <hyperlink ref="F1220" r:id="rId79" display="https://podminky.urs.cz/item/CS_URS_2024_02/612131302"/>
    <hyperlink ref="F1287" r:id="rId80" display="https://podminky.urs.cz/item/CS_URS_2024_02/612142001"/>
    <hyperlink ref="F1289" r:id="rId81" display="https://podminky.urs.cz/item/CS_URS_2024_02/612321131"/>
    <hyperlink ref="F1294" r:id="rId82" display="https://podminky.urs.cz/item/CS_URS_2024_02/612321321"/>
    <hyperlink ref="F1298" r:id="rId83" display="https://podminky.urs.cz/item/CS_URS_2024_02/612321391"/>
    <hyperlink ref="F1302" r:id="rId84" display="https://podminky.urs.cz/item/CS_URS_2024_02/619991005"/>
    <hyperlink ref="F1307" r:id="rId85" display="https://podminky.urs.cz/item/CS_URS_2024_02/621131121"/>
    <hyperlink ref="F1325" r:id="rId86" display="https://podminky.urs.cz/item/CS_URS_2024_02/621151031"/>
    <hyperlink ref="F1329" r:id="rId87" display="https://podminky.urs.cz/item/CS_URS_2024_02/621221001"/>
    <hyperlink ref="F1337" r:id="rId88" display="https://podminky.urs.cz/item/CS_URS_2024_02/621251105"/>
    <hyperlink ref="F1341" r:id="rId89" display="https://podminky.urs.cz/item/CS_URS_2024_02/621531012"/>
    <hyperlink ref="F1345" r:id="rId90" display="https://podminky.urs.cz/item/CS_URS_2024_02/622131121"/>
    <hyperlink ref="F1376" r:id="rId91" display="https://podminky.urs.cz/item/CS_URS_2024_02/622142001"/>
    <hyperlink ref="F1386" r:id="rId92" display="https://podminky.urs.cz/item/CS_URS_2024_02/622151031"/>
    <hyperlink ref="F1394" r:id="rId93" display="https://podminky.urs.cz/item/CS_URS_2024_02/622221001"/>
    <hyperlink ref="F1402" r:id="rId94" display="https://podminky.urs.cz/item/CS_URS_2024_02/622221041"/>
    <hyperlink ref="F1410" r:id="rId95" display="https://podminky.urs.cz/item/CS_URS_2024_02/622222001"/>
    <hyperlink ref="F1419" r:id="rId96" display="https://podminky.urs.cz/item/CS_URS_2024_02/622251105"/>
    <hyperlink ref="F1424" r:id="rId97" display="https://podminky.urs.cz/item/CS_URS_2024_02/622252001"/>
    <hyperlink ref="F1432" r:id="rId98" display="https://podminky.urs.cz/item/CS_URS_2024_02/622252002"/>
    <hyperlink ref="F1460" r:id="rId99" display="https://podminky.urs.cz/item/CS_URS_2024_02/622531012"/>
    <hyperlink ref="F1478" r:id="rId100" display="https://podminky.urs.cz/item/CS_URS_2024_02/629991011"/>
    <hyperlink ref="F1483" r:id="rId101" display="https://podminky.urs.cz/item/CS_URS_2024_02/631311116"/>
    <hyperlink ref="F1487" r:id="rId102" display="https://podminky.urs.cz/item/CS_URS_2024_02/631311125"/>
    <hyperlink ref="F1491" r:id="rId103" display="https://podminky.urs.cz/item/CS_URS_2024_02/631319011"/>
    <hyperlink ref="F1495" r:id="rId104" display="https://podminky.urs.cz/item/CS_URS_2024_02/631319012"/>
    <hyperlink ref="F1499" r:id="rId105" display="https://podminky.urs.cz/item/CS_URS_2024_02/631319171"/>
    <hyperlink ref="F1503" r:id="rId106" display="https://podminky.urs.cz/item/CS_URS_2024_02/631319173"/>
    <hyperlink ref="F1507" r:id="rId107" display="https://podminky.urs.cz/item/CS_URS_2024_02/631319183"/>
    <hyperlink ref="F1511" r:id="rId108" display="https://podminky.urs.cz/item/CS_URS_2024_02/631319195"/>
    <hyperlink ref="F1515" r:id="rId109" display="https://podminky.urs.cz/item/CS_URS_2024_02/631319196"/>
    <hyperlink ref="F1519" r:id="rId110" display="https://podminky.urs.cz/item/CS_URS_2024_02/631362021"/>
    <hyperlink ref="F1529" r:id="rId111" display="https://podminky.urs.cz/item/CS_URS_2024_02/632451214"/>
    <hyperlink ref="F1538" r:id="rId112" display="https://podminky.urs.cz/item/CS_URS_2024_02/632451291"/>
    <hyperlink ref="F1543" r:id="rId113" display="https://podminky.urs.cz/item/CS_URS_2024_02/632481213"/>
    <hyperlink ref="F1559" r:id="rId114" display="https://podminky.urs.cz/item/CS_URS_2024_02/634112127"/>
    <hyperlink ref="F1563" r:id="rId115" display="https://podminky.urs.cz/item/CS_URS_2024_02/637121115"/>
    <hyperlink ref="F1569" r:id="rId116" display="https://podminky.urs.cz/item/CS_URS_2024_02/637311122"/>
    <hyperlink ref="F1575" r:id="rId117" display="https://podminky.urs.cz/item/CS_URS_2024_02/642944121"/>
    <hyperlink ref="F1746" r:id="rId118" display="https://podminky.urs.cz/item/CS_URS_2024_02/642944221"/>
    <hyperlink ref="F1845" r:id="rId119" display="https://podminky.urs.cz/item/CS_URS_2024_02/642945111"/>
    <hyperlink ref="F1880" r:id="rId120" display="https://podminky.urs.cz/item/CS_URS_2024_02/642945112"/>
    <hyperlink ref="F1898" r:id="rId121" display="https://podminky.urs.cz/item/CS_URS_2024_02/919726122"/>
    <hyperlink ref="F1904" r:id="rId122" display="https://podminky.urs.cz/item/CS_URS_2024_02/941111122"/>
    <hyperlink ref="F1908" r:id="rId123" display="https://podminky.urs.cz/item/CS_URS_2024_02/941111222"/>
    <hyperlink ref="F1912" r:id="rId124" display="https://podminky.urs.cz/item/CS_URS_2024_02/941111332"/>
    <hyperlink ref="F1914" r:id="rId125" display="https://podminky.urs.cz/item/CS_URS_2024_02/941111822"/>
    <hyperlink ref="F1918" r:id="rId126" display="https://podminky.urs.cz/item/CS_URS_2024_02/944511111"/>
    <hyperlink ref="F1922" r:id="rId127" display="https://podminky.urs.cz/item/CS_URS_2024_02/944511211"/>
    <hyperlink ref="F1926" r:id="rId128" display="https://podminky.urs.cz/item/CS_URS_2024_02/944511811"/>
    <hyperlink ref="F1930" r:id="rId129" display="https://podminky.urs.cz/item/CS_URS_2024_02/949101111"/>
    <hyperlink ref="F1934" r:id="rId130" display="https://podminky.urs.cz/item/CS_URS_2024_02/949311112"/>
    <hyperlink ref="F1938" r:id="rId131" display="https://podminky.urs.cz/item/CS_URS_2024_02/949311212"/>
    <hyperlink ref="F1942" r:id="rId132" display="https://podminky.urs.cz/item/CS_URS_2024_02/949311812"/>
    <hyperlink ref="F1946" r:id="rId133" display="https://podminky.urs.cz/item/CS_URS_2024_02/952901111"/>
    <hyperlink ref="F1976" r:id="rId134" display="https://podminky.urs.cz/item/CS_URS_2024_02/953921113"/>
    <hyperlink ref="F1982" r:id="rId135" display="https://podminky.urs.cz/item/CS_URS_2024_02/953941211"/>
    <hyperlink ref="F2011" r:id="rId136" display="https://podminky.urs.cz/item/CS_URS_2024_02/953943211"/>
    <hyperlink ref="F2022" r:id="rId137" display="https://podminky.urs.cz/item/CS_URS_2024_02/953943212"/>
    <hyperlink ref="F2033" r:id="rId138" display="https://podminky.urs.cz/item/CS_URS_2024_02/971038441"/>
    <hyperlink ref="F2045" r:id="rId139" display="https://podminky.urs.cz/item/CS_URS_2024_02/974032165"/>
    <hyperlink ref="F2057" r:id="rId140" display="https://podminky.urs.cz/item/CS_URS_2024_02/977151124"/>
    <hyperlink ref="F2069" r:id="rId141" display="https://podminky.urs.cz/item/CS_URS_2024_02/993111111"/>
    <hyperlink ref="F2073" r:id="rId142" display="https://podminky.urs.cz/item/CS_URS_2024_02/993111119"/>
    <hyperlink ref="F2078" r:id="rId143" display="https://podminky.urs.cz/item/CS_URS_2024_02/997013115"/>
    <hyperlink ref="F2080" r:id="rId144" display="https://podminky.urs.cz/item/CS_URS_2024_02/997013509"/>
    <hyperlink ref="F2083" r:id="rId145" display="https://podminky.urs.cz/item/CS_URS_2024_02/997013511"/>
    <hyperlink ref="F2087" r:id="rId146" display="https://podminky.urs.cz/item/CS_URS_2024_02/998011003"/>
    <hyperlink ref="F2091" r:id="rId147" display="https://podminky.urs.cz/item/CS_URS_2024_02/711111001"/>
    <hyperlink ref="F2104" r:id="rId148" display="https://podminky.urs.cz/item/CS_URS_2024_02/711112001"/>
    <hyperlink ref="F2124" r:id="rId149" display="https://podminky.urs.cz/item/CS_URS_2024_02/711141559"/>
    <hyperlink ref="F2133" r:id="rId150" display="https://podminky.urs.cz/item/CS_URS_2024_02/711142559"/>
    <hyperlink ref="F2165" r:id="rId151" display="https://podminky.urs.cz/item/CS_URS_2024_02/711161212"/>
    <hyperlink ref="F2179" r:id="rId152" display="https://podminky.urs.cz/item/CS_URS_2024_02/711161383"/>
    <hyperlink ref="F2193" r:id="rId153" display="https://podminky.urs.cz/item/CS_URS_2024_02/711161386"/>
    <hyperlink ref="F2195" r:id="rId154" display="https://podminky.urs.cz/item/CS_URS_2024_02/711191001"/>
    <hyperlink ref="F2202" r:id="rId155" display="https://podminky.urs.cz/item/CS_URS_2024_02/711745567"/>
    <hyperlink ref="F2218" r:id="rId156" display="https://podminky.urs.cz/item/CS_URS_2024_02/711747067"/>
    <hyperlink ref="F2247" r:id="rId157" display="https://podminky.urs.cz/item/CS_URS_2024_02/998711203"/>
    <hyperlink ref="F2250" r:id="rId158" display="https://podminky.urs.cz/item/CS_URS_2024_02/712311101"/>
    <hyperlink ref="F2282" r:id="rId159" display="https://podminky.urs.cz/item/CS_URS_2024_02/712341559"/>
    <hyperlink ref="F2314" r:id="rId160" display="https://podminky.urs.cz/item/CS_URS_2024_02/712341715"/>
    <hyperlink ref="F2345" r:id="rId161" display="https://podminky.urs.cz/item/CS_URS_2024_02/712361701"/>
    <hyperlink ref="F2355" r:id="rId162" display="https://podminky.urs.cz/item/CS_URS_2024_02/712363115"/>
    <hyperlink ref="F2390" r:id="rId163" display="https://podminky.urs.cz/item/CS_URS_2024_02/712363352"/>
    <hyperlink ref="F2396" r:id="rId164" display="https://podminky.urs.cz/item/CS_URS_2024_02/712363353"/>
    <hyperlink ref="F2402" r:id="rId165" display="https://podminky.urs.cz/item/CS_URS_2024_02/712363354"/>
    <hyperlink ref="F2408" r:id="rId166" display="https://podminky.urs.cz/item/CS_URS_2024_02/712363355"/>
    <hyperlink ref="F2414" r:id="rId167" display="https://podminky.urs.cz/item/CS_URS_2024_02/712363357"/>
    <hyperlink ref="F2420" r:id="rId168" display="https://podminky.urs.cz/item/CS_URS_2024_02/712363406"/>
    <hyperlink ref="F2429" r:id="rId169" display="https://podminky.urs.cz/item/CS_URS_2024_02/712363506"/>
    <hyperlink ref="F2451" r:id="rId170" display="https://podminky.urs.cz/item/CS_URS_2024_02/712391171"/>
    <hyperlink ref="F2483" r:id="rId171" display="https://podminky.urs.cz/item/CS_URS_2024_02/712391172"/>
    <hyperlink ref="F2499" r:id="rId172" display="https://podminky.urs.cz/item/CS_URS_2024_02/712391382"/>
    <hyperlink ref="F2515" r:id="rId173" display="https://podminky.urs.cz/item/CS_URS_2024_02/712391482"/>
    <hyperlink ref="F2523" r:id="rId174" display="https://podminky.urs.cz/item/CS_URS_2024_02/712392184"/>
    <hyperlink ref="F2529" r:id="rId175" display="https://podminky.urs.cz/item/CS_URS_2024_02/712811101"/>
    <hyperlink ref="F2543" r:id="rId176" display="https://podminky.urs.cz/item/CS_URS_2024_02/712831101"/>
    <hyperlink ref="F2567" r:id="rId177" display="https://podminky.urs.cz/item/CS_URS_2024_02/712841559"/>
    <hyperlink ref="F2591" r:id="rId178" display="https://podminky.urs.cz/item/CS_URS_2024_02/712861702"/>
    <hyperlink ref="F2615" r:id="rId179" display="https://podminky.urs.cz/item/CS_URS_2024_02/712998004"/>
    <hyperlink ref="F2632" r:id="rId180" display="https://podminky.urs.cz/item/CS_URS_2024_02/998712203"/>
    <hyperlink ref="F2635" r:id="rId181" display="https://podminky.urs.cz/item/CS_URS_2024_02/713121111"/>
    <hyperlink ref="F2653" r:id="rId182" display="https://podminky.urs.cz/item/CS_URS_2024_02/713121121"/>
    <hyperlink ref="F2671" r:id="rId183" display="https://podminky.urs.cz/item/CS_URS_2024_02/713121311"/>
    <hyperlink ref="F2691" r:id="rId184" display="https://podminky.urs.cz/item/CS_URS_2024_02/713131141"/>
    <hyperlink ref="F2722" r:id="rId185" display="https://podminky.urs.cz/item/CS_URS_2024_02/713131141"/>
    <hyperlink ref="F2750" r:id="rId186" display="https://podminky.urs.cz/item/CS_URS_2024_02/713131151"/>
    <hyperlink ref="F2766" r:id="rId187" display="https://podminky.urs.cz/item/CS_URS_2024_02/713131341"/>
    <hyperlink ref="F2790" r:id="rId188" display="https://podminky.urs.cz/item/CS_URS_2024_02/713131343"/>
    <hyperlink ref="F2805" r:id="rId189" display="https://podminky.urs.cz/item/CS_URS_2024_02/713141152"/>
    <hyperlink ref="F2826" r:id="rId190" display="https://podminky.urs.cz/item/CS_URS_2024_02/713141311"/>
    <hyperlink ref="F2836" r:id="rId191" display="https://podminky.urs.cz/item/CS_URS_2024_02/713141336"/>
    <hyperlink ref="F2858" r:id="rId192" display="https://podminky.urs.cz/item/CS_URS_2024_02/713141356"/>
    <hyperlink ref="F2871" r:id="rId193" display="https://podminky.urs.cz/item/CS_URS_2024_02/713191321"/>
    <hyperlink ref="F2881" r:id="rId194" display="https://podminky.urs.cz/item/CS_URS_2024_02/713191523"/>
    <hyperlink ref="F2923" r:id="rId195" display="https://podminky.urs.cz/item/CS_URS_2024_02/998713203"/>
    <hyperlink ref="F2926" r:id="rId196" display="https://podminky.urs.cz/item/CS_URS_2024_02/721239114"/>
    <hyperlink ref="F2938" r:id="rId197" display="https://podminky.urs.cz/item/CS_URS_2024_02/998721203"/>
    <hyperlink ref="F2941" r:id="rId198" display="https://podminky.urs.cz/item/CS_URS_2024_02/725291652"/>
    <hyperlink ref="F2962" r:id="rId199" display="https://podminky.urs.cz/item/CS_URS_2024_02/725291654"/>
    <hyperlink ref="F2993" r:id="rId200" display="https://podminky.urs.cz/item/CS_URS_2024_02/725291662"/>
    <hyperlink ref="F3004" r:id="rId201" display="https://podminky.urs.cz/item/CS_URS_2024_02/725291664"/>
    <hyperlink ref="F3015" r:id="rId202" display="https://podminky.urs.cz/item/CS_URS_2024_02/725291666"/>
    <hyperlink ref="F3036" r:id="rId203" display="https://podminky.urs.cz/item/CS_URS_2024_02/725291670"/>
    <hyperlink ref="F3062" r:id="rId204" display="https://podminky.urs.cz/item/CS_URS_2024_02/998725203"/>
    <hyperlink ref="F3070" r:id="rId205" display="https://podminky.urs.cz/item/CS_URS_2024_02/751514763"/>
    <hyperlink ref="F3081" r:id="rId206" display="https://podminky.urs.cz/item/CS_URS_2024_02/998751202"/>
    <hyperlink ref="F3094" r:id="rId207" display="https://podminky.urs.cz/item/CS_URS_2024_02/998762213"/>
    <hyperlink ref="F3097" r:id="rId208" display="https://podminky.urs.cz/item/CS_URS_2024_02/763111720"/>
    <hyperlink ref="F3112" r:id="rId209" display="https://podminky.urs.cz/item/CS_URS_2024_02/763121211"/>
    <hyperlink ref="F3150" r:id="rId210" display="https://podminky.urs.cz/item/CS_URS_2024_02/763131411"/>
    <hyperlink ref="F3280" r:id="rId211" display="https://podminky.urs.cz/item/CS_URS_2024_02/763131451"/>
    <hyperlink ref="F3303" r:id="rId212" display="https://podminky.urs.cz/item/CS_URS_2024_02/763131712"/>
    <hyperlink ref="F3318" r:id="rId213" display="https://podminky.urs.cz/item/CS_URS_2024_02/763131722"/>
    <hyperlink ref="F3329" r:id="rId214" display="https://podminky.urs.cz/item/CS_URS_2024_02/763135101"/>
    <hyperlink ref="F3424" r:id="rId215" display="https://podminky.urs.cz/item/CS_URS_2024_02/763172347"/>
    <hyperlink ref="F3435" r:id="rId216" display="https://podminky.urs.cz/item/CS_URS_2024_02/763172355"/>
    <hyperlink ref="F3451" r:id="rId217" display="https://podminky.urs.cz/item/CS_URS_2024_02/763182314"/>
    <hyperlink ref="F3456" r:id="rId218" display="https://podminky.urs.cz/item/CS_URS_2024_02/998763403"/>
    <hyperlink ref="F3464" r:id="rId219" display="https://podminky.urs.cz/item/CS_URS_2024_02/764215646"/>
    <hyperlink ref="F3476" r:id="rId220" display="https://podminky.urs.cz/item/CS_URS_2024_02/764226465"/>
    <hyperlink ref="F3497" r:id="rId221" display="https://podminky.urs.cz/item/CS_URS_2024_02/764521433"/>
    <hyperlink ref="F3499" r:id="rId222" display="https://podminky.urs.cz/item/CS_URS_2024_02/764521463"/>
    <hyperlink ref="F3505" r:id="rId223" display="https://podminky.urs.cz/item/CS_URS_2024_02/764521464"/>
    <hyperlink ref="F3516" r:id="rId224" display="https://podminky.urs.cz/item/CS_URS_2024_02/764528402"/>
    <hyperlink ref="F3522" r:id="rId225" display="https://podminky.urs.cz/item/CS_URS_2024_02/998764213"/>
    <hyperlink ref="F3545" r:id="rId226" display="https://podminky.urs.cz/item/CS_URS_2024_02/766211611"/>
    <hyperlink ref="F3572" r:id="rId227" display="https://podminky.urs.cz/item/CS_URS_2024_02/766622131"/>
    <hyperlink ref="F3585" r:id="rId228" display="https://podminky.urs.cz/item/CS_URS_2024_02/766622132"/>
    <hyperlink ref="F3650" r:id="rId229" display="https://podminky.urs.cz/item/CS_URS_2024_02/766622133"/>
    <hyperlink ref="F3672" r:id="rId230" display="https://podminky.urs.cz/item/CS_URS_2024_02/766622216"/>
    <hyperlink ref="F3684" r:id="rId231" display="https://podminky.urs.cz/item/CS_URS_2024_02/766641131"/>
    <hyperlink ref="F3750" r:id="rId232" display="https://podminky.urs.cz/item/CS_URS_2024_02/766660001"/>
    <hyperlink ref="F3833" r:id="rId233" display="https://podminky.urs.cz/item/CS_URS_2024_02/766660002"/>
    <hyperlink ref="F3916" r:id="rId234" display="https://podminky.urs.cz/item/CS_URS_2024_02/766660011"/>
    <hyperlink ref="F4001" r:id="rId235" display="https://podminky.urs.cz/item/CS_URS_2024_02/766660012"/>
    <hyperlink ref="F4012" r:id="rId236" display="https://podminky.urs.cz/item/CS_URS_2024_02/766660021"/>
    <hyperlink ref="F4025" r:id="rId237" display="https://podminky.urs.cz/item/CS_URS_2024_02/766660022"/>
    <hyperlink ref="F4036" r:id="rId238" display="https://podminky.urs.cz/item/CS_URS_2024_02/766660031"/>
    <hyperlink ref="F4049" r:id="rId239" display="https://podminky.urs.cz/item/CS_URS_2024_02/766694116"/>
    <hyperlink ref="F4080" r:id="rId240" display="https://podminky.urs.cz/item/CS_URS_2024_02/998766203"/>
    <hyperlink ref="F4103" r:id="rId241" display="https://podminky.urs.cz/item/CS_URS_2024_01/767161211"/>
    <hyperlink ref="F4120" r:id="rId242" display="https://podminky.urs.cz/item/CS_URS_2024_01/767220410"/>
    <hyperlink ref="F4131" r:id="rId243" display="https://podminky.urs.cz/item/CS_URS_2024_02/767316312"/>
    <hyperlink ref="F4142" r:id="rId244" display="https://podminky.urs.cz/item/CS_URS_2024_02/767531121"/>
    <hyperlink ref="F4156" r:id="rId245" display="https://podminky.urs.cz/item/CS_URS_2024_02/767531211"/>
    <hyperlink ref="F4168" r:id="rId246" display="https://podminky.urs.cz/item/CS_URS_2024_02/767531215"/>
    <hyperlink ref="F4180" r:id="rId247" display="https://podminky.urs.cz/item/CS_URS_2024_02/767531231"/>
    <hyperlink ref="F4199" r:id="rId248" display="https://podminky.urs.cz/item/CS_URS_2024_02/767620322"/>
    <hyperlink ref="F4295" r:id="rId249" display="https://podminky.urs.cz/item/CS_URS_2024_02/767620323"/>
    <hyperlink ref="F4306" r:id="rId250" display="https://podminky.urs.cz/item/CS_URS_2024_02/767620352"/>
    <hyperlink ref="F4323" r:id="rId251" display="https://podminky.urs.cz/item/CS_URS_2024_02/767620353"/>
    <hyperlink ref="F4330" r:id="rId252" display="https://podminky.urs.cz/item/CS_URS_2024_02/767627306"/>
    <hyperlink ref="F4338" r:id="rId253" display="https://podminky.urs.cz/item/CS_URS_2024_02/767627307"/>
    <hyperlink ref="F4346" r:id="rId254" display="https://podminky.urs.cz/item/CS_URS_2024_02/767640221"/>
    <hyperlink ref="F4359" r:id="rId255" display="https://podminky.urs.cz/item/CS_URS_2024_02/767640222"/>
    <hyperlink ref="F4368" r:id="rId256" display="https://podminky.urs.cz/item/CS_URS_2024_02/767640322"/>
    <hyperlink ref="F4383" r:id="rId257" display="https://podminky.urs.cz/item/CS_URS_2024_02/767646411"/>
    <hyperlink ref="F4394" r:id="rId258" display="https://podminky.urs.cz/item/CS_URS_2024_02/767646522"/>
    <hyperlink ref="F4494" r:id="rId259" display="https://podminky.urs.cz/item/CS_URS_2024_01/767861010"/>
    <hyperlink ref="F4505" r:id="rId260" display="https://podminky.urs.cz/item/CS_URS_2024_02/998767203"/>
    <hyperlink ref="F4508" r:id="rId261" display="https://podminky.urs.cz/item/CS_URS_2024_02/771111011"/>
    <hyperlink ref="F4586" r:id="rId262" display="https://podminky.urs.cz/item/CS_URS_2024_02/771121011"/>
    <hyperlink ref="F4594" r:id="rId263" display="https://podminky.urs.cz/item/CS_URS_2024_02/771474113"/>
    <hyperlink ref="F4637" r:id="rId264" display="https://podminky.urs.cz/item/CS_URS_2024_02/771574413"/>
    <hyperlink ref="F4650" r:id="rId265" display="https://podminky.urs.cz/item/CS_URS_2024_02/771574433"/>
    <hyperlink ref="F4701" r:id="rId266" display="https://podminky.urs.cz/item/CS_URS_2024_02/771591112"/>
    <hyperlink ref="F4753" r:id="rId267" display="https://podminky.urs.cz/item/CS_URS_2024_02/771591115"/>
    <hyperlink ref="F4757" r:id="rId268" display="https://podminky.urs.cz/item/CS_URS_2024_02/771591184"/>
    <hyperlink ref="F4761" r:id="rId269" display="https://podminky.urs.cz/item/CS_URS_2024_02/771591241"/>
    <hyperlink ref="F4813" r:id="rId270" display="https://podminky.urs.cz/item/CS_URS_2024_02/771591264"/>
    <hyperlink ref="F4869" r:id="rId271" display="https://podminky.urs.cz/item/CS_URS_2024_02/771592011"/>
    <hyperlink ref="F4877" r:id="rId272" display="https://podminky.urs.cz/item/CS_URS_2024_02/998771203"/>
    <hyperlink ref="F4880" r:id="rId273" display="https://podminky.urs.cz/item/CS_URS_2024_02/776111112"/>
    <hyperlink ref="F5012" r:id="rId274" display="https://podminky.urs.cz/item/CS_URS_2024_02/776111311"/>
    <hyperlink ref="F5018" r:id="rId275" display="https://podminky.urs.cz/item/CS_URS_2024_02/776121112"/>
    <hyperlink ref="F5024" r:id="rId276" display="https://podminky.urs.cz/item/CS_URS_2024_02/776141121"/>
    <hyperlink ref="F5193" r:id="rId277" display="https://podminky.urs.cz/item/CS_URS_2024_02/776321111"/>
    <hyperlink ref="F5198" r:id="rId278" display="https://podminky.urs.cz/item/CS_URS_2024_02/776321211"/>
    <hyperlink ref="F5211" r:id="rId279" display="https://podminky.urs.cz/item/CS_URS_2024_02/776411112"/>
    <hyperlink ref="F5364" r:id="rId280" display="https://podminky.urs.cz/item/CS_URS_2024_02/776421312"/>
    <hyperlink ref="F5376" r:id="rId281" display="https://podminky.urs.cz/item/CS_URS_2024_02/776431111"/>
    <hyperlink ref="F5386" r:id="rId282" display="https://podminky.urs.cz/item/CS_URS_2024_02/776991111"/>
    <hyperlink ref="F5396" r:id="rId283" display="https://podminky.urs.cz/item/CS_URS_2024_02/776991222"/>
    <hyperlink ref="F5402" r:id="rId284" display="https://podminky.urs.cz/item/CS_URS_2024_02/998776203"/>
    <hyperlink ref="F5405" r:id="rId285" display="https://podminky.urs.cz/item/CS_URS_2024_02/781111011"/>
    <hyperlink ref="F5483" r:id="rId286" display="https://podminky.urs.cz/item/CS_URS_2024_02/781121011"/>
    <hyperlink ref="F5487" r:id="rId287" display="https://podminky.urs.cz/item/CS_URS_2024_02/781131112"/>
    <hyperlink ref="F5574" r:id="rId288" display="https://podminky.urs.cz/item/CS_URS_2024_02/781161022"/>
    <hyperlink ref="F5586" r:id="rId289" display="https://podminky.urs.cz/item/CS_URS_2024_02/781472214"/>
    <hyperlink ref="F5594" r:id="rId290" display="https://podminky.urs.cz/item/CS_URS_2024_02/781495115"/>
    <hyperlink ref="F5672" r:id="rId291" display="https://podminky.urs.cz/item/CS_URS_2024_02/781495141"/>
    <hyperlink ref="F5674" r:id="rId292" display="https://podminky.urs.cz/item/CS_URS_2024_02/781495142"/>
    <hyperlink ref="F5676" r:id="rId293" display="https://podminky.urs.cz/item/CS_URS_2024_02/781495211"/>
    <hyperlink ref="F5680" r:id="rId294" display="https://podminky.urs.cz/item/CS_URS_2024_02/998781203"/>
    <hyperlink ref="F5683" r:id="rId295" display="https://podminky.urs.cz/item/CS_URS_2024_02/783009421"/>
    <hyperlink ref="F5689" r:id="rId296" display="https://podminky.urs.cz/item/CS_URS_2024_02/783805120"/>
    <hyperlink ref="F5703" r:id="rId297" display="https://podminky.urs.cz/item/CS_URS_2024_02/783805220"/>
    <hyperlink ref="F5720" r:id="rId298" display="https://podminky.urs.cz/item/CS_URS_2024_02/784181101"/>
    <hyperlink ref="F5735" r:id="rId299" display="https://podminky.urs.cz/item/CS_URS_2024_02/784181107"/>
    <hyperlink ref="F5741" r:id="rId300" display="https://podminky.urs.cz/item/CS_URS_2024_02/784211101"/>
    <hyperlink ref="F5745" r:id="rId301" display="https://podminky.urs.cz/item/CS_URS_2024_02/784211107"/>
    <hyperlink ref="F5750" r:id="rId302" display="https://podminky.urs.cz/item/CS_URS_2024_02/786623011"/>
    <hyperlink ref="F5761" r:id="rId303" display="https://podminky.urs.cz/item/CS_URS_2024_02/786623013"/>
    <hyperlink ref="F5774" r:id="rId304" display="https://podminky.urs.cz/item/CS_URS_2024_02/786623015"/>
    <hyperlink ref="F5785" r:id="rId305" display="https://podminky.urs.cz/item/CS_URS_2024_02/786623039"/>
    <hyperlink ref="F5796" r:id="rId306" display="https://podminky.urs.cz/item/CS_URS_2024_02/786623043"/>
    <hyperlink ref="F5813" r:id="rId307" display="https://podminky.urs.cz/item/CS_URS_2024_02/786623051"/>
    <hyperlink ref="F5828" r:id="rId308" display="https://podminky.urs.cz/item/CS_URS_2024_02/998786203"/>
    <hyperlink ref="F5836" r:id="rId309" display="https://podminky.urs.cz/item/CS_URS_2024_02/99878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5351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ROUND(J102,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ROUND((SUM(BE102:BE531)),  2)</f>
        <v>0</v>
      </c>
      <c r="G37" s="41"/>
      <c r="H37" s="41"/>
      <c r="I37" s="163">
        <v>0.20999999999999999</v>
      </c>
      <c r="J37" s="162">
        <f>ROUND(((SUM(BE102:BE531))*I37),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ROUND((SUM(BF102:BF531)),  2)</f>
        <v>0</v>
      </c>
      <c r="G38" s="41"/>
      <c r="H38" s="41"/>
      <c r="I38" s="163">
        <v>0.12</v>
      </c>
      <c r="J38" s="162">
        <f>ROUND(((SUM(BF102:BF531))*I38),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ROUND((SUM(BG102:BG531)),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ROUND((SUM(BH102:BH531)),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ROUND((SUM(BI102:BI531)),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D.1.4.A - Zdravotně technické instalace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5353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329</v>
      </c>
      <c r="E69" s="188"/>
      <c r="F69" s="188"/>
      <c r="G69" s="188"/>
      <c r="H69" s="188"/>
      <c r="I69" s="188"/>
      <c r="J69" s="189">
        <f>J104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332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337</v>
      </c>
      <c r="E71" s="183"/>
      <c r="F71" s="183"/>
      <c r="G71" s="183"/>
      <c r="H71" s="183"/>
      <c r="I71" s="183"/>
      <c r="J71" s="184">
        <f>J132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8"/>
      <c r="D72" s="187" t="s">
        <v>341</v>
      </c>
      <c r="E72" s="188"/>
      <c r="F72" s="188"/>
      <c r="G72" s="188"/>
      <c r="H72" s="188"/>
      <c r="I72" s="188"/>
      <c r="J72" s="189">
        <f>J133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5354</v>
      </c>
      <c r="E73" s="188"/>
      <c r="F73" s="188"/>
      <c r="G73" s="188"/>
      <c r="H73" s="188"/>
      <c r="I73" s="188"/>
      <c r="J73" s="189">
        <f>J252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5355</v>
      </c>
      <c r="E74" s="188"/>
      <c r="F74" s="188"/>
      <c r="G74" s="188"/>
      <c r="H74" s="188"/>
      <c r="I74" s="188"/>
      <c r="J74" s="189">
        <f>J444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342</v>
      </c>
      <c r="E75" s="188"/>
      <c r="F75" s="188"/>
      <c r="G75" s="188"/>
      <c r="H75" s="188"/>
      <c r="I75" s="188"/>
      <c r="J75" s="189">
        <f>J448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5356</v>
      </c>
      <c r="E76" s="188"/>
      <c r="F76" s="188"/>
      <c r="G76" s="188"/>
      <c r="H76" s="188"/>
      <c r="I76" s="188"/>
      <c r="J76" s="189">
        <f>J502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5357</v>
      </c>
      <c r="E77" s="188"/>
      <c r="F77" s="188"/>
      <c r="G77" s="188"/>
      <c r="H77" s="188"/>
      <c r="I77" s="188"/>
      <c r="J77" s="189">
        <f>J524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5358</v>
      </c>
      <c r="E78" s="188"/>
      <c r="F78" s="188"/>
      <c r="G78" s="188"/>
      <c r="H78" s="188"/>
      <c r="I78" s="188"/>
      <c r="J78" s="189">
        <f>J528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358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6.25" customHeight="1">
      <c r="A88" s="41"/>
      <c r="B88" s="42"/>
      <c r="C88" s="43"/>
      <c r="D88" s="43"/>
      <c r="E88" s="175" t="str">
        <f>E7</f>
        <v>Rozšíření domova pro seniory na p.č. 2656/3 a 2634 k.ú. Trutnov - ul. R. Frimla čp. 936, Trutnov</v>
      </c>
      <c r="F88" s="35"/>
      <c r="G88" s="35"/>
      <c r="H88" s="35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171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5" t="s">
        <v>175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179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94" t="s">
        <v>5349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5350</v>
      </c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D.1.4.A - Zdravotně technické instalace</v>
      </c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p.č. 2656/3 a 2634 k.ú. Trutnov</v>
      </c>
      <c r="G96" s="43"/>
      <c r="H96" s="43"/>
      <c r="I96" s="35" t="s">
        <v>23</v>
      </c>
      <c r="J96" s="75" t="str">
        <f>IF(J16="","",J16)</f>
        <v>29. 7. 2024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Město Trutnov</v>
      </c>
      <c r="G98" s="43"/>
      <c r="H98" s="43"/>
      <c r="I98" s="35" t="s">
        <v>33</v>
      </c>
      <c r="J98" s="39" t="str">
        <f>E25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Ondřej Zikán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91"/>
      <c r="B101" s="192"/>
      <c r="C101" s="193" t="s">
        <v>359</v>
      </c>
      <c r="D101" s="194" t="s">
        <v>63</v>
      </c>
      <c r="E101" s="194" t="s">
        <v>59</v>
      </c>
      <c r="F101" s="194" t="s">
        <v>60</v>
      </c>
      <c r="G101" s="194" t="s">
        <v>360</v>
      </c>
      <c r="H101" s="194" t="s">
        <v>361</v>
      </c>
      <c r="I101" s="194" t="s">
        <v>362</v>
      </c>
      <c r="J101" s="194" t="s">
        <v>326</v>
      </c>
      <c r="K101" s="195" t="s">
        <v>363</v>
      </c>
      <c r="L101" s="196"/>
      <c r="M101" s="95" t="s">
        <v>19</v>
      </c>
      <c r="N101" s="96" t="s">
        <v>48</v>
      </c>
      <c r="O101" s="96" t="s">
        <v>364</v>
      </c>
      <c r="P101" s="96" t="s">
        <v>365</v>
      </c>
      <c r="Q101" s="96" t="s">
        <v>366</v>
      </c>
      <c r="R101" s="96" t="s">
        <v>367</v>
      </c>
      <c r="S101" s="96" t="s">
        <v>368</v>
      </c>
      <c r="T101" s="97" t="s">
        <v>369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1"/>
      <c r="B102" s="42"/>
      <c r="C102" s="102" t="s">
        <v>370</v>
      </c>
      <c r="D102" s="43"/>
      <c r="E102" s="43"/>
      <c r="F102" s="43"/>
      <c r="G102" s="43"/>
      <c r="H102" s="43"/>
      <c r="I102" s="43"/>
      <c r="J102" s="197">
        <f>BK102</f>
        <v>0</v>
      </c>
      <c r="K102" s="43"/>
      <c r="L102" s="47"/>
      <c r="M102" s="98"/>
      <c r="N102" s="198"/>
      <c r="O102" s="99"/>
      <c r="P102" s="199">
        <f>P103+P132</f>
        <v>0</v>
      </c>
      <c r="Q102" s="99"/>
      <c r="R102" s="199">
        <f>R103+R132</f>
        <v>74.766165200000003</v>
      </c>
      <c r="S102" s="99"/>
      <c r="T102" s="200">
        <f>T103+T132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77</v>
      </c>
      <c r="AU102" s="20" t="s">
        <v>327</v>
      </c>
      <c r="BK102" s="201">
        <f>BK103+BK132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371</v>
      </c>
      <c r="F103" s="205" t="s">
        <v>371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P104+P128</f>
        <v>0</v>
      </c>
      <c r="Q103" s="210"/>
      <c r="R103" s="211">
        <f>R104+R128</f>
        <v>64.153083199999998</v>
      </c>
      <c r="S103" s="210"/>
      <c r="T103" s="212">
        <f>T104+T128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373</v>
      </c>
      <c r="BK103" s="215">
        <f>BK104+BK128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374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SUM(P105:P127)</f>
        <v>0</v>
      </c>
      <c r="Q104" s="210"/>
      <c r="R104" s="211">
        <f>SUM(R105:R127)</f>
        <v>64.153083199999998</v>
      </c>
      <c r="S104" s="210"/>
      <c r="T104" s="212">
        <f>SUM(T105:T127)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373</v>
      </c>
      <c r="BK104" s="215">
        <f>SUM(BK105:BK127)</f>
        <v>0</v>
      </c>
    </row>
    <row r="105" s="2" customFormat="1" ht="44.25" customHeight="1">
      <c r="A105" s="41"/>
      <c r="B105" s="42"/>
      <c r="C105" s="218" t="s">
        <v>85</v>
      </c>
      <c r="D105" s="218" t="s">
        <v>375</v>
      </c>
      <c r="E105" s="219" t="s">
        <v>5359</v>
      </c>
      <c r="F105" s="220" t="s">
        <v>5360</v>
      </c>
      <c r="G105" s="221" t="s">
        <v>212</v>
      </c>
      <c r="H105" s="222">
        <v>20.992000000000001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5361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5362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5363</v>
      </c>
      <c r="G107" s="248"/>
      <c r="H107" s="251">
        <v>20.992000000000001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37.8" customHeight="1">
      <c r="A108" s="41"/>
      <c r="B108" s="42"/>
      <c r="C108" s="218" t="s">
        <v>91</v>
      </c>
      <c r="D108" s="218" t="s">
        <v>375</v>
      </c>
      <c r="E108" s="219" t="s">
        <v>5364</v>
      </c>
      <c r="F108" s="220" t="s">
        <v>5365</v>
      </c>
      <c r="G108" s="221" t="s">
        <v>153</v>
      </c>
      <c r="H108" s="222">
        <v>52.479999999999997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0.00084000000000000003</v>
      </c>
      <c r="R108" s="227">
        <f>Q108*H108</f>
        <v>0.044083199999999996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5366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5367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5368</v>
      </c>
      <c r="G110" s="248"/>
      <c r="H110" s="251">
        <v>52.479999999999997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44.25" customHeight="1">
      <c r="A111" s="41"/>
      <c r="B111" s="42"/>
      <c r="C111" s="218" t="s">
        <v>98</v>
      </c>
      <c r="D111" s="218" t="s">
        <v>375</v>
      </c>
      <c r="E111" s="219" t="s">
        <v>5369</v>
      </c>
      <c r="F111" s="220" t="s">
        <v>5370</v>
      </c>
      <c r="G111" s="221" t="s">
        <v>153</v>
      </c>
      <c r="H111" s="222">
        <v>52.479999999999997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5371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5372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5368</v>
      </c>
      <c r="G113" s="248"/>
      <c r="H113" s="251">
        <v>52.479999999999997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62.7" customHeight="1">
      <c r="A114" s="41"/>
      <c r="B114" s="42"/>
      <c r="C114" s="218" t="s">
        <v>379</v>
      </c>
      <c r="D114" s="218" t="s">
        <v>375</v>
      </c>
      <c r="E114" s="219" t="s">
        <v>436</v>
      </c>
      <c r="F114" s="220" t="s">
        <v>437</v>
      </c>
      <c r="G114" s="221" t="s">
        <v>212</v>
      </c>
      <c r="H114" s="222">
        <v>35.616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5373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439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5374</v>
      </c>
      <c r="G116" s="248"/>
      <c r="H116" s="251">
        <v>35.616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85</v>
      </c>
      <c r="AY116" s="257" t="s">
        <v>373</v>
      </c>
    </row>
    <row r="117" s="2" customFormat="1" ht="44.25" customHeight="1">
      <c r="A117" s="41"/>
      <c r="B117" s="42"/>
      <c r="C117" s="218" t="s">
        <v>405</v>
      </c>
      <c r="D117" s="218" t="s">
        <v>375</v>
      </c>
      <c r="E117" s="219" t="s">
        <v>5375</v>
      </c>
      <c r="F117" s="220" t="s">
        <v>5376</v>
      </c>
      <c r="G117" s="221" t="s">
        <v>463</v>
      </c>
      <c r="H117" s="222">
        <v>64.108999999999995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5377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5378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5379</v>
      </c>
      <c r="G119" s="248"/>
      <c r="H119" s="251">
        <v>64.108999999999995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7.8" customHeight="1">
      <c r="A120" s="41"/>
      <c r="B120" s="42"/>
      <c r="C120" s="218" t="s">
        <v>411</v>
      </c>
      <c r="D120" s="218" t="s">
        <v>375</v>
      </c>
      <c r="E120" s="219" t="s">
        <v>476</v>
      </c>
      <c r="F120" s="220" t="s">
        <v>477</v>
      </c>
      <c r="G120" s="221" t="s">
        <v>212</v>
      </c>
      <c r="H120" s="222">
        <v>35.616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5380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479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5374</v>
      </c>
      <c r="G122" s="248"/>
      <c r="H122" s="251">
        <v>35.616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66.75" customHeight="1">
      <c r="A123" s="41"/>
      <c r="B123" s="42"/>
      <c r="C123" s="218" t="s">
        <v>416</v>
      </c>
      <c r="D123" s="218" t="s">
        <v>375</v>
      </c>
      <c r="E123" s="219" t="s">
        <v>5381</v>
      </c>
      <c r="F123" s="220" t="s">
        <v>5382</v>
      </c>
      <c r="G123" s="221" t="s">
        <v>212</v>
      </c>
      <c r="H123" s="222">
        <v>29.68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5383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5384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5385</v>
      </c>
      <c r="G125" s="248"/>
      <c r="H125" s="251">
        <v>29.68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85</v>
      </c>
      <c r="AY125" s="257" t="s">
        <v>373</v>
      </c>
    </row>
    <row r="126" s="2" customFormat="1" ht="16.5" customHeight="1">
      <c r="A126" s="41"/>
      <c r="B126" s="42"/>
      <c r="C126" s="280" t="s">
        <v>422</v>
      </c>
      <c r="D126" s="280" t="s">
        <v>489</v>
      </c>
      <c r="E126" s="281" t="s">
        <v>5386</v>
      </c>
      <c r="F126" s="282" t="s">
        <v>5387</v>
      </c>
      <c r="G126" s="283" t="s">
        <v>463</v>
      </c>
      <c r="H126" s="284">
        <v>64.108999999999995</v>
      </c>
      <c r="I126" s="285"/>
      <c r="J126" s="286">
        <f>ROUND(I126*H126,2)</f>
        <v>0</v>
      </c>
      <c r="K126" s="282" t="s">
        <v>5388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1</v>
      </c>
      <c r="R126" s="227">
        <f>Q126*H126</f>
        <v>64.108999999999995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5389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5390</v>
      </c>
      <c r="G127" s="248"/>
      <c r="H127" s="251">
        <v>64.108999999999995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379</v>
      </c>
      <c r="F128" s="216" t="s">
        <v>995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SUM(BK129:BK131)</f>
        <v>0</v>
      </c>
    </row>
    <row r="129" s="2" customFormat="1" ht="24.15" customHeight="1">
      <c r="A129" s="41"/>
      <c r="B129" s="42"/>
      <c r="C129" s="218" t="s">
        <v>430</v>
      </c>
      <c r="D129" s="218" t="s">
        <v>375</v>
      </c>
      <c r="E129" s="219" t="s">
        <v>5391</v>
      </c>
      <c r="F129" s="220" t="s">
        <v>5392</v>
      </c>
      <c r="G129" s="221" t="s">
        <v>212</v>
      </c>
      <c r="H129" s="222">
        <v>5.9359999999999999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5393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5394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5395</v>
      </c>
      <c r="G131" s="248"/>
      <c r="H131" s="251">
        <v>5.9359999999999999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85</v>
      </c>
      <c r="AY131" s="257" t="s">
        <v>373</v>
      </c>
    </row>
    <row r="132" s="12" customFormat="1" ht="25.92" customHeight="1">
      <c r="A132" s="12"/>
      <c r="B132" s="202"/>
      <c r="C132" s="203"/>
      <c r="D132" s="204" t="s">
        <v>77</v>
      </c>
      <c r="E132" s="205" t="s">
        <v>1935</v>
      </c>
      <c r="F132" s="205" t="s">
        <v>1936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P133+P252+P444+P448+P502+P524+P528</f>
        <v>0</v>
      </c>
      <c r="Q132" s="210"/>
      <c r="R132" s="211">
        <f>R133+R252+R444+R448+R502+R524+R528</f>
        <v>10.613082</v>
      </c>
      <c r="S132" s="210"/>
      <c r="T132" s="212">
        <f>T133+T252+T444+T448+T502+T524+T528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91</v>
      </c>
      <c r="AT132" s="214" t="s">
        <v>77</v>
      </c>
      <c r="AU132" s="214" t="s">
        <v>78</v>
      </c>
      <c r="AY132" s="213" t="s">
        <v>373</v>
      </c>
      <c r="BK132" s="215">
        <f>BK133+BK252+BK444+BK448+BK502+BK524+BK528</f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2522</v>
      </c>
      <c r="F133" s="216" t="s">
        <v>2523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SUM(P134:P251)</f>
        <v>0</v>
      </c>
      <c r="Q133" s="210"/>
      <c r="R133" s="211">
        <f>SUM(R134:R251)</f>
        <v>1.8403169999999998</v>
      </c>
      <c r="S133" s="210"/>
      <c r="T133" s="212">
        <f>SUM(T134:T251)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91</v>
      </c>
      <c r="AT133" s="214" t="s">
        <v>77</v>
      </c>
      <c r="AU133" s="214" t="s">
        <v>85</v>
      </c>
      <c r="AY133" s="213" t="s">
        <v>373</v>
      </c>
      <c r="BK133" s="215">
        <f>SUM(BK134:BK251)</f>
        <v>0</v>
      </c>
    </row>
    <row r="134" s="2" customFormat="1" ht="21.75" customHeight="1">
      <c r="A134" s="41"/>
      <c r="B134" s="42"/>
      <c r="C134" s="218" t="s">
        <v>435</v>
      </c>
      <c r="D134" s="218" t="s">
        <v>375</v>
      </c>
      <c r="E134" s="219" t="s">
        <v>5396</v>
      </c>
      <c r="F134" s="220" t="s">
        <v>5397</v>
      </c>
      <c r="G134" s="221" t="s">
        <v>230</v>
      </c>
      <c r="H134" s="222">
        <v>19.5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0.00142</v>
      </c>
      <c r="R134" s="227">
        <f>Q134*H134</f>
        <v>0.027689999999999999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5398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5399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14" customFormat="1">
      <c r="A136" s="14"/>
      <c r="B136" s="247"/>
      <c r="C136" s="248"/>
      <c r="D136" s="238" t="s">
        <v>383</v>
      </c>
      <c r="E136" s="249" t="s">
        <v>19</v>
      </c>
      <c r="F136" s="250" t="s">
        <v>5400</v>
      </c>
      <c r="G136" s="248"/>
      <c r="H136" s="251">
        <v>15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383</v>
      </c>
      <c r="AU136" s="257" t="s">
        <v>91</v>
      </c>
      <c r="AV136" s="14" t="s">
        <v>91</v>
      </c>
      <c r="AW136" s="14" t="s">
        <v>37</v>
      </c>
      <c r="AX136" s="14" t="s">
        <v>85</v>
      </c>
      <c r="AY136" s="257" t="s">
        <v>373</v>
      </c>
    </row>
    <row r="137" s="14" customFormat="1">
      <c r="A137" s="14"/>
      <c r="B137" s="247"/>
      <c r="C137" s="248"/>
      <c r="D137" s="238" t="s">
        <v>383</v>
      </c>
      <c r="E137" s="248"/>
      <c r="F137" s="250" t="s">
        <v>5401</v>
      </c>
      <c r="G137" s="248"/>
      <c r="H137" s="251">
        <v>19.5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4</v>
      </c>
      <c r="AX137" s="14" t="s">
        <v>85</v>
      </c>
      <c r="AY137" s="257" t="s">
        <v>373</v>
      </c>
    </row>
    <row r="138" s="2" customFormat="1" ht="21.75" customHeight="1">
      <c r="A138" s="41"/>
      <c r="B138" s="42"/>
      <c r="C138" s="218" t="s">
        <v>449</v>
      </c>
      <c r="D138" s="218" t="s">
        <v>375</v>
      </c>
      <c r="E138" s="219" t="s">
        <v>5402</v>
      </c>
      <c r="F138" s="220" t="s">
        <v>5403</v>
      </c>
      <c r="G138" s="221" t="s">
        <v>230</v>
      </c>
      <c r="H138" s="222">
        <v>154.69999999999999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0.00197</v>
      </c>
      <c r="R138" s="227">
        <f>Q138*H138</f>
        <v>0.30475899999999995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5404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5405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5406</v>
      </c>
      <c r="G140" s="248"/>
      <c r="H140" s="251">
        <v>119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14" customFormat="1">
      <c r="A141" s="14"/>
      <c r="B141" s="247"/>
      <c r="C141" s="248"/>
      <c r="D141" s="238" t="s">
        <v>383</v>
      </c>
      <c r="E141" s="248"/>
      <c r="F141" s="250" t="s">
        <v>5407</v>
      </c>
      <c r="G141" s="248"/>
      <c r="H141" s="251">
        <v>154.69999999999999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4</v>
      </c>
      <c r="AX141" s="14" t="s">
        <v>85</v>
      </c>
      <c r="AY141" s="257" t="s">
        <v>373</v>
      </c>
    </row>
    <row r="142" s="2" customFormat="1" ht="21.75" customHeight="1">
      <c r="A142" s="41"/>
      <c r="B142" s="42"/>
      <c r="C142" s="218" t="s">
        <v>8</v>
      </c>
      <c r="D142" s="218" t="s">
        <v>375</v>
      </c>
      <c r="E142" s="219" t="s">
        <v>5408</v>
      </c>
      <c r="F142" s="220" t="s">
        <v>5409</v>
      </c>
      <c r="G142" s="221" t="s">
        <v>230</v>
      </c>
      <c r="H142" s="222">
        <v>45.5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0.0030400000000000002</v>
      </c>
      <c r="R142" s="227">
        <f>Q142*H142</f>
        <v>0.13832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482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5410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5411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14" customFormat="1">
      <c r="A144" s="14"/>
      <c r="B144" s="247"/>
      <c r="C144" s="248"/>
      <c r="D144" s="238" t="s">
        <v>383</v>
      </c>
      <c r="E144" s="249" t="s">
        <v>19</v>
      </c>
      <c r="F144" s="250" t="s">
        <v>5412</v>
      </c>
      <c r="G144" s="248"/>
      <c r="H144" s="251">
        <v>35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37</v>
      </c>
      <c r="AX144" s="14" t="s">
        <v>85</v>
      </c>
      <c r="AY144" s="257" t="s">
        <v>373</v>
      </c>
    </row>
    <row r="145" s="14" customFormat="1">
      <c r="A145" s="14"/>
      <c r="B145" s="247"/>
      <c r="C145" s="248"/>
      <c r="D145" s="238" t="s">
        <v>383</v>
      </c>
      <c r="E145" s="248"/>
      <c r="F145" s="250" t="s">
        <v>5413</v>
      </c>
      <c r="G145" s="248"/>
      <c r="H145" s="251">
        <v>45.5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4</v>
      </c>
      <c r="AX145" s="14" t="s">
        <v>85</v>
      </c>
      <c r="AY145" s="257" t="s">
        <v>373</v>
      </c>
    </row>
    <row r="146" s="2" customFormat="1" ht="21.75" customHeight="1">
      <c r="A146" s="41"/>
      <c r="B146" s="42"/>
      <c r="C146" s="218" t="s">
        <v>460</v>
      </c>
      <c r="D146" s="218" t="s">
        <v>375</v>
      </c>
      <c r="E146" s="219" t="s">
        <v>5414</v>
      </c>
      <c r="F146" s="220" t="s">
        <v>5415</v>
      </c>
      <c r="G146" s="221" t="s">
        <v>230</v>
      </c>
      <c r="H146" s="222">
        <v>65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0.0049199999999999999</v>
      </c>
      <c r="R146" s="227">
        <f>Q146*H146</f>
        <v>0.31979999999999997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482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5416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5417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5418</v>
      </c>
      <c r="G148" s="248"/>
      <c r="H148" s="251">
        <v>50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14" customFormat="1">
      <c r="A149" s="14"/>
      <c r="B149" s="247"/>
      <c r="C149" s="248"/>
      <c r="D149" s="238" t="s">
        <v>383</v>
      </c>
      <c r="E149" s="248"/>
      <c r="F149" s="250" t="s">
        <v>5419</v>
      </c>
      <c r="G149" s="248"/>
      <c r="H149" s="251">
        <v>65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4</v>
      </c>
      <c r="AX149" s="14" t="s">
        <v>85</v>
      </c>
      <c r="AY149" s="257" t="s">
        <v>373</v>
      </c>
    </row>
    <row r="150" s="2" customFormat="1" ht="24.15" customHeight="1">
      <c r="A150" s="41"/>
      <c r="B150" s="42"/>
      <c r="C150" s="218" t="s">
        <v>467</v>
      </c>
      <c r="D150" s="218" t="s">
        <v>375</v>
      </c>
      <c r="E150" s="219" t="s">
        <v>5420</v>
      </c>
      <c r="F150" s="220" t="s">
        <v>5421</v>
      </c>
      <c r="G150" s="221" t="s">
        <v>230</v>
      </c>
      <c r="H150" s="222">
        <v>52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0.00059000000000000003</v>
      </c>
      <c r="R150" s="227">
        <f>Q150*H150</f>
        <v>0.030680000000000002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5422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5423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5424</v>
      </c>
      <c r="G152" s="248"/>
      <c r="H152" s="251">
        <v>40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14" customFormat="1">
      <c r="A153" s="14"/>
      <c r="B153" s="247"/>
      <c r="C153" s="248"/>
      <c r="D153" s="238" t="s">
        <v>383</v>
      </c>
      <c r="E153" s="248"/>
      <c r="F153" s="250" t="s">
        <v>5425</v>
      </c>
      <c r="G153" s="248"/>
      <c r="H153" s="251">
        <v>52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4</v>
      </c>
      <c r="AX153" s="14" t="s">
        <v>85</v>
      </c>
      <c r="AY153" s="257" t="s">
        <v>373</v>
      </c>
    </row>
    <row r="154" s="2" customFormat="1" ht="24.15" customHeight="1">
      <c r="A154" s="41"/>
      <c r="B154" s="42"/>
      <c r="C154" s="218" t="s">
        <v>475</v>
      </c>
      <c r="D154" s="218" t="s">
        <v>375</v>
      </c>
      <c r="E154" s="219" t="s">
        <v>5426</v>
      </c>
      <c r="F154" s="220" t="s">
        <v>5427</v>
      </c>
      <c r="G154" s="221" t="s">
        <v>230</v>
      </c>
      <c r="H154" s="222">
        <v>209.30000000000001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0.0020100000000000001</v>
      </c>
      <c r="R154" s="227">
        <f>Q154*H154</f>
        <v>0.42069300000000004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482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5428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5429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5430</v>
      </c>
      <c r="G156" s="248"/>
      <c r="H156" s="251">
        <v>161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14" customFormat="1">
      <c r="A157" s="14"/>
      <c r="B157" s="247"/>
      <c r="C157" s="248"/>
      <c r="D157" s="238" t="s">
        <v>383</v>
      </c>
      <c r="E157" s="248"/>
      <c r="F157" s="250" t="s">
        <v>5431</v>
      </c>
      <c r="G157" s="248"/>
      <c r="H157" s="251">
        <v>209.30000000000001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4</v>
      </c>
      <c r="AX157" s="14" t="s">
        <v>85</v>
      </c>
      <c r="AY157" s="257" t="s">
        <v>373</v>
      </c>
    </row>
    <row r="158" s="2" customFormat="1" ht="21.75" customHeight="1">
      <c r="A158" s="41"/>
      <c r="B158" s="42"/>
      <c r="C158" s="218" t="s">
        <v>482</v>
      </c>
      <c r="D158" s="218" t="s">
        <v>375</v>
      </c>
      <c r="E158" s="219" t="s">
        <v>5432</v>
      </c>
      <c r="F158" s="220" t="s">
        <v>5433</v>
      </c>
      <c r="G158" s="221" t="s">
        <v>230</v>
      </c>
      <c r="H158" s="222">
        <v>7.7999999999999998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0.00040000000000000002</v>
      </c>
      <c r="R158" s="227">
        <f>Q158*H158</f>
        <v>0.0031199999999999999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5434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5435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5436</v>
      </c>
      <c r="G160" s="248"/>
      <c r="H160" s="251">
        <v>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14" customFormat="1">
      <c r="A161" s="14"/>
      <c r="B161" s="247"/>
      <c r="C161" s="248"/>
      <c r="D161" s="238" t="s">
        <v>383</v>
      </c>
      <c r="E161" s="248"/>
      <c r="F161" s="250" t="s">
        <v>5437</v>
      </c>
      <c r="G161" s="248"/>
      <c r="H161" s="251">
        <v>7.7999999999999998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4</v>
      </c>
      <c r="AX161" s="14" t="s">
        <v>85</v>
      </c>
      <c r="AY161" s="257" t="s">
        <v>373</v>
      </c>
    </row>
    <row r="162" s="2" customFormat="1" ht="21.75" customHeight="1">
      <c r="A162" s="41"/>
      <c r="B162" s="42"/>
      <c r="C162" s="218" t="s">
        <v>488</v>
      </c>
      <c r="D162" s="218" t="s">
        <v>375</v>
      </c>
      <c r="E162" s="219" t="s">
        <v>5438</v>
      </c>
      <c r="F162" s="220" t="s">
        <v>5439</v>
      </c>
      <c r="G162" s="221" t="s">
        <v>230</v>
      </c>
      <c r="H162" s="222">
        <v>122.2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0.00040999999999999999</v>
      </c>
      <c r="R162" s="227">
        <f>Q162*H162</f>
        <v>0.050102000000000001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5440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5441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5442</v>
      </c>
      <c r="G164" s="248"/>
      <c r="H164" s="251">
        <v>94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14" customFormat="1">
      <c r="A165" s="14"/>
      <c r="B165" s="247"/>
      <c r="C165" s="248"/>
      <c r="D165" s="238" t="s">
        <v>383</v>
      </c>
      <c r="E165" s="248"/>
      <c r="F165" s="250" t="s">
        <v>5443</v>
      </c>
      <c r="G165" s="248"/>
      <c r="H165" s="251">
        <v>122.2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4</v>
      </c>
      <c r="AX165" s="14" t="s">
        <v>85</v>
      </c>
      <c r="AY165" s="257" t="s">
        <v>373</v>
      </c>
    </row>
    <row r="166" s="2" customFormat="1" ht="21.75" customHeight="1">
      <c r="A166" s="41"/>
      <c r="B166" s="42"/>
      <c r="C166" s="218" t="s">
        <v>494</v>
      </c>
      <c r="D166" s="218" t="s">
        <v>375</v>
      </c>
      <c r="E166" s="219" t="s">
        <v>5444</v>
      </c>
      <c r="F166" s="220" t="s">
        <v>5445</v>
      </c>
      <c r="G166" s="221" t="s">
        <v>230</v>
      </c>
      <c r="H166" s="222">
        <v>34.799999999999997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0.00048000000000000001</v>
      </c>
      <c r="R166" s="227">
        <f>Q166*H166</f>
        <v>0.016704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5446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5447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5448</v>
      </c>
      <c r="G168" s="248"/>
      <c r="H168" s="251">
        <v>29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14" customFormat="1">
      <c r="A169" s="14"/>
      <c r="B169" s="247"/>
      <c r="C169" s="248"/>
      <c r="D169" s="238" t="s">
        <v>383</v>
      </c>
      <c r="E169" s="248"/>
      <c r="F169" s="250" t="s">
        <v>5449</v>
      </c>
      <c r="G169" s="248"/>
      <c r="H169" s="251">
        <v>34.799999999999997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4</v>
      </c>
      <c r="AX169" s="14" t="s">
        <v>85</v>
      </c>
      <c r="AY169" s="257" t="s">
        <v>373</v>
      </c>
    </row>
    <row r="170" s="2" customFormat="1" ht="21.75" customHeight="1">
      <c r="A170" s="41"/>
      <c r="B170" s="42"/>
      <c r="C170" s="218" t="s">
        <v>501</v>
      </c>
      <c r="D170" s="218" t="s">
        <v>375</v>
      </c>
      <c r="E170" s="219" t="s">
        <v>5450</v>
      </c>
      <c r="F170" s="220" t="s">
        <v>5451</v>
      </c>
      <c r="G170" s="221" t="s">
        <v>230</v>
      </c>
      <c r="H170" s="222">
        <v>45.5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0.00071000000000000002</v>
      </c>
      <c r="R170" s="227">
        <f>Q170*H170</f>
        <v>0.032305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5452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5453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4" customFormat="1">
      <c r="A172" s="14"/>
      <c r="B172" s="247"/>
      <c r="C172" s="248"/>
      <c r="D172" s="238" t="s">
        <v>383</v>
      </c>
      <c r="E172" s="249" t="s">
        <v>19</v>
      </c>
      <c r="F172" s="250" t="s">
        <v>5412</v>
      </c>
      <c r="G172" s="248"/>
      <c r="H172" s="251">
        <v>35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383</v>
      </c>
      <c r="AU172" s="257" t="s">
        <v>91</v>
      </c>
      <c r="AV172" s="14" t="s">
        <v>91</v>
      </c>
      <c r="AW172" s="14" t="s">
        <v>37</v>
      </c>
      <c r="AX172" s="14" t="s">
        <v>85</v>
      </c>
      <c r="AY172" s="257" t="s">
        <v>373</v>
      </c>
    </row>
    <row r="173" s="14" customFormat="1">
      <c r="A173" s="14"/>
      <c r="B173" s="247"/>
      <c r="C173" s="248"/>
      <c r="D173" s="238" t="s">
        <v>383</v>
      </c>
      <c r="E173" s="248"/>
      <c r="F173" s="250" t="s">
        <v>5413</v>
      </c>
      <c r="G173" s="248"/>
      <c r="H173" s="251">
        <v>45.5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383</v>
      </c>
      <c r="AU173" s="257" t="s">
        <v>91</v>
      </c>
      <c r="AV173" s="14" t="s">
        <v>91</v>
      </c>
      <c r="AW173" s="14" t="s">
        <v>4</v>
      </c>
      <c r="AX173" s="14" t="s">
        <v>85</v>
      </c>
      <c r="AY173" s="257" t="s">
        <v>373</v>
      </c>
    </row>
    <row r="174" s="2" customFormat="1" ht="21.75" customHeight="1">
      <c r="A174" s="41"/>
      <c r="B174" s="42"/>
      <c r="C174" s="218" t="s">
        <v>512</v>
      </c>
      <c r="D174" s="218" t="s">
        <v>375</v>
      </c>
      <c r="E174" s="219" t="s">
        <v>5454</v>
      </c>
      <c r="F174" s="220" t="s">
        <v>5455</v>
      </c>
      <c r="G174" s="221" t="s">
        <v>230</v>
      </c>
      <c r="H174" s="222">
        <v>119.59999999999999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0.0022399999999999998</v>
      </c>
      <c r="R174" s="227">
        <f>Q174*H174</f>
        <v>0.26790399999999998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5456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5457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5458</v>
      </c>
      <c r="G176" s="248"/>
      <c r="H176" s="251">
        <v>92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14" customFormat="1">
      <c r="A177" s="14"/>
      <c r="B177" s="247"/>
      <c r="C177" s="248"/>
      <c r="D177" s="238" t="s">
        <v>383</v>
      </c>
      <c r="E177" s="248"/>
      <c r="F177" s="250" t="s">
        <v>5459</v>
      </c>
      <c r="G177" s="248"/>
      <c r="H177" s="251">
        <v>119.59999999999999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383</v>
      </c>
      <c r="AU177" s="257" t="s">
        <v>91</v>
      </c>
      <c r="AV177" s="14" t="s">
        <v>91</v>
      </c>
      <c r="AW177" s="14" t="s">
        <v>4</v>
      </c>
      <c r="AX177" s="14" t="s">
        <v>85</v>
      </c>
      <c r="AY177" s="257" t="s">
        <v>373</v>
      </c>
    </row>
    <row r="178" s="2" customFormat="1" ht="24.15" customHeight="1">
      <c r="A178" s="41"/>
      <c r="B178" s="42"/>
      <c r="C178" s="218" t="s">
        <v>7</v>
      </c>
      <c r="D178" s="218" t="s">
        <v>375</v>
      </c>
      <c r="E178" s="219" t="s">
        <v>5460</v>
      </c>
      <c r="F178" s="220" t="s">
        <v>5461</v>
      </c>
      <c r="G178" s="221" t="s">
        <v>595</v>
      </c>
      <c r="H178" s="222">
        <v>4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482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5462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5463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5464</v>
      </c>
      <c r="G180" s="248"/>
      <c r="H180" s="251">
        <v>4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78</v>
      </c>
      <c r="AY180" s="257" t="s">
        <v>373</v>
      </c>
    </row>
    <row r="181" s="15" customFormat="1">
      <c r="A181" s="15"/>
      <c r="B181" s="258"/>
      <c r="C181" s="259"/>
      <c r="D181" s="238" t="s">
        <v>383</v>
      </c>
      <c r="E181" s="260" t="s">
        <v>19</v>
      </c>
      <c r="F181" s="261" t="s">
        <v>386</v>
      </c>
      <c r="G181" s="259"/>
      <c r="H181" s="262">
        <v>4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8" t="s">
        <v>383</v>
      </c>
      <c r="AU181" s="268" t="s">
        <v>91</v>
      </c>
      <c r="AV181" s="15" t="s">
        <v>379</v>
      </c>
      <c r="AW181" s="15" t="s">
        <v>37</v>
      </c>
      <c r="AX181" s="15" t="s">
        <v>85</v>
      </c>
      <c r="AY181" s="268" t="s">
        <v>373</v>
      </c>
    </row>
    <row r="182" s="2" customFormat="1" ht="24.15" customHeight="1">
      <c r="A182" s="41"/>
      <c r="B182" s="42"/>
      <c r="C182" s="218" t="s">
        <v>533</v>
      </c>
      <c r="D182" s="218" t="s">
        <v>375</v>
      </c>
      <c r="E182" s="219" t="s">
        <v>5465</v>
      </c>
      <c r="F182" s="220" t="s">
        <v>5466</v>
      </c>
      <c r="G182" s="221" t="s">
        <v>595</v>
      </c>
      <c r="H182" s="222">
        <v>56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5467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5468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5469</v>
      </c>
      <c r="G184" s="248"/>
      <c r="H184" s="251">
        <v>44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78</v>
      </c>
      <c r="AY184" s="257" t="s">
        <v>373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5470</v>
      </c>
      <c r="G185" s="248"/>
      <c r="H185" s="251">
        <v>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78</v>
      </c>
      <c r="AY185" s="257" t="s">
        <v>373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5471</v>
      </c>
      <c r="G186" s="248"/>
      <c r="H186" s="251">
        <v>3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56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24.15" customHeight="1">
      <c r="A188" s="41"/>
      <c r="B188" s="42"/>
      <c r="C188" s="218" t="s">
        <v>543</v>
      </c>
      <c r="D188" s="218" t="s">
        <v>375</v>
      </c>
      <c r="E188" s="219" t="s">
        <v>5472</v>
      </c>
      <c r="F188" s="220" t="s">
        <v>5473</v>
      </c>
      <c r="G188" s="221" t="s">
        <v>595</v>
      </c>
      <c r="H188" s="222">
        <v>49</v>
      </c>
      <c r="I188" s="223"/>
      <c r="J188" s="224">
        <f>ROUND(I188*H188,2)</f>
        <v>0</v>
      </c>
      <c r="K188" s="220" t="s">
        <v>378</v>
      </c>
      <c r="L188" s="47"/>
      <c r="M188" s="225" t="s">
        <v>19</v>
      </c>
      <c r="N188" s="226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482</v>
      </c>
      <c r="AT188" s="229" t="s">
        <v>375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5474</v>
      </c>
    </row>
    <row r="189" s="2" customFormat="1">
      <c r="A189" s="41"/>
      <c r="B189" s="42"/>
      <c r="C189" s="43"/>
      <c r="D189" s="231" t="s">
        <v>381</v>
      </c>
      <c r="E189" s="43"/>
      <c r="F189" s="232" t="s">
        <v>5475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381</v>
      </c>
      <c r="AU189" s="20" t="s">
        <v>91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5476</v>
      </c>
      <c r="G190" s="248"/>
      <c r="H190" s="251">
        <v>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5477</v>
      </c>
      <c r="G191" s="248"/>
      <c r="H191" s="251">
        <v>14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78</v>
      </c>
      <c r="AY191" s="257" t="s">
        <v>373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5478</v>
      </c>
      <c r="G192" s="248"/>
      <c r="H192" s="251">
        <v>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78</v>
      </c>
      <c r="AY192" s="257" t="s">
        <v>373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5479</v>
      </c>
      <c r="G193" s="248"/>
      <c r="H193" s="251">
        <v>31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78</v>
      </c>
      <c r="AY193" s="257" t="s">
        <v>373</v>
      </c>
    </row>
    <row r="194" s="15" customFormat="1">
      <c r="A194" s="15"/>
      <c r="B194" s="258"/>
      <c r="C194" s="259"/>
      <c r="D194" s="238" t="s">
        <v>383</v>
      </c>
      <c r="E194" s="260" t="s">
        <v>19</v>
      </c>
      <c r="F194" s="261" t="s">
        <v>386</v>
      </c>
      <c r="G194" s="259"/>
      <c r="H194" s="262">
        <v>49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383</v>
      </c>
      <c r="AU194" s="268" t="s">
        <v>91</v>
      </c>
      <c r="AV194" s="15" t="s">
        <v>379</v>
      </c>
      <c r="AW194" s="15" t="s">
        <v>37</v>
      </c>
      <c r="AX194" s="15" t="s">
        <v>85</v>
      </c>
      <c r="AY194" s="268" t="s">
        <v>373</v>
      </c>
    </row>
    <row r="195" s="2" customFormat="1" ht="24.15" customHeight="1">
      <c r="A195" s="41"/>
      <c r="B195" s="42"/>
      <c r="C195" s="218" t="s">
        <v>552</v>
      </c>
      <c r="D195" s="218" t="s">
        <v>375</v>
      </c>
      <c r="E195" s="219" t="s">
        <v>5480</v>
      </c>
      <c r="F195" s="220" t="s">
        <v>5481</v>
      </c>
      <c r="G195" s="221" t="s">
        <v>595</v>
      </c>
      <c r="H195" s="222">
        <v>47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5482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5483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5484</v>
      </c>
      <c r="G197" s="248"/>
      <c r="H197" s="251">
        <v>36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78</v>
      </c>
      <c r="AY197" s="257" t="s">
        <v>373</v>
      </c>
    </row>
    <row r="198" s="14" customFormat="1">
      <c r="A198" s="14"/>
      <c r="B198" s="247"/>
      <c r="C198" s="248"/>
      <c r="D198" s="238" t="s">
        <v>383</v>
      </c>
      <c r="E198" s="249" t="s">
        <v>19</v>
      </c>
      <c r="F198" s="250" t="s">
        <v>5485</v>
      </c>
      <c r="G198" s="248"/>
      <c r="H198" s="251">
        <v>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383</v>
      </c>
      <c r="AU198" s="257" t="s">
        <v>91</v>
      </c>
      <c r="AV198" s="14" t="s">
        <v>91</v>
      </c>
      <c r="AW198" s="14" t="s">
        <v>37</v>
      </c>
      <c r="AX198" s="14" t="s">
        <v>78</v>
      </c>
      <c r="AY198" s="257" t="s">
        <v>373</v>
      </c>
    </row>
    <row r="199" s="14" customFormat="1">
      <c r="A199" s="14"/>
      <c r="B199" s="247"/>
      <c r="C199" s="248"/>
      <c r="D199" s="238" t="s">
        <v>383</v>
      </c>
      <c r="E199" s="249" t="s">
        <v>19</v>
      </c>
      <c r="F199" s="250" t="s">
        <v>5476</v>
      </c>
      <c r="G199" s="248"/>
      <c r="H199" s="251">
        <v>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37</v>
      </c>
      <c r="AX199" s="14" t="s">
        <v>78</v>
      </c>
      <c r="AY199" s="257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5486</v>
      </c>
      <c r="G200" s="248"/>
      <c r="H200" s="251">
        <v>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47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24.15" customHeight="1">
      <c r="A202" s="41"/>
      <c r="B202" s="42"/>
      <c r="C202" s="218" t="s">
        <v>559</v>
      </c>
      <c r="D202" s="218" t="s">
        <v>375</v>
      </c>
      <c r="E202" s="219" t="s">
        <v>5487</v>
      </c>
      <c r="F202" s="220" t="s">
        <v>5488</v>
      </c>
      <c r="G202" s="221" t="s">
        <v>595</v>
      </c>
      <c r="H202" s="222">
        <v>6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0.0010100000000000001</v>
      </c>
      <c r="R202" s="227">
        <f>Q202*H202</f>
        <v>0.0060600000000000003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5489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5490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5491</v>
      </c>
      <c r="G204" s="248"/>
      <c r="H204" s="251">
        <v>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6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24.15" customHeight="1">
      <c r="A206" s="41"/>
      <c r="B206" s="42"/>
      <c r="C206" s="218" t="s">
        <v>570</v>
      </c>
      <c r="D206" s="218" t="s">
        <v>375</v>
      </c>
      <c r="E206" s="219" t="s">
        <v>5492</v>
      </c>
      <c r="F206" s="220" t="s">
        <v>5493</v>
      </c>
      <c r="G206" s="221" t="s">
        <v>595</v>
      </c>
      <c r="H206" s="222">
        <v>29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0.0053499999999999997</v>
      </c>
      <c r="R206" s="227">
        <f>Q206*H206</f>
        <v>0.15514999999999998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5494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5495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5496</v>
      </c>
      <c r="G208" s="248"/>
      <c r="H208" s="251">
        <v>29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85</v>
      </c>
      <c r="AY208" s="257" t="s">
        <v>373</v>
      </c>
    </row>
    <row r="209" s="2" customFormat="1" ht="24.15" customHeight="1">
      <c r="A209" s="41"/>
      <c r="B209" s="42"/>
      <c r="C209" s="218" t="s">
        <v>578</v>
      </c>
      <c r="D209" s="218" t="s">
        <v>375</v>
      </c>
      <c r="E209" s="219" t="s">
        <v>5497</v>
      </c>
      <c r="F209" s="220" t="s">
        <v>5498</v>
      </c>
      <c r="G209" s="221" t="s">
        <v>595</v>
      </c>
      <c r="H209" s="222">
        <v>3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0.00022000000000000001</v>
      </c>
      <c r="R209" s="227">
        <f>Q209*H209</f>
        <v>0.00066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482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5499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5500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4" customFormat="1">
      <c r="A211" s="14"/>
      <c r="B211" s="247"/>
      <c r="C211" s="248"/>
      <c r="D211" s="238" t="s">
        <v>383</v>
      </c>
      <c r="E211" s="249" t="s">
        <v>19</v>
      </c>
      <c r="F211" s="250" t="s">
        <v>5471</v>
      </c>
      <c r="G211" s="248"/>
      <c r="H211" s="251">
        <v>3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383</v>
      </c>
      <c r="AU211" s="257" t="s">
        <v>91</v>
      </c>
      <c r="AV211" s="14" t="s">
        <v>91</v>
      </c>
      <c r="AW211" s="14" t="s">
        <v>37</v>
      </c>
      <c r="AX211" s="14" t="s">
        <v>85</v>
      </c>
      <c r="AY211" s="257" t="s">
        <v>373</v>
      </c>
    </row>
    <row r="212" s="2" customFormat="1" ht="24.15" customHeight="1">
      <c r="A212" s="41"/>
      <c r="B212" s="42"/>
      <c r="C212" s="218" t="s">
        <v>587</v>
      </c>
      <c r="D212" s="218" t="s">
        <v>375</v>
      </c>
      <c r="E212" s="219" t="s">
        <v>5501</v>
      </c>
      <c r="F212" s="220" t="s">
        <v>5502</v>
      </c>
      <c r="G212" s="221" t="s">
        <v>595</v>
      </c>
      <c r="H212" s="222">
        <v>4</v>
      </c>
      <c r="I212" s="223"/>
      <c r="J212" s="224">
        <f>ROUND(I212*H212,2)</f>
        <v>0</v>
      </c>
      <c r="K212" s="220" t="s">
        <v>378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0.0021199999999999999</v>
      </c>
      <c r="R212" s="227">
        <f>Q212*H212</f>
        <v>0.0084799999999999997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482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5503</v>
      </c>
    </row>
    <row r="213" s="2" customFormat="1">
      <c r="A213" s="41"/>
      <c r="B213" s="42"/>
      <c r="C213" s="43"/>
      <c r="D213" s="231" t="s">
        <v>381</v>
      </c>
      <c r="E213" s="43"/>
      <c r="F213" s="232" t="s">
        <v>5504</v>
      </c>
      <c r="G213" s="43"/>
      <c r="H213" s="43"/>
      <c r="I213" s="233"/>
      <c r="J213" s="43"/>
      <c r="K213" s="43"/>
      <c r="L213" s="47"/>
      <c r="M213" s="234"/>
      <c r="N213" s="23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381</v>
      </c>
      <c r="AU213" s="20" t="s">
        <v>91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5505</v>
      </c>
      <c r="G214" s="248"/>
      <c r="H214" s="251">
        <v>4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85</v>
      </c>
      <c r="AY214" s="257" t="s">
        <v>373</v>
      </c>
    </row>
    <row r="215" s="2" customFormat="1" ht="16.5" customHeight="1">
      <c r="A215" s="41"/>
      <c r="B215" s="42"/>
      <c r="C215" s="218" t="s">
        <v>592</v>
      </c>
      <c r="D215" s="218" t="s">
        <v>375</v>
      </c>
      <c r="E215" s="219" t="s">
        <v>5506</v>
      </c>
      <c r="F215" s="220" t="s">
        <v>5507</v>
      </c>
      <c r="G215" s="221" t="s">
        <v>595</v>
      </c>
      <c r="H215" s="222">
        <v>2</v>
      </c>
      <c r="I215" s="223"/>
      <c r="J215" s="224">
        <f>ROUND(I215*H215,2)</f>
        <v>0</v>
      </c>
      <c r="K215" s="220" t="s">
        <v>378</v>
      </c>
      <c r="L215" s="47"/>
      <c r="M215" s="225" t="s">
        <v>19</v>
      </c>
      <c r="N215" s="226" t="s">
        <v>50</v>
      </c>
      <c r="O215" s="87"/>
      <c r="P215" s="227">
        <f>O215*H215</f>
        <v>0</v>
      </c>
      <c r="Q215" s="227">
        <v>0.026519999999999998</v>
      </c>
      <c r="R215" s="227">
        <f>Q215*H215</f>
        <v>0.053039999999999997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482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5508</v>
      </c>
    </row>
    <row r="216" s="2" customFormat="1">
      <c r="A216" s="41"/>
      <c r="B216" s="42"/>
      <c r="C216" s="43"/>
      <c r="D216" s="231" t="s">
        <v>381</v>
      </c>
      <c r="E216" s="43"/>
      <c r="F216" s="232" t="s">
        <v>5509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381</v>
      </c>
      <c r="AU216" s="20" t="s">
        <v>91</v>
      </c>
    </row>
    <row r="217" s="14" customFormat="1">
      <c r="A217" s="14"/>
      <c r="B217" s="247"/>
      <c r="C217" s="248"/>
      <c r="D217" s="238" t="s">
        <v>383</v>
      </c>
      <c r="E217" s="249" t="s">
        <v>19</v>
      </c>
      <c r="F217" s="250" t="s">
        <v>5510</v>
      </c>
      <c r="G217" s="248"/>
      <c r="H217" s="251">
        <v>2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383</v>
      </c>
      <c r="AU217" s="257" t="s">
        <v>91</v>
      </c>
      <c r="AV217" s="14" t="s">
        <v>91</v>
      </c>
      <c r="AW217" s="14" t="s">
        <v>37</v>
      </c>
      <c r="AX217" s="14" t="s">
        <v>85</v>
      </c>
      <c r="AY217" s="257" t="s">
        <v>373</v>
      </c>
    </row>
    <row r="218" s="2" customFormat="1" ht="16.5" customHeight="1">
      <c r="A218" s="41"/>
      <c r="B218" s="42"/>
      <c r="C218" s="218" t="s">
        <v>598</v>
      </c>
      <c r="D218" s="218" t="s">
        <v>375</v>
      </c>
      <c r="E218" s="219" t="s">
        <v>5511</v>
      </c>
      <c r="F218" s="220" t="s">
        <v>5512</v>
      </c>
      <c r="G218" s="221" t="s">
        <v>595</v>
      </c>
      <c r="H218" s="222">
        <v>3</v>
      </c>
      <c r="I218" s="223"/>
      <c r="J218" s="224">
        <f>ROUND(I218*H218,2)</f>
        <v>0</v>
      </c>
      <c r="K218" s="220" t="s">
        <v>378</v>
      </c>
      <c r="L218" s="47"/>
      <c r="M218" s="225" t="s">
        <v>19</v>
      </c>
      <c r="N218" s="226" t="s">
        <v>50</v>
      </c>
      <c r="O218" s="87"/>
      <c r="P218" s="227">
        <f>O218*H218</f>
        <v>0</v>
      </c>
      <c r="Q218" s="227">
        <v>0.00016000000000000001</v>
      </c>
      <c r="R218" s="227">
        <f>Q218*H218</f>
        <v>0.00048000000000000007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482</v>
      </c>
      <c r="AT218" s="229" t="s">
        <v>375</v>
      </c>
      <c r="AU218" s="229" t="s">
        <v>91</v>
      </c>
      <c r="AY218" s="20" t="s">
        <v>373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91</v>
      </c>
      <c r="BK218" s="230">
        <f>ROUND(I218*H218,2)</f>
        <v>0</v>
      </c>
      <c r="BL218" s="20" t="s">
        <v>482</v>
      </c>
      <c r="BM218" s="229" t="s">
        <v>5513</v>
      </c>
    </row>
    <row r="219" s="2" customFormat="1">
      <c r="A219" s="41"/>
      <c r="B219" s="42"/>
      <c r="C219" s="43"/>
      <c r="D219" s="231" t="s">
        <v>381</v>
      </c>
      <c r="E219" s="43"/>
      <c r="F219" s="232" t="s">
        <v>5514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381</v>
      </c>
      <c r="AU219" s="20" t="s">
        <v>91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5515</v>
      </c>
      <c r="G220" s="248"/>
      <c r="H220" s="251">
        <v>3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85</v>
      </c>
      <c r="AY220" s="257" t="s">
        <v>373</v>
      </c>
    </row>
    <row r="221" s="2" customFormat="1" ht="16.5" customHeight="1">
      <c r="A221" s="41"/>
      <c r="B221" s="42"/>
      <c r="C221" s="218" t="s">
        <v>609</v>
      </c>
      <c r="D221" s="218" t="s">
        <v>375</v>
      </c>
      <c r="E221" s="219" t="s">
        <v>5516</v>
      </c>
      <c r="F221" s="220" t="s">
        <v>5517</v>
      </c>
      <c r="G221" s="221" t="s">
        <v>595</v>
      </c>
      <c r="H221" s="222">
        <v>13</v>
      </c>
      <c r="I221" s="223"/>
      <c r="J221" s="224">
        <f>ROUND(I221*H221,2)</f>
        <v>0</v>
      </c>
      <c r="K221" s="220" t="s">
        <v>378</v>
      </c>
      <c r="L221" s="47"/>
      <c r="M221" s="225" t="s">
        <v>19</v>
      </c>
      <c r="N221" s="226" t="s">
        <v>50</v>
      </c>
      <c r="O221" s="87"/>
      <c r="P221" s="227">
        <f>O221*H221</f>
        <v>0</v>
      </c>
      <c r="Q221" s="227">
        <v>0.00029</v>
      </c>
      <c r="R221" s="227">
        <f>Q221*H221</f>
        <v>0.0037699999999999999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482</v>
      </c>
      <c r="AT221" s="229" t="s">
        <v>375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5518</v>
      </c>
    </row>
    <row r="222" s="2" customFormat="1">
      <c r="A222" s="41"/>
      <c r="B222" s="42"/>
      <c r="C222" s="43"/>
      <c r="D222" s="231" t="s">
        <v>381</v>
      </c>
      <c r="E222" s="43"/>
      <c r="F222" s="232" t="s">
        <v>5519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381</v>
      </c>
      <c r="AU222" s="20" t="s">
        <v>91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5520</v>
      </c>
      <c r="G223" s="248"/>
      <c r="H223" s="251">
        <v>13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5" customFormat="1">
      <c r="A224" s="15"/>
      <c r="B224" s="258"/>
      <c r="C224" s="259"/>
      <c r="D224" s="238" t="s">
        <v>383</v>
      </c>
      <c r="E224" s="260" t="s">
        <v>19</v>
      </c>
      <c r="F224" s="261" t="s">
        <v>386</v>
      </c>
      <c r="G224" s="259"/>
      <c r="H224" s="262">
        <v>13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383</v>
      </c>
      <c r="AU224" s="268" t="s">
        <v>91</v>
      </c>
      <c r="AV224" s="15" t="s">
        <v>379</v>
      </c>
      <c r="AW224" s="15" t="s">
        <v>37</v>
      </c>
      <c r="AX224" s="15" t="s">
        <v>85</v>
      </c>
      <c r="AY224" s="268" t="s">
        <v>373</v>
      </c>
    </row>
    <row r="225" s="2" customFormat="1" ht="21.75" customHeight="1">
      <c r="A225" s="41"/>
      <c r="B225" s="42"/>
      <c r="C225" s="218" t="s">
        <v>616</v>
      </c>
      <c r="D225" s="218" t="s">
        <v>375</v>
      </c>
      <c r="E225" s="219" t="s">
        <v>5521</v>
      </c>
      <c r="F225" s="220" t="s">
        <v>5522</v>
      </c>
      <c r="G225" s="221" t="s">
        <v>595</v>
      </c>
      <c r="H225" s="222">
        <v>4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0.00014999999999999999</v>
      </c>
      <c r="R225" s="227">
        <f>Q225*H225</f>
        <v>0.00059999999999999995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5523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5524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14" customFormat="1">
      <c r="A227" s="14"/>
      <c r="B227" s="247"/>
      <c r="C227" s="248"/>
      <c r="D227" s="238" t="s">
        <v>383</v>
      </c>
      <c r="E227" s="249" t="s">
        <v>19</v>
      </c>
      <c r="F227" s="250" t="s">
        <v>5525</v>
      </c>
      <c r="G227" s="248"/>
      <c r="H227" s="251">
        <v>4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383</v>
      </c>
      <c r="AU227" s="257" t="s">
        <v>91</v>
      </c>
      <c r="AV227" s="14" t="s">
        <v>91</v>
      </c>
      <c r="AW227" s="14" t="s">
        <v>37</v>
      </c>
      <c r="AX227" s="14" t="s">
        <v>85</v>
      </c>
      <c r="AY227" s="257" t="s">
        <v>373</v>
      </c>
    </row>
    <row r="228" s="2" customFormat="1" ht="24.15" customHeight="1">
      <c r="A228" s="41"/>
      <c r="B228" s="42"/>
      <c r="C228" s="218" t="s">
        <v>622</v>
      </c>
      <c r="D228" s="218" t="s">
        <v>375</v>
      </c>
      <c r="E228" s="219" t="s">
        <v>5526</v>
      </c>
      <c r="F228" s="220" t="s">
        <v>5527</v>
      </c>
      <c r="G228" s="221" t="s">
        <v>230</v>
      </c>
      <c r="H228" s="222">
        <v>713.39999999999998</v>
      </c>
      <c r="I228" s="223"/>
      <c r="J228" s="224">
        <f>ROUND(I228*H228,2)</f>
        <v>0</v>
      </c>
      <c r="K228" s="220" t="s">
        <v>378</v>
      </c>
      <c r="L228" s="47"/>
      <c r="M228" s="225" t="s">
        <v>19</v>
      </c>
      <c r="N228" s="226" t="s">
        <v>50</v>
      </c>
      <c r="O228" s="87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482</v>
      </c>
      <c r="AT228" s="229" t="s">
        <v>375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5528</v>
      </c>
    </row>
    <row r="229" s="2" customFormat="1">
      <c r="A229" s="41"/>
      <c r="B229" s="42"/>
      <c r="C229" s="43"/>
      <c r="D229" s="231" t="s">
        <v>381</v>
      </c>
      <c r="E229" s="43"/>
      <c r="F229" s="232" t="s">
        <v>5529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381</v>
      </c>
      <c r="AU229" s="20" t="s">
        <v>91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5530</v>
      </c>
      <c r="G230" s="248"/>
      <c r="H230" s="251">
        <v>7.7999999999999998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78</v>
      </c>
      <c r="AY230" s="257" t="s">
        <v>373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5531</v>
      </c>
      <c r="G231" s="248"/>
      <c r="H231" s="251">
        <v>122.2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5532</v>
      </c>
      <c r="G232" s="248"/>
      <c r="H232" s="251">
        <v>34.799999999999997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5533</v>
      </c>
      <c r="G233" s="248"/>
      <c r="H233" s="251">
        <v>45.5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5534</v>
      </c>
      <c r="G234" s="248"/>
      <c r="H234" s="251">
        <v>348.39999999999998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4" customFormat="1">
      <c r="A235" s="14"/>
      <c r="B235" s="247"/>
      <c r="C235" s="248"/>
      <c r="D235" s="238" t="s">
        <v>383</v>
      </c>
      <c r="E235" s="249" t="s">
        <v>19</v>
      </c>
      <c r="F235" s="250" t="s">
        <v>5535</v>
      </c>
      <c r="G235" s="248"/>
      <c r="H235" s="251">
        <v>154.69999999999999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383</v>
      </c>
      <c r="AU235" s="257" t="s">
        <v>91</v>
      </c>
      <c r="AV235" s="14" t="s">
        <v>91</v>
      </c>
      <c r="AW235" s="14" t="s">
        <v>37</v>
      </c>
      <c r="AX235" s="14" t="s">
        <v>78</v>
      </c>
      <c r="AY235" s="257" t="s">
        <v>373</v>
      </c>
    </row>
    <row r="236" s="15" customFormat="1">
      <c r="A236" s="15"/>
      <c r="B236" s="258"/>
      <c r="C236" s="259"/>
      <c r="D236" s="238" t="s">
        <v>383</v>
      </c>
      <c r="E236" s="260" t="s">
        <v>19</v>
      </c>
      <c r="F236" s="261" t="s">
        <v>386</v>
      </c>
      <c r="G236" s="259"/>
      <c r="H236" s="262">
        <v>713.40000000000009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383</v>
      </c>
      <c r="AU236" s="268" t="s">
        <v>91</v>
      </c>
      <c r="AV236" s="15" t="s">
        <v>379</v>
      </c>
      <c r="AW236" s="15" t="s">
        <v>37</v>
      </c>
      <c r="AX236" s="15" t="s">
        <v>85</v>
      </c>
      <c r="AY236" s="268" t="s">
        <v>373</v>
      </c>
    </row>
    <row r="237" s="2" customFormat="1" ht="24.15" customHeight="1">
      <c r="A237" s="41"/>
      <c r="B237" s="42"/>
      <c r="C237" s="218" t="s">
        <v>628</v>
      </c>
      <c r="D237" s="218" t="s">
        <v>375</v>
      </c>
      <c r="E237" s="219" t="s">
        <v>5536</v>
      </c>
      <c r="F237" s="220" t="s">
        <v>5537</v>
      </c>
      <c r="G237" s="221" t="s">
        <v>230</v>
      </c>
      <c r="H237" s="222">
        <v>110.5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482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5538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5539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5540</v>
      </c>
      <c r="G239" s="248"/>
      <c r="H239" s="251">
        <v>45.5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4" customFormat="1">
      <c r="A240" s="14"/>
      <c r="B240" s="247"/>
      <c r="C240" s="248"/>
      <c r="D240" s="238" t="s">
        <v>383</v>
      </c>
      <c r="E240" s="249" t="s">
        <v>19</v>
      </c>
      <c r="F240" s="250" t="s">
        <v>5541</v>
      </c>
      <c r="G240" s="248"/>
      <c r="H240" s="251">
        <v>65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383</v>
      </c>
      <c r="AU240" s="257" t="s">
        <v>91</v>
      </c>
      <c r="AV240" s="14" t="s">
        <v>91</v>
      </c>
      <c r="AW240" s="14" t="s">
        <v>37</v>
      </c>
      <c r="AX240" s="14" t="s">
        <v>78</v>
      </c>
      <c r="AY240" s="257" t="s">
        <v>373</v>
      </c>
    </row>
    <row r="241" s="15" customFormat="1">
      <c r="A241" s="15"/>
      <c r="B241" s="258"/>
      <c r="C241" s="259"/>
      <c r="D241" s="238" t="s">
        <v>383</v>
      </c>
      <c r="E241" s="260" t="s">
        <v>19</v>
      </c>
      <c r="F241" s="261" t="s">
        <v>386</v>
      </c>
      <c r="G241" s="259"/>
      <c r="H241" s="262">
        <v>110.5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383</v>
      </c>
      <c r="AU241" s="268" t="s">
        <v>91</v>
      </c>
      <c r="AV241" s="15" t="s">
        <v>379</v>
      </c>
      <c r="AW241" s="15" t="s">
        <v>37</v>
      </c>
      <c r="AX241" s="15" t="s">
        <v>85</v>
      </c>
      <c r="AY241" s="268" t="s">
        <v>373</v>
      </c>
    </row>
    <row r="242" s="2" customFormat="1" ht="49.05" customHeight="1">
      <c r="A242" s="41"/>
      <c r="B242" s="42"/>
      <c r="C242" s="218" t="s">
        <v>633</v>
      </c>
      <c r="D242" s="218" t="s">
        <v>375</v>
      </c>
      <c r="E242" s="219" t="s">
        <v>5542</v>
      </c>
      <c r="F242" s="220" t="s">
        <v>5543</v>
      </c>
      <c r="G242" s="221" t="s">
        <v>5544</v>
      </c>
      <c r="H242" s="222">
        <v>72</v>
      </c>
      <c r="I242" s="223"/>
      <c r="J242" s="224">
        <f>ROUND(I242*H242,2)</f>
        <v>0</v>
      </c>
      <c r="K242" s="220" t="s">
        <v>5388</v>
      </c>
      <c r="L242" s="47"/>
      <c r="M242" s="225" t="s">
        <v>19</v>
      </c>
      <c r="N242" s="226" t="s">
        <v>50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482</v>
      </c>
      <c r="AT242" s="229" t="s">
        <v>375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91</v>
      </c>
      <c r="BK242" s="230">
        <f>ROUND(I242*H242,2)</f>
        <v>0</v>
      </c>
      <c r="BL242" s="20" t="s">
        <v>482</v>
      </c>
      <c r="BM242" s="229" t="s">
        <v>5545</v>
      </c>
    </row>
    <row r="243" s="14" customFormat="1">
      <c r="A243" s="14"/>
      <c r="B243" s="247"/>
      <c r="C243" s="248"/>
      <c r="D243" s="238" t="s">
        <v>383</v>
      </c>
      <c r="E243" s="249" t="s">
        <v>19</v>
      </c>
      <c r="F243" s="250" t="s">
        <v>1009</v>
      </c>
      <c r="G243" s="248"/>
      <c r="H243" s="251">
        <v>72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383</v>
      </c>
      <c r="AU243" s="257" t="s">
        <v>91</v>
      </c>
      <c r="AV243" s="14" t="s">
        <v>91</v>
      </c>
      <c r="AW243" s="14" t="s">
        <v>37</v>
      </c>
      <c r="AX243" s="14" t="s">
        <v>85</v>
      </c>
      <c r="AY243" s="257" t="s">
        <v>373</v>
      </c>
    </row>
    <row r="244" s="2" customFormat="1" ht="24.15" customHeight="1">
      <c r="A244" s="41"/>
      <c r="B244" s="42"/>
      <c r="C244" s="218" t="s">
        <v>638</v>
      </c>
      <c r="D244" s="218" t="s">
        <v>375</v>
      </c>
      <c r="E244" s="219" t="s">
        <v>5546</v>
      </c>
      <c r="F244" s="220" t="s">
        <v>5547</v>
      </c>
      <c r="G244" s="221" t="s">
        <v>595</v>
      </c>
      <c r="H244" s="222">
        <v>1</v>
      </c>
      <c r="I244" s="223"/>
      <c r="J244" s="224">
        <f>ROUND(I244*H244,2)</f>
        <v>0</v>
      </c>
      <c r="K244" s="220" t="s">
        <v>5388</v>
      </c>
      <c r="L244" s="47"/>
      <c r="M244" s="225" t="s">
        <v>19</v>
      </c>
      <c r="N244" s="226" t="s">
        <v>50</v>
      </c>
      <c r="O244" s="87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482</v>
      </c>
      <c r="AT244" s="229" t="s">
        <v>375</v>
      </c>
      <c r="AU244" s="229" t="s">
        <v>91</v>
      </c>
      <c r="AY244" s="20" t="s">
        <v>373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91</v>
      </c>
      <c r="BK244" s="230">
        <f>ROUND(I244*H244,2)</f>
        <v>0</v>
      </c>
      <c r="BL244" s="20" t="s">
        <v>482</v>
      </c>
      <c r="BM244" s="229" t="s">
        <v>5548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85</v>
      </c>
      <c r="G245" s="248"/>
      <c r="H245" s="251">
        <v>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24.15" customHeight="1">
      <c r="A246" s="41"/>
      <c r="B246" s="42"/>
      <c r="C246" s="218" t="s">
        <v>644</v>
      </c>
      <c r="D246" s="218" t="s">
        <v>375</v>
      </c>
      <c r="E246" s="219" t="s">
        <v>5549</v>
      </c>
      <c r="F246" s="220" t="s">
        <v>5550</v>
      </c>
      <c r="G246" s="221" t="s">
        <v>595</v>
      </c>
      <c r="H246" s="222">
        <v>9</v>
      </c>
      <c r="I246" s="223"/>
      <c r="J246" s="224">
        <f>ROUND(I246*H246,2)</f>
        <v>0</v>
      </c>
      <c r="K246" s="220" t="s">
        <v>5388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5551</v>
      </c>
    </row>
    <row r="247" s="2" customFormat="1" ht="24.15" customHeight="1">
      <c r="A247" s="41"/>
      <c r="B247" s="42"/>
      <c r="C247" s="218" t="s">
        <v>650</v>
      </c>
      <c r="D247" s="218" t="s">
        <v>375</v>
      </c>
      <c r="E247" s="219" t="s">
        <v>5552</v>
      </c>
      <c r="F247" s="220" t="s">
        <v>5553</v>
      </c>
      <c r="G247" s="221" t="s">
        <v>595</v>
      </c>
      <c r="H247" s="222">
        <v>30</v>
      </c>
      <c r="I247" s="223"/>
      <c r="J247" s="224">
        <f>ROUND(I247*H247,2)</f>
        <v>0</v>
      </c>
      <c r="K247" s="220" t="s">
        <v>5388</v>
      </c>
      <c r="L247" s="47"/>
      <c r="M247" s="225" t="s">
        <v>19</v>
      </c>
      <c r="N247" s="226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482</v>
      </c>
      <c r="AT247" s="229" t="s">
        <v>375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5554</v>
      </c>
    </row>
    <row r="248" s="2" customFormat="1" ht="44.25" customHeight="1">
      <c r="A248" s="41"/>
      <c r="B248" s="42"/>
      <c r="C248" s="218" t="s">
        <v>656</v>
      </c>
      <c r="D248" s="218" t="s">
        <v>375</v>
      </c>
      <c r="E248" s="219" t="s">
        <v>5555</v>
      </c>
      <c r="F248" s="220" t="s">
        <v>5556</v>
      </c>
      <c r="G248" s="221" t="s">
        <v>2058</v>
      </c>
      <c r="H248" s="290"/>
      <c r="I248" s="223"/>
      <c r="J248" s="224">
        <f>ROUND(I248*H248,2)</f>
        <v>0</v>
      </c>
      <c r="K248" s="220" t="s">
        <v>378</v>
      </c>
      <c r="L248" s="47"/>
      <c r="M248" s="225" t="s">
        <v>19</v>
      </c>
      <c r="N248" s="226" t="s">
        <v>50</v>
      </c>
      <c r="O248" s="87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482</v>
      </c>
      <c r="AT248" s="229" t="s">
        <v>375</v>
      </c>
      <c r="AU248" s="229" t="s">
        <v>91</v>
      </c>
      <c r="AY248" s="20" t="s">
        <v>373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91</v>
      </c>
      <c r="BK248" s="230">
        <f>ROUND(I248*H248,2)</f>
        <v>0</v>
      </c>
      <c r="BL248" s="20" t="s">
        <v>482</v>
      </c>
      <c r="BM248" s="229" t="s">
        <v>5557</v>
      </c>
    </row>
    <row r="249" s="2" customFormat="1">
      <c r="A249" s="41"/>
      <c r="B249" s="42"/>
      <c r="C249" s="43"/>
      <c r="D249" s="231" t="s">
        <v>381</v>
      </c>
      <c r="E249" s="43"/>
      <c r="F249" s="232" t="s">
        <v>5558</v>
      </c>
      <c r="G249" s="43"/>
      <c r="H249" s="43"/>
      <c r="I249" s="233"/>
      <c r="J249" s="43"/>
      <c r="K249" s="43"/>
      <c r="L249" s="47"/>
      <c r="M249" s="234"/>
      <c r="N249" s="23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381</v>
      </c>
      <c r="AU249" s="20" t="s">
        <v>91</v>
      </c>
    </row>
    <row r="250" s="2" customFormat="1" ht="49.05" customHeight="1">
      <c r="A250" s="41"/>
      <c r="B250" s="42"/>
      <c r="C250" s="218" t="s">
        <v>663</v>
      </c>
      <c r="D250" s="218" t="s">
        <v>375</v>
      </c>
      <c r="E250" s="219" t="s">
        <v>5559</v>
      </c>
      <c r="F250" s="220" t="s">
        <v>5560</v>
      </c>
      <c r="G250" s="221" t="s">
        <v>2058</v>
      </c>
      <c r="H250" s="290"/>
      <c r="I250" s="223"/>
      <c r="J250" s="224">
        <f>ROUND(I250*H250,2)</f>
        <v>0</v>
      </c>
      <c r="K250" s="220" t="s">
        <v>378</v>
      </c>
      <c r="L250" s="47"/>
      <c r="M250" s="225" t="s">
        <v>19</v>
      </c>
      <c r="N250" s="226" t="s">
        <v>50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482</v>
      </c>
      <c r="AT250" s="229" t="s">
        <v>375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91</v>
      </c>
      <c r="BK250" s="230">
        <f>ROUND(I250*H250,2)</f>
        <v>0</v>
      </c>
      <c r="BL250" s="20" t="s">
        <v>482</v>
      </c>
      <c r="BM250" s="229" t="s">
        <v>5561</v>
      </c>
    </row>
    <row r="251" s="2" customFormat="1">
      <c r="A251" s="41"/>
      <c r="B251" s="42"/>
      <c r="C251" s="43"/>
      <c r="D251" s="231" t="s">
        <v>381</v>
      </c>
      <c r="E251" s="43"/>
      <c r="F251" s="232" t="s">
        <v>5562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381</v>
      </c>
      <c r="AU251" s="20" t="s">
        <v>91</v>
      </c>
    </row>
    <row r="252" s="12" customFormat="1" ht="22.8" customHeight="1">
      <c r="A252" s="12"/>
      <c r="B252" s="202"/>
      <c r="C252" s="203"/>
      <c r="D252" s="204" t="s">
        <v>77</v>
      </c>
      <c r="E252" s="216" t="s">
        <v>4714</v>
      </c>
      <c r="F252" s="216" t="s">
        <v>5563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SUM(P253:P443)</f>
        <v>0</v>
      </c>
      <c r="Q252" s="210"/>
      <c r="R252" s="211">
        <f>SUM(R253:R443)</f>
        <v>4.3520850000000006</v>
      </c>
      <c r="S252" s="210"/>
      <c r="T252" s="212">
        <f>SUM(T253:T443)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91</v>
      </c>
      <c r="AT252" s="214" t="s">
        <v>77</v>
      </c>
      <c r="AU252" s="214" t="s">
        <v>85</v>
      </c>
      <c r="AY252" s="213" t="s">
        <v>373</v>
      </c>
      <c r="BK252" s="215">
        <f>SUM(BK253:BK443)</f>
        <v>0</v>
      </c>
    </row>
    <row r="253" s="2" customFormat="1" ht="24.15" customHeight="1">
      <c r="A253" s="41"/>
      <c r="B253" s="42"/>
      <c r="C253" s="218" t="s">
        <v>676</v>
      </c>
      <c r="D253" s="218" t="s">
        <v>375</v>
      </c>
      <c r="E253" s="219" t="s">
        <v>5564</v>
      </c>
      <c r="F253" s="220" t="s">
        <v>5565</v>
      </c>
      <c r="G253" s="221" t="s">
        <v>230</v>
      </c>
      <c r="H253" s="222">
        <v>6</v>
      </c>
      <c r="I253" s="223"/>
      <c r="J253" s="224">
        <f>ROUND(I253*H253,2)</f>
        <v>0</v>
      </c>
      <c r="K253" s="220" t="s">
        <v>378</v>
      </c>
      <c r="L253" s="47"/>
      <c r="M253" s="225" t="s">
        <v>19</v>
      </c>
      <c r="N253" s="226" t="s">
        <v>50</v>
      </c>
      <c r="O253" s="87"/>
      <c r="P253" s="227">
        <f>O253*H253</f>
        <v>0</v>
      </c>
      <c r="Q253" s="227">
        <v>0.0030899999999999999</v>
      </c>
      <c r="R253" s="227">
        <f>Q253*H253</f>
        <v>0.018540000000000001</v>
      </c>
      <c r="S253" s="227">
        <v>0</v>
      </c>
      <c r="T253" s="22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9" t="s">
        <v>482</v>
      </c>
      <c r="AT253" s="229" t="s">
        <v>375</v>
      </c>
      <c r="AU253" s="229" t="s">
        <v>91</v>
      </c>
      <c r="AY253" s="20" t="s">
        <v>373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0" t="s">
        <v>91</v>
      </c>
      <c r="BK253" s="230">
        <f>ROUND(I253*H253,2)</f>
        <v>0</v>
      </c>
      <c r="BL253" s="20" t="s">
        <v>482</v>
      </c>
      <c r="BM253" s="229" t="s">
        <v>5566</v>
      </c>
    </row>
    <row r="254" s="2" customFormat="1">
      <c r="A254" s="41"/>
      <c r="B254" s="42"/>
      <c r="C254" s="43"/>
      <c r="D254" s="231" t="s">
        <v>381</v>
      </c>
      <c r="E254" s="43"/>
      <c r="F254" s="232" t="s">
        <v>5567</v>
      </c>
      <c r="G254" s="43"/>
      <c r="H254" s="43"/>
      <c r="I254" s="233"/>
      <c r="J254" s="43"/>
      <c r="K254" s="43"/>
      <c r="L254" s="47"/>
      <c r="M254" s="234"/>
      <c r="N254" s="23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381</v>
      </c>
      <c r="AU254" s="20" t="s">
        <v>91</v>
      </c>
    </row>
    <row r="255" s="14" customFormat="1">
      <c r="A255" s="14"/>
      <c r="B255" s="247"/>
      <c r="C255" s="248"/>
      <c r="D255" s="238" t="s">
        <v>383</v>
      </c>
      <c r="E255" s="249" t="s">
        <v>19</v>
      </c>
      <c r="F255" s="250" t="s">
        <v>5568</v>
      </c>
      <c r="G255" s="248"/>
      <c r="H255" s="251">
        <v>4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383</v>
      </c>
      <c r="AU255" s="257" t="s">
        <v>91</v>
      </c>
      <c r="AV255" s="14" t="s">
        <v>91</v>
      </c>
      <c r="AW255" s="14" t="s">
        <v>37</v>
      </c>
      <c r="AX255" s="14" t="s">
        <v>78</v>
      </c>
      <c r="AY255" s="257" t="s">
        <v>373</v>
      </c>
    </row>
    <row r="256" s="15" customFormat="1">
      <c r="A256" s="15"/>
      <c r="B256" s="258"/>
      <c r="C256" s="259"/>
      <c r="D256" s="238" t="s">
        <v>383</v>
      </c>
      <c r="E256" s="260" t="s">
        <v>19</v>
      </c>
      <c r="F256" s="261" t="s">
        <v>386</v>
      </c>
      <c r="G256" s="259"/>
      <c r="H256" s="262">
        <v>4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383</v>
      </c>
      <c r="AU256" s="268" t="s">
        <v>91</v>
      </c>
      <c r="AV256" s="15" t="s">
        <v>379</v>
      </c>
      <c r="AW256" s="15" t="s">
        <v>37</v>
      </c>
      <c r="AX256" s="15" t="s">
        <v>85</v>
      </c>
      <c r="AY256" s="268" t="s">
        <v>373</v>
      </c>
    </row>
    <row r="257" s="14" customFormat="1">
      <c r="A257" s="14"/>
      <c r="B257" s="247"/>
      <c r="C257" s="248"/>
      <c r="D257" s="238" t="s">
        <v>383</v>
      </c>
      <c r="E257" s="248"/>
      <c r="F257" s="250" t="s">
        <v>5569</v>
      </c>
      <c r="G257" s="248"/>
      <c r="H257" s="251">
        <v>6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383</v>
      </c>
      <c r="AU257" s="257" t="s">
        <v>91</v>
      </c>
      <c r="AV257" s="14" t="s">
        <v>91</v>
      </c>
      <c r="AW257" s="14" t="s">
        <v>4</v>
      </c>
      <c r="AX257" s="14" t="s">
        <v>85</v>
      </c>
      <c r="AY257" s="257" t="s">
        <v>373</v>
      </c>
    </row>
    <row r="258" s="2" customFormat="1" ht="24.15" customHeight="1">
      <c r="A258" s="41"/>
      <c r="B258" s="42"/>
      <c r="C258" s="218" t="s">
        <v>684</v>
      </c>
      <c r="D258" s="218" t="s">
        <v>375</v>
      </c>
      <c r="E258" s="219" t="s">
        <v>5570</v>
      </c>
      <c r="F258" s="220" t="s">
        <v>5571</v>
      </c>
      <c r="G258" s="221" t="s">
        <v>230</v>
      </c>
      <c r="H258" s="222">
        <v>45</v>
      </c>
      <c r="I258" s="223"/>
      <c r="J258" s="224">
        <f>ROUND(I258*H258,2)</f>
        <v>0</v>
      </c>
      <c r="K258" s="220" t="s">
        <v>378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0.0045100000000000001</v>
      </c>
      <c r="R258" s="227">
        <f>Q258*H258</f>
        <v>0.20295000000000002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5572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5573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14" customFormat="1">
      <c r="A260" s="14"/>
      <c r="B260" s="247"/>
      <c r="C260" s="248"/>
      <c r="D260" s="238" t="s">
        <v>383</v>
      </c>
      <c r="E260" s="249" t="s">
        <v>19</v>
      </c>
      <c r="F260" s="250" t="s">
        <v>5574</v>
      </c>
      <c r="G260" s="248"/>
      <c r="H260" s="251">
        <v>30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383</v>
      </c>
      <c r="AU260" s="257" t="s">
        <v>91</v>
      </c>
      <c r="AV260" s="14" t="s">
        <v>91</v>
      </c>
      <c r="AW260" s="14" t="s">
        <v>37</v>
      </c>
      <c r="AX260" s="14" t="s">
        <v>78</v>
      </c>
      <c r="AY260" s="257" t="s">
        <v>373</v>
      </c>
    </row>
    <row r="261" s="15" customFormat="1">
      <c r="A261" s="15"/>
      <c r="B261" s="258"/>
      <c r="C261" s="259"/>
      <c r="D261" s="238" t="s">
        <v>383</v>
      </c>
      <c r="E261" s="260" t="s">
        <v>19</v>
      </c>
      <c r="F261" s="261" t="s">
        <v>386</v>
      </c>
      <c r="G261" s="259"/>
      <c r="H261" s="262">
        <v>30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383</v>
      </c>
      <c r="AU261" s="268" t="s">
        <v>91</v>
      </c>
      <c r="AV261" s="15" t="s">
        <v>379</v>
      </c>
      <c r="AW261" s="15" t="s">
        <v>37</v>
      </c>
      <c r="AX261" s="15" t="s">
        <v>85</v>
      </c>
      <c r="AY261" s="268" t="s">
        <v>373</v>
      </c>
    </row>
    <row r="262" s="14" customFormat="1">
      <c r="A262" s="14"/>
      <c r="B262" s="247"/>
      <c r="C262" s="248"/>
      <c r="D262" s="238" t="s">
        <v>383</v>
      </c>
      <c r="E262" s="248"/>
      <c r="F262" s="250" t="s">
        <v>5575</v>
      </c>
      <c r="G262" s="248"/>
      <c r="H262" s="251">
        <v>45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4</v>
      </c>
      <c r="AX262" s="14" t="s">
        <v>85</v>
      </c>
      <c r="AY262" s="257" t="s">
        <v>373</v>
      </c>
    </row>
    <row r="263" s="2" customFormat="1" ht="24.15" customHeight="1">
      <c r="A263" s="41"/>
      <c r="B263" s="42"/>
      <c r="C263" s="218" t="s">
        <v>698</v>
      </c>
      <c r="D263" s="218" t="s">
        <v>375</v>
      </c>
      <c r="E263" s="219" t="s">
        <v>5576</v>
      </c>
      <c r="F263" s="220" t="s">
        <v>5577</v>
      </c>
      <c r="G263" s="221" t="s">
        <v>230</v>
      </c>
      <c r="H263" s="222">
        <v>20.800000000000001</v>
      </c>
      <c r="I263" s="223"/>
      <c r="J263" s="224">
        <f>ROUND(I263*H263,2)</f>
        <v>0</v>
      </c>
      <c r="K263" s="220" t="s">
        <v>378</v>
      </c>
      <c r="L263" s="47"/>
      <c r="M263" s="225" t="s">
        <v>19</v>
      </c>
      <c r="N263" s="226" t="s">
        <v>50</v>
      </c>
      <c r="O263" s="87"/>
      <c r="P263" s="227">
        <f>O263*H263</f>
        <v>0</v>
      </c>
      <c r="Q263" s="227">
        <v>0.0064000000000000003</v>
      </c>
      <c r="R263" s="227">
        <f>Q263*H263</f>
        <v>0.13312000000000002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482</v>
      </c>
      <c r="AT263" s="229" t="s">
        <v>375</v>
      </c>
      <c r="AU263" s="229" t="s">
        <v>91</v>
      </c>
      <c r="AY263" s="20" t="s">
        <v>373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91</v>
      </c>
      <c r="BK263" s="230">
        <f>ROUND(I263*H263,2)</f>
        <v>0</v>
      </c>
      <c r="BL263" s="20" t="s">
        <v>482</v>
      </c>
      <c r="BM263" s="229" t="s">
        <v>5578</v>
      </c>
    </row>
    <row r="264" s="2" customFormat="1">
      <c r="A264" s="41"/>
      <c r="B264" s="42"/>
      <c r="C264" s="43"/>
      <c r="D264" s="231" t="s">
        <v>381</v>
      </c>
      <c r="E264" s="43"/>
      <c r="F264" s="232" t="s">
        <v>5579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381</v>
      </c>
      <c r="AU264" s="20" t="s">
        <v>91</v>
      </c>
    </row>
    <row r="265" s="14" customFormat="1">
      <c r="A265" s="14"/>
      <c r="B265" s="247"/>
      <c r="C265" s="248"/>
      <c r="D265" s="238" t="s">
        <v>383</v>
      </c>
      <c r="E265" s="249" t="s">
        <v>19</v>
      </c>
      <c r="F265" s="250" t="s">
        <v>5580</v>
      </c>
      <c r="G265" s="248"/>
      <c r="H265" s="251">
        <v>16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383</v>
      </c>
      <c r="AU265" s="257" t="s">
        <v>91</v>
      </c>
      <c r="AV265" s="14" t="s">
        <v>91</v>
      </c>
      <c r="AW265" s="14" t="s">
        <v>37</v>
      </c>
      <c r="AX265" s="14" t="s">
        <v>85</v>
      </c>
      <c r="AY265" s="257" t="s">
        <v>373</v>
      </c>
    </row>
    <row r="266" s="14" customFormat="1">
      <c r="A266" s="14"/>
      <c r="B266" s="247"/>
      <c r="C266" s="248"/>
      <c r="D266" s="238" t="s">
        <v>383</v>
      </c>
      <c r="E266" s="248"/>
      <c r="F266" s="250" t="s">
        <v>5581</v>
      </c>
      <c r="G266" s="248"/>
      <c r="H266" s="251">
        <v>20.800000000000001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383</v>
      </c>
      <c r="AU266" s="257" t="s">
        <v>91</v>
      </c>
      <c r="AV266" s="14" t="s">
        <v>91</v>
      </c>
      <c r="AW266" s="14" t="s">
        <v>4</v>
      </c>
      <c r="AX266" s="14" t="s">
        <v>85</v>
      </c>
      <c r="AY266" s="257" t="s">
        <v>373</v>
      </c>
    </row>
    <row r="267" s="2" customFormat="1" ht="33" customHeight="1">
      <c r="A267" s="41"/>
      <c r="B267" s="42"/>
      <c r="C267" s="218" t="s">
        <v>705</v>
      </c>
      <c r="D267" s="218" t="s">
        <v>375</v>
      </c>
      <c r="E267" s="219" t="s">
        <v>5582</v>
      </c>
      <c r="F267" s="220" t="s">
        <v>5583</v>
      </c>
      <c r="G267" s="221" t="s">
        <v>230</v>
      </c>
      <c r="H267" s="222">
        <v>795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0.00084000000000000003</v>
      </c>
      <c r="R267" s="227">
        <f>Q267*H267</f>
        <v>0.66780000000000006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482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482</v>
      </c>
      <c r="BM267" s="229" t="s">
        <v>5584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5585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14" customFormat="1">
      <c r="A269" s="14"/>
      <c r="B269" s="247"/>
      <c r="C269" s="248"/>
      <c r="D269" s="238" t="s">
        <v>383</v>
      </c>
      <c r="E269" s="249" t="s">
        <v>19</v>
      </c>
      <c r="F269" s="250" t="s">
        <v>5586</v>
      </c>
      <c r="G269" s="248"/>
      <c r="H269" s="251">
        <v>795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383</v>
      </c>
      <c r="AU269" s="257" t="s">
        <v>91</v>
      </c>
      <c r="AV269" s="14" t="s">
        <v>91</v>
      </c>
      <c r="AW269" s="14" t="s">
        <v>37</v>
      </c>
      <c r="AX269" s="14" t="s">
        <v>85</v>
      </c>
      <c r="AY269" s="257" t="s">
        <v>373</v>
      </c>
    </row>
    <row r="270" s="2" customFormat="1" ht="33" customHeight="1">
      <c r="A270" s="41"/>
      <c r="B270" s="42"/>
      <c r="C270" s="218" t="s">
        <v>716</v>
      </c>
      <c r="D270" s="218" t="s">
        <v>375</v>
      </c>
      <c r="E270" s="219" t="s">
        <v>5587</v>
      </c>
      <c r="F270" s="220" t="s">
        <v>5588</v>
      </c>
      <c r="G270" s="221" t="s">
        <v>230</v>
      </c>
      <c r="H270" s="222">
        <v>337.5</v>
      </c>
      <c r="I270" s="223"/>
      <c r="J270" s="224">
        <f>ROUND(I270*H270,2)</f>
        <v>0</v>
      </c>
      <c r="K270" s="220" t="s">
        <v>378</v>
      </c>
      <c r="L270" s="47"/>
      <c r="M270" s="225" t="s">
        <v>19</v>
      </c>
      <c r="N270" s="226" t="s">
        <v>50</v>
      </c>
      <c r="O270" s="87"/>
      <c r="P270" s="227">
        <f>O270*H270</f>
        <v>0</v>
      </c>
      <c r="Q270" s="227">
        <v>0.00116</v>
      </c>
      <c r="R270" s="227">
        <f>Q270*H270</f>
        <v>0.39150000000000001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482</v>
      </c>
      <c r="AT270" s="229" t="s">
        <v>375</v>
      </c>
      <c r="AU270" s="229" t="s">
        <v>91</v>
      </c>
      <c r="AY270" s="20" t="s">
        <v>373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91</v>
      </c>
      <c r="BK270" s="230">
        <f>ROUND(I270*H270,2)</f>
        <v>0</v>
      </c>
      <c r="BL270" s="20" t="s">
        <v>482</v>
      </c>
      <c r="BM270" s="229" t="s">
        <v>5589</v>
      </c>
    </row>
    <row r="271" s="2" customFormat="1">
      <c r="A271" s="41"/>
      <c r="B271" s="42"/>
      <c r="C271" s="43"/>
      <c r="D271" s="231" t="s">
        <v>381</v>
      </c>
      <c r="E271" s="43"/>
      <c r="F271" s="232" t="s">
        <v>5590</v>
      </c>
      <c r="G271" s="43"/>
      <c r="H271" s="43"/>
      <c r="I271" s="233"/>
      <c r="J271" s="43"/>
      <c r="K271" s="43"/>
      <c r="L271" s="47"/>
      <c r="M271" s="234"/>
      <c r="N271" s="23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381</v>
      </c>
      <c r="AU271" s="20" t="s">
        <v>91</v>
      </c>
    </row>
    <row r="272" s="14" customFormat="1">
      <c r="A272" s="14"/>
      <c r="B272" s="247"/>
      <c r="C272" s="248"/>
      <c r="D272" s="238" t="s">
        <v>383</v>
      </c>
      <c r="E272" s="249" t="s">
        <v>19</v>
      </c>
      <c r="F272" s="250" t="s">
        <v>5591</v>
      </c>
      <c r="G272" s="248"/>
      <c r="H272" s="251">
        <v>337.5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383</v>
      </c>
      <c r="AU272" s="257" t="s">
        <v>91</v>
      </c>
      <c r="AV272" s="14" t="s">
        <v>91</v>
      </c>
      <c r="AW272" s="14" t="s">
        <v>37</v>
      </c>
      <c r="AX272" s="14" t="s">
        <v>85</v>
      </c>
      <c r="AY272" s="257" t="s">
        <v>373</v>
      </c>
    </row>
    <row r="273" s="2" customFormat="1" ht="33" customHeight="1">
      <c r="A273" s="41"/>
      <c r="B273" s="42"/>
      <c r="C273" s="218" t="s">
        <v>727</v>
      </c>
      <c r="D273" s="218" t="s">
        <v>375</v>
      </c>
      <c r="E273" s="219" t="s">
        <v>5592</v>
      </c>
      <c r="F273" s="220" t="s">
        <v>5593</v>
      </c>
      <c r="G273" s="221" t="s">
        <v>230</v>
      </c>
      <c r="H273" s="222">
        <v>412.5</v>
      </c>
      <c r="I273" s="223"/>
      <c r="J273" s="224">
        <f>ROUND(I273*H273,2)</f>
        <v>0</v>
      </c>
      <c r="K273" s="220" t="s">
        <v>378</v>
      </c>
      <c r="L273" s="47"/>
      <c r="M273" s="225" t="s">
        <v>19</v>
      </c>
      <c r="N273" s="226" t="s">
        <v>50</v>
      </c>
      <c r="O273" s="87"/>
      <c r="P273" s="227">
        <f>O273*H273</f>
        <v>0</v>
      </c>
      <c r="Q273" s="227">
        <v>0.0014400000000000001</v>
      </c>
      <c r="R273" s="227">
        <f>Q273*H273</f>
        <v>0.59400000000000008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482</v>
      </c>
      <c r="AT273" s="229" t="s">
        <v>375</v>
      </c>
      <c r="AU273" s="229" t="s">
        <v>91</v>
      </c>
      <c r="AY273" s="20" t="s">
        <v>373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91</v>
      </c>
      <c r="BK273" s="230">
        <f>ROUND(I273*H273,2)</f>
        <v>0</v>
      </c>
      <c r="BL273" s="20" t="s">
        <v>482</v>
      </c>
      <c r="BM273" s="229" t="s">
        <v>5594</v>
      </c>
    </row>
    <row r="274" s="2" customFormat="1">
      <c r="A274" s="41"/>
      <c r="B274" s="42"/>
      <c r="C274" s="43"/>
      <c r="D274" s="231" t="s">
        <v>381</v>
      </c>
      <c r="E274" s="43"/>
      <c r="F274" s="232" t="s">
        <v>5595</v>
      </c>
      <c r="G274" s="43"/>
      <c r="H274" s="43"/>
      <c r="I274" s="233"/>
      <c r="J274" s="43"/>
      <c r="K274" s="43"/>
      <c r="L274" s="47"/>
      <c r="M274" s="234"/>
      <c r="N274" s="23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381</v>
      </c>
      <c r="AU274" s="20" t="s">
        <v>91</v>
      </c>
    </row>
    <row r="275" s="14" customFormat="1">
      <c r="A275" s="14"/>
      <c r="B275" s="247"/>
      <c r="C275" s="248"/>
      <c r="D275" s="238" t="s">
        <v>383</v>
      </c>
      <c r="E275" s="249" t="s">
        <v>19</v>
      </c>
      <c r="F275" s="250" t="s">
        <v>5596</v>
      </c>
      <c r="G275" s="248"/>
      <c r="H275" s="251">
        <v>412.5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383</v>
      </c>
      <c r="AU275" s="257" t="s">
        <v>91</v>
      </c>
      <c r="AV275" s="14" t="s">
        <v>91</v>
      </c>
      <c r="AW275" s="14" t="s">
        <v>37</v>
      </c>
      <c r="AX275" s="14" t="s">
        <v>85</v>
      </c>
      <c r="AY275" s="257" t="s">
        <v>373</v>
      </c>
    </row>
    <row r="276" s="2" customFormat="1" ht="33" customHeight="1">
      <c r="A276" s="41"/>
      <c r="B276" s="42"/>
      <c r="C276" s="218" t="s">
        <v>738</v>
      </c>
      <c r="D276" s="218" t="s">
        <v>375</v>
      </c>
      <c r="E276" s="219" t="s">
        <v>5597</v>
      </c>
      <c r="F276" s="220" t="s">
        <v>5598</v>
      </c>
      <c r="G276" s="221" t="s">
        <v>230</v>
      </c>
      <c r="H276" s="222">
        <v>142.5</v>
      </c>
      <c r="I276" s="223"/>
      <c r="J276" s="224">
        <f>ROUND(I276*H276,2)</f>
        <v>0</v>
      </c>
      <c r="K276" s="220" t="s">
        <v>378</v>
      </c>
      <c r="L276" s="47"/>
      <c r="M276" s="225" t="s">
        <v>19</v>
      </c>
      <c r="N276" s="226" t="s">
        <v>50</v>
      </c>
      <c r="O276" s="87"/>
      <c r="P276" s="227">
        <f>O276*H276</f>
        <v>0</v>
      </c>
      <c r="Q276" s="227">
        <v>0.00281</v>
      </c>
      <c r="R276" s="227">
        <f>Q276*H276</f>
        <v>0.40042499999999998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482</v>
      </c>
      <c r="AT276" s="229" t="s">
        <v>375</v>
      </c>
      <c r="AU276" s="229" t="s">
        <v>91</v>
      </c>
      <c r="AY276" s="20" t="s">
        <v>373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91</v>
      </c>
      <c r="BK276" s="230">
        <f>ROUND(I276*H276,2)</f>
        <v>0</v>
      </c>
      <c r="BL276" s="20" t="s">
        <v>482</v>
      </c>
      <c r="BM276" s="229" t="s">
        <v>5599</v>
      </c>
    </row>
    <row r="277" s="2" customFormat="1">
      <c r="A277" s="41"/>
      <c r="B277" s="42"/>
      <c r="C277" s="43"/>
      <c r="D277" s="231" t="s">
        <v>381</v>
      </c>
      <c r="E277" s="43"/>
      <c r="F277" s="232" t="s">
        <v>5600</v>
      </c>
      <c r="G277" s="43"/>
      <c r="H277" s="43"/>
      <c r="I277" s="233"/>
      <c r="J277" s="43"/>
      <c r="K277" s="43"/>
      <c r="L277" s="47"/>
      <c r="M277" s="234"/>
      <c r="N277" s="23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381</v>
      </c>
      <c r="AU277" s="20" t="s">
        <v>91</v>
      </c>
    </row>
    <row r="278" s="14" customFormat="1">
      <c r="A278" s="14"/>
      <c r="B278" s="247"/>
      <c r="C278" s="248"/>
      <c r="D278" s="238" t="s">
        <v>383</v>
      </c>
      <c r="E278" s="249" t="s">
        <v>19</v>
      </c>
      <c r="F278" s="250" t="s">
        <v>5601</v>
      </c>
      <c r="G278" s="248"/>
      <c r="H278" s="251">
        <v>142.5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383</v>
      </c>
      <c r="AU278" s="257" t="s">
        <v>91</v>
      </c>
      <c r="AV278" s="14" t="s">
        <v>91</v>
      </c>
      <c r="AW278" s="14" t="s">
        <v>37</v>
      </c>
      <c r="AX278" s="14" t="s">
        <v>85</v>
      </c>
      <c r="AY278" s="257" t="s">
        <v>373</v>
      </c>
    </row>
    <row r="279" s="2" customFormat="1" ht="33" customHeight="1">
      <c r="A279" s="41"/>
      <c r="B279" s="42"/>
      <c r="C279" s="218" t="s">
        <v>747</v>
      </c>
      <c r="D279" s="218" t="s">
        <v>375</v>
      </c>
      <c r="E279" s="219" t="s">
        <v>5602</v>
      </c>
      <c r="F279" s="220" t="s">
        <v>5603</v>
      </c>
      <c r="G279" s="221" t="s">
        <v>230</v>
      </c>
      <c r="H279" s="222">
        <v>60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50</v>
      </c>
      <c r="O279" s="87"/>
      <c r="P279" s="227">
        <f>O279*H279</f>
        <v>0</v>
      </c>
      <c r="Q279" s="227">
        <v>0.00362</v>
      </c>
      <c r="R279" s="227">
        <f>Q279*H279</f>
        <v>0.2172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482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5604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5605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5606</v>
      </c>
      <c r="G281" s="248"/>
      <c r="H281" s="251">
        <v>60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85</v>
      </c>
      <c r="AY281" s="257" t="s">
        <v>373</v>
      </c>
    </row>
    <row r="282" s="2" customFormat="1" ht="33" customHeight="1">
      <c r="A282" s="41"/>
      <c r="B282" s="42"/>
      <c r="C282" s="218" t="s">
        <v>754</v>
      </c>
      <c r="D282" s="218" t="s">
        <v>375</v>
      </c>
      <c r="E282" s="219" t="s">
        <v>5607</v>
      </c>
      <c r="F282" s="220" t="s">
        <v>5608</v>
      </c>
      <c r="G282" s="221" t="s">
        <v>230</v>
      </c>
      <c r="H282" s="222">
        <v>127.5</v>
      </c>
      <c r="I282" s="223"/>
      <c r="J282" s="224">
        <f>ROUND(I282*H282,2)</f>
        <v>0</v>
      </c>
      <c r="K282" s="220" t="s">
        <v>378</v>
      </c>
      <c r="L282" s="47"/>
      <c r="M282" s="225" t="s">
        <v>19</v>
      </c>
      <c r="N282" s="226" t="s">
        <v>50</v>
      </c>
      <c r="O282" s="87"/>
      <c r="P282" s="227">
        <f>O282*H282</f>
        <v>0</v>
      </c>
      <c r="Q282" s="227">
        <v>0.0061000000000000004</v>
      </c>
      <c r="R282" s="227">
        <f>Q282*H282</f>
        <v>0.77775000000000005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482</v>
      </c>
      <c r="AT282" s="229" t="s">
        <v>375</v>
      </c>
      <c r="AU282" s="229" t="s">
        <v>91</v>
      </c>
      <c r="AY282" s="20" t="s">
        <v>373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91</v>
      </c>
      <c r="BK282" s="230">
        <f>ROUND(I282*H282,2)</f>
        <v>0</v>
      </c>
      <c r="BL282" s="20" t="s">
        <v>482</v>
      </c>
      <c r="BM282" s="229" t="s">
        <v>5609</v>
      </c>
    </row>
    <row r="283" s="2" customFormat="1">
      <c r="A283" s="41"/>
      <c r="B283" s="42"/>
      <c r="C283" s="43"/>
      <c r="D283" s="231" t="s">
        <v>381</v>
      </c>
      <c r="E283" s="43"/>
      <c r="F283" s="232" t="s">
        <v>5610</v>
      </c>
      <c r="G283" s="43"/>
      <c r="H283" s="43"/>
      <c r="I283" s="233"/>
      <c r="J283" s="43"/>
      <c r="K283" s="43"/>
      <c r="L283" s="47"/>
      <c r="M283" s="234"/>
      <c r="N283" s="23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381</v>
      </c>
      <c r="AU283" s="20" t="s">
        <v>91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5611</v>
      </c>
      <c r="G284" s="248"/>
      <c r="H284" s="251">
        <v>127.5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85</v>
      </c>
      <c r="AY284" s="257" t="s">
        <v>373</v>
      </c>
    </row>
    <row r="285" s="2" customFormat="1" ht="55.5" customHeight="1">
      <c r="A285" s="41"/>
      <c r="B285" s="42"/>
      <c r="C285" s="218" t="s">
        <v>763</v>
      </c>
      <c r="D285" s="218" t="s">
        <v>375</v>
      </c>
      <c r="E285" s="219" t="s">
        <v>5612</v>
      </c>
      <c r="F285" s="220" t="s">
        <v>5613</v>
      </c>
      <c r="G285" s="221" t="s">
        <v>230</v>
      </c>
      <c r="H285" s="222">
        <v>342</v>
      </c>
      <c r="I285" s="223"/>
      <c r="J285" s="224">
        <f>ROUND(I285*H285,2)</f>
        <v>0</v>
      </c>
      <c r="K285" s="220" t="s">
        <v>378</v>
      </c>
      <c r="L285" s="47"/>
      <c r="M285" s="225" t="s">
        <v>19</v>
      </c>
      <c r="N285" s="226" t="s">
        <v>50</v>
      </c>
      <c r="O285" s="87"/>
      <c r="P285" s="227">
        <f>O285*H285</f>
        <v>0</v>
      </c>
      <c r="Q285" s="227">
        <v>6.9999999999999994E-05</v>
      </c>
      <c r="R285" s="227">
        <f>Q285*H285</f>
        <v>0.023939999999999999</v>
      </c>
      <c r="S285" s="227">
        <v>0</v>
      </c>
      <c r="T285" s="22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9" t="s">
        <v>482</v>
      </c>
      <c r="AT285" s="229" t="s">
        <v>375</v>
      </c>
      <c r="AU285" s="229" t="s">
        <v>91</v>
      </c>
      <c r="AY285" s="20" t="s">
        <v>373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91</v>
      </c>
      <c r="BK285" s="230">
        <f>ROUND(I285*H285,2)</f>
        <v>0</v>
      </c>
      <c r="BL285" s="20" t="s">
        <v>482</v>
      </c>
      <c r="BM285" s="229" t="s">
        <v>5614</v>
      </c>
    </row>
    <row r="286" s="2" customFormat="1">
      <c r="A286" s="41"/>
      <c r="B286" s="42"/>
      <c r="C286" s="43"/>
      <c r="D286" s="231" t="s">
        <v>381</v>
      </c>
      <c r="E286" s="43"/>
      <c r="F286" s="232" t="s">
        <v>5615</v>
      </c>
      <c r="G286" s="43"/>
      <c r="H286" s="43"/>
      <c r="I286" s="233"/>
      <c r="J286" s="43"/>
      <c r="K286" s="43"/>
      <c r="L286" s="47"/>
      <c r="M286" s="234"/>
      <c r="N286" s="23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381</v>
      </c>
      <c r="AU286" s="20" t="s">
        <v>91</v>
      </c>
    </row>
    <row r="287" s="14" customFormat="1">
      <c r="A287" s="14"/>
      <c r="B287" s="247"/>
      <c r="C287" s="248"/>
      <c r="D287" s="238" t="s">
        <v>383</v>
      </c>
      <c r="E287" s="249" t="s">
        <v>19</v>
      </c>
      <c r="F287" s="250" t="s">
        <v>5616</v>
      </c>
      <c r="G287" s="248"/>
      <c r="H287" s="251">
        <v>285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383</v>
      </c>
      <c r="AU287" s="257" t="s">
        <v>91</v>
      </c>
      <c r="AV287" s="14" t="s">
        <v>91</v>
      </c>
      <c r="AW287" s="14" t="s">
        <v>37</v>
      </c>
      <c r="AX287" s="14" t="s">
        <v>78</v>
      </c>
      <c r="AY287" s="257" t="s">
        <v>373</v>
      </c>
    </row>
    <row r="288" s="15" customFormat="1">
      <c r="A288" s="15"/>
      <c r="B288" s="258"/>
      <c r="C288" s="259"/>
      <c r="D288" s="238" t="s">
        <v>383</v>
      </c>
      <c r="E288" s="260" t="s">
        <v>19</v>
      </c>
      <c r="F288" s="261" t="s">
        <v>386</v>
      </c>
      <c r="G288" s="259"/>
      <c r="H288" s="262">
        <v>285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8" t="s">
        <v>383</v>
      </c>
      <c r="AU288" s="268" t="s">
        <v>91</v>
      </c>
      <c r="AV288" s="15" t="s">
        <v>379</v>
      </c>
      <c r="AW288" s="15" t="s">
        <v>37</v>
      </c>
      <c r="AX288" s="15" t="s">
        <v>85</v>
      </c>
      <c r="AY288" s="268" t="s">
        <v>373</v>
      </c>
    </row>
    <row r="289" s="14" customFormat="1">
      <c r="A289" s="14"/>
      <c r="B289" s="247"/>
      <c r="C289" s="248"/>
      <c r="D289" s="238" t="s">
        <v>383</v>
      </c>
      <c r="E289" s="248"/>
      <c r="F289" s="250" t="s">
        <v>5617</v>
      </c>
      <c r="G289" s="248"/>
      <c r="H289" s="251">
        <v>342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4</v>
      </c>
      <c r="AX289" s="14" t="s">
        <v>85</v>
      </c>
      <c r="AY289" s="257" t="s">
        <v>373</v>
      </c>
    </row>
    <row r="290" s="2" customFormat="1" ht="55.5" customHeight="1">
      <c r="A290" s="41"/>
      <c r="B290" s="42"/>
      <c r="C290" s="218" t="s">
        <v>324</v>
      </c>
      <c r="D290" s="218" t="s">
        <v>375</v>
      </c>
      <c r="E290" s="219" t="s">
        <v>5618</v>
      </c>
      <c r="F290" s="220" t="s">
        <v>5619</v>
      </c>
      <c r="G290" s="221" t="s">
        <v>230</v>
      </c>
      <c r="H290" s="222">
        <v>441</v>
      </c>
      <c r="I290" s="223"/>
      <c r="J290" s="224">
        <f>ROUND(I290*H290,2)</f>
        <v>0</v>
      </c>
      <c r="K290" s="220" t="s">
        <v>378</v>
      </c>
      <c r="L290" s="47"/>
      <c r="M290" s="225" t="s">
        <v>19</v>
      </c>
      <c r="N290" s="226" t="s">
        <v>50</v>
      </c>
      <c r="O290" s="87"/>
      <c r="P290" s="227">
        <f>O290*H290</f>
        <v>0</v>
      </c>
      <c r="Q290" s="227">
        <v>9.0000000000000006E-05</v>
      </c>
      <c r="R290" s="227">
        <f>Q290*H290</f>
        <v>0.039690000000000003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482</v>
      </c>
      <c r="AT290" s="229" t="s">
        <v>375</v>
      </c>
      <c r="AU290" s="229" t="s">
        <v>91</v>
      </c>
      <c r="AY290" s="20" t="s">
        <v>373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91</v>
      </c>
      <c r="BK290" s="230">
        <f>ROUND(I290*H290,2)</f>
        <v>0</v>
      </c>
      <c r="BL290" s="20" t="s">
        <v>482</v>
      </c>
      <c r="BM290" s="229" t="s">
        <v>5620</v>
      </c>
    </row>
    <row r="291" s="2" customFormat="1">
      <c r="A291" s="41"/>
      <c r="B291" s="42"/>
      <c r="C291" s="43"/>
      <c r="D291" s="231" t="s">
        <v>381</v>
      </c>
      <c r="E291" s="43"/>
      <c r="F291" s="232" t="s">
        <v>5621</v>
      </c>
      <c r="G291" s="43"/>
      <c r="H291" s="43"/>
      <c r="I291" s="233"/>
      <c r="J291" s="43"/>
      <c r="K291" s="43"/>
      <c r="L291" s="47"/>
      <c r="M291" s="234"/>
      <c r="N291" s="23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381</v>
      </c>
      <c r="AU291" s="20" t="s">
        <v>91</v>
      </c>
    </row>
    <row r="292" s="14" customFormat="1">
      <c r="A292" s="14"/>
      <c r="B292" s="247"/>
      <c r="C292" s="248"/>
      <c r="D292" s="238" t="s">
        <v>383</v>
      </c>
      <c r="E292" s="249" t="s">
        <v>19</v>
      </c>
      <c r="F292" s="250" t="s">
        <v>5622</v>
      </c>
      <c r="G292" s="248"/>
      <c r="H292" s="251">
        <v>165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383</v>
      </c>
      <c r="AU292" s="257" t="s">
        <v>91</v>
      </c>
      <c r="AV292" s="14" t="s">
        <v>91</v>
      </c>
      <c r="AW292" s="14" t="s">
        <v>37</v>
      </c>
      <c r="AX292" s="14" t="s">
        <v>78</v>
      </c>
      <c r="AY292" s="257" t="s">
        <v>373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5623</v>
      </c>
      <c r="G293" s="248"/>
      <c r="H293" s="251">
        <v>157.5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4" customFormat="1">
      <c r="A294" s="14"/>
      <c r="B294" s="247"/>
      <c r="C294" s="248"/>
      <c r="D294" s="238" t="s">
        <v>383</v>
      </c>
      <c r="E294" s="249" t="s">
        <v>19</v>
      </c>
      <c r="F294" s="250" t="s">
        <v>5624</v>
      </c>
      <c r="G294" s="248"/>
      <c r="H294" s="251">
        <v>45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383</v>
      </c>
      <c r="AU294" s="257" t="s">
        <v>91</v>
      </c>
      <c r="AV294" s="14" t="s">
        <v>91</v>
      </c>
      <c r="AW294" s="14" t="s">
        <v>37</v>
      </c>
      <c r="AX294" s="14" t="s">
        <v>78</v>
      </c>
      <c r="AY294" s="257" t="s">
        <v>373</v>
      </c>
    </row>
    <row r="295" s="15" customFormat="1">
      <c r="A295" s="15"/>
      <c r="B295" s="258"/>
      <c r="C295" s="259"/>
      <c r="D295" s="238" t="s">
        <v>383</v>
      </c>
      <c r="E295" s="260" t="s">
        <v>19</v>
      </c>
      <c r="F295" s="261" t="s">
        <v>386</v>
      </c>
      <c r="G295" s="259"/>
      <c r="H295" s="262">
        <v>367.5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383</v>
      </c>
      <c r="AU295" s="268" t="s">
        <v>91</v>
      </c>
      <c r="AV295" s="15" t="s">
        <v>379</v>
      </c>
      <c r="AW295" s="15" t="s">
        <v>37</v>
      </c>
      <c r="AX295" s="15" t="s">
        <v>85</v>
      </c>
      <c r="AY295" s="268" t="s">
        <v>373</v>
      </c>
    </row>
    <row r="296" s="14" customFormat="1">
      <c r="A296" s="14"/>
      <c r="B296" s="247"/>
      <c r="C296" s="248"/>
      <c r="D296" s="238" t="s">
        <v>383</v>
      </c>
      <c r="E296" s="248"/>
      <c r="F296" s="250" t="s">
        <v>5625</v>
      </c>
      <c r="G296" s="248"/>
      <c r="H296" s="251">
        <v>441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383</v>
      </c>
      <c r="AU296" s="257" t="s">
        <v>91</v>
      </c>
      <c r="AV296" s="14" t="s">
        <v>91</v>
      </c>
      <c r="AW296" s="14" t="s">
        <v>4</v>
      </c>
      <c r="AX296" s="14" t="s">
        <v>85</v>
      </c>
      <c r="AY296" s="257" t="s">
        <v>373</v>
      </c>
    </row>
    <row r="297" s="2" customFormat="1" ht="55.5" customHeight="1">
      <c r="A297" s="41"/>
      <c r="B297" s="42"/>
      <c r="C297" s="218" t="s">
        <v>774</v>
      </c>
      <c r="D297" s="218" t="s">
        <v>375</v>
      </c>
      <c r="E297" s="219" t="s">
        <v>5626</v>
      </c>
      <c r="F297" s="220" t="s">
        <v>5627</v>
      </c>
      <c r="G297" s="221" t="s">
        <v>230</v>
      </c>
      <c r="H297" s="222">
        <v>126</v>
      </c>
      <c r="I297" s="223"/>
      <c r="J297" s="224">
        <f>ROUND(I297*H297,2)</f>
        <v>0</v>
      </c>
      <c r="K297" s="220" t="s">
        <v>378</v>
      </c>
      <c r="L297" s="47"/>
      <c r="M297" s="225" t="s">
        <v>19</v>
      </c>
      <c r="N297" s="226" t="s">
        <v>50</v>
      </c>
      <c r="O297" s="87"/>
      <c r="P297" s="227">
        <f>O297*H297</f>
        <v>0</v>
      </c>
      <c r="Q297" s="227">
        <v>0.00012</v>
      </c>
      <c r="R297" s="227">
        <f>Q297*H297</f>
        <v>0.01512</v>
      </c>
      <c r="S297" s="227">
        <v>0</v>
      </c>
      <c r="T297" s="22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9" t="s">
        <v>482</v>
      </c>
      <c r="AT297" s="229" t="s">
        <v>375</v>
      </c>
      <c r="AU297" s="229" t="s">
        <v>91</v>
      </c>
      <c r="AY297" s="20" t="s">
        <v>373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20" t="s">
        <v>91</v>
      </c>
      <c r="BK297" s="230">
        <f>ROUND(I297*H297,2)</f>
        <v>0</v>
      </c>
      <c r="BL297" s="20" t="s">
        <v>482</v>
      </c>
      <c r="BM297" s="229" t="s">
        <v>5628</v>
      </c>
    </row>
    <row r="298" s="2" customFormat="1">
      <c r="A298" s="41"/>
      <c r="B298" s="42"/>
      <c r="C298" s="43"/>
      <c r="D298" s="231" t="s">
        <v>381</v>
      </c>
      <c r="E298" s="43"/>
      <c r="F298" s="232" t="s">
        <v>5629</v>
      </c>
      <c r="G298" s="43"/>
      <c r="H298" s="43"/>
      <c r="I298" s="233"/>
      <c r="J298" s="43"/>
      <c r="K298" s="43"/>
      <c r="L298" s="47"/>
      <c r="M298" s="234"/>
      <c r="N298" s="23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381</v>
      </c>
      <c r="AU298" s="20" t="s">
        <v>91</v>
      </c>
    </row>
    <row r="299" s="14" customFormat="1">
      <c r="A299" s="14"/>
      <c r="B299" s="247"/>
      <c r="C299" s="248"/>
      <c r="D299" s="238" t="s">
        <v>383</v>
      </c>
      <c r="E299" s="249" t="s">
        <v>19</v>
      </c>
      <c r="F299" s="250" t="s">
        <v>5630</v>
      </c>
      <c r="G299" s="248"/>
      <c r="H299" s="251">
        <v>30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383</v>
      </c>
      <c r="AU299" s="257" t="s">
        <v>91</v>
      </c>
      <c r="AV299" s="14" t="s">
        <v>91</v>
      </c>
      <c r="AW299" s="14" t="s">
        <v>37</v>
      </c>
      <c r="AX299" s="14" t="s">
        <v>78</v>
      </c>
      <c r="AY299" s="257" t="s">
        <v>373</v>
      </c>
    </row>
    <row r="300" s="14" customFormat="1">
      <c r="A300" s="14"/>
      <c r="B300" s="247"/>
      <c r="C300" s="248"/>
      <c r="D300" s="238" t="s">
        <v>383</v>
      </c>
      <c r="E300" s="249" t="s">
        <v>19</v>
      </c>
      <c r="F300" s="250" t="s">
        <v>5631</v>
      </c>
      <c r="G300" s="248"/>
      <c r="H300" s="251">
        <v>75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383</v>
      </c>
      <c r="AU300" s="257" t="s">
        <v>91</v>
      </c>
      <c r="AV300" s="14" t="s">
        <v>91</v>
      </c>
      <c r="AW300" s="14" t="s">
        <v>37</v>
      </c>
      <c r="AX300" s="14" t="s">
        <v>78</v>
      </c>
      <c r="AY300" s="257" t="s">
        <v>373</v>
      </c>
    </row>
    <row r="301" s="15" customFormat="1">
      <c r="A301" s="15"/>
      <c r="B301" s="258"/>
      <c r="C301" s="259"/>
      <c r="D301" s="238" t="s">
        <v>383</v>
      </c>
      <c r="E301" s="260" t="s">
        <v>19</v>
      </c>
      <c r="F301" s="261" t="s">
        <v>386</v>
      </c>
      <c r="G301" s="259"/>
      <c r="H301" s="262">
        <v>105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383</v>
      </c>
      <c r="AU301" s="268" t="s">
        <v>91</v>
      </c>
      <c r="AV301" s="15" t="s">
        <v>379</v>
      </c>
      <c r="AW301" s="15" t="s">
        <v>37</v>
      </c>
      <c r="AX301" s="15" t="s">
        <v>85</v>
      </c>
      <c r="AY301" s="268" t="s">
        <v>373</v>
      </c>
    </row>
    <row r="302" s="14" customFormat="1">
      <c r="A302" s="14"/>
      <c r="B302" s="247"/>
      <c r="C302" s="248"/>
      <c r="D302" s="238" t="s">
        <v>383</v>
      </c>
      <c r="E302" s="248"/>
      <c r="F302" s="250" t="s">
        <v>5632</v>
      </c>
      <c r="G302" s="248"/>
      <c r="H302" s="251">
        <v>126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4</v>
      </c>
      <c r="AX302" s="14" t="s">
        <v>85</v>
      </c>
      <c r="AY302" s="257" t="s">
        <v>373</v>
      </c>
    </row>
    <row r="303" s="2" customFormat="1" ht="55.5" customHeight="1">
      <c r="A303" s="41"/>
      <c r="B303" s="42"/>
      <c r="C303" s="218" t="s">
        <v>781</v>
      </c>
      <c r="D303" s="218" t="s">
        <v>375</v>
      </c>
      <c r="E303" s="219" t="s">
        <v>5633</v>
      </c>
      <c r="F303" s="220" t="s">
        <v>5634</v>
      </c>
      <c r="G303" s="221" t="s">
        <v>230</v>
      </c>
      <c r="H303" s="222">
        <v>612</v>
      </c>
      <c r="I303" s="223"/>
      <c r="J303" s="224">
        <f>ROUND(I303*H303,2)</f>
        <v>0</v>
      </c>
      <c r="K303" s="220" t="s">
        <v>378</v>
      </c>
      <c r="L303" s="47"/>
      <c r="M303" s="225" t="s">
        <v>19</v>
      </c>
      <c r="N303" s="226" t="s">
        <v>50</v>
      </c>
      <c r="O303" s="87"/>
      <c r="P303" s="227">
        <f>O303*H303</f>
        <v>0</v>
      </c>
      <c r="Q303" s="227">
        <v>0.00012</v>
      </c>
      <c r="R303" s="227">
        <f>Q303*H303</f>
        <v>0.073440000000000005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482</v>
      </c>
      <c r="AT303" s="229" t="s">
        <v>375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5635</v>
      </c>
    </row>
    <row r="304" s="2" customFormat="1">
      <c r="A304" s="41"/>
      <c r="B304" s="42"/>
      <c r="C304" s="43"/>
      <c r="D304" s="231" t="s">
        <v>381</v>
      </c>
      <c r="E304" s="43"/>
      <c r="F304" s="232" t="s">
        <v>5636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381</v>
      </c>
      <c r="AU304" s="20" t="s">
        <v>91</v>
      </c>
    </row>
    <row r="305" s="14" customFormat="1">
      <c r="A305" s="14"/>
      <c r="B305" s="247"/>
      <c r="C305" s="248"/>
      <c r="D305" s="238" t="s">
        <v>383</v>
      </c>
      <c r="E305" s="249" t="s">
        <v>19</v>
      </c>
      <c r="F305" s="250" t="s">
        <v>5637</v>
      </c>
      <c r="G305" s="248"/>
      <c r="H305" s="251">
        <v>225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383</v>
      </c>
      <c r="AU305" s="257" t="s">
        <v>91</v>
      </c>
      <c r="AV305" s="14" t="s">
        <v>91</v>
      </c>
      <c r="AW305" s="14" t="s">
        <v>37</v>
      </c>
      <c r="AX305" s="14" t="s">
        <v>78</v>
      </c>
      <c r="AY305" s="257" t="s">
        <v>373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5638</v>
      </c>
      <c r="G306" s="248"/>
      <c r="H306" s="251">
        <v>285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78</v>
      </c>
      <c r="AY306" s="257" t="s">
        <v>373</v>
      </c>
    </row>
    <row r="307" s="15" customFormat="1">
      <c r="A307" s="15"/>
      <c r="B307" s="258"/>
      <c r="C307" s="259"/>
      <c r="D307" s="238" t="s">
        <v>383</v>
      </c>
      <c r="E307" s="260" t="s">
        <v>19</v>
      </c>
      <c r="F307" s="261" t="s">
        <v>386</v>
      </c>
      <c r="G307" s="259"/>
      <c r="H307" s="262">
        <v>510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383</v>
      </c>
      <c r="AU307" s="268" t="s">
        <v>91</v>
      </c>
      <c r="AV307" s="15" t="s">
        <v>379</v>
      </c>
      <c r="AW307" s="15" t="s">
        <v>37</v>
      </c>
      <c r="AX307" s="15" t="s">
        <v>85</v>
      </c>
      <c r="AY307" s="268" t="s">
        <v>373</v>
      </c>
    </row>
    <row r="308" s="14" customFormat="1">
      <c r="A308" s="14"/>
      <c r="B308" s="247"/>
      <c r="C308" s="248"/>
      <c r="D308" s="238" t="s">
        <v>383</v>
      </c>
      <c r="E308" s="248"/>
      <c r="F308" s="250" t="s">
        <v>5639</v>
      </c>
      <c r="G308" s="248"/>
      <c r="H308" s="251">
        <v>612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383</v>
      </c>
      <c r="AU308" s="257" t="s">
        <v>91</v>
      </c>
      <c r="AV308" s="14" t="s">
        <v>91</v>
      </c>
      <c r="AW308" s="14" t="s">
        <v>4</v>
      </c>
      <c r="AX308" s="14" t="s">
        <v>85</v>
      </c>
      <c r="AY308" s="257" t="s">
        <v>373</v>
      </c>
    </row>
    <row r="309" s="2" customFormat="1" ht="55.5" customHeight="1">
      <c r="A309" s="41"/>
      <c r="B309" s="42"/>
      <c r="C309" s="218" t="s">
        <v>787</v>
      </c>
      <c r="D309" s="218" t="s">
        <v>375</v>
      </c>
      <c r="E309" s="219" t="s">
        <v>5640</v>
      </c>
      <c r="F309" s="220" t="s">
        <v>5641</v>
      </c>
      <c r="G309" s="221" t="s">
        <v>230</v>
      </c>
      <c r="H309" s="222">
        <v>207</v>
      </c>
      <c r="I309" s="223"/>
      <c r="J309" s="224">
        <f>ROUND(I309*H309,2)</f>
        <v>0</v>
      </c>
      <c r="K309" s="220" t="s">
        <v>378</v>
      </c>
      <c r="L309" s="47"/>
      <c r="M309" s="225" t="s">
        <v>19</v>
      </c>
      <c r="N309" s="226" t="s">
        <v>50</v>
      </c>
      <c r="O309" s="87"/>
      <c r="P309" s="227">
        <f>O309*H309</f>
        <v>0</v>
      </c>
      <c r="Q309" s="227">
        <v>0.00016000000000000001</v>
      </c>
      <c r="R309" s="227">
        <f>Q309*H309</f>
        <v>0.033120000000000004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482</v>
      </c>
      <c r="AT309" s="229" t="s">
        <v>375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5642</v>
      </c>
    </row>
    <row r="310" s="2" customFormat="1">
      <c r="A310" s="41"/>
      <c r="B310" s="42"/>
      <c r="C310" s="43"/>
      <c r="D310" s="231" t="s">
        <v>381</v>
      </c>
      <c r="E310" s="43"/>
      <c r="F310" s="232" t="s">
        <v>5643</v>
      </c>
      <c r="G310" s="43"/>
      <c r="H310" s="43"/>
      <c r="I310" s="233"/>
      <c r="J310" s="43"/>
      <c r="K310" s="43"/>
      <c r="L310" s="47"/>
      <c r="M310" s="234"/>
      <c r="N310" s="23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381</v>
      </c>
      <c r="AU310" s="20" t="s">
        <v>91</v>
      </c>
    </row>
    <row r="311" s="14" customFormat="1">
      <c r="A311" s="14"/>
      <c r="B311" s="247"/>
      <c r="C311" s="248"/>
      <c r="D311" s="238" t="s">
        <v>383</v>
      </c>
      <c r="E311" s="249" t="s">
        <v>19</v>
      </c>
      <c r="F311" s="250" t="s">
        <v>5644</v>
      </c>
      <c r="G311" s="248"/>
      <c r="H311" s="251">
        <v>105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383</v>
      </c>
      <c r="AU311" s="257" t="s">
        <v>91</v>
      </c>
      <c r="AV311" s="14" t="s">
        <v>91</v>
      </c>
      <c r="AW311" s="14" t="s">
        <v>37</v>
      </c>
      <c r="AX311" s="14" t="s">
        <v>78</v>
      </c>
      <c r="AY311" s="257" t="s">
        <v>373</v>
      </c>
    </row>
    <row r="312" s="14" customFormat="1">
      <c r="A312" s="14"/>
      <c r="B312" s="247"/>
      <c r="C312" s="248"/>
      <c r="D312" s="238" t="s">
        <v>383</v>
      </c>
      <c r="E312" s="249" t="s">
        <v>19</v>
      </c>
      <c r="F312" s="250" t="s">
        <v>5645</v>
      </c>
      <c r="G312" s="248"/>
      <c r="H312" s="251">
        <v>67.5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383</v>
      </c>
      <c r="AU312" s="257" t="s">
        <v>91</v>
      </c>
      <c r="AV312" s="14" t="s">
        <v>91</v>
      </c>
      <c r="AW312" s="14" t="s">
        <v>37</v>
      </c>
      <c r="AX312" s="14" t="s">
        <v>78</v>
      </c>
      <c r="AY312" s="257" t="s">
        <v>373</v>
      </c>
    </row>
    <row r="313" s="15" customFormat="1">
      <c r="A313" s="15"/>
      <c r="B313" s="258"/>
      <c r="C313" s="259"/>
      <c r="D313" s="238" t="s">
        <v>383</v>
      </c>
      <c r="E313" s="260" t="s">
        <v>19</v>
      </c>
      <c r="F313" s="261" t="s">
        <v>386</v>
      </c>
      <c r="G313" s="259"/>
      <c r="H313" s="262">
        <v>172.5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383</v>
      </c>
      <c r="AU313" s="268" t="s">
        <v>91</v>
      </c>
      <c r="AV313" s="15" t="s">
        <v>379</v>
      </c>
      <c r="AW313" s="15" t="s">
        <v>37</v>
      </c>
      <c r="AX313" s="15" t="s">
        <v>85</v>
      </c>
      <c r="AY313" s="268" t="s">
        <v>373</v>
      </c>
    </row>
    <row r="314" s="14" customFormat="1">
      <c r="A314" s="14"/>
      <c r="B314" s="247"/>
      <c r="C314" s="248"/>
      <c r="D314" s="238" t="s">
        <v>383</v>
      </c>
      <c r="E314" s="248"/>
      <c r="F314" s="250" t="s">
        <v>5646</v>
      </c>
      <c r="G314" s="248"/>
      <c r="H314" s="251">
        <v>207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383</v>
      </c>
      <c r="AU314" s="257" t="s">
        <v>91</v>
      </c>
      <c r="AV314" s="14" t="s">
        <v>91</v>
      </c>
      <c r="AW314" s="14" t="s">
        <v>4</v>
      </c>
      <c r="AX314" s="14" t="s">
        <v>85</v>
      </c>
      <c r="AY314" s="257" t="s">
        <v>373</v>
      </c>
    </row>
    <row r="315" s="2" customFormat="1" ht="55.5" customHeight="1">
      <c r="A315" s="41"/>
      <c r="B315" s="42"/>
      <c r="C315" s="218" t="s">
        <v>793</v>
      </c>
      <c r="D315" s="218" t="s">
        <v>375</v>
      </c>
      <c r="E315" s="219" t="s">
        <v>5647</v>
      </c>
      <c r="F315" s="220" t="s">
        <v>5648</v>
      </c>
      <c r="G315" s="221" t="s">
        <v>230</v>
      </c>
      <c r="H315" s="222">
        <v>423</v>
      </c>
      <c r="I315" s="223"/>
      <c r="J315" s="224">
        <f>ROUND(I315*H315,2)</f>
        <v>0</v>
      </c>
      <c r="K315" s="220" t="s">
        <v>378</v>
      </c>
      <c r="L315" s="47"/>
      <c r="M315" s="225" t="s">
        <v>19</v>
      </c>
      <c r="N315" s="226" t="s">
        <v>50</v>
      </c>
      <c r="O315" s="87"/>
      <c r="P315" s="227">
        <f>O315*H315</f>
        <v>0</v>
      </c>
      <c r="Q315" s="227">
        <v>0.00024000000000000001</v>
      </c>
      <c r="R315" s="227">
        <f>Q315*H315</f>
        <v>0.10152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482</v>
      </c>
      <c r="AT315" s="229" t="s">
        <v>375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91</v>
      </c>
      <c r="BK315" s="230">
        <f>ROUND(I315*H315,2)</f>
        <v>0</v>
      </c>
      <c r="BL315" s="20" t="s">
        <v>482</v>
      </c>
      <c r="BM315" s="229" t="s">
        <v>5649</v>
      </c>
    </row>
    <row r="316" s="2" customFormat="1">
      <c r="A316" s="41"/>
      <c r="B316" s="42"/>
      <c r="C316" s="43"/>
      <c r="D316" s="231" t="s">
        <v>381</v>
      </c>
      <c r="E316" s="43"/>
      <c r="F316" s="232" t="s">
        <v>5650</v>
      </c>
      <c r="G316" s="43"/>
      <c r="H316" s="43"/>
      <c r="I316" s="233"/>
      <c r="J316" s="43"/>
      <c r="K316" s="43"/>
      <c r="L316" s="47"/>
      <c r="M316" s="234"/>
      <c r="N316" s="23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381</v>
      </c>
      <c r="AU316" s="20" t="s">
        <v>91</v>
      </c>
    </row>
    <row r="317" s="14" customFormat="1">
      <c r="A317" s="14"/>
      <c r="B317" s="247"/>
      <c r="C317" s="248"/>
      <c r="D317" s="238" t="s">
        <v>383</v>
      </c>
      <c r="E317" s="249" t="s">
        <v>19</v>
      </c>
      <c r="F317" s="250" t="s">
        <v>5651</v>
      </c>
      <c r="G317" s="248"/>
      <c r="H317" s="251">
        <v>30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383</v>
      </c>
      <c r="AU317" s="257" t="s">
        <v>91</v>
      </c>
      <c r="AV317" s="14" t="s">
        <v>91</v>
      </c>
      <c r="AW317" s="14" t="s">
        <v>37</v>
      </c>
      <c r="AX317" s="14" t="s">
        <v>78</v>
      </c>
      <c r="AY317" s="257" t="s">
        <v>373</v>
      </c>
    </row>
    <row r="318" s="14" customFormat="1">
      <c r="A318" s="14"/>
      <c r="B318" s="247"/>
      <c r="C318" s="248"/>
      <c r="D318" s="238" t="s">
        <v>383</v>
      </c>
      <c r="E318" s="249" t="s">
        <v>19</v>
      </c>
      <c r="F318" s="250" t="s">
        <v>5652</v>
      </c>
      <c r="G318" s="248"/>
      <c r="H318" s="251">
        <v>225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383</v>
      </c>
      <c r="AU318" s="257" t="s">
        <v>91</v>
      </c>
      <c r="AV318" s="14" t="s">
        <v>91</v>
      </c>
      <c r="AW318" s="14" t="s">
        <v>37</v>
      </c>
      <c r="AX318" s="14" t="s">
        <v>78</v>
      </c>
      <c r="AY318" s="257" t="s">
        <v>373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5653</v>
      </c>
      <c r="G319" s="248"/>
      <c r="H319" s="251">
        <v>52.5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5654</v>
      </c>
      <c r="G320" s="248"/>
      <c r="H320" s="251">
        <v>45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352.5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14" customFormat="1">
      <c r="A322" s="14"/>
      <c r="B322" s="247"/>
      <c r="C322" s="248"/>
      <c r="D322" s="238" t="s">
        <v>383</v>
      </c>
      <c r="E322" s="248"/>
      <c r="F322" s="250" t="s">
        <v>5655</v>
      </c>
      <c r="G322" s="248"/>
      <c r="H322" s="251">
        <v>423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383</v>
      </c>
      <c r="AU322" s="257" t="s">
        <v>91</v>
      </c>
      <c r="AV322" s="14" t="s">
        <v>91</v>
      </c>
      <c r="AW322" s="14" t="s">
        <v>4</v>
      </c>
      <c r="AX322" s="14" t="s">
        <v>85</v>
      </c>
      <c r="AY322" s="257" t="s">
        <v>373</v>
      </c>
    </row>
    <row r="323" s="2" customFormat="1" ht="55.5" customHeight="1">
      <c r="A323" s="41"/>
      <c r="B323" s="42"/>
      <c r="C323" s="218" t="s">
        <v>799</v>
      </c>
      <c r="D323" s="218" t="s">
        <v>375</v>
      </c>
      <c r="E323" s="219" t="s">
        <v>5656</v>
      </c>
      <c r="F323" s="220" t="s">
        <v>5657</v>
      </c>
      <c r="G323" s="221" t="s">
        <v>230</v>
      </c>
      <c r="H323" s="222">
        <v>99</v>
      </c>
      <c r="I323" s="223"/>
      <c r="J323" s="224">
        <f>ROUND(I323*H323,2)</f>
        <v>0</v>
      </c>
      <c r="K323" s="220" t="s">
        <v>378</v>
      </c>
      <c r="L323" s="47"/>
      <c r="M323" s="225" t="s">
        <v>19</v>
      </c>
      <c r="N323" s="226" t="s">
        <v>50</v>
      </c>
      <c r="O323" s="87"/>
      <c r="P323" s="227">
        <f>O323*H323</f>
        <v>0</v>
      </c>
      <c r="Q323" s="227">
        <v>0.00027</v>
      </c>
      <c r="R323" s="227">
        <f>Q323*H323</f>
        <v>0.02673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482</v>
      </c>
      <c r="AT323" s="229" t="s">
        <v>375</v>
      </c>
      <c r="AU323" s="229" t="s">
        <v>91</v>
      </c>
      <c r="AY323" s="20" t="s">
        <v>373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91</v>
      </c>
      <c r="BK323" s="230">
        <f>ROUND(I323*H323,2)</f>
        <v>0</v>
      </c>
      <c r="BL323" s="20" t="s">
        <v>482</v>
      </c>
      <c r="BM323" s="229" t="s">
        <v>5658</v>
      </c>
    </row>
    <row r="324" s="2" customFormat="1">
      <c r="A324" s="41"/>
      <c r="B324" s="42"/>
      <c r="C324" s="43"/>
      <c r="D324" s="231" t="s">
        <v>381</v>
      </c>
      <c r="E324" s="43"/>
      <c r="F324" s="232" t="s">
        <v>5659</v>
      </c>
      <c r="G324" s="43"/>
      <c r="H324" s="43"/>
      <c r="I324" s="233"/>
      <c r="J324" s="43"/>
      <c r="K324" s="43"/>
      <c r="L324" s="47"/>
      <c r="M324" s="234"/>
      <c r="N324" s="23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381</v>
      </c>
      <c r="AU324" s="20" t="s">
        <v>91</v>
      </c>
    </row>
    <row r="325" s="14" customFormat="1">
      <c r="A325" s="14"/>
      <c r="B325" s="247"/>
      <c r="C325" s="248"/>
      <c r="D325" s="238" t="s">
        <v>383</v>
      </c>
      <c r="E325" s="249" t="s">
        <v>19</v>
      </c>
      <c r="F325" s="250" t="s">
        <v>5660</v>
      </c>
      <c r="G325" s="248"/>
      <c r="H325" s="251">
        <v>30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383</v>
      </c>
      <c r="AU325" s="257" t="s">
        <v>91</v>
      </c>
      <c r="AV325" s="14" t="s">
        <v>91</v>
      </c>
      <c r="AW325" s="14" t="s">
        <v>37</v>
      </c>
      <c r="AX325" s="14" t="s">
        <v>78</v>
      </c>
      <c r="AY325" s="257" t="s">
        <v>373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5661</v>
      </c>
      <c r="G326" s="248"/>
      <c r="H326" s="251">
        <v>52.5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5" customFormat="1">
      <c r="A327" s="15"/>
      <c r="B327" s="258"/>
      <c r="C327" s="259"/>
      <c r="D327" s="238" t="s">
        <v>383</v>
      </c>
      <c r="E327" s="260" t="s">
        <v>19</v>
      </c>
      <c r="F327" s="261" t="s">
        <v>386</v>
      </c>
      <c r="G327" s="259"/>
      <c r="H327" s="262">
        <v>82.5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8" t="s">
        <v>383</v>
      </c>
      <c r="AU327" s="268" t="s">
        <v>91</v>
      </c>
      <c r="AV327" s="15" t="s">
        <v>379</v>
      </c>
      <c r="AW327" s="15" t="s">
        <v>37</v>
      </c>
      <c r="AX327" s="15" t="s">
        <v>85</v>
      </c>
      <c r="AY327" s="268" t="s">
        <v>373</v>
      </c>
    </row>
    <row r="328" s="14" customFormat="1">
      <c r="A328" s="14"/>
      <c r="B328" s="247"/>
      <c r="C328" s="248"/>
      <c r="D328" s="238" t="s">
        <v>383</v>
      </c>
      <c r="E328" s="248"/>
      <c r="F328" s="250" t="s">
        <v>5662</v>
      </c>
      <c r="G328" s="248"/>
      <c r="H328" s="251">
        <v>99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4</v>
      </c>
      <c r="AX328" s="14" t="s">
        <v>85</v>
      </c>
      <c r="AY328" s="257" t="s">
        <v>373</v>
      </c>
    </row>
    <row r="329" s="2" customFormat="1" ht="24.15" customHeight="1">
      <c r="A329" s="41"/>
      <c r="B329" s="42"/>
      <c r="C329" s="218" t="s">
        <v>805</v>
      </c>
      <c r="D329" s="218" t="s">
        <v>375</v>
      </c>
      <c r="E329" s="219" t="s">
        <v>5663</v>
      </c>
      <c r="F329" s="220" t="s">
        <v>5664</v>
      </c>
      <c r="G329" s="221" t="s">
        <v>595</v>
      </c>
      <c r="H329" s="222">
        <v>262</v>
      </c>
      <c r="I329" s="223"/>
      <c r="J329" s="224">
        <f>ROUND(I329*H329,2)</f>
        <v>0</v>
      </c>
      <c r="K329" s="220" t="s">
        <v>378</v>
      </c>
      <c r="L329" s="47"/>
      <c r="M329" s="225" t="s">
        <v>19</v>
      </c>
      <c r="N329" s="226" t="s">
        <v>50</v>
      </c>
      <c r="O329" s="87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482</v>
      </c>
      <c r="AT329" s="229" t="s">
        <v>375</v>
      </c>
      <c r="AU329" s="229" t="s">
        <v>91</v>
      </c>
      <c r="AY329" s="20" t="s">
        <v>373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0" t="s">
        <v>91</v>
      </c>
      <c r="BK329" s="230">
        <f>ROUND(I329*H329,2)</f>
        <v>0</v>
      </c>
      <c r="BL329" s="20" t="s">
        <v>482</v>
      </c>
      <c r="BM329" s="229" t="s">
        <v>5665</v>
      </c>
    </row>
    <row r="330" s="2" customFormat="1">
      <c r="A330" s="41"/>
      <c r="B330" s="42"/>
      <c r="C330" s="43"/>
      <c r="D330" s="231" t="s">
        <v>381</v>
      </c>
      <c r="E330" s="43"/>
      <c r="F330" s="232" t="s">
        <v>5666</v>
      </c>
      <c r="G330" s="43"/>
      <c r="H330" s="43"/>
      <c r="I330" s="233"/>
      <c r="J330" s="43"/>
      <c r="K330" s="43"/>
      <c r="L330" s="47"/>
      <c r="M330" s="234"/>
      <c r="N330" s="23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381</v>
      </c>
      <c r="AU330" s="20" t="s">
        <v>91</v>
      </c>
    </row>
    <row r="331" s="14" customFormat="1">
      <c r="A331" s="14"/>
      <c r="B331" s="247"/>
      <c r="C331" s="248"/>
      <c r="D331" s="238" t="s">
        <v>383</v>
      </c>
      <c r="E331" s="249" t="s">
        <v>19</v>
      </c>
      <c r="F331" s="250" t="s">
        <v>5667</v>
      </c>
      <c r="G331" s="248"/>
      <c r="H331" s="251">
        <v>18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383</v>
      </c>
      <c r="AU331" s="257" t="s">
        <v>91</v>
      </c>
      <c r="AV331" s="14" t="s">
        <v>91</v>
      </c>
      <c r="AW331" s="14" t="s">
        <v>37</v>
      </c>
      <c r="AX331" s="14" t="s">
        <v>78</v>
      </c>
      <c r="AY331" s="257" t="s">
        <v>373</v>
      </c>
    </row>
    <row r="332" s="14" customFormat="1">
      <c r="A332" s="14"/>
      <c r="B332" s="247"/>
      <c r="C332" s="248"/>
      <c r="D332" s="238" t="s">
        <v>383</v>
      </c>
      <c r="E332" s="249" t="s">
        <v>19</v>
      </c>
      <c r="F332" s="250" t="s">
        <v>5668</v>
      </c>
      <c r="G332" s="248"/>
      <c r="H332" s="251">
        <v>88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383</v>
      </c>
      <c r="AU332" s="257" t="s">
        <v>91</v>
      </c>
      <c r="AV332" s="14" t="s">
        <v>91</v>
      </c>
      <c r="AW332" s="14" t="s">
        <v>37</v>
      </c>
      <c r="AX332" s="14" t="s">
        <v>78</v>
      </c>
      <c r="AY332" s="257" t="s">
        <v>373</v>
      </c>
    </row>
    <row r="333" s="14" customFormat="1">
      <c r="A333" s="14"/>
      <c r="B333" s="247"/>
      <c r="C333" s="248"/>
      <c r="D333" s="238" t="s">
        <v>383</v>
      </c>
      <c r="E333" s="249" t="s">
        <v>19</v>
      </c>
      <c r="F333" s="250" t="s">
        <v>5478</v>
      </c>
      <c r="G333" s="248"/>
      <c r="H333" s="251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383</v>
      </c>
      <c r="AU333" s="257" t="s">
        <v>91</v>
      </c>
      <c r="AV333" s="14" t="s">
        <v>91</v>
      </c>
      <c r="AW333" s="14" t="s">
        <v>37</v>
      </c>
      <c r="AX333" s="14" t="s">
        <v>78</v>
      </c>
      <c r="AY333" s="257" t="s">
        <v>373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5669</v>
      </c>
      <c r="G334" s="248"/>
      <c r="H334" s="251">
        <v>3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78</v>
      </c>
      <c r="AY334" s="257" t="s">
        <v>373</v>
      </c>
    </row>
    <row r="335" s="14" customFormat="1">
      <c r="A335" s="14"/>
      <c r="B335" s="247"/>
      <c r="C335" s="248"/>
      <c r="D335" s="238" t="s">
        <v>383</v>
      </c>
      <c r="E335" s="249" t="s">
        <v>19</v>
      </c>
      <c r="F335" s="250" t="s">
        <v>5670</v>
      </c>
      <c r="G335" s="248"/>
      <c r="H335" s="251">
        <v>68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383</v>
      </c>
      <c r="AU335" s="257" t="s">
        <v>91</v>
      </c>
      <c r="AV335" s="14" t="s">
        <v>91</v>
      </c>
      <c r="AW335" s="14" t="s">
        <v>37</v>
      </c>
      <c r="AX335" s="14" t="s">
        <v>78</v>
      </c>
      <c r="AY335" s="257" t="s">
        <v>373</v>
      </c>
    </row>
    <row r="336" s="14" customFormat="1">
      <c r="A336" s="14"/>
      <c r="B336" s="247"/>
      <c r="C336" s="248"/>
      <c r="D336" s="238" t="s">
        <v>383</v>
      </c>
      <c r="E336" s="249" t="s">
        <v>19</v>
      </c>
      <c r="F336" s="250" t="s">
        <v>5671</v>
      </c>
      <c r="G336" s="248"/>
      <c r="H336" s="251">
        <v>28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383</v>
      </c>
      <c r="AU336" s="257" t="s">
        <v>91</v>
      </c>
      <c r="AV336" s="14" t="s">
        <v>91</v>
      </c>
      <c r="AW336" s="14" t="s">
        <v>37</v>
      </c>
      <c r="AX336" s="14" t="s">
        <v>78</v>
      </c>
      <c r="AY336" s="257" t="s">
        <v>373</v>
      </c>
    </row>
    <row r="337" s="14" customFormat="1">
      <c r="A337" s="14"/>
      <c r="B337" s="247"/>
      <c r="C337" s="248"/>
      <c r="D337" s="238" t="s">
        <v>383</v>
      </c>
      <c r="E337" s="249" t="s">
        <v>19</v>
      </c>
      <c r="F337" s="250" t="s">
        <v>5485</v>
      </c>
      <c r="G337" s="248"/>
      <c r="H337" s="251">
        <v>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383</v>
      </c>
      <c r="AU337" s="257" t="s">
        <v>91</v>
      </c>
      <c r="AV337" s="14" t="s">
        <v>91</v>
      </c>
      <c r="AW337" s="14" t="s">
        <v>37</v>
      </c>
      <c r="AX337" s="14" t="s">
        <v>78</v>
      </c>
      <c r="AY337" s="257" t="s">
        <v>373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5484</v>
      </c>
      <c r="G338" s="248"/>
      <c r="H338" s="251">
        <v>36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78</v>
      </c>
      <c r="AY338" s="257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5672</v>
      </c>
      <c r="G339" s="248"/>
      <c r="H339" s="251">
        <v>12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4" customFormat="1">
      <c r="A340" s="14"/>
      <c r="B340" s="247"/>
      <c r="C340" s="248"/>
      <c r="D340" s="238" t="s">
        <v>383</v>
      </c>
      <c r="E340" s="249" t="s">
        <v>19</v>
      </c>
      <c r="F340" s="250" t="s">
        <v>5673</v>
      </c>
      <c r="G340" s="248"/>
      <c r="H340" s="251">
        <v>4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383</v>
      </c>
      <c r="AU340" s="257" t="s">
        <v>91</v>
      </c>
      <c r="AV340" s="14" t="s">
        <v>91</v>
      </c>
      <c r="AW340" s="14" t="s">
        <v>37</v>
      </c>
      <c r="AX340" s="14" t="s">
        <v>78</v>
      </c>
      <c r="AY340" s="257" t="s">
        <v>373</v>
      </c>
    </row>
    <row r="341" s="15" customFormat="1">
      <c r="A341" s="15"/>
      <c r="B341" s="258"/>
      <c r="C341" s="259"/>
      <c r="D341" s="238" t="s">
        <v>383</v>
      </c>
      <c r="E341" s="260" t="s">
        <v>19</v>
      </c>
      <c r="F341" s="261" t="s">
        <v>386</v>
      </c>
      <c r="G341" s="259"/>
      <c r="H341" s="262">
        <v>262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383</v>
      </c>
      <c r="AU341" s="268" t="s">
        <v>91</v>
      </c>
      <c r="AV341" s="15" t="s">
        <v>379</v>
      </c>
      <c r="AW341" s="15" t="s">
        <v>37</v>
      </c>
      <c r="AX341" s="15" t="s">
        <v>85</v>
      </c>
      <c r="AY341" s="268" t="s">
        <v>373</v>
      </c>
    </row>
    <row r="342" s="2" customFormat="1" ht="24.15" customHeight="1">
      <c r="A342" s="41"/>
      <c r="B342" s="42"/>
      <c r="C342" s="218" t="s">
        <v>811</v>
      </c>
      <c r="D342" s="218" t="s">
        <v>375</v>
      </c>
      <c r="E342" s="219" t="s">
        <v>5674</v>
      </c>
      <c r="F342" s="220" t="s">
        <v>5675</v>
      </c>
      <c r="G342" s="221" t="s">
        <v>595</v>
      </c>
      <c r="H342" s="222">
        <v>258</v>
      </c>
      <c r="I342" s="223"/>
      <c r="J342" s="224">
        <f>ROUND(I342*H342,2)</f>
        <v>0</v>
      </c>
      <c r="K342" s="220" t="s">
        <v>378</v>
      </c>
      <c r="L342" s="47"/>
      <c r="M342" s="225" t="s">
        <v>19</v>
      </c>
      <c r="N342" s="226" t="s">
        <v>50</v>
      </c>
      <c r="O342" s="87"/>
      <c r="P342" s="227">
        <f>O342*H342</f>
        <v>0</v>
      </c>
      <c r="Q342" s="227">
        <v>0.00012999999999999999</v>
      </c>
      <c r="R342" s="227">
        <f>Q342*H342</f>
        <v>0.03354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482</v>
      </c>
      <c r="AT342" s="229" t="s">
        <v>375</v>
      </c>
      <c r="AU342" s="229" t="s">
        <v>91</v>
      </c>
      <c r="AY342" s="20" t="s">
        <v>373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91</v>
      </c>
      <c r="BK342" s="230">
        <f>ROUND(I342*H342,2)</f>
        <v>0</v>
      </c>
      <c r="BL342" s="20" t="s">
        <v>482</v>
      </c>
      <c r="BM342" s="229" t="s">
        <v>5676</v>
      </c>
    </row>
    <row r="343" s="2" customFormat="1">
      <c r="A343" s="41"/>
      <c r="B343" s="42"/>
      <c r="C343" s="43"/>
      <c r="D343" s="231" t="s">
        <v>381</v>
      </c>
      <c r="E343" s="43"/>
      <c r="F343" s="232" t="s">
        <v>5677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381</v>
      </c>
      <c r="AU343" s="20" t="s">
        <v>91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5678</v>
      </c>
      <c r="G344" s="248"/>
      <c r="H344" s="251">
        <v>18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5668</v>
      </c>
      <c r="G345" s="248"/>
      <c r="H345" s="251">
        <v>88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78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9" t="s">
        <v>19</v>
      </c>
      <c r="F346" s="250" t="s">
        <v>5679</v>
      </c>
      <c r="G346" s="248"/>
      <c r="H346" s="251">
        <v>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37</v>
      </c>
      <c r="AX346" s="14" t="s">
        <v>78</v>
      </c>
      <c r="AY346" s="257" t="s">
        <v>373</v>
      </c>
    </row>
    <row r="347" s="14" customFormat="1">
      <c r="A347" s="14"/>
      <c r="B347" s="247"/>
      <c r="C347" s="248"/>
      <c r="D347" s="238" t="s">
        <v>383</v>
      </c>
      <c r="E347" s="249" t="s">
        <v>19</v>
      </c>
      <c r="F347" s="250" t="s">
        <v>5669</v>
      </c>
      <c r="G347" s="248"/>
      <c r="H347" s="251">
        <v>3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383</v>
      </c>
      <c r="AU347" s="257" t="s">
        <v>91</v>
      </c>
      <c r="AV347" s="14" t="s">
        <v>91</v>
      </c>
      <c r="AW347" s="14" t="s">
        <v>37</v>
      </c>
      <c r="AX347" s="14" t="s">
        <v>78</v>
      </c>
      <c r="AY347" s="257" t="s">
        <v>373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5670</v>
      </c>
      <c r="G348" s="248"/>
      <c r="H348" s="251">
        <v>68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4" customFormat="1">
      <c r="A349" s="14"/>
      <c r="B349" s="247"/>
      <c r="C349" s="248"/>
      <c r="D349" s="238" t="s">
        <v>383</v>
      </c>
      <c r="E349" s="249" t="s">
        <v>19</v>
      </c>
      <c r="F349" s="250" t="s">
        <v>5671</v>
      </c>
      <c r="G349" s="248"/>
      <c r="H349" s="251">
        <v>28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383</v>
      </c>
      <c r="AU349" s="257" t="s">
        <v>91</v>
      </c>
      <c r="AV349" s="14" t="s">
        <v>91</v>
      </c>
      <c r="AW349" s="14" t="s">
        <v>37</v>
      </c>
      <c r="AX349" s="14" t="s">
        <v>78</v>
      </c>
      <c r="AY349" s="257" t="s">
        <v>373</v>
      </c>
    </row>
    <row r="350" s="14" customFormat="1">
      <c r="A350" s="14"/>
      <c r="B350" s="247"/>
      <c r="C350" s="248"/>
      <c r="D350" s="238" t="s">
        <v>383</v>
      </c>
      <c r="E350" s="249" t="s">
        <v>19</v>
      </c>
      <c r="F350" s="250" t="s">
        <v>5485</v>
      </c>
      <c r="G350" s="248"/>
      <c r="H350" s="251">
        <v>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383</v>
      </c>
      <c r="AU350" s="257" t="s">
        <v>91</v>
      </c>
      <c r="AV350" s="14" t="s">
        <v>91</v>
      </c>
      <c r="AW350" s="14" t="s">
        <v>37</v>
      </c>
      <c r="AX350" s="14" t="s">
        <v>78</v>
      </c>
      <c r="AY350" s="257" t="s">
        <v>373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5484</v>
      </c>
      <c r="G351" s="248"/>
      <c r="H351" s="251">
        <v>36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78</v>
      </c>
      <c r="AY351" s="257" t="s">
        <v>373</v>
      </c>
    </row>
    <row r="352" s="14" customFormat="1">
      <c r="A352" s="14"/>
      <c r="B352" s="247"/>
      <c r="C352" s="248"/>
      <c r="D352" s="238" t="s">
        <v>383</v>
      </c>
      <c r="E352" s="249" t="s">
        <v>19</v>
      </c>
      <c r="F352" s="250" t="s">
        <v>5672</v>
      </c>
      <c r="G352" s="248"/>
      <c r="H352" s="251">
        <v>12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383</v>
      </c>
      <c r="AU352" s="257" t="s">
        <v>91</v>
      </c>
      <c r="AV352" s="14" t="s">
        <v>91</v>
      </c>
      <c r="AW352" s="14" t="s">
        <v>37</v>
      </c>
      <c r="AX352" s="14" t="s">
        <v>78</v>
      </c>
      <c r="AY352" s="257" t="s">
        <v>373</v>
      </c>
    </row>
    <row r="353" s="15" customFormat="1">
      <c r="A353" s="15"/>
      <c r="B353" s="258"/>
      <c r="C353" s="259"/>
      <c r="D353" s="238" t="s">
        <v>383</v>
      </c>
      <c r="E353" s="260" t="s">
        <v>19</v>
      </c>
      <c r="F353" s="261" t="s">
        <v>386</v>
      </c>
      <c r="G353" s="259"/>
      <c r="H353" s="262">
        <v>258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383</v>
      </c>
      <c r="AU353" s="268" t="s">
        <v>91</v>
      </c>
      <c r="AV353" s="15" t="s">
        <v>379</v>
      </c>
      <c r="AW353" s="15" t="s">
        <v>37</v>
      </c>
      <c r="AX353" s="15" t="s">
        <v>85</v>
      </c>
      <c r="AY353" s="268" t="s">
        <v>373</v>
      </c>
    </row>
    <row r="354" s="2" customFormat="1" ht="37.8" customHeight="1">
      <c r="A354" s="41"/>
      <c r="B354" s="42"/>
      <c r="C354" s="218" t="s">
        <v>817</v>
      </c>
      <c r="D354" s="218" t="s">
        <v>375</v>
      </c>
      <c r="E354" s="219" t="s">
        <v>5680</v>
      </c>
      <c r="F354" s="220" t="s">
        <v>5681</v>
      </c>
      <c r="G354" s="221" t="s">
        <v>595</v>
      </c>
      <c r="H354" s="222">
        <v>54</v>
      </c>
      <c r="I354" s="223"/>
      <c r="J354" s="224">
        <f>ROUND(I354*H354,2)</f>
        <v>0</v>
      </c>
      <c r="K354" s="220" t="s">
        <v>378</v>
      </c>
      <c r="L354" s="47"/>
      <c r="M354" s="225" t="s">
        <v>19</v>
      </c>
      <c r="N354" s="226" t="s">
        <v>50</v>
      </c>
      <c r="O354" s="87"/>
      <c r="P354" s="227">
        <f>O354*H354</f>
        <v>0</v>
      </c>
      <c r="Q354" s="227">
        <v>6.0000000000000002E-05</v>
      </c>
      <c r="R354" s="227">
        <f>Q354*H354</f>
        <v>0.0032400000000000003</v>
      </c>
      <c r="S354" s="227">
        <v>0</v>
      </c>
      <c r="T354" s="22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9" t="s">
        <v>482</v>
      </c>
      <c r="AT354" s="229" t="s">
        <v>375</v>
      </c>
      <c r="AU354" s="229" t="s">
        <v>91</v>
      </c>
      <c r="AY354" s="20" t="s">
        <v>373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0" t="s">
        <v>91</v>
      </c>
      <c r="BK354" s="230">
        <f>ROUND(I354*H354,2)</f>
        <v>0</v>
      </c>
      <c r="BL354" s="20" t="s">
        <v>482</v>
      </c>
      <c r="BM354" s="229" t="s">
        <v>5682</v>
      </c>
    </row>
    <row r="355" s="2" customFormat="1">
      <c r="A355" s="41"/>
      <c r="B355" s="42"/>
      <c r="C355" s="43"/>
      <c r="D355" s="231" t="s">
        <v>381</v>
      </c>
      <c r="E355" s="43"/>
      <c r="F355" s="232" t="s">
        <v>5683</v>
      </c>
      <c r="G355" s="43"/>
      <c r="H355" s="43"/>
      <c r="I355" s="233"/>
      <c r="J355" s="43"/>
      <c r="K355" s="43"/>
      <c r="L355" s="47"/>
      <c r="M355" s="234"/>
      <c r="N355" s="23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381</v>
      </c>
      <c r="AU355" s="20" t="s">
        <v>91</v>
      </c>
    </row>
    <row r="356" s="14" customFormat="1">
      <c r="A356" s="14"/>
      <c r="B356" s="247"/>
      <c r="C356" s="248"/>
      <c r="D356" s="238" t="s">
        <v>383</v>
      </c>
      <c r="E356" s="249" t="s">
        <v>19</v>
      </c>
      <c r="F356" s="250" t="s">
        <v>5684</v>
      </c>
      <c r="G356" s="248"/>
      <c r="H356" s="251">
        <v>54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383</v>
      </c>
      <c r="AU356" s="257" t="s">
        <v>91</v>
      </c>
      <c r="AV356" s="14" t="s">
        <v>91</v>
      </c>
      <c r="AW356" s="14" t="s">
        <v>37</v>
      </c>
      <c r="AX356" s="14" t="s">
        <v>85</v>
      </c>
      <c r="AY356" s="257" t="s">
        <v>373</v>
      </c>
    </row>
    <row r="357" s="2" customFormat="1" ht="37.8" customHeight="1">
      <c r="A357" s="41"/>
      <c r="B357" s="42"/>
      <c r="C357" s="218" t="s">
        <v>823</v>
      </c>
      <c r="D357" s="218" t="s">
        <v>375</v>
      </c>
      <c r="E357" s="219" t="s">
        <v>5685</v>
      </c>
      <c r="F357" s="220" t="s">
        <v>5686</v>
      </c>
      <c r="G357" s="221" t="s">
        <v>595</v>
      </c>
      <c r="H357" s="222">
        <v>10</v>
      </c>
      <c r="I357" s="223"/>
      <c r="J357" s="224">
        <f>ROUND(I357*H357,2)</f>
        <v>0</v>
      </c>
      <c r="K357" s="220" t="s">
        <v>378</v>
      </c>
      <c r="L357" s="47"/>
      <c r="M357" s="225" t="s">
        <v>19</v>
      </c>
      <c r="N357" s="226" t="s">
        <v>50</v>
      </c>
      <c r="O357" s="87"/>
      <c r="P357" s="227">
        <f>O357*H357</f>
        <v>0</v>
      </c>
      <c r="Q357" s="227">
        <v>0.00010000000000000001</v>
      </c>
      <c r="R357" s="227">
        <f>Q357*H357</f>
        <v>0.001</v>
      </c>
      <c r="S357" s="227">
        <v>0</v>
      </c>
      <c r="T357" s="22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9" t="s">
        <v>482</v>
      </c>
      <c r="AT357" s="229" t="s">
        <v>375</v>
      </c>
      <c r="AU357" s="229" t="s">
        <v>91</v>
      </c>
      <c r="AY357" s="20" t="s">
        <v>373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0" t="s">
        <v>91</v>
      </c>
      <c r="BK357" s="230">
        <f>ROUND(I357*H357,2)</f>
        <v>0</v>
      </c>
      <c r="BL357" s="20" t="s">
        <v>482</v>
      </c>
      <c r="BM357" s="229" t="s">
        <v>5687</v>
      </c>
    </row>
    <row r="358" s="2" customFormat="1">
      <c r="A358" s="41"/>
      <c r="B358" s="42"/>
      <c r="C358" s="43"/>
      <c r="D358" s="231" t="s">
        <v>381</v>
      </c>
      <c r="E358" s="43"/>
      <c r="F358" s="232" t="s">
        <v>5688</v>
      </c>
      <c r="G358" s="43"/>
      <c r="H358" s="43"/>
      <c r="I358" s="233"/>
      <c r="J358" s="43"/>
      <c r="K358" s="43"/>
      <c r="L358" s="47"/>
      <c r="M358" s="234"/>
      <c r="N358" s="23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381</v>
      </c>
      <c r="AU358" s="20" t="s">
        <v>91</v>
      </c>
    </row>
    <row r="359" s="14" customFormat="1">
      <c r="A359" s="14"/>
      <c r="B359" s="247"/>
      <c r="C359" s="248"/>
      <c r="D359" s="238" t="s">
        <v>383</v>
      </c>
      <c r="E359" s="249" t="s">
        <v>19</v>
      </c>
      <c r="F359" s="250" t="s">
        <v>435</v>
      </c>
      <c r="G359" s="248"/>
      <c r="H359" s="251">
        <v>10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383</v>
      </c>
      <c r="AU359" s="257" t="s">
        <v>91</v>
      </c>
      <c r="AV359" s="14" t="s">
        <v>91</v>
      </c>
      <c r="AW359" s="14" t="s">
        <v>37</v>
      </c>
      <c r="AX359" s="14" t="s">
        <v>78</v>
      </c>
      <c r="AY359" s="257" t="s">
        <v>373</v>
      </c>
    </row>
    <row r="360" s="15" customFormat="1">
      <c r="A360" s="15"/>
      <c r="B360" s="258"/>
      <c r="C360" s="259"/>
      <c r="D360" s="238" t="s">
        <v>383</v>
      </c>
      <c r="E360" s="260" t="s">
        <v>19</v>
      </c>
      <c r="F360" s="261" t="s">
        <v>386</v>
      </c>
      <c r="G360" s="259"/>
      <c r="H360" s="262">
        <v>10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383</v>
      </c>
      <c r="AU360" s="268" t="s">
        <v>91</v>
      </c>
      <c r="AV360" s="15" t="s">
        <v>379</v>
      </c>
      <c r="AW360" s="15" t="s">
        <v>37</v>
      </c>
      <c r="AX360" s="15" t="s">
        <v>85</v>
      </c>
      <c r="AY360" s="268" t="s">
        <v>373</v>
      </c>
    </row>
    <row r="361" s="2" customFormat="1" ht="37.8" customHeight="1">
      <c r="A361" s="41"/>
      <c r="B361" s="42"/>
      <c r="C361" s="218" t="s">
        <v>878</v>
      </c>
      <c r="D361" s="218" t="s">
        <v>375</v>
      </c>
      <c r="E361" s="219" t="s">
        <v>5689</v>
      </c>
      <c r="F361" s="220" t="s">
        <v>5690</v>
      </c>
      <c r="G361" s="221" t="s">
        <v>595</v>
      </c>
      <c r="H361" s="222">
        <v>81</v>
      </c>
      <c r="I361" s="223"/>
      <c r="J361" s="224">
        <f>ROUND(I361*H361,2)</f>
        <v>0</v>
      </c>
      <c r="K361" s="220" t="s">
        <v>378</v>
      </c>
      <c r="L361" s="47"/>
      <c r="M361" s="225" t="s">
        <v>19</v>
      </c>
      <c r="N361" s="226" t="s">
        <v>50</v>
      </c>
      <c r="O361" s="87"/>
      <c r="P361" s="227">
        <f>O361*H361</f>
        <v>0</v>
      </c>
      <c r="Q361" s="227">
        <v>0.00018000000000000001</v>
      </c>
      <c r="R361" s="227">
        <f>Q361*H361</f>
        <v>0.014580000000000001</v>
      </c>
      <c r="S361" s="227">
        <v>0</v>
      </c>
      <c r="T361" s="22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9" t="s">
        <v>482</v>
      </c>
      <c r="AT361" s="229" t="s">
        <v>375</v>
      </c>
      <c r="AU361" s="229" t="s">
        <v>91</v>
      </c>
      <c r="AY361" s="20" t="s">
        <v>373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20" t="s">
        <v>91</v>
      </c>
      <c r="BK361" s="230">
        <f>ROUND(I361*H361,2)</f>
        <v>0</v>
      </c>
      <c r="BL361" s="20" t="s">
        <v>482</v>
      </c>
      <c r="BM361" s="229" t="s">
        <v>5691</v>
      </c>
    </row>
    <row r="362" s="2" customFormat="1">
      <c r="A362" s="41"/>
      <c r="B362" s="42"/>
      <c r="C362" s="43"/>
      <c r="D362" s="231" t="s">
        <v>381</v>
      </c>
      <c r="E362" s="43"/>
      <c r="F362" s="232" t="s">
        <v>5692</v>
      </c>
      <c r="G362" s="43"/>
      <c r="H362" s="43"/>
      <c r="I362" s="233"/>
      <c r="J362" s="43"/>
      <c r="K362" s="43"/>
      <c r="L362" s="47"/>
      <c r="M362" s="234"/>
      <c r="N362" s="23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381</v>
      </c>
      <c r="AU362" s="20" t="s">
        <v>91</v>
      </c>
    </row>
    <row r="363" s="14" customFormat="1">
      <c r="A363" s="14"/>
      <c r="B363" s="247"/>
      <c r="C363" s="248"/>
      <c r="D363" s="238" t="s">
        <v>383</v>
      </c>
      <c r="E363" s="249" t="s">
        <v>19</v>
      </c>
      <c r="F363" s="250" t="s">
        <v>5693</v>
      </c>
      <c r="G363" s="248"/>
      <c r="H363" s="251">
        <v>81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383</v>
      </c>
      <c r="AU363" s="257" t="s">
        <v>91</v>
      </c>
      <c r="AV363" s="14" t="s">
        <v>91</v>
      </c>
      <c r="AW363" s="14" t="s">
        <v>37</v>
      </c>
      <c r="AX363" s="14" t="s">
        <v>85</v>
      </c>
      <c r="AY363" s="257" t="s">
        <v>373</v>
      </c>
    </row>
    <row r="364" s="2" customFormat="1" ht="37.8" customHeight="1">
      <c r="A364" s="41"/>
      <c r="B364" s="42"/>
      <c r="C364" s="218" t="s">
        <v>928</v>
      </c>
      <c r="D364" s="218" t="s">
        <v>375</v>
      </c>
      <c r="E364" s="219" t="s">
        <v>5694</v>
      </c>
      <c r="F364" s="220" t="s">
        <v>5695</v>
      </c>
      <c r="G364" s="221" t="s">
        <v>595</v>
      </c>
      <c r="H364" s="222">
        <v>12</v>
      </c>
      <c r="I364" s="223"/>
      <c r="J364" s="224">
        <f>ROUND(I364*H364,2)</f>
        <v>0</v>
      </c>
      <c r="K364" s="220" t="s">
        <v>378</v>
      </c>
      <c r="L364" s="47"/>
      <c r="M364" s="225" t="s">
        <v>19</v>
      </c>
      <c r="N364" s="226" t="s">
        <v>50</v>
      </c>
      <c r="O364" s="87"/>
      <c r="P364" s="227">
        <f>O364*H364</f>
        <v>0</v>
      </c>
      <c r="Q364" s="227">
        <v>0.00029999999999999997</v>
      </c>
      <c r="R364" s="227">
        <f>Q364*H364</f>
        <v>0.0035999999999999999</v>
      </c>
      <c r="S364" s="227">
        <v>0</v>
      </c>
      <c r="T364" s="22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9" t="s">
        <v>482</v>
      </c>
      <c r="AT364" s="229" t="s">
        <v>375</v>
      </c>
      <c r="AU364" s="229" t="s">
        <v>91</v>
      </c>
      <c r="AY364" s="20" t="s">
        <v>373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0" t="s">
        <v>91</v>
      </c>
      <c r="BK364" s="230">
        <f>ROUND(I364*H364,2)</f>
        <v>0</v>
      </c>
      <c r="BL364" s="20" t="s">
        <v>482</v>
      </c>
      <c r="BM364" s="229" t="s">
        <v>5696</v>
      </c>
    </row>
    <row r="365" s="2" customFormat="1">
      <c r="A365" s="41"/>
      <c r="B365" s="42"/>
      <c r="C365" s="43"/>
      <c r="D365" s="231" t="s">
        <v>381</v>
      </c>
      <c r="E365" s="43"/>
      <c r="F365" s="232" t="s">
        <v>5697</v>
      </c>
      <c r="G365" s="43"/>
      <c r="H365" s="43"/>
      <c r="I365" s="233"/>
      <c r="J365" s="43"/>
      <c r="K365" s="43"/>
      <c r="L365" s="47"/>
      <c r="M365" s="234"/>
      <c r="N365" s="23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381</v>
      </c>
      <c r="AU365" s="20" t="s">
        <v>91</v>
      </c>
    </row>
    <row r="366" s="14" customFormat="1">
      <c r="A366" s="14"/>
      <c r="B366" s="247"/>
      <c r="C366" s="248"/>
      <c r="D366" s="238" t="s">
        <v>383</v>
      </c>
      <c r="E366" s="249" t="s">
        <v>19</v>
      </c>
      <c r="F366" s="250" t="s">
        <v>8</v>
      </c>
      <c r="G366" s="248"/>
      <c r="H366" s="251">
        <v>12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383</v>
      </c>
      <c r="AU366" s="257" t="s">
        <v>91</v>
      </c>
      <c r="AV366" s="14" t="s">
        <v>91</v>
      </c>
      <c r="AW366" s="14" t="s">
        <v>37</v>
      </c>
      <c r="AX366" s="14" t="s">
        <v>85</v>
      </c>
      <c r="AY366" s="257" t="s">
        <v>373</v>
      </c>
    </row>
    <row r="367" s="2" customFormat="1" ht="37.8" customHeight="1">
      <c r="A367" s="41"/>
      <c r="B367" s="42"/>
      <c r="C367" s="218" t="s">
        <v>933</v>
      </c>
      <c r="D367" s="218" t="s">
        <v>375</v>
      </c>
      <c r="E367" s="219" t="s">
        <v>5698</v>
      </c>
      <c r="F367" s="220" t="s">
        <v>5699</v>
      </c>
      <c r="G367" s="221" t="s">
        <v>595</v>
      </c>
      <c r="H367" s="222">
        <v>12</v>
      </c>
      <c r="I367" s="223"/>
      <c r="J367" s="224">
        <f>ROUND(I367*H367,2)</f>
        <v>0</v>
      </c>
      <c r="K367" s="220" t="s">
        <v>378</v>
      </c>
      <c r="L367" s="47"/>
      <c r="M367" s="225" t="s">
        <v>19</v>
      </c>
      <c r="N367" s="226" t="s">
        <v>50</v>
      </c>
      <c r="O367" s="87"/>
      <c r="P367" s="227">
        <f>O367*H367</f>
        <v>0</v>
      </c>
      <c r="Q367" s="227">
        <v>0.00075000000000000002</v>
      </c>
      <c r="R367" s="227">
        <f>Q367*H367</f>
        <v>0.0090000000000000011</v>
      </c>
      <c r="S367" s="227">
        <v>0</v>
      </c>
      <c r="T367" s="22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9" t="s">
        <v>482</v>
      </c>
      <c r="AT367" s="229" t="s">
        <v>375</v>
      </c>
      <c r="AU367" s="229" t="s">
        <v>91</v>
      </c>
      <c r="AY367" s="20" t="s">
        <v>373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0" t="s">
        <v>91</v>
      </c>
      <c r="BK367" s="230">
        <f>ROUND(I367*H367,2)</f>
        <v>0</v>
      </c>
      <c r="BL367" s="20" t="s">
        <v>482</v>
      </c>
      <c r="BM367" s="229" t="s">
        <v>5700</v>
      </c>
    </row>
    <row r="368" s="2" customFormat="1">
      <c r="A368" s="41"/>
      <c r="B368" s="42"/>
      <c r="C368" s="43"/>
      <c r="D368" s="231" t="s">
        <v>381</v>
      </c>
      <c r="E368" s="43"/>
      <c r="F368" s="232" t="s">
        <v>5701</v>
      </c>
      <c r="G368" s="43"/>
      <c r="H368" s="43"/>
      <c r="I368" s="233"/>
      <c r="J368" s="43"/>
      <c r="K368" s="43"/>
      <c r="L368" s="47"/>
      <c r="M368" s="234"/>
      <c r="N368" s="23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381</v>
      </c>
      <c r="AU368" s="20" t="s">
        <v>91</v>
      </c>
    </row>
    <row r="369" s="14" customFormat="1">
      <c r="A369" s="14"/>
      <c r="B369" s="247"/>
      <c r="C369" s="248"/>
      <c r="D369" s="238" t="s">
        <v>383</v>
      </c>
      <c r="E369" s="249" t="s">
        <v>19</v>
      </c>
      <c r="F369" s="250" t="s">
        <v>8</v>
      </c>
      <c r="G369" s="248"/>
      <c r="H369" s="251">
        <v>12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383</v>
      </c>
      <c r="AU369" s="257" t="s">
        <v>91</v>
      </c>
      <c r="AV369" s="14" t="s">
        <v>91</v>
      </c>
      <c r="AW369" s="14" t="s">
        <v>37</v>
      </c>
      <c r="AX369" s="14" t="s">
        <v>85</v>
      </c>
      <c r="AY369" s="257" t="s">
        <v>373</v>
      </c>
    </row>
    <row r="370" s="2" customFormat="1" ht="21.75" customHeight="1">
      <c r="A370" s="41"/>
      <c r="B370" s="42"/>
      <c r="C370" s="218" t="s">
        <v>941</v>
      </c>
      <c r="D370" s="218" t="s">
        <v>375</v>
      </c>
      <c r="E370" s="219" t="s">
        <v>5702</v>
      </c>
      <c r="F370" s="220" t="s">
        <v>5703</v>
      </c>
      <c r="G370" s="221" t="s">
        <v>595</v>
      </c>
      <c r="H370" s="222">
        <v>1</v>
      </c>
      <c r="I370" s="223"/>
      <c r="J370" s="224">
        <f>ROUND(I370*H370,2)</f>
        <v>0</v>
      </c>
      <c r="K370" s="220" t="s">
        <v>378</v>
      </c>
      <c r="L370" s="47"/>
      <c r="M370" s="225" t="s">
        <v>19</v>
      </c>
      <c r="N370" s="226" t="s">
        <v>50</v>
      </c>
      <c r="O370" s="87"/>
      <c r="P370" s="227">
        <f>O370*H370</f>
        <v>0</v>
      </c>
      <c r="Q370" s="227">
        <v>0.00089999999999999998</v>
      </c>
      <c r="R370" s="227">
        <f>Q370*H370</f>
        <v>0.00089999999999999998</v>
      </c>
      <c r="S370" s="227">
        <v>0</v>
      </c>
      <c r="T370" s="22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9" t="s">
        <v>482</v>
      </c>
      <c r="AT370" s="229" t="s">
        <v>375</v>
      </c>
      <c r="AU370" s="229" t="s">
        <v>91</v>
      </c>
      <c r="AY370" s="20" t="s">
        <v>373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20" t="s">
        <v>91</v>
      </c>
      <c r="BK370" s="230">
        <f>ROUND(I370*H370,2)</f>
        <v>0</v>
      </c>
      <c r="BL370" s="20" t="s">
        <v>482</v>
      </c>
      <c r="BM370" s="229" t="s">
        <v>5704</v>
      </c>
    </row>
    <row r="371" s="2" customFormat="1">
      <c r="A371" s="41"/>
      <c r="B371" s="42"/>
      <c r="C371" s="43"/>
      <c r="D371" s="231" t="s">
        <v>381</v>
      </c>
      <c r="E371" s="43"/>
      <c r="F371" s="232" t="s">
        <v>5705</v>
      </c>
      <c r="G371" s="43"/>
      <c r="H371" s="43"/>
      <c r="I371" s="233"/>
      <c r="J371" s="43"/>
      <c r="K371" s="43"/>
      <c r="L371" s="47"/>
      <c r="M371" s="234"/>
      <c r="N371" s="23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381</v>
      </c>
      <c r="AU371" s="20" t="s">
        <v>91</v>
      </c>
    </row>
    <row r="372" s="14" customFormat="1">
      <c r="A372" s="14"/>
      <c r="B372" s="247"/>
      <c r="C372" s="248"/>
      <c r="D372" s="238" t="s">
        <v>383</v>
      </c>
      <c r="E372" s="249" t="s">
        <v>19</v>
      </c>
      <c r="F372" s="250" t="s">
        <v>85</v>
      </c>
      <c r="G372" s="248"/>
      <c r="H372" s="251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383</v>
      </c>
      <c r="AU372" s="257" t="s">
        <v>91</v>
      </c>
      <c r="AV372" s="14" t="s">
        <v>91</v>
      </c>
      <c r="AW372" s="14" t="s">
        <v>37</v>
      </c>
      <c r="AX372" s="14" t="s">
        <v>85</v>
      </c>
      <c r="AY372" s="257" t="s">
        <v>373</v>
      </c>
    </row>
    <row r="373" s="2" customFormat="1" ht="24.15" customHeight="1">
      <c r="A373" s="41"/>
      <c r="B373" s="42"/>
      <c r="C373" s="218" t="s">
        <v>949</v>
      </c>
      <c r="D373" s="218" t="s">
        <v>375</v>
      </c>
      <c r="E373" s="219" t="s">
        <v>5706</v>
      </c>
      <c r="F373" s="220" t="s">
        <v>5707</v>
      </c>
      <c r="G373" s="221" t="s">
        <v>595</v>
      </c>
      <c r="H373" s="222">
        <v>2</v>
      </c>
      <c r="I373" s="223"/>
      <c r="J373" s="224">
        <f>ROUND(I373*H373,2)</f>
        <v>0</v>
      </c>
      <c r="K373" s="220" t="s">
        <v>378</v>
      </c>
      <c r="L373" s="47"/>
      <c r="M373" s="225" t="s">
        <v>19</v>
      </c>
      <c r="N373" s="226" t="s">
        <v>50</v>
      </c>
      <c r="O373" s="87"/>
      <c r="P373" s="227">
        <f>O373*H373</f>
        <v>0</v>
      </c>
      <c r="Q373" s="227">
        <v>0.00027</v>
      </c>
      <c r="R373" s="227">
        <f>Q373*H373</f>
        <v>0.00054000000000000001</v>
      </c>
      <c r="S373" s="227">
        <v>0</v>
      </c>
      <c r="T373" s="22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9" t="s">
        <v>482</v>
      </c>
      <c r="AT373" s="229" t="s">
        <v>375</v>
      </c>
      <c r="AU373" s="229" t="s">
        <v>91</v>
      </c>
      <c r="AY373" s="20" t="s">
        <v>373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0" t="s">
        <v>91</v>
      </c>
      <c r="BK373" s="230">
        <f>ROUND(I373*H373,2)</f>
        <v>0</v>
      </c>
      <c r="BL373" s="20" t="s">
        <v>482</v>
      </c>
      <c r="BM373" s="229" t="s">
        <v>5708</v>
      </c>
    </row>
    <row r="374" s="2" customFormat="1">
      <c r="A374" s="41"/>
      <c r="B374" s="42"/>
      <c r="C374" s="43"/>
      <c r="D374" s="231" t="s">
        <v>381</v>
      </c>
      <c r="E374" s="43"/>
      <c r="F374" s="232" t="s">
        <v>5709</v>
      </c>
      <c r="G374" s="43"/>
      <c r="H374" s="43"/>
      <c r="I374" s="233"/>
      <c r="J374" s="43"/>
      <c r="K374" s="43"/>
      <c r="L374" s="47"/>
      <c r="M374" s="234"/>
      <c r="N374" s="235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381</v>
      </c>
      <c r="AU374" s="20" t="s">
        <v>91</v>
      </c>
    </row>
    <row r="375" s="14" customFormat="1">
      <c r="A375" s="14"/>
      <c r="B375" s="247"/>
      <c r="C375" s="248"/>
      <c r="D375" s="238" t="s">
        <v>383</v>
      </c>
      <c r="E375" s="249" t="s">
        <v>19</v>
      </c>
      <c r="F375" s="250" t="s">
        <v>91</v>
      </c>
      <c r="G375" s="248"/>
      <c r="H375" s="251">
        <v>2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383</v>
      </c>
      <c r="AU375" s="257" t="s">
        <v>91</v>
      </c>
      <c r="AV375" s="14" t="s">
        <v>91</v>
      </c>
      <c r="AW375" s="14" t="s">
        <v>37</v>
      </c>
      <c r="AX375" s="14" t="s">
        <v>85</v>
      </c>
      <c r="AY375" s="257" t="s">
        <v>373</v>
      </c>
    </row>
    <row r="376" s="2" customFormat="1" ht="24.15" customHeight="1">
      <c r="A376" s="41"/>
      <c r="B376" s="42"/>
      <c r="C376" s="218" t="s">
        <v>955</v>
      </c>
      <c r="D376" s="218" t="s">
        <v>375</v>
      </c>
      <c r="E376" s="219" t="s">
        <v>5710</v>
      </c>
      <c r="F376" s="220" t="s">
        <v>5711</v>
      </c>
      <c r="G376" s="221" t="s">
        <v>595</v>
      </c>
      <c r="H376" s="222">
        <v>1</v>
      </c>
      <c r="I376" s="223"/>
      <c r="J376" s="224">
        <f>ROUND(I376*H376,2)</f>
        <v>0</v>
      </c>
      <c r="K376" s="220" t="s">
        <v>378</v>
      </c>
      <c r="L376" s="47"/>
      <c r="M376" s="225" t="s">
        <v>19</v>
      </c>
      <c r="N376" s="226" t="s">
        <v>50</v>
      </c>
      <c r="O376" s="87"/>
      <c r="P376" s="227">
        <f>O376*H376</f>
        <v>0</v>
      </c>
      <c r="Q376" s="227">
        <v>0.00051999999999999995</v>
      </c>
      <c r="R376" s="227">
        <f>Q376*H376</f>
        <v>0.00051999999999999995</v>
      </c>
      <c r="S376" s="227">
        <v>0</v>
      </c>
      <c r="T376" s="22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9" t="s">
        <v>482</v>
      </c>
      <c r="AT376" s="229" t="s">
        <v>375</v>
      </c>
      <c r="AU376" s="229" t="s">
        <v>91</v>
      </c>
      <c r="AY376" s="20" t="s">
        <v>373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20" t="s">
        <v>91</v>
      </c>
      <c r="BK376" s="230">
        <f>ROUND(I376*H376,2)</f>
        <v>0</v>
      </c>
      <c r="BL376" s="20" t="s">
        <v>482</v>
      </c>
      <c r="BM376" s="229" t="s">
        <v>5712</v>
      </c>
    </row>
    <row r="377" s="2" customFormat="1">
      <c r="A377" s="41"/>
      <c r="B377" s="42"/>
      <c r="C377" s="43"/>
      <c r="D377" s="231" t="s">
        <v>381</v>
      </c>
      <c r="E377" s="43"/>
      <c r="F377" s="232" t="s">
        <v>5713</v>
      </c>
      <c r="G377" s="43"/>
      <c r="H377" s="43"/>
      <c r="I377" s="233"/>
      <c r="J377" s="43"/>
      <c r="K377" s="43"/>
      <c r="L377" s="47"/>
      <c r="M377" s="234"/>
      <c r="N377" s="23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381</v>
      </c>
      <c r="AU377" s="20" t="s">
        <v>91</v>
      </c>
    </row>
    <row r="378" s="14" customFormat="1">
      <c r="A378" s="14"/>
      <c r="B378" s="247"/>
      <c r="C378" s="248"/>
      <c r="D378" s="238" t="s">
        <v>383</v>
      </c>
      <c r="E378" s="249" t="s">
        <v>19</v>
      </c>
      <c r="F378" s="250" t="s">
        <v>85</v>
      </c>
      <c r="G378" s="248"/>
      <c r="H378" s="251">
        <v>1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383</v>
      </c>
      <c r="AU378" s="257" t="s">
        <v>91</v>
      </c>
      <c r="AV378" s="14" t="s">
        <v>91</v>
      </c>
      <c r="AW378" s="14" t="s">
        <v>37</v>
      </c>
      <c r="AX378" s="14" t="s">
        <v>85</v>
      </c>
      <c r="AY378" s="257" t="s">
        <v>373</v>
      </c>
    </row>
    <row r="379" s="2" customFormat="1" ht="24.15" customHeight="1">
      <c r="A379" s="41"/>
      <c r="B379" s="42"/>
      <c r="C379" s="218" t="s">
        <v>960</v>
      </c>
      <c r="D379" s="218" t="s">
        <v>375</v>
      </c>
      <c r="E379" s="219" t="s">
        <v>5714</v>
      </c>
      <c r="F379" s="220" t="s">
        <v>5715</v>
      </c>
      <c r="G379" s="221" t="s">
        <v>595</v>
      </c>
      <c r="H379" s="222">
        <v>1</v>
      </c>
      <c r="I379" s="223"/>
      <c r="J379" s="224">
        <f>ROUND(I379*H379,2)</f>
        <v>0</v>
      </c>
      <c r="K379" s="220" t="s">
        <v>378</v>
      </c>
      <c r="L379" s="47"/>
      <c r="M379" s="225" t="s">
        <v>19</v>
      </c>
      <c r="N379" s="226" t="s">
        <v>50</v>
      </c>
      <c r="O379" s="87"/>
      <c r="P379" s="227">
        <f>O379*H379</f>
        <v>0</v>
      </c>
      <c r="Q379" s="227">
        <v>0.00081999999999999998</v>
      </c>
      <c r="R379" s="227">
        <f>Q379*H379</f>
        <v>0.00081999999999999998</v>
      </c>
      <c r="S379" s="227">
        <v>0</v>
      </c>
      <c r="T379" s="22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9" t="s">
        <v>482</v>
      </c>
      <c r="AT379" s="229" t="s">
        <v>375</v>
      </c>
      <c r="AU379" s="229" t="s">
        <v>91</v>
      </c>
      <c r="AY379" s="20" t="s">
        <v>373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20" t="s">
        <v>91</v>
      </c>
      <c r="BK379" s="230">
        <f>ROUND(I379*H379,2)</f>
        <v>0</v>
      </c>
      <c r="BL379" s="20" t="s">
        <v>482</v>
      </c>
      <c r="BM379" s="229" t="s">
        <v>5716</v>
      </c>
    </row>
    <row r="380" s="2" customFormat="1">
      <c r="A380" s="41"/>
      <c r="B380" s="42"/>
      <c r="C380" s="43"/>
      <c r="D380" s="231" t="s">
        <v>381</v>
      </c>
      <c r="E380" s="43"/>
      <c r="F380" s="232" t="s">
        <v>5717</v>
      </c>
      <c r="G380" s="43"/>
      <c r="H380" s="43"/>
      <c r="I380" s="233"/>
      <c r="J380" s="43"/>
      <c r="K380" s="43"/>
      <c r="L380" s="47"/>
      <c r="M380" s="234"/>
      <c r="N380" s="23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381</v>
      </c>
      <c r="AU380" s="20" t="s">
        <v>91</v>
      </c>
    </row>
    <row r="381" s="14" customFormat="1">
      <c r="A381" s="14"/>
      <c r="B381" s="247"/>
      <c r="C381" s="248"/>
      <c r="D381" s="238" t="s">
        <v>383</v>
      </c>
      <c r="E381" s="249" t="s">
        <v>19</v>
      </c>
      <c r="F381" s="250" t="s">
        <v>85</v>
      </c>
      <c r="G381" s="248"/>
      <c r="H381" s="251">
        <v>1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7" t="s">
        <v>383</v>
      </c>
      <c r="AU381" s="257" t="s">
        <v>91</v>
      </c>
      <c r="AV381" s="14" t="s">
        <v>91</v>
      </c>
      <c r="AW381" s="14" t="s">
        <v>37</v>
      </c>
      <c r="AX381" s="14" t="s">
        <v>85</v>
      </c>
      <c r="AY381" s="257" t="s">
        <v>373</v>
      </c>
    </row>
    <row r="382" s="2" customFormat="1" ht="24.15" customHeight="1">
      <c r="A382" s="41"/>
      <c r="B382" s="42"/>
      <c r="C382" s="218" t="s">
        <v>973</v>
      </c>
      <c r="D382" s="218" t="s">
        <v>375</v>
      </c>
      <c r="E382" s="219" t="s">
        <v>5718</v>
      </c>
      <c r="F382" s="220" t="s">
        <v>5719</v>
      </c>
      <c r="G382" s="221" t="s">
        <v>595</v>
      </c>
      <c r="H382" s="222">
        <v>1</v>
      </c>
      <c r="I382" s="223"/>
      <c r="J382" s="224">
        <f>ROUND(I382*H382,2)</f>
        <v>0</v>
      </c>
      <c r="K382" s="220" t="s">
        <v>378</v>
      </c>
      <c r="L382" s="47"/>
      <c r="M382" s="225" t="s">
        <v>19</v>
      </c>
      <c r="N382" s="226" t="s">
        <v>50</v>
      </c>
      <c r="O382" s="87"/>
      <c r="P382" s="227">
        <f>O382*H382</f>
        <v>0</v>
      </c>
      <c r="Q382" s="227">
        <v>0.00076000000000000004</v>
      </c>
      <c r="R382" s="227">
        <f>Q382*H382</f>
        <v>0.00076000000000000004</v>
      </c>
      <c r="S382" s="227">
        <v>0</v>
      </c>
      <c r="T382" s="22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9" t="s">
        <v>482</v>
      </c>
      <c r="AT382" s="229" t="s">
        <v>375</v>
      </c>
      <c r="AU382" s="229" t="s">
        <v>91</v>
      </c>
      <c r="AY382" s="20" t="s">
        <v>373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0" t="s">
        <v>91</v>
      </c>
      <c r="BK382" s="230">
        <f>ROUND(I382*H382,2)</f>
        <v>0</v>
      </c>
      <c r="BL382" s="20" t="s">
        <v>482</v>
      </c>
      <c r="BM382" s="229" t="s">
        <v>5720</v>
      </c>
    </row>
    <row r="383" s="2" customFormat="1">
      <c r="A383" s="41"/>
      <c r="B383" s="42"/>
      <c r="C383" s="43"/>
      <c r="D383" s="231" t="s">
        <v>381</v>
      </c>
      <c r="E383" s="43"/>
      <c r="F383" s="232" t="s">
        <v>5721</v>
      </c>
      <c r="G383" s="43"/>
      <c r="H383" s="43"/>
      <c r="I383" s="233"/>
      <c r="J383" s="43"/>
      <c r="K383" s="43"/>
      <c r="L383" s="47"/>
      <c r="M383" s="234"/>
      <c r="N383" s="235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381</v>
      </c>
      <c r="AU383" s="20" t="s">
        <v>91</v>
      </c>
    </row>
    <row r="384" s="14" customFormat="1">
      <c r="A384" s="14"/>
      <c r="B384" s="247"/>
      <c r="C384" s="248"/>
      <c r="D384" s="238" t="s">
        <v>383</v>
      </c>
      <c r="E384" s="249" t="s">
        <v>19</v>
      </c>
      <c r="F384" s="250" t="s">
        <v>85</v>
      </c>
      <c r="G384" s="248"/>
      <c r="H384" s="251">
        <v>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383</v>
      </c>
      <c r="AU384" s="257" t="s">
        <v>91</v>
      </c>
      <c r="AV384" s="14" t="s">
        <v>91</v>
      </c>
      <c r="AW384" s="14" t="s">
        <v>37</v>
      </c>
      <c r="AX384" s="14" t="s">
        <v>85</v>
      </c>
      <c r="AY384" s="257" t="s">
        <v>373</v>
      </c>
    </row>
    <row r="385" s="2" customFormat="1" ht="24.15" customHeight="1">
      <c r="A385" s="41"/>
      <c r="B385" s="42"/>
      <c r="C385" s="218" t="s">
        <v>982</v>
      </c>
      <c r="D385" s="218" t="s">
        <v>375</v>
      </c>
      <c r="E385" s="219" t="s">
        <v>5722</v>
      </c>
      <c r="F385" s="220" t="s">
        <v>5723</v>
      </c>
      <c r="G385" s="221" t="s">
        <v>595</v>
      </c>
      <c r="H385" s="222">
        <v>2</v>
      </c>
      <c r="I385" s="223"/>
      <c r="J385" s="224">
        <f>ROUND(I385*H385,2)</f>
        <v>0</v>
      </c>
      <c r="K385" s="220" t="s">
        <v>378</v>
      </c>
      <c r="L385" s="47"/>
      <c r="M385" s="225" t="s">
        <v>19</v>
      </c>
      <c r="N385" s="226" t="s">
        <v>50</v>
      </c>
      <c r="O385" s="87"/>
      <c r="P385" s="227">
        <f>O385*H385</f>
        <v>0</v>
      </c>
      <c r="Q385" s="227">
        <v>0.00012</v>
      </c>
      <c r="R385" s="227">
        <f>Q385*H385</f>
        <v>0.00024000000000000001</v>
      </c>
      <c r="S385" s="227">
        <v>0</v>
      </c>
      <c r="T385" s="22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9" t="s">
        <v>482</v>
      </c>
      <c r="AT385" s="229" t="s">
        <v>375</v>
      </c>
      <c r="AU385" s="229" t="s">
        <v>91</v>
      </c>
      <c r="AY385" s="20" t="s">
        <v>373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20" t="s">
        <v>91</v>
      </c>
      <c r="BK385" s="230">
        <f>ROUND(I385*H385,2)</f>
        <v>0</v>
      </c>
      <c r="BL385" s="20" t="s">
        <v>482</v>
      </c>
      <c r="BM385" s="229" t="s">
        <v>5724</v>
      </c>
    </row>
    <row r="386" s="2" customFormat="1">
      <c r="A386" s="41"/>
      <c r="B386" s="42"/>
      <c r="C386" s="43"/>
      <c r="D386" s="231" t="s">
        <v>381</v>
      </c>
      <c r="E386" s="43"/>
      <c r="F386" s="232" t="s">
        <v>5725</v>
      </c>
      <c r="G386" s="43"/>
      <c r="H386" s="43"/>
      <c r="I386" s="233"/>
      <c r="J386" s="43"/>
      <c r="K386" s="43"/>
      <c r="L386" s="47"/>
      <c r="M386" s="234"/>
      <c r="N386" s="23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381</v>
      </c>
      <c r="AU386" s="20" t="s">
        <v>91</v>
      </c>
    </row>
    <row r="387" s="14" customFormat="1">
      <c r="A387" s="14"/>
      <c r="B387" s="247"/>
      <c r="C387" s="248"/>
      <c r="D387" s="238" t="s">
        <v>383</v>
      </c>
      <c r="E387" s="249" t="s">
        <v>19</v>
      </c>
      <c r="F387" s="250" t="s">
        <v>91</v>
      </c>
      <c r="G387" s="248"/>
      <c r="H387" s="251">
        <v>2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383</v>
      </c>
      <c r="AU387" s="257" t="s">
        <v>91</v>
      </c>
      <c r="AV387" s="14" t="s">
        <v>91</v>
      </c>
      <c r="AW387" s="14" t="s">
        <v>37</v>
      </c>
      <c r="AX387" s="14" t="s">
        <v>78</v>
      </c>
      <c r="AY387" s="257" t="s">
        <v>373</v>
      </c>
    </row>
    <row r="388" s="15" customFormat="1">
      <c r="A388" s="15"/>
      <c r="B388" s="258"/>
      <c r="C388" s="259"/>
      <c r="D388" s="238" t="s">
        <v>383</v>
      </c>
      <c r="E388" s="260" t="s">
        <v>19</v>
      </c>
      <c r="F388" s="261" t="s">
        <v>386</v>
      </c>
      <c r="G388" s="259"/>
      <c r="H388" s="262">
        <v>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383</v>
      </c>
      <c r="AU388" s="268" t="s">
        <v>91</v>
      </c>
      <c r="AV388" s="15" t="s">
        <v>379</v>
      </c>
      <c r="AW388" s="15" t="s">
        <v>37</v>
      </c>
      <c r="AX388" s="15" t="s">
        <v>85</v>
      </c>
      <c r="AY388" s="268" t="s">
        <v>373</v>
      </c>
    </row>
    <row r="389" s="2" customFormat="1" ht="33" customHeight="1">
      <c r="A389" s="41"/>
      <c r="B389" s="42"/>
      <c r="C389" s="218" t="s">
        <v>996</v>
      </c>
      <c r="D389" s="218" t="s">
        <v>375</v>
      </c>
      <c r="E389" s="219" t="s">
        <v>5726</v>
      </c>
      <c r="F389" s="220" t="s">
        <v>5727</v>
      </c>
      <c r="G389" s="221" t="s">
        <v>595</v>
      </c>
      <c r="H389" s="222">
        <v>2</v>
      </c>
      <c r="I389" s="223"/>
      <c r="J389" s="224">
        <f>ROUND(I389*H389,2)</f>
        <v>0</v>
      </c>
      <c r="K389" s="220" t="s">
        <v>378</v>
      </c>
      <c r="L389" s="47"/>
      <c r="M389" s="225" t="s">
        <v>19</v>
      </c>
      <c r="N389" s="226" t="s">
        <v>50</v>
      </c>
      <c r="O389" s="87"/>
      <c r="P389" s="227">
        <f>O389*H389</f>
        <v>0</v>
      </c>
      <c r="Q389" s="227">
        <v>0.00182</v>
      </c>
      <c r="R389" s="227">
        <f>Q389*H389</f>
        <v>0.00364</v>
      </c>
      <c r="S389" s="227">
        <v>0</v>
      </c>
      <c r="T389" s="22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9" t="s">
        <v>482</v>
      </c>
      <c r="AT389" s="229" t="s">
        <v>375</v>
      </c>
      <c r="AU389" s="229" t="s">
        <v>91</v>
      </c>
      <c r="AY389" s="20" t="s">
        <v>373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20" t="s">
        <v>91</v>
      </c>
      <c r="BK389" s="230">
        <f>ROUND(I389*H389,2)</f>
        <v>0</v>
      </c>
      <c r="BL389" s="20" t="s">
        <v>482</v>
      </c>
      <c r="BM389" s="229" t="s">
        <v>5728</v>
      </c>
    </row>
    <row r="390" s="2" customFormat="1">
      <c r="A390" s="41"/>
      <c r="B390" s="42"/>
      <c r="C390" s="43"/>
      <c r="D390" s="231" t="s">
        <v>381</v>
      </c>
      <c r="E390" s="43"/>
      <c r="F390" s="232" t="s">
        <v>5729</v>
      </c>
      <c r="G390" s="43"/>
      <c r="H390" s="43"/>
      <c r="I390" s="233"/>
      <c r="J390" s="43"/>
      <c r="K390" s="43"/>
      <c r="L390" s="47"/>
      <c r="M390" s="234"/>
      <c r="N390" s="23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381</v>
      </c>
      <c r="AU390" s="20" t="s">
        <v>91</v>
      </c>
    </row>
    <row r="391" s="14" customFormat="1">
      <c r="A391" s="14"/>
      <c r="B391" s="247"/>
      <c r="C391" s="248"/>
      <c r="D391" s="238" t="s">
        <v>383</v>
      </c>
      <c r="E391" s="249" t="s">
        <v>19</v>
      </c>
      <c r="F391" s="250" t="s">
        <v>91</v>
      </c>
      <c r="G391" s="248"/>
      <c r="H391" s="251">
        <v>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383</v>
      </c>
      <c r="AU391" s="257" t="s">
        <v>91</v>
      </c>
      <c r="AV391" s="14" t="s">
        <v>91</v>
      </c>
      <c r="AW391" s="14" t="s">
        <v>37</v>
      </c>
      <c r="AX391" s="14" t="s">
        <v>85</v>
      </c>
      <c r="AY391" s="257" t="s">
        <v>373</v>
      </c>
    </row>
    <row r="392" s="2" customFormat="1" ht="24.15" customHeight="1">
      <c r="A392" s="41"/>
      <c r="B392" s="42"/>
      <c r="C392" s="218" t="s">
        <v>1001</v>
      </c>
      <c r="D392" s="218" t="s">
        <v>375</v>
      </c>
      <c r="E392" s="219" t="s">
        <v>5730</v>
      </c>
      <c r="F392" s="220" t="s">
        <v>5731</v>
      </c>
      <c r="G392" s="221" t="s">
        <v>595</v>
      </c>
      <c r="H392" s="222">
        <v>13</v>
      </c>
      <c r="I392" s="223"/>
      <c r="J392" s="224">
        <f>ROUND(I392*H392,2)</f>
        <v>0</v>
      </c>
      <c r="K392" s="220" t="s">
        <v>378</v>
      </c>
      <c r="L392" s="47"/>
      <c r="M392" s="225" t="s">
        <v>19</v>
      </c>
      <c r="N392" s="226" t="s">
        <v>50</v>
      </c>
      <c r="O392" s="87"/>
      <c r="P392" s="227">
        <f>O392*H392</f>
        <v>0</v>
      </c>
      <c r="Q392" s="227">
        <v>0.00023000000000000001</v>
      </c>
      <c r="R392" s="227">
        <f>Q392*H392</f>
        <v>0.00299</v>
      </c>
      <c r="S392" s="227">
        <v>0</v>
      </c>
      <c r="T392" s="228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9" t="s">
        <v>482</v>
      </c>
      <c r="AT392" s="229" t="s">
        <v>375</v>
      </c>
      <c r="AU392" s="229" t="s">
        <v>91</v>
      </c>
      <c r="AY392" s="20" t="s">
        <v>373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20" t="s">
        <v>91</v>
      </c>
      <c r="BK392" s="230">
        <f>ROUND(I392*H392,2)</f>
        <v>0</v>
      </c>
      <c r="BL392" s="20" t="s">
        <v>482</v>
      </c>
      <c r="BM392" s="229" t="s">
        <v>5732</v>
      </c>
    </row>
    <row r="393" s="2" customFormat="1">
      <c r="A393" s="41"/>
      <c r="B393" s="42"/>
      <c r="C393" s="43"/>
      <c r="D393" s="231" t="s">
        <v>381</v>
      </c>
      <c r="E393" s="43"/>
      <c r="F393" s="232" t="s">
        <v>5733</v>
      </c>
      <c r="G393" s="43"/>
      <c r="H393" s="43"/>
      <c r="I393" s="233"/>
      <c r="J393" s="43"/>
      <c r="K393" s="43"/>
      <c r="L393" s="47"/>
      <c r="M393" s="234"/>
      <c r="N393" s="23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381</v>
      </c>
      <c r="AU393" s="20" t="s">
        <v>91</v>
      </c>
    </row>
    <row r="394" s="14" customFormat="1">
      <c r="A394" s="14"/>
      <c r="B394" s="247"/>
      <c r="C394" s="248"/>
      <c r="D394" s="238" t="s">
        <v>383</v>
      </c>
      <c r="E394" s="249" t="s">
        <v>19</v>
      </c>
      <c r="F394" s="250" t="s">
        <v>460</v>
      </c>
      <c r="G394" s="248"/>
      <c r="H394" s="251">
        <v>13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383</v>
      </c>
      <c r="AU394" s="257" t="s">
        <v>91</v>
      </c>
      <c r="AV394" s="14" t="s">
        <v>91</v>
      </c>
      <c r="AW394" s="14" t="s">
        <v>37</v>
      </c>
      <c r="AX394" s="14" t="s">
        <v>85</v>
      </c>
      <c r="AY394" s="257" t="s">
        <v>373</v>
      </c>
    </row>
    <row r="395" s="2" customFormat="1" ht="24.15" customHeight="1">
      <c r="A395" s="41"/>
      <c r="B395" s="42"/>
      <c r="C395" s="218" t="s">
        <v>1009</v>
      </c>
      <c r="D395" s="218" t="s">
        <v>375</v>
      </c>
      <c r="E395" s="219" t="s">
        <v>5734</v>
      </c>
      <c r="F395" s="220" t="s">
        <v>5735</v>
      </c>
      <c r="G395" s="221" t="s">
        <v>595</v>
      </c>
      <c r="H395" s="222">
        <v>1</v>
      </c>
      <c r="I395" s="223"/>
      <c r="J395" s="224">
        <f>ROUND(I395*H395,2)</f>
        <v>0</v>
      </c>
      <c r="K395" s="220" t="s">
        <v>378</v>
      </c>
      <c r="L395" s="47"/>
      <c r="M395" s="225" t="s">
        <v>19</v>
      </c>
      <c r="N395" s="226" t="s">
        <v>50</v>
      </c>
      <c r="O395" s="87"/>
      <c r="P395" s="227">
        <f>O395*H395</f>
        <v>0</v>
      </c>
      <c r="Q395" s="227">
        <v>0.00035</v>
      </c>
      <c r="R395" s="227">
        <f>Q395*H395</f>
        <v>0.00035</v>
      </c>
      <c r="S395" s="227">
        <v>0</v>
      </c>
      <c r="T395" s="22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9" t="s">
        <v>482</v>
      </c>
      <c r="AT395" s="229" t="s">
        <v>375</v>
      </c>
      <c r="AU395" s="229" t="s">
        <v>91</v>
      </c>
      <c r="AY395" s="20" t="s">
        <v>373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0" t="s">
        <v>91</v>
      </c>
      <c r="BK395" s="230">
        <f>ROUND(I395*H395,2)</f>
        <v>0</v>
      </c>
      <c r="BL395" s="20" t="s">
        <v>482</v>
      </c>
      <c r="BM395" s="229" t="s">
        <v>5736</v>
      </c>
    </row>
    <row r="396" s="2" customFormat="1">
      <c r="A396" s="41"/>
      <c r="B396" s="42"/>
      <c r="C396" s="43"/>
      <c r="D396" s="231" t="s">
        <v>381</v>
      </c>
      <c r="E396" s="43"/>
      <c r="F396" s="232" t="s">
        <v>5737</v>
      </c>
      <c r="G396" s="43"/>
      <c r="H396" s="43"/>
      <c r="I396" s="233"/>
      <c r="J396" s="43"/>
      <c r="K396" s="43"/>
      <c r="L396" s="47"/>
      <c r="M396" s="234"/>
      <c r="N396" s="235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381</v>
      </c>
      <c r="AU396" s="20" t="s">
        <v>91</v>
      </c>
    </row>
    <row r="397" s="14" customFormat="1">
      <c r="A397" s="14"/>
      <c r="B397" s="247"/>
      <c r="C397" s="248"/>
      <c r="D397" s="238" t="s">
        <v>383</v>
      </c>
      <c r="E397" s="249" t="s">
        <v>19</v>
      </c>
      <c r="F397" s="250" t="s">
        <v>85</v>
      </c>
      <c r="G397" s="248"/>
      <c r="H397" s="251">
        <v>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7" t="s">
        <v>383</v>
      </c>
      <c r="AU397" s="257" t="s">
        <v>91</v>
      </c>
      <c r="AV397" s="14" t="s">
        <v>91</v>
      </c>
      <c r="AW397" s="14" t="s">
        <v>37</v>
      </c>
      <c r="AX397" s="14" t="s">
        <v>78</v>
      </c>
      <c r="AY397" s="257" t="s">
        <v>373</v>
      </c>
    </row>
    <row r="398" s="15" customFormat="1">
      <c r="A398" s="15"/>
      <c r="B398" s="258"/>
      <c r="C398" s="259"/>
      <c r="D398" s="238" t="s">
        <v>383</v>
      </c>
      <c r="E398" s="260" t="s">
        <v>19</v>
      </c>
      <c r="F398" s="261" t="s">
        <v>386</v>
      </c>
      <c r="G398" s="259"/>
      <c r="H398" s="262">
        <v>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8" t="s">
        <v>383</v>
      </c>
      <c r="AU398" s="268" t="s">
        <v>91</v>
      </c>
      <c r="AV398" s="15" t="s">
        <v>379</v>
      </c>
      <c r="AW398" s="15" t="s">
        <v>37</v>
      </c>
      <c r="AX398" s="15" t="s">
        <v>85</v>
      </c>
      <c r="AY398" s="268" t="s">
        <v>373</v>
      </c>
    </row>
    <row r="399" s="2" customFormat="1" ht="24.15" customHeight="1">
      <c r="A399" s="41"/>
      <c r="B399" s="42"/>
      <c r="C399" s="218" t="s">
        <v>1014</v>
      </c>
      <c r="D399" s="218" t="s">
        <v>375</v>
      </c>
      <c r="E399" s="219" t="s">
        <v>5738</v>
      </c>
      <c r="F399" s="220" t="s">
        <v>5739</v>
      </c>
      <c r="G399" s="221" t="s">
        <v>595</v>
      </c>
      <c r="H399" s="222">
        <v>34</v>
      </c>
      <c r="I399" s="223"/>
      <c r="J399" s="224">
        <f>ROUND(I399*H399,2)</f>
        <v>0</v>
      </c>
      <c r="K399" s="220" t="s">
        <v>378</v>
      </c>
      <c r="L399" s="47"/>
      <c r="M399" s="225" t="s">
        <v>19</v>
      </c>
      <c r="N399" s="226" t="s">
        <v>50</v>
      </c>
      <c r="O399" s="87"/>
      <c r="P399" s="227">
        <f>O399*H399</f>
        <v>0</v>
      </c>
      <c r="Q399" s="227">
        <v>0.00055000000000000003</v>
      </c>
      <c r="R399" s="227">
        <f>Q399*H399</f>
        <v>0.018700000000000001</v>
      </c>
      <c r="S399" s="227">
        <v>0</v>
      </c>
      <c r="T399" s="22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9" t="s">
        <v>482</v>
      </c>
      <c r="AT399" s="229" t="s">
        <v>375</v>
      </c>
      <c r="AU399" s="229" t="s">
        <v>91</v>
      </c>
      <c r="AY399" s="20" t="s">
        <v>373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91</v>
      </c>
      <c r="BK399" s="230">
        <f>ROUND(I399*H399,2)</f>
        <v>0</v>
      </c>
      <c r="BL399" s="20" t="s">
        <v>482</v>
      </c>
      <c r="BM399" s="229" t="s">
        <v>5740</v>
      </c>
    </row>
    <row r="400" s="2" customFormat="1">
      <c r="A400" s="41"/>
      <c r="B400" s="42"/>
      <c r="C400" s="43"/>
      <c r="D400" s="231" t="s">
        <v>381</v>
      </c>
      <c r="E400" s="43"/>
      <c r="F400" s="232" t="s">
        <v>5741</v>
      </c>
      <c r="G400" s="43"/>
      <c r="H400" s="43"/>
      <c r="I400" s="233"/>
      <c r="J400" s="43"/>
      <c r="K400" s="43"/>
      <c r="L400" s="47"/>
      <c r="M400" s="234"/>
      <c r="N400" s="23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381</v>
      </c>
      <c r="AU400" s="20" t="s">
        <v>91</v>
      </c>
    </row>
    <row r="401" s="14" customFormat="1">
      <c r="A401" s="14"/>
      <c r="B401" s="247"/>
      <c r="C401" s="248"/>
      <c r="D401" s="238" t="s">
        <v>383</v>
      </c>
      <c r="E401" s="249" t="s">
        <v>19</v>
      </c>
      <c r="F401" s="250" t="s">
        <v>5742</v>
      </c>
      <c r="G401" s="248"/>
      <c r="H401" s="251">
        <v>34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383</v>
      </c>
      <c r="AU401" s="257" t="s">
        <v>91</v>
      </c>
      <c r="AV401" s="14" t="s">
        <v>91</v>
      </c>
      <c r="AW401" s="14" t="s">
        <v>37</v>
      </c>
      <c r="AX401" s="14" t="s">
        <v>85</v>
      </c>
      <c r="AY401" s="257" t="s">
        <v>373</v>
      </c>
    </row>
    <row r="402" s="2" customFormat="1" ht="24.15" customHeight="1">
      <c r="A402" s="41"/>
      <c r="B402" s="42"/>
      <c r="C402" s="218" t="s">
        <v>1021</v>
      </c>
      <c r="D402" s="218" t="s">
        <v>375</v>
      </c>
      <c r="E402" s="219" t="s">
        <v>5743</v>
      </c>
      <c r="F402" s="220" t="s">
        <v>5744</v>
      </c>
      <c r="G402" s="221" t="s">
        <v>595</v>
      </c>
      <c r="H402" s="222">
        <v>4</v>
      </c>
      <c r="I402" s="223"/>
      <c r="J402" s="224">
        <f>ROUND(I402*H402,2)</f>
        <v>0</v>
      </c>
      <c r="K402" s="220" t="s">
        <v>378</v>
      </c>
      <c r="L402" s="47"/>
      <c r="M402" s="225" t="s">
        <v>19</v>
      </c>
      <c r="N402" s="226" t="s">
        <v>50</v>
      </c>
      <c r="O402" s="87"/>
      <c r="P402" s="227">
        <f>O402*H402</f>
        <v>0</v>
      </c>
      <c r="Q402" s="227">
        <v>0.00076000000000000004</v>
      </c>
      <c r="R402" s="227">
        <f>Q402*H402</f>
        <v>0.0030400000000000002</v>
      </c>
      <c r="S402" s="227">
        <v>0</v>
      </c>
      <c r="T402" s="22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9" t="s">
        <v>482</v>
      </c>
      <c r="AT402" s="229" t="s">
        <v>375</v>
      </c>
      <c r="AU402" s="229" t="s">
        <v>91</v>
      </c>
      <c r="AY402" s="20" t="s">
        <v>373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0" t="s">
        <v>91</v>
      </c>
      <c r="BK402" s="230">
        <f>ROUND(I402*H402,2)</f>
        <v>0</v>
      </c>
      <c r="BL402" s="20" t="s">
        <v>482</v>
      </c>
      <c r="BM402" s="229" t="s">
        <v>5745</v>
      </c>
    </row>
    <row r="403" s="2" customFormat="1">
      <c r="A403" s="41"/>
      <c r="B403" s="42"/>
      <c r="C403" s="43"/>
      <c r="D403" s="231" t="s">
        <v>381</v>
      </c>
      <c r="E403" s="43"/>
      <c r="F403" s="232" t="s">
        <v>5746</v>
      </c>
      <c r="G403" s="43"/>
      <c r="H403" s="43"/>
      <c r="I403" s="233"/>
      <c r="J403" s="43"/>
      <c r="K403" s="43"/>
      <c r="L403" s="47"/>
      <c r="M403" s="234"/>
      <c r="N403" s="23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381</v>
      </c>
      <c r="AU403" s="20" t="s">
        <v>91</v>
      </c>
    </row>
    <row r="404" s="14" customFormat="1">
      <c r="A404" s="14"/>
      <c r="B404" s="247"/>
      <c r="C404" s="248"/>
      <c r="D404" s="238" t="s">
        <v>383</v>
      </c>
      <c r="E404" s="249" t="s">
        <v>19</v>
      </c>
      <c r="F404" s="250" t="s">
        <v>5747</v>
      </c>
      <c r="G404" s="248"/>
      <c r="H404" s="251">
        <v>4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383</v>
      </c>
      <c r="AU404" s="257" t="s">
        <v>91</v>
      </c>
      <c r="AV404" s="14" t="s">
        <v>91</v>
      </c>
      <c r="AW404" s="14" t="s">
        <v>37</v>
      </c>
      <c r="AX404" s="14" t="s">
        <v>85</v>
      </c>
      <c r="AY404" s="257" t="s">
        <v>373</v>
      </c>
    </row>
    <row r="405" s="2" customFormat="1" ht="24.15" customHeight="1">
      <c r="A405" s="41"/>
      <c r="B405" s="42"/>
      <c r="C405" s="218" t="s">
        <v>1027</v>
      </c>
      <c r="D405" s="218" t="s">
        <v>375</v>
      </c>
      <c r="E405" s="219" t="s">
        <v>5748</v>
      </c>
      <c r="F405" s="220" t="s">
        <v>5749</v>
      </c>
      <c r="G405" s="221" t="s">
        <v>595</v>
      </c>
      <c r="H405" s="222">
        <v>3</v>
      </c>
      <c r="I405" s="223"/>
      <c r="J405" s="224">
        <f>ROUND(I405*H405,2)</f>
        <v>0</v>
      </c>
      <c r="K405" s="220" t="s">
        <v>378</v>
      </c>
      <c r="L405" s="47"/>
      <c r="M405" s="225" t="s">
        <v>19</v>
      </c>
      <c r="N405" s="226" t="s">
        <v>50</v>
      </c>
      <c r="O405" s="87"/>
      <c r="P405" s="227">
        <f>O405*H405</f>
        <v>0</v>
      </c>
      <c r="Q405" s="227">
        <v>0.0011900000000000001</v>
      </c>
      <c r="R405" s="227">
        <f>Q405*H405</f>
        <v>0.0035700000000000003</v>
      </c>
      <c r="S405" s="227">
        <v>0</v>
      </c>
      <c r="T405" s="22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9" t="s">
        <v>482</v>
      </c>
      <c r="AT405" s="229" t="s">
        <v>375</v>
      </c>
      <c r="AU405" s="229" t="s">
        <v>91</v>
      </c>
      <c r="AY405" s="20" t="s">
        <v>373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0" t="s">
        <v>91</v>
      </c>
      <c r="BK405" s="230">
        <f>ROUND(I405*H405,2)</f>
        <v>0</v>
      </c>
      <c r="BL405" s="20" t="s">
        <v>482</v>
      </c>
      <c r="BM405" s="229" t="s">
        <v>5750</v>
      </c>
    </row>
    <row r="406" s="2" customFormat="1">
      <c r="A406" s="41"/>
      <c r="B406" s="42"/>
      <c r="C406" s="43"/>
      <c r="D406" s="231" t="s">
        <v>381</v>
      </c>
      <c r="E406" s="43"/>
      <c r="F406" s="232" t="s">
        <v>5751</v>
      </c>
      <c r="G406" s="43"/>
      <c r="H406" s="43"/>
      <c r="I406" s="233"/>
      <c r="J406" s="43"/>
      <c r="K406" s="43"/>
      <c r="L406" s="47"/>
      <c r="M406" s="234"/>
      <c r="N406" s="23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381</v>
      </c>
      <c r="AU406" s="20" t="s">
        <v>91</v>
      </c>
    </row>
    <row r="407" s="14" customFormat="1">
      <c r="A407" s="14"/>
      <c r="B407" s="247"/>
      <c r="C407" s="248"/>
      <c r="D407" s="238" t="s">
        <v>383</v>
      </c>
      <c r="E407" s="249" t="s">
        <v>19</v>
      </c>
      <c r="F407" s="250" t="s">
        <v>5752</v>
      </c>
      <c r="G407" s="248"/>
      <c r="H407" s="251">
        <v>3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383</v>
      </c>
      <c r="AU407" s="257" t="s">
        <v>91</v>
      </c>
      <c r="AV407" s="14" t="s">
        <v>91</v>
      </c>
      <c r="AW407" s="14" t="s">
        <v>37</v>
      </c>
      <c r="AX407" s="14" t="s">
        <v>85</v>
      </c>
      <c r="AY407" s="257" t="s">
        <v>373</v>
      </c>
    </row>
    <row r="408" s="2" customFormat="1" ht="24.15" customHeight="1">
      <c r="A408" s="41"/>
      <c r="B408" s="42"/>
      <c r="C408" s="218" t="s">
        <v>1032</v>
      </c>
      <c r="D408" s="218" t="s">
        <v>375</v>
      </c>
      <c r="E408" s="219" t="s">
        <v>5753</v>
      </c>
      <c r="F408" s="220" t="s">
        <v>5754</v>
      </c>
      <c r="G408" s="221" t="s">
        <v>595</v>
      </c>
      <c r="H408" s="222">
        <v>2</v>
      </c>
      <c r="I408" s="223"/>
      <c r="J408" s="224">
        <f>ROUND(I408*H408,2)</f>
        <v>0</v>
      </c>
      <c r="K408" s="220" t="s">
        <v>378</v>
      </c>
      <c r="L408" s="47"/>
      <c r="M408" s="225" t="s">
        <v>19</v>
      </c>
      <c r="N408" s="226" t="s">
        <v>50</v>
      </c>
      <c r="O408" s="87"/>
      <c r="P408" s="227">
        <f>O408*H408</f>
        <v>0</v>
      </c>
      <c r="Q408" s="227">
        <v>0.0018600000000000001</v>
      </c>
      <c r="R408" s="227">
        <f>Q408*H408</f>
        <v>0.0037200000000000002</v>
      </c>
      <c r="S408" s="227">
        <v>0</v>
      </c>
      <c r="T408" s="22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9" t="s">
        <v>482</v>
      </c>
      <c r="AT408" s="229" t="s">
        <v>375</v>
      </c>
      <c r="AU408" s="229" t="s">
        <v>91</v>
      </c>
      <c r="AY408" s="20" t="s">
        <v>373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0" t="s">
        <v>91</v>
      </c>
      <c r="BK408" s="230">
        <f>ROUND(I408*H408,2)</f>
        <v>0</v>
      </c>
      <c r="BL408" s="20" t="s">
        <v>482</v>
      </c>
      <c r="BM408" s="229" t="s">
        <v>5755</v>
      </c>
    </row>
    <row r="409" s="2" customFormat="1">
      <c r="A409" s="41"/>
      <c r="B409" s="42"/>
      <c r="C409" s="43"/>
      <c r="D409" s="231" t="s">
        <v>381</v>
      </c>
      <c r="E409" s="43"/>
      <c r="F409" s="232" t="s">
        <v>5756</v>
      </c>
      <c r="G409" s="43"/>
      <c r="H409" s="43"/>
      <c r="I409" s="233"/>
      <c r="J409" s="43"/>
      <c r="K409" s="43"/>
      <c r="L409" s="47"/>
      <c r="M409" s="234"/>
      <c r="N409" s="23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381</v>
      </c>
      <c r="AU409" s="20" t="s">
        <v>91</v>
      </c>
    </row>
    <row r="410" s="14" customFormat="1">
      <c r="A410" s="14"/>
      <c r="B410" s="247"/>
      <c r="C410" s="248"/>
      <c r="D410" s="238" t="s">
        <v>383</v>
      </c>
      <c r="E410" s="249" t="s">
        <v>19</v>
      </c>
      <c r="F410" s="250" t="s">
        <v>5757</v>
      </c>
      <c r="G410" s="248"/>
      <c r="H410" s="251">
        <v>2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383</v>
      </c>
      <c r="AU410" s="257" t="s">
        <v>91</v>
      </c>
      <c r="AV410" s="14" t="s">
        <v>91</v>
      </c>
      <c r="AW410" s="14" t="s">
        <v>37</v>
      </c>
      <c r="AX410" s="14" t="s">
        <v>85</v>
      </c>
      <c r="AY410" s="257" t="s">
        <v>373</v>
      </c>
    </row>
    <row r="411" s="2" customFormat="1" ht="24.15" customHeight="1">
      <c r="A411" s="41"/>
      <c r="B411" s="42"/>
      <c r="C411" s="218" t="s">
        <v>1039</v>
      </c>
      <c r="D411" s="218" t="s">
        <v>375</v>
      </c>
      <c r="E411" s="219" t="s">
        <v>5758</v>
      </c>
      <c r="F411" s="220" t="s">
        <v>5759</v>
      </c>
      <c r="G411" s="221" t="s">
        <v>595</v>
      </c>
      <c r="H411" s="222">
        <v>1</v>
      </c>
      <c r="I411" s="223"/>
      <c r="J411" s="224">
        <f>ROUND(I411*H411,2)</f>
        <v>0</v>
      </c>
      <c r="K411" s="220" t="s">
        <v>378</v>
      </c>
      <c r="L411" s="47"/>
      <c r="M411" s="225" t="s">
        <v>19</v>
      </c>
      <c r="N411" s="226" t="s">
        <v>50</v>
      </c>
      <c r="O411" s="87"/>
      <c r="P411" s="227">
        <f>O411*H411</f>
        <v>0</v>
      </c>
      <c r="Q411" s="227">
        <v>0.00042999999999999999</v>
      </c>
      <c r="R411" s="227">
        <f>Q411*H411</f>
        <v>0.00042999999999999999</v>
      </c>
      <c r="S411" s="227">
        <v>0</v>
      </c>
      <c r="T411" s="22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9" t="s">
        <v>482</v>
      </c>
      <c r="AT411" s="229" t="s">
        <v>375</v>
      </c>
      <c r="AU411" s="229" t="s">
        <v>91</v>
      </c>
      <c r="AY411" s="20" t="s">
        <v>373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0" t="s">
        <v>91</v>
      </c>
      <c r="BK411" s="230">
        <f>ROUND(I411*H411,2)</f>
        <v>0</v>
      </c>
      <c r="BL411" s="20" t="s">
        <v>482</v>
      </c>
      <c r="BM411" s="229" t="s">
        <v>5760</v>
      </c>
    </row>
    <row r="412" s="2" customFormat="1">
      <c r="A412" s="41"/>
      <c r="B412" s="42"/>
      <c r="C412" s="43"/>
      <c r="D412" s="231" t="s">
        <v>381</v>
      </c>
      <c r="E412" s="43"/>
      <c r="F412" s="232" t="s">
        <v>5761</v>
      </c>
      <c r="G412" s="43"/>
      <c r="H412" s="43"/>
      <c r="I412" s="233"/>
      <c r="J412" s="43"/>
      <c r="K412" s="43"/>
      <c r="L412" s="47"/>
      <c r="M412" s="234"/>
      <c r="N412" s="23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381</v>
      </c>
      <c r="AU412" s="20" t="s">
        <v>91</v>
      </c>
    </row>
    <row r="413" s="14" customFormat="1">
      <c r="A413" s="14"/>
      <c r="B413" s="247"/>
      <c r="C413" s="248"/>
      <c r="D413" s="238" t="s">
        <v>383</v>
      </c>
      <c r="E413" s="249" t="s">
        <v>19</v>
      </c>
      <c r="F413" s="250" t="s">
        <v>85</v>
      </c>
      <c r="G413" s="248"/>
      <c r="H413" s="251">
        <v>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383</v>
      </c>
      <c r="AU413" s="257" t="s">
        <v>91</v>
      </c>
      <c r="AV413" s="14" t="s">
        <v>91</v>
      </c>
      <c r="AW413" s="14" t="s">
        <v>37</v>
      </c>
      <c r="AX413" s="14" t="s">
        <v>85</v>
      </c>
      <c r="AY413" s="257" t="s">
        <v>373</v>
      </c>
    </row>
    <row r="414" s="2" customFormat="1" ht="24.15" customHeight="1">
      <c r="A414" s="41"/>
      <c r="B414" s="42"/>
      <c r="C414" s="218" t="s">
        <v>1045</v>
      </c>
      <c r="D414" s="218" t="s">
        <v>375</v>
      </c>
      <c r="E414" s="219" t="s">
        <v>5762</v>
      </c>
      <c r="F414" s="220" t="s">
        <v>5763</v>
      </c>
      <c r="G414" s="221" t="s">
        <v>595</v>
      </c>
      <c r="H414" s="222">
        <v>1</v>
      </c>
      <c r="I414" s="223"/>
      <c r="J414" s="224">
        <f>ROUND(I414*H414,2)</f>
        <v>0</v>
      </c>
      <c r="K414" s="220" t="s">
        <v>378</v>
      </c>
      <c r="L414" s="47"/>
      <c r="M414" s="225" t="s">
        <v>19</v>
      </c>
      <c r="N414" s="226" t="s">
        <v>50</v>
      </c>
      <c r="O414" s="87"/>
      <c r="P414" s="227">
        <f>O414*H414</f>
        <v>0</v>
      </c>
      <c r="Q414" s="227">
        <v>0.00108</v>
      </c>
      <c r="R414" s="227">
        <f>Q414*H414</f>
        <v>0.00108</v>
      </c>
      <c r="S414" s="227">
        <v>0</v>
      </c>
      <c r="T414" s="22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9" t="s">
        <v>482</v>
      </c>
      <c r="AT414" s="229" t="s">
        <v>375</v>
      </c>
      <c r="AU414" s="229" t="s">
        <v>91</v>
      </c>
      <c r="AY414" s="20" t="s">
        <v>373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0" t="s">
        <v>91</v>
      </c>
      <c r="BK414" s="230">
        <f>ROUND(I414*H414,2)</f>
        <v>0</v>
      </c>
      <c r="BL414" s="20" t="s">
        <v>482</v>
      </c>
      <c r="BM414" s="229" t="s">
        <v>5764</v>
      </c>
    </row>
    <row r="415" s="2" customFormat="1">
      <c r="A415" s="41"/>
      <c r="B415" s="42"/>
      <c r="C415" s="43"/>
      <c r="D415" s="231" t="s">
        <v>381</v>
      </c>
      <c r="E415" s="43"/>
      <c r="F415" s="232" t="s">
        <v>5765</v>
      </c>
      <c r="G415" s="43"/>
      <c r="H415" s="43"/>
      <c r="I415" s="233"/>
      <c r="J415" s="43"/>
      <c r="K415" s="43"/>
      <c r="L415" s="47"/>
      <c r="M415" s="234"/>
      <c r="N415" s="23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381</v>
      </c>
      <c r="AU415" s="20" t="s">
        <v>91</v>
      </c>
    </row>
    <row r="416" s="14" customFormat="1">
      <c r="A416" s="14"/>
      <c r="B416" s="247"/>
      <c r="C416" s="248"/>
      <c r="D416" s="238" t="s">
        <v>383</v>
      </c>
      <c r="E416" s="249" t="s">
        <v>19</v>
      </c>
      <c r="F416" s="250" t="s">
        <v>85</v>
      </c>
      <c r="G416" s="248"/>
      <c r="H416" s="251">
        <v>1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383</v>
      </c>
      <c r="AU416" s="257" t="s">
        <v>91</v>
      </c>
      <c r="AV416" s="14" t="s">
        <v>91</v>
      </c>
      <c r="AW416" s="14" t="s">
        <v>37</v>
      </c>
      <c r="AX416" s="14" t="s">
        <v>85</v>
      </c>
      <c r="AY416" s="257" t="s">
        <v>373</v>
      </c>
    </row>
    <row r="417" s="2" customFormat="1" ht="33" customHeight="1">
      <c r="A417" s="41"/>
      <c r="B417" s="42"/>
      <c r="C417" s="218" t="s">
        <v>1052</v>
      </c>
      <c r="D417" s="218" t="s">
        <v>375</v>
      </c>
      <c r="E417" s="219" t="s">
        <v>5766</v>
      </c>
      <c r="F417" s="220" t="s">
        <v>5767</v>
      </c>
      <c r="G417" s="221" t="s">
        <v>595</v>
      </c>
      <c r="H417" s="222">
        <v>4</v>
      </c>
      <c r="I417" s="223"/>
      <c r="J417" s="224">
        <f>ROUND(I417*H417,2)</f>
        <v>0</v>
      </c>
      <c r="K417" s="220" t="s">
        <v>378</v>
      </c>
      <c r="L417" s="47"/>
      <c r="M417" s="225" t="s">
        <v>19</v>
      </c>
      <c r="N417" s="226" t="s">
        <v>50</v>
      </c>
      <c r="O417" s="87"/>
      <c r="P417" s="227">
        <f>O417*H417</f>
        <v>0</v>
      </c>
      <c r="Q417" s="227">
        <v>0.030200000000000001</v>
      </c>
      <c r="R417" s="227">
        <f>Q417*H417</f>
        <v>0.12080000000000001</v>
      </c>
      <c r="S417" s="227">
        <v>0</v>
      </c>
      <c r="T417" s="22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9" t="s">
        <v>482</v>
      </c>
      <c r="AT417" s="229" t="s">
        <v>375</v>
      </c>
      <c r="AU417" s="229" t="s">
        <v>91</v>
      </c>
      <c r="AY417" s="20" t="s">
        <v>373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0" t="s">
        <v>91</v>
      </c>
      <c r="BK417" s="230">
        <f>ROUND(I417*H417,2)</f>
        <v>0</v>
      </c>
      <c r="BL417" s="20" t="s">
        <v>482</v>
      </c>
      <c r="BM417" s="229" t="s">
        <v>5768</v>
      </c>
    </row>
    <row r="418" s="2" customFormat="1">
      <c r="A418" s="41"/>
      <c r="B418" s="42"/>
      <c r="C418" s="43"/>
      <c r="D418" s="231" t="s">
        <v>381</v>
      </c>
      <c r="E418" s="43"/>
      <c r="F418" s="232" t="s">
        <v>5769</v>
      </c>
      <c r="G418" s="43"/>
      <c r="H418" s="43"/>
      <c r="I418" s="233"/>
      <c r="J418" s="43"/>
      <c r="K418" s="43"/>
      <c r="L418" s="47"/>
      <c r="M418" s="234"/>
      <c r="N418" s="23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381</v>
      </c>
      <c r="AU418" s="20" t="s">
        <v>91</v>
      </c>
    </row>
    <row r="419" s="14" customFormat="1">
      <c r="A419" s="14"/>
      <c r="B419" s="247"/>
      <c r="C419" s="248"/>
      <c r="D419" s="238" t="s">
        <v>383</v>
      </c>
      <c r="E419" s="249" t="s">
        <v>19</v>
      </c>
      <c r="F419" s="250" t="s">
        <v>5770</v>
      </c>
      <c r="G419" s="248"/>
      <c r="H419" s="251">
        <v>4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383</v>
      </c>
      <c r="AU419" s="257" t="s">
        <v>91</v>
      </c>
      <c r="AV419" s="14" t="s">
        <v>91</v>
      </c>
      <c r="AW419" s="14" t="s">
        <v>37</v>
      </c>
      <c r="AX419" s="14" t="s">
        <v>78</v>
      </c>
      <c r="AY419" s="257" t="s">
        <v>373</v>
      </c>
    </row>
    <row r="420" s="15" customFormat="1">
      <c r="A420" s="15"/>
      <c r="B420" s="258"/>
      <c r="C420" s="259"/>
      <c r="D420" s="238" t="s">
        <v>383</v>
      </c>
      <c r="E420" s="260" t="s">
        <v>19</v>
      </c>
      <c r="F420" s="261" t="s">
        <v>386</v>
      </c>
      <c r="G420" s="259"/>
      <c r="H420" s="262">
        <v>4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383</v>
      </c>
      <c r="AU420" s="268" t="s">
        <v>91</v>
      </c>
      <c r="AV420" s="15" t="s">
        <v>379</v>
      </c>
      <c r="AW420" s="15" t="s">
        <v>37</v>
      </c>
      <c r="AX420" s="15" t="s">
        <v>85</v>
      </c>
      <c r="AY420" s="268" t="s">
        <v>373</v>
      </c>
    </row>
    <row r="421" s="2" customFormat="1" ht="33" customHeight="1">
      <c r="A421" s="41"/>
      <c r="B421" s="42"/>
      <c r="C421" s="218" t="s">
        <v>1059</v>
      </c>
      <c r="D421" s="218" t="s">
        <v>375</v>
      </c>
      <c r="E421" s="219" t="s">
        <v>5771</v>
      </c>
      <c r="F421" s="220" t="s">
        <v>5772</v>
      </c>
      <c r="G421" s="221" t="s">
        <v>595</v>
      </c>
      <c r="H421" s="222">
        <v>1</v>
      </c>
      <c r="I421" s="223"/>
      <c r="J421" s="224">
        <f>ROUND(I421*H421,2)</f>
        <v>0</v>
      </c>
      <c r="K421" s="220" t="s">
        <v>378</v>
      </c>
      <c r="L421" s="47"/>
      <c r="M421" s="225" t="s">
        <v>19</v>
      </c>
      <c r="N421" s="226" t="s">
        <v>50</v>
      </c>
      <c r="O421" s="87"/>
      <c r="P421" s="227">
        <f>O421*H421</f>
        <v>0</v>
      </c>
      <c r="Q421" s="227">
        <v>0.0082900000000000005</v>
      </c>
      <c r="R421" s="227">
        <f>Q421*H421</f>
        <v>0.0082900000000000005</v>
      </c>
      <c r="S421" s="227">
        <v>0</v>
      </c>
      <c r="T421" s="228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9" t="s">
        <v>482</v>
      </c>
      <c r="AT421" s="229" t="s">
        <v>375</v>
      </c>
      <c r="AU421" s="229" t="s">
        <v>91</v>
      </c>
      <c r="AY421" s="20" t="s">
        <v>373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0" t="s">
        <v>91</v>
      </c>
      <c r="BK421" s="230">
        <f>ROUND(I421*H421,2)</f>
        <v>0</v>
      </c>
      <c r="BL421" s="20" t="s">
        <v>482</v>
      </c>
      <c r="BM421" s="229" t="s">
        <v>5773</v>
      </c>
    </row>
    <row r="422" s="2" customFormat="1">
      <c r="A422" s="41"/>
      <c r="B422" s="42"/>
      <c r="C422" s="43"/>
      <c r="D422" s="231" t="s">
        <v>381</v>
      </c>
      <c r="E422" s="43"/>
      <c r="F422" s="232" t="s">
        <v>5774</v>
      </c>
      <c r="G422" s="43"/>
      <c r="H422" s="43"/>
      <c r="I422" s="233"/>
      <c r="J422" s="43"/>
      <c r="K422" s="43"/>
      <c r="L422" s="47"/>
      <c r="M422" s="234"/>
      <c r="N422" s="235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381</v>
      </c>
      <c r="AU422" s="20" t="s">
        <v>91</v>
      </c>
    </row>
    <row r="423" s="14" customFormat="1">
      <c r="A423" s="14"/>
      <c r="B423" s="247"/>
      <c r="C423" s="248"/>
      <c r="D423" s="238" t="s">
        <v>383</v>
      </c>
      <c r="E423" s="249" t="s">
        <v>19</v>
      </c>
      <c r="F423" s="250" t="s">
        <v>85</v>
      </c>
      <c r="G423" s="248"/>
      <c r="H423" s="251">
        <v>1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383</v>
      </c>
      <c r="AU423" s="257" t="s">
        <v>91</v>
      </c>
      <c r="AV423" s="14" t="s">
        <v>91</v>
      </c>
      <c r="AW423" s="14" t="s">
        <v>37</v>
      </c>
      <c r="AX423" s="14" t="s">
        <v>85</v>
      </c>
      <c r="AY423" s="257" t="s">
        <v>373</v>
      </c>
    </row>
    <row r="424" s="2" customFormat="1" ht="37.8" customHeight="1">
      <c r="A424" s="41"/>
      <c r="B424" s="42"/>
      <c r="C424" s="218" t="s">
        <v>1068</v>
      </c>
      <c r="D424" s="218" t="s">
        <v>375</v>
      </c>
      <c r="E424" s="219" t="s">
        <v>5775</v>
      </c>
      <c r="F424" s="220" t="s">
        <v>5776</v>
      </c>
      <c r="G424" s="221" t="s">
        <v>230</v>
      </c>
      <c r="H424" s="222">
        <v>1946.8</v>
      </c>
      <c r="I424" s="223"/>
      <c r="J424" s="224">
        <f>ROUND(I424*H424,2)</f>
        <v>0</v>
      </c>
      <c r="K424" s="220" t="s">
        <v>378</v>
      </c>
      <c r="L424" s="47"/>
      <c r="M424" s="225" t="s">
        <v>19</v>
      </c>
      <c r="N424" s="226" t="s">
        <v>50</v>
      </c>
      <c r="O424" s="87"/>
      <c r="P424" s="227">
        <f>O424*H424</f>
        <v>0</v>
      </c>
      <c r="Q424" s="227">
        <v>0.00019000000000000001</v>
      </c>
      <c r="R424" s="227">
        <f>Q424*H424</f>
        <v>0.369892</v>
      </c>
      <c r="S424" s="227">
        <v>0</v>
      </c>
      <c r="T424" s="22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9" t="s">
        <v>482</v>
      </c>
      <c r="AT424" s="229" t="s">
        <v>375</v>
      </c>
      <c r="AU424" s="229" t="s">
        <v>91</v>
      </c>
      <c r="AY424" s="20" t="s">
        <v>373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91</v>
      </c>
      <c r="BK424" s="230">
        <f>ROUND(I424*H424,2)</f>
        <v>0</v>
      </c>
      <c r="BL424" s="20" t="s">
        <v>482</v>
      </c>
      <c r="BM424" s="229" t="s">
        <v>5777</v>
      </c>
    </row>
    <row r="425" s="2" customFormat="1">
      <c r="A425" s="41"/>
      <c r="B425" s="42"/>
      <c r="C425" s="43"/>
      <c r="D425" s="231" t="s">
        <v>381</v>
      </c>
      <c r="E425" s="43"/>
      <c r="F425" s="232" t="s">
        <v>5778</v>
      </c>
      <c r="G425" s="43"/>
      <c r="H425" s="43"/>
      <c r="I425" s="233"/>
      <c r="J425" s="43"/>
      <c r="K425" s="43"/>
      <c r="L425" s="47"/>
      <c r="M425" s="234"/>
      <c r="N425" s="23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381</v>
      </c>
      <c r="AU425" s="20" t="s">
        <v>91</v>
      </c>
    </row>
    <row r="426" s="14" customFormat="1">
      <c r="A426" s="14"/>
      <c r="B426" s="247"/>
      <c r="C426" s="248"/>
      <c r="D426" s="238" t="s">
        <v>383</v>
      </c>
      <c r="E426" s="249" t="s">
        <v>19</v>
      </c>
      <c r="F426" s="250" t="s">
        <v>5779</v>
      </c>
      <c r="G426" s="248"/>
      <c r="H426" s="251">
        <v>1946.8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383</v>
      </c>
      <c r="AU426" s="257" t="s">
        <v>91</v>
      </c>
      <c r="AV426" s="14" t="s">
        <v>91</v>
      </c>
      <c r="AW426" s="14" t="s">
        <v>37</v>
      </c>
      <c r="AX426" s="14" t="s">
        <v>78</v>
      </c>
      <c r="AY426" s="257" t="s">
        <v>373</v>
      </c>
    </row>
    <row r="427" s="15" customFormat="1">
      <c r="A427" s="15"/>
      <c r="B427" s="258"/>
      <c r="C427" s="259"/>
      <c r="D427" s="238" t="s">
        <v>383</v>
      </c>
      <c r="E427" s="260" t="s">
        <v>19</v>
      </c>
      <c r="F427" s="261" t="s">
        <v>386</v>
      </c>
      <c r="G427" s="259"/>
      <c r="H427" s="262">
        <v>1946.8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383</v>
      </c>
      <c r="AU427" s="268" t="s">
        <v>91</v>
      </c>
      <c r="AV427" s="15" t="s">
        <v>379</v>
      </c>
      <c r="AW427" s="15" t="s">
        <v>37</v>
      </c>
      <c r="AX427" s="15" t="s">
        <v>85</v>
      </c>
      <c r="AY427" s="268" t="s">
        <v>373</v>
      </c>
    </row>
    <row r="428" s="2" customFormat="1" ht="33" customHeight="1">
      <c r="A428" s="41"/>
      <c r="B428" s="42"/>
      <c r="C428" s="218" t="s">
        <v>1075</v>
      </c>
      <c r="D428" s="218" t="s">
        <v>375</v>
      </c>
      <c r="E428" s="219" t="s">
        <v>5780</v>
      </c>
      <c r="F428" s="220" t="s">
        <v>5781</v>
      </c>
      <c r="G428" s="221" t="s">
        <v>230</v>
      </c>
      <c r="H428" s="222">
        <v>1946.8</v>
      </c>
      <c r="I428" s="223"/>
      <c r="J428" s="224">
        <f>ROUND(I428*H428,2)</f>
        <v>0</v>
      </c>
      <c r="K428" s="220" t="s">
        <v>378</v>
      </c>
      <c r="L428" s="47"/>
      <c r="M428" s="225" t="s">
        <v>19</v>
      </c>
      <c r="N428" s="226" t="s">
        <v>50</v>
      </c>
      <c r="O428" s="87"/>
      <c r="P428" s="227">
        <f>O428*H428</f>
        <v>0</v>
      </c>
      <c r="Q428" s="227">
        <v>1.0000000000000001E-05</v>
      </c>
      <c r="R428" s="227">
        <f>Q428*H428</f>
        <v>0.019468000000000003</v>
      </c>
      <c r="S428" s="227">
        <v>0</v>
      </c>
      <c r="T428" s="22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9" t="s">
        <v>482</v>
      </c>
      <c r="AT428" s="229" t="s">
        <v>375</v>
      </c>
      <c r="AU428" s="229" t="s">
        <v>91</v>
      </c>
      <c r="AY428" s="20" t="s">
        <v>373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0" t="s">
        <v>91</v>
      </c>
      <c r="BK428" s="230">
        <f>ROUND(I428*H428,2)</f>
        <v>0</v>
      </c>
      <c r="BL428" s="20" t="s">
        <v>482</v>
      </c>
      <c r="BM428" s="229" t="s">
        <v>5782</v>
      </c>
    </row>
    <row r="429" s="2" customFormat="1">
      <c r="A429" s="41"/>
      <c r="B429" s="42"/>
      <c r="C429" s="43"/>
      <c r="D429" s="231" t="s">
        <v>381</v>
      </c>
      <c r="E429" s="43"/>
      <c r="F429" s="232" t="s">
        <v>5783</v>
      </c>
      <c r="G429" s="43"/>
      <c r="H429" s="43"/>
      <c r="I429" s="233"/>
      <c r="J429" s="43"/>
      <c r="K429" s="43"/>
      <c r="L429" s="47"/>
      <c r="M429" s="234"/>
      <c r="N429" s="23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381</v>
      </c>
      <c r="AU429" s="20" t="s">
        <v>91</v>
      </c>
    </row>
    <row r="430" s="14" customFormat="1">
      <c r="A430" s="14"/>
      <c r="B430" s="247"/>
      <c r="C430" s="248"/>
      <c r="D430" s="238" t="s">
        <v>383</v>
      </c>
      <c r="E430" s="249" t="s">
        <v>19</v>
      </c>
      <c r="F430" s="250" t="s">
        <v>5779</v>
      </c>
      <c r="G430" s="248"/>
      <c r="H430" s="251">
        <v>1946.8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7" t="s">
        <v>383</v>
      </c>
      <c r="AU430" s="257" t="s">
        <v>91</v>
      </c>
      <c r="AV430" s="14" t="s">
        <v>91</v>
      </c>
      <c r="AW430" s="14" t="s">
        <v>37</v>
      </c>
      <c r="AX430" s="14" t="s">
        <v>78</v>
      </c>
      <c r="AY430" s="257" t="s">
        <v>373</v>
      </c>
    </row>
    <row r="431" s="15" customFormat="1">
      <c r="A431" s="15"/>
      <c r="B431" s="258"/>
      <c r="C431" s="259"/>
      <c r="D431" s="238" t="s">
        <v>383</v>
      </c>
      <c r="E431" s="260" t="s">
        <v>19</v>
      </c>
      <c r="F431" s="261" t="s">
        <v>386</v>
      </c>
      <c r="G431" s="259"/>
      <c r="H431" s="262">
        <v>1946.8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8" t="s">
        <v>383</v>
      </c>
      <c r="AU431" s="268" t="s">
        <v>91</v>
      </c>
      <c r="AV431" s="15" t="s">
        <v>379</v>
      </c>
      <c r="AW431" s="15" t="s">
        <v>37</v>
      </c>
      <c r="AX431" s="15" t="s">
        <v>85</v>
      </c>
      <c r="AY431" s="268" t="s">
        <v>373</v>
      </c>
    </row>
    <row r="432" s="2" customFormat="1" ht="37.8" customHeight="1">
      <c r="A432" s="41"/>
      <c r="B432" s="42"/>
      <c r="C432" s="218" t="s">
        <v>1084</v>
      </c>
      <c r="D432" s="218" t="s">
        <v>375</v>
      </c>
      <c r="E432" s="219" t="s">
        <v>5784</v>
      </c>
      <c r="F432" s="220" t="s">
        <v>5785</v>
      </c>
      <c r="G432" s="221" t="s">
        <v>595</v>
      </c>
      <c r="H432" s="222">
        <v>13</v>
      </c>
      <c r="I432" s="223"/>
      <c r="J432" s="224">
        <f>ROUND(I432*H432,2)</f>
        <v>0</v>
      </c>
      <c r="K432" s="220" t="s">
        <v>5388</v>
      </c>
      <c r="L432" s="47"/>
      <c r="M432" s="225" t="s">
        <v>19</v>
      </c>
      <c r="N432" s="226" t="s">
        <v>50</v>
      </c>
      <c r="O432" s="87"/>
      <c r="P432" s="227">
        <f>O432*H432</f>
        <v>0</v>
      </c>
      <c r="Q432" s="227">
        <v>0.00056999999999999998</v>
      </c>
      <c r="R432" s="227">
        <f>Q432*H432</f>
        <v>0.0074099999999999999</v>
      </c>
      <c r="S432" s="227">
        <v>0</v>
      </c>
      <c r="T432" s="228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9" t="s">
        <v>482</v>
      </c>
      <c r="AT432" s="229" t="s">
        <v>375</v>
      </c>
      <c r="AU432" s="229" t="s">
        <v>91</v>
      </c>
      <c r="AY432" s="20" t="s">
        <v>373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0" t="s">
        <v>91</v>
      </c>
      <c r="BK432" s="230">
        <f>ROUND(I432*H432,2)</f>
        <v>0</v>
      </c>
      <c r="BL432" s="20" t="s">
        <v>482</v>
      </c>
      <c r="BM432" s="229" t="s">
        <v>5786</v>
      </c>
    </row>
    <row r="433" s="14" customFormat="1">
      <c r="A433" s="14"/>
      <c r="B433" s="247"/>
      <c r="C433" s="248"/>
      <c r="D433" s="238" t="s">
        <v>383</v>
      </c>
      <c r="E433" s="249" t="s">
        <v>19</v>
      </c>
      <c r="F433" s="250" t="s">
        <v>460</v>
      </c>
      <c r="G433" s="248"/>
      <c r="H433" s="251">
        <v>13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383</v>
      </c>
      <c r="AU433" s="257" t="s">
        <v>91</v>
      </c>
      <c r="AV433" s="14" t="s">
        <v>91</v>
      </c>
      <c r="AW433" s="14" t="s">
        <v>37</v>
      </c>
      <c r="AX433" s="14" t="s">
        <v>85</v>
      </c>
      <c r="AY433" s="257" t="s">
        <v>373</v>
      </c>
    </row>
    <row r="434" s="2" customFormat="1" ht="37.8" customHeight="1">
      <c r="A434" s="41"/>
      <c r="B434" s="42"/>
      <c r="C434" s="218" t="s">
        <v>1090</v>
      </c>
      <c r="D434" s="218" t="s">
        <v>375</v>
      </c>
      <c r="E434" s="219" t="s">
        <v>5787</v>
      </c>
      <c r="F434" s="220" t="s">
        <v>5788</v>
      </c>
      <c r="G434" s="221" t="s">
        <v>595</v>
      </c>
      <c r="H434" s="222">
        <v>1</v>
      </c>
      <c r="I434" s="223"/>
      <c r="J434" s="224">
        <f>ROUND(I434*H434,2)</f>
        <v>0</v>
      </c>
      <c r="K434" s="220" t="s">
        <v>5388</v>
      </c>
      <c r="L434" s="47"/>
      <c r="M434" s="225" t="s">
        <v>19</v>
      </c>
      <c r="N434" s="226" t="s">
        <v>50</v>
      </c>
      <c r="O434" s="87"/>
      <c r="P434" s="227">
        <f>O434*H434</f>
        <v>0</v>
      </c>
      <c r="Q434" s="227">
        <v>0.00056999999999999998</v>
      </c>
      <c r="R434" s="227">
        <f>Q434*H434</f>
        <v>0.00056999999999999998</v>
      </c>
      <c r="S434" s="227">
        <v>0</v>
      </c>
      <c r="T434" s="228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9" t="s">
        <v>482</v>
      </c>
      <c r="AT434" s="229" t="s">
        <v>375</v>
      </c>
      <c r="AU434" s="229" t="s">
        <v>91</v>
      </c>
      <c r="AY434" s="20" t="s">
        <v>373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20" t="s">
        <v>91</v>
      </c>
      <c r="BK434" s="230">
        <f>ROUND(I434*H434,2)</f>
        <v>0</v>
      </c>
      <c r="BL434" s="20" t="s">
        <v>482</v>
      </c>
      <c r="BM434" s="229" t="s">
        <v>5789</v>
      </c>
    </row>
    <row r="435" s="14" customFormat="1">
      <c r="A435" s="14"/>
      <c r="B435" s="247"/>
      <c r="C435" s="248"/>
      <c r="D435" s="238" t="s">
        <v>383</v>
      </c>
      <c r="E435" s="249" t="s">
        <v>19</v>
      </c>
      <c r="F435" s="250" t="s">
        <v>85</v>
      </c>
      <c r="G435" s="248"/>
      <c r="H435" s="251">
        <v>1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7" t="s">
        <v>383</v>
      </c>
      <c r="AU435" s="257" t="s">
        <v>91</v>
      </c>
      <c r="AV435" s="14" t="s">
        <v>91</v>
      </c>
      <c r="AW435" s="14" t="s">
        <v>37</v>
      </c>
      <c r="AX435" s="14" t="s">
        <v>85</v>
      </c>
      <c r="AY435" s="257" t="s">
        <v>373</v>
      </c>
    </row>
    <row r="436" s="2" customFormat="1" ht="16.5" customHeight="1">
      <c r="A436" s="41"/>
      <c r="B436" s="42"/>
      <c r="C436" s="218" t="s">
        <v>1096</v>
      </c>
      <c r="D436" s="218" t="s">
        <v>375</v>
      </c>
      <c r="E436" s="219" t="s">
        <v>5790</v>
      </c>
      <c r="F436" s="220" t="s">
        <v>5791</v>
      </c>
      <c r="G436" s="221" t="s">
        <v>595</v>
      </c>
      <c r="H436" s="222">
        <v>1</v>
      </c>
      <c r="I436" s="223"/>
      <c r="J436" s="224">
        <f>ROUND(I436*H436,2)</f>
        <v>0</v>
      </c>
      <c r="K436" s="220" t="s">
        <v>5388</v>
      </c>
      <c r="L436" s="47"/>
      <c r="M436" s="225" t="s">
        <v>19</v>
      </c>
      <c r="N436" s="226" t="s">
        <v>50</v>
      </c>
      <c r="O436" s="87"/>
      <c r="P436" s="227">
        <f>O436*H436</f>
        <v>0</v>
      </c>
      <c r="Q436" s="227">
        <v>0.00042999999999999999</v>
      </c>
      <c r="R436" s="227">
        <f>Q436*H436</f>
        <v>0.00042999999999999999</v>
      </c>
      <c r="S436" s="227">
        <v>0</v>
      </c>
      <c r="T436" s="228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9" t="s">
        <v>482</v>
      </c>
      <c r="AT436" s="229" t="s">
        <v>375</v>
      </c>
      <c r="AU436" s="229" t="s">
        <v>91</v>
      </c>
      <c r="AY436" s="20" t="s">
        <v>373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0" t="s">
        <v>91</v>
      </c>
      <c r="BK436" s="230">
        <f>ROUND(I436*H436,2)</f>
        <v>0</v>
      </c>
      <c r="BL436" s="20" t="s">
        <v>482</v>
      </c>
      <c r="BM436" s="229" t="s">
        <v>5792</v>
      </c>
    </row>
    <row r="437" s="14" customFormat="1">
      <c r="A437" s="14"/>
      <c r="B437" s="247"/>
      <c r="C437" s="248"/>
      <c r="D437" s="238" t="s">
        <v>383</v>
      </c>
      <c r="E437" s="249" t="s">
        <v>19</v>
      </c>
      <c r="F437" s="250" t="s">
        <v>85</v>
      </c>
      <c r="G437" s="248"/>
      <c r="H437" s="251">
        <v>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383</v>
      </c>
      <c r="AU437" s="257" t="s">
        <v>91</v>
      </c>
      <c r="AV437" s="14" t="s">
        <v>91</v>
      </c>
      <c r="AW437" s="14" t="s">
        <v>37</v>
      </c>
      <c r="AX437" s="14" t="s">
        <v>85</v>
      </c>
      <c r="AY437" s="257" t="s">
        <v>373</v>
      </c>
    </row>
    <row r="438" s="2" customFormat="1" ht="24.15" customHeight="1">
      <c r="A438" s="41"/>
      <c r="B438" s="42"/>
      <c r="C438" s="280" t="s">
        <v>1101</v>
      </c>
      <c r="D438" s="280" t="s">
        <v>489</v>
      </c>
      <c r="E438" s="281" t="s">
        <v>5793</v>
      </c>
      <c r="F438" s="282" t="s">
        <v>5794</v>
      </c>
      <c r="G438" s="283" t="s">
        <v>230</v>
      </c>
      <c r="H438" s="284">
        <v>1</v>
      </c>
      <c r="I438" s="285"/>
      <c r="J438" s="286">
        <f>ROUND(I438*H438,2)</f>
        <v>0</v>
      </c>
      <c r="K438" s="282" t="s">
        <v>378</v>
      </c>
      <c r="L438" s="287"/>
      <c r="M438" s="288" t="s">
        <v>19</v>
      </c>
      <c r="N438" s="289" t="s">
        <v>50</v>
      </c>
      <c r="O438" s="87"/>
      <c r="P438" s="227">
        <f>O438*H438</f>
        <v>0</v>
      </c>
      <c r="Q438" s="227">
        <v>0.0021199999999999999</v>
      </c>
      <c r="R438" s="227">
        <f>Q438*H438</f>
        <v>0.0021199999999999999</v>
      </c>
      <c r="S438" s="227">
        <v>0</v>
      </c>
      <c r="T438" s="228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9" t="s">
        <v>422</v>
      </c>
      <c r="AT438" s="229" t="s">
        <v>489</v>
      </c>
      <c r="AU438" s="229" t="s">
        <v>91</v>
      </c>
      <c r="AY438" s="20" t="s">
        <v>373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0" t="s">
        <v>91</v>
      </c>
      <c r="BK438" s="230">
        <f>ROUND(I438*H438,2)</f>
        <v>0</v>
      </c>
      <c r="BL438" s="20" t="s">
        <v>379</v>
      </c>
      <c r="BM438" s="229" t="s">
        <v>5795</v>
      </c>
    </row>
    <row r="439" s="14" customFormat="1">
      <c r="A439" s="14"/>
      <c r="B439" s="247"/>
      <c r="C439" s="248"/>
      <c r="D439" s="238" t="s">
        <v>383</v>
      </c>
      <c r="E439" s="249" t="s">
        <v>19</v>
      </c>
      <c r="F439" s="250" t="s">
        <v>85</v>
      </c>
      <c r="G439" s="248"/>
      <c r="H439" s="251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7" t="s">
        <v>383</v>
      </c>
      <c r="AU439" s="257" t="s">
        <v>91</v>
      </c>
      <c r="AV439" s="14" t="s">
        <v>91</v>
      </c>
      <c r="AW439" s="14" t="s">
        <v>37</v>
      </c>
      <c r="AX439" s="14" t="s">
        <v>85</v>
      </c>
      <c r="AY439" s="257" t="s">
        <v>373</v>
      </c>
    </row>
    <row r="440" s="2" customFormat="1" ht="44.25" customHeight="1">
      <c r="A440" s="41"/>
      <c r="B440" s="42"/>
      <c r="C440" s="218" t="s">
        <v>1107</v>
      </c>
      <c r="D440" s="218" t="s">
        <v>375</v>
      </c>
      <c r="E440" s="219" t="s">
        <v>5796</v>
      </c>
      <c r="F440" s="220" t="s">
        <v>5797</v>
      </c>
      <c r="G440" s="221" t="s">
        <v>2058</v>
      </c>
      <c r="H440" s="290"/>
      <c r="I440" s="223"/>
      <c r="J440" s="224">
        <f>ROUND(I440*H440,2)</f>
        <v>0</v>
      </c>
      <c r="K440" s="220" t="s">
        <v>378</v>
      </c>
      <c r="L440" s="47"/>
      <c r="M440" s="225" t="s">
        <v>19</v>
      </c>
      <c r="N440" s="226" t="s">
        <v>50</v>
      </c>
      <c r="O440" s="87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9" t="s">
        <v>482</v>
      </c>
      <c r="AT440" s="229" t="s">
        <v>375</v>
      </c>
      <c r="AU440" s="229" t="s">
        <v>91</v>
      </c>
      <c r="AY440" s="20" t="s">
        <v>373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0" t="s">
        <v>91</v>
      </c>
      <c r="BK440" s="230">
        <f>ROUND(I440*H440,2)</f>
        <v>0</v>
      </c>
      <c r="BL440" s="20" t="s">
        <v>482</v>
      </c>
      <c r="BM440" s="229" t="s">
        <v>5798</v>
      </c>
    </row>
    <row r="441" s="2" customFormat="1">
      <c r="A441" s="41"/>
      <c r="B441" s="42"/>
      <c r="C441" s="43"/>
      <c r="D441" s="231" t="s">
        <v>381</v>
      </c>
      <c r="E441" s="43"/>
      <c r="F441" s="232" t="s">
        <v>5799</v>
      </c>
      <c r="G441" s="43"/>
      <c r="H441" s="43"/>
      <c r="I441" s="233"/>
      <c r="J441" s="43"/>
      <c r="K441" s="43"/>
      <c r="L441" s="47"/>
      <c r="M441" s="234"/>
      <c r="N441" s="235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381</v>
      </c>
      <c r="AU441" s="20" t="s">
        <v>91</v>
      </c>
    </row>
    <row r="442" s="2" customFormat="1" ht="49.05" customHeight="1">
      <c r="A442" s="41"/>
      <c r="B442" s="42"/>
      <c r="C442" s="218" t="s">
        <v>1114</v>
      </c>
      <c r="D442" s="218" t="s">
        <v>375</v>
      </c>
      <c r="E442" s="219" t="s">
        <v>5800</v>
      </c>
      <c r="F442" s="220" t="s">
        <v>5801</v>
      </c>
      <c r="G442" s="221" t="s">
        <v>2058</v>
      </c>
      <c r="H442" s="290"/>
      <c r="I442" s="223"/>
      <c r="J442" s="224">
        <f>ROUND(I442*H442,2)</f>
        <v>0</v>
      </c>
      <c r="K442" s="220" t="s">
        <v>378</v>
      </c>
      <c r="L442" s="47"/>
      <c r="M442" s="225" t="s">
        <v>19</v>
      </c>
      <c r="N442" s="226" t="s">
        <v>50</v>
      </c>
      <c r="O442" s="87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9" t="s">
        <v>482</v>
      </c>
      <c r="AT442" s="229" t="s">
        <v>375</v>
      </c>
      <c r="AU442" s="229" t="s">
        <v>91</v>
      </c>
      <c r="AY442" s="20" t="s">
        <v>373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0" t="s">
        <v>91</v>
      </c>
      <c r="BK442" s="230">
        <f>ROUND(I442*H442,2)</f>
        <v>0</v>
      </c>
      <c r="BL442" s="20" t="s">
        <v>482</v>
      </c>
      <c r="BM442" s="229" t="s">
        <v>5802</v>
      </c>
    </row>
    <row r="443" s="2" customFormat="1">
      <c r="A443" s="41"/>
      <c r="B443" s="42"/>
      <c r="C443" s="43"/>
      <c r="D443" s="231" t="s">
        <v>381</v>
      </c>
      <c r="E443" s="43"/>
      <c r="F443" s="232" t="s">
        <v>5803</v>
      </c>
      <c r="G443" s="43"/>
      <c r="H443" s="43"/>
      <c r="I443" s="233"/>
      <c r="J443" s="43"/>
      <c r="K443" s="43"/>
      <c r="L443" s="47"/>
      <c r="M443" s="234"/>
      <c r="N443" s="235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381</v>
      </c>
      <c r="AU443" s="20" t="s">
        <v>91</v>
      </c>
    </row>
    <row r="444" s="12" customFormat="1" ht="22.8" customHeight="1">
      <c r="A444" s="12"/>
      <c r="B444" s="202"/>
      <c r="C444" s="203"/>
      <c r="D444" s="204" t="s">
        <v>77</v>
      </c>
      <c r="E444" s="216" t="s">
        <v>4724</v>
      </c>
      <c r="F444" s="216" t="s">
        <v>5804</v>
      </c>
      <c r="G444" s="203"/>
      <c r="H444" s="203"/>
      <c r="I444" s="206"/>
      <c r="J444" s="217">
        <f>BK444</f>
        <v>0</v>
      </c>
      <c r="K444" s="203"/>
      <c r="L444" s="208"/>
      <c r="M444" s="209"/>
      <c r="N444" s="210"/>
      <c r="O444" s="210"/>
      <c r="P444" s="211">
        <f>SUM(P445:P447)</f>
        <v>0</v>
      </c>
      <c r="Q444" s="210"/>
      <c r="R444" s="211">
        <f>SUM(R445:R447)</f>
        <v>0.01464</v>
      </c>
      <c r="S444" s="210"/>
      <c r="T444" s="212">
        <f>SUM(T445:T447)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3" t="s">
        <v>91</v>
      </c>
      <c r="AT444" s="214" t="s">
        <v>77</v>
      </c>
      <c r="AU444" s="214" t="s">
        <v>85</v>
      </c>
      <c r="AY444" s="213" t="s">
        <v>373</v>
      </c>
      <c r="BK444" s="215">
        <f>SUM(BK445:BK447)</f>
        <v>0</v>
      </c>
    </row>
    <row r="445" s="2" customFormat="1" ht="37.8" customHeight="1">
      <c r="A445" s="41"/>
      <c r="B445" s="42"/>
      <c r="C445" s="218" t="s">
        <v>1119</v>
      </c>
      <c r="D445" s="218" t="s">
        <v>375</v>
      </c>
      <c r="E445" s="219" t="s">
        <v>5805</v>
      </c>
      <c r="F445" s="220" t="s">
        <v>5806</v>
      </c>
      <c r="G445" s="221" t="s">
        <v>595</v>
      </c>
      <c r="H445" s="222">
        <v>2</v>
      </c>
      <c r="I445" s="223"/>
      <c r="J445" s="224">
        <f>ROUND(I445*H445,2)</f>
        <v>0</v>
      </c>
      <c r="K445" s="220" t="s">
        <v>378</v>
      </c>
      <c r="L445" s="47"/>
      <c r="M445" s="225" t="s">
        <v>19</v>
      </c>
      <c r="N445" s="226" t="s">
        <v>50</v>
      </c>
      <c r="O445" s="87"/>
      <c r="P445" s="227">
        <f>O445*H445</f>
        <v>0</v>
      </c>
      <c r="Q445" s="227">
        <v>0.0073200000000000001</v>
      </c>
      <c r="R445" s="227">
        <f>Q445*H445</f>
        <v>0.01464</v>
      </c>
      <c r="S445" s="227">
        <v>0</v>
      </c>
      <c r="T445" s="22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9" t="s">
        <v>482</v>
      </c>
      <c r="AT445" s="229" t="s">
        <v>375</v>
      </c>
      <c r="AU445" s="229" t="s">
        <v>91</v>
      </c>
      <c r="AY445" s="20" t="s">
        <v>373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0" t="s">
        <v>91</v>
      </c>
      <c r="BK445" s="230">
        <f>ROUND(I445*H445,2)</f>
        <v>0</v>
      </c>
      <c r="BL445" s="20" t="s">
        <v>482</v>
      </c>
      <c r="BM445" s="229" t="s">
        <v>5807</v>
      </c>
    </row>
    <row r="446" s="2" customFormat="1">
      <c r="A446" s="41"/>
      <c r="B446" s="42"/>
      <c r="C446" s="43"/>
      <c r="D446" s="231" t="s">
        <v>381</v>
      </c>
      <c r="E446" s="43"/>
      <c r="F446" s="232" t="s">
        <v>5808</v>
      </c>
      <c r="G446" s="43"/>
      <c r="H446" s="43"/>
      <c r="I446" s="233"/>
      <c r="J446" s="43"/>
      <c r="K446" s="43"/>
      <c r="L446" s="47"/>
      <c r="M446" s="234"/>
      <c r="N446" s="235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381</v>
      </c>
      <c r="AU446" s="20" t="s">
        <v>91</v>
      </c>
    </row>
    <row r="447" s="14" customFormat="1">
      <c r="A447" s="14"/>
      <c r="B447" s="247"/>
      <c r="C447" s="248"/>
      <c r="D447" s="238" t="s">
        <v>383</v>
      </c>
      <c r="E447" s="249" t="s">
        <v>19</v>
      </c>
      <c r="F447" s="250" t="s">
        <v>5757</v>
      </c>
      <c r="G447" s="248"/>
      <c r="H447" s="251">
        <v>2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383</v>
      </c>
      <c r="AU447" s="257" t="s">
        <v>91</v>
      </c>
      <c r="AV447" s="14" t="s">
        <v>91</v>
      </c>
      <c r="AW447" s="14" t="s">
        <v>37</v>
      </c>
      <c r="AX447" s="14" t="s">
        <v>85</v>
      </c>
      <c r="AY447" s="257" t="s">
        <v>373</v>
      </c>
    </row>
    <row r="448" s="12" customFormat="1" ht="22.8" customHeight="1">
      <c r="A448" s="12"/>
      <c r="B448" s="202"/>
      <c r="C448" s="203"/>
      <c r="D448" s="204" t="s">
        <v>77</v>
      </c>
      <c r="E448" s="216" t="s">
        <v>2542</v>
      </c>
      <c r="F448" s="216" t="s">
        <v>2543</v>
      </c>
      <c r="G448" s="203"/>
      <c r="H448" s="203"/>
      <c r="I448" s="206"/>
      <c r="J448" s="217">
        <f>BK448</f>
        <v>0</v>
      </c>
      <c r="K448" s="203"/>
      <c r="L448" s="208"/>
      <c r="M448" s="209"/>
      <c r="N448" s="210"/>
      <c r="O448" s="210"/>
      <c r="P448" s="211">
        <f>SUM(P449:P501)</f>
        <v>0</v>
      </c>
      <c r="Q448" s="210"/>
      <c r="R448" s="211">
        <f>SUM(R449:R501)</f>
        <v>3.0084999999999997</v>
      </c>
      <c r="S448" s="210"/>
      <c r="T448" s="212">
        <f>SUM(T449:T501)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3" t="s">
        <v>91</v>
      </c>
      <c r="AT448" s="214" t="s">
        <v>77</v>
      </c>
      <c r="AU448" s="214" t="s">
        <v>85</v>
      </c>
      <c r="AY448" s="213" t="s">
        <v>373</v>
      </c>
      <c r="BK448" s="215">
        <f>SUM(BK449:BK501)</f>
        <v>0</v>
      </c>
    </row>
    <row r="449" s="2" customFormat="1" ht="33" customHeight="1">
      <c r="A449" s="41"/>
      <c r="B449" s="42"/>
      <c r="C449" s="218" t="s">
        <v>1124</v>
      </c>
      <c r="D449" s="218" t="s">
        <v>375</v>
      </c>
      <c r="E449" s="219" t="s">
        <v>5809</v>
      </c>
      <c r="F449" s="220" t="s">
        <v>5810</v>
      </c>
      <c r="G449" s="221" t="s">
        <v>595</v>
      </c>
      <c r="H449" s="222">
        <v>4</v>
      </c>
      <c r="I449" s="223"/>
      <c r="J449" s="224">
        <f>ROUND(I449*H449,2)</f>
        <v>0</v>
      </c>
      <c r="K449" s="220" t="s">
        <v>378</v>
      </c>
      <c r="L449" s="47"/>
      <c r="M449" s="225" t="s">
        <v>19</v>
      </c>
      <c r="N449" s="226" t="s">
        <v>50</v>
      </c>
      <c r="O449" s="87"/>
      <c r="P449" s="227">
        <f>O449*H449</f>
        <v>0</v>
      </c>
      <c r="Q449" s="227">
        <v>0.016969999999999999</v>
      </c>
      <c r="R449" s="227">
        <f>Q449*H449</f>
        <v>0.067879999999999996</v>
      </c>
      <c r="S449" s="227">
        <v>0</v>
      </c>
      <c r="T449" s="228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9" t="s">
        <v>482</v>
      </c>
      <c r="AT449" s="229" t="s">
        <v>375</v>
      </c>
      <c r="AU449" s="229" t="s">
        <v>91</v>
      </c>
      <c r="AY449" s="20" t="s">
        <v>373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20" t="s">
        <v>91</v>
      </c>
      <c r="BK449" s="230">
        <f>ROUND(I449*H449,2)</f>
        <v>0</v>
      </c>
      <c r="BL449" s="20" t="s">
        <v>482</v>
      </c>
      <c r="BM449" s="229" t="s">
        <v>5811</v>
      </c>
    </row>
    <row r="450" s="2" customFormat="1">
      <c r="A450" s="41"/>
      <c r="B450" s="42"/>
      <c r="C450" s="43"/>
      <c r="D450" s="231" t="s">
        <v>381</v>
      </c>
      <c r="E450" s="43"/>
      <c r="F450" s="232" t="s">
        <v>5812</v>
      </c>
      <c r="G450" s="43"/>
      <c r="H450" s="43"/>
      <c r="I450" s="233"/>
      <c r="J450" s="43"/>
      <c r="K450" s="43"/>
      <c r="L450" s="47"/>
      <c r="M450" s="234"/>
      <c r="N450" s="235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381</v>
      </c>
      <c r="AU450" s="20" t="s">
        <v>91</v>
      </c>
    </row>
    <row r="451" s="14" customFormat="1">
      <c r="A451" s="14"/>
      <c r="B451" s="247"/>
      <c r="C451" s="248"/>
      <c r="D451" s="238" t="s">
        <v>383</v>
      </c>
      <c r="E451" s="249" t="s">
        <v>19</v>
      </c>
      <c r="F451" s="250" t="s">
        <v>5505</v>
      </c>
      <c r="G451" s="248"/>
      <c r="H451" s="251">
        <v>4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383</v>
      </c>
      <c r="AU451" s="257" t="s">
        <v>91</v>
      </c>
      <c r="AV451" s="14" t="s">
        <v>91</v>
      </c>
      <c r="AW451" s="14" t="s">
        <v>37</v>
      </c>
      <c r="AX451" s="14" t="s">
        <v>85</v>
      </c>
      <c r="AY451" s="257" t="s">
        <v>373</v>
      </c>
    </row>
    <row r="452" s="2" customFormat="1" ht="33" customHeight="1">
      <c r="A452" s="41"/>
      <c r="B452" s="42"/>
      <c r="C452" s="218" t="s">
        <v>1165</v>
      </c>
      <c r="D452" s="218" t="s">
        <v>375</v>
      </c>
      <c r="E452" s="219" t="s">
        <v>5813</v>
      </c>
      <c r="F452" s="220" t="s">
        <v>5810</v>
      </c>
      <c r="G452" s="221" t="s">
        <v>595</v>
      </c>
      <c r="H452" s="222">
        <v>36</v>
      </c>
      <c r="I452" s="223"/>
      <c r="J452" s="224">
        <f>ROUND(I452*H452,2)</f>
        <v>0</v>
      </c>
      <c r="K452" s="220" t="s">
        <v>5388</v>
      </c>
      <c r="L452" s="47"/>
      <c r="M452" s="225" t="s">
        <v>19</v>
      </c>
      <c r="N452" s="226" t="s">
        <v>50</v>
      </c>
      <c r="O452" s="87"/>
      <c r="P452" s="227">
        <f>O452*H452</f>
        <v>0</v>
      </c>
      <c r="Q452" s="227">
        <v>0.016969999999999999</v>
      </c>
      <c r="R452" s="227">
        <f>Q452*H452</f>
        <v>0.61091999999999991</v>
      </c>
      <c r="S452" s="227">
        <v>0</v>
      </c>
      <c r="T452" s="228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9" t="s">
        <v>482</v>
      </c>
      <c r="AT452" s="229" t="s">
        <v>375</v>
      </c>
      <c r="AU452" s="229" t="s">
        <v>91</v>
      </c>
      <c r="AY452" s="20" t="s">
        <v>373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20" t="s">
        <v>91</v>
      </c>
      <c r="BK452" s="230">
        <f>ROUND(I452*H452,2)</f>
        <v>0</v>
      </c>
      <c r="BL452" s="20" t="s">
        <v>482</v>
      </c>
      <c r="BM452" s="229" t="s">
        <v>5814</v>
      </c>
    </row>
    <row r="453" s="14" customFormat="1">
      <c r="A453" s="14"/>
      <c r="B453" s="247"/>
      <c r="C453" s="248"/>
      <c r="D453" s="238" t="s">
        <v>383</v>
      </c>
      <c r="E453" s="249" t="s">
        <v>19</v>
      </c>
      <c r="F453" s="250" t="s">
        <v>5815</v>
      </c>
      <c r="G453" s="248"/>
      <c r="H453" s="251">
        <v>36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383</v>
      </c>
      <c r="AU453" s="257" t="s">
        <v>91</v>
      </c>
      <c r="AV453" s="14" t="s">
        <v>91</v>
      </c>
      <c r="AW453" s="14" t="s">
        <v>37</v>
      </c>
      <c r="AX453" s="14" t="s">
        <v>85</v>
      </c>
      <c r="AY453" s="257" t="s">
        <v>373</v>
      </c>
    </row>
    <row r="454" s="2" customFormat="1" ht="24.15" customHeight="1">
      <c r="A454" s="41"/>
      <c r="B454" s="42"/>
      <c r="C454" s="218" t="s">
        <v>743</v>
      </c>
      <c r="D454" s="218" t="s">
        <v>375</v>
      </c>
      <c r="E454" s="219" t="s">
        <v>5816</v>
      </c>
      <c r="F454" s="220" t="s">
        <v>5817</v>
      </c>
      <c r="G454" s="221" t="s">
        <v>595</v>
      </c>
      <c r="H454" s="222">
        <v>1</v>
      </c>
      <c r="I454" s="223"/>
      <c r="J454" s="224">
        <f>ROUND(I454*H454,2)</f>
        <v>0</v>
      </c>
      <c r="K454" s="220" t="s">
        <v>378</v>
      </c>
      <c r="L454" s="47"/>
      <c r="M454" s="225" t="s">
        <v>19</v>
      </c>
      <c r="N454" s="226" t="s">
        <v>50</v>
      </c>
      <c r="O454" s="87"/>
      <c r="P454" s="227">
        <f>O454*H454</f>
        <v>0</v>
      </c>
      <c r="Q454" s="227">
        <v>0.016080000000000001</v>
      </c>
      <c r="R454" s="227">
        <f>Q454*H454</f>
        <v>0.016080000000000001</v>
      </c>
      <c r="S454" s="227">
        <v>0</v>
      </c>
      <c r="T454" s="228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9" t="s">
        <v>482</v>
      </c>
      <c r="AT454" s="229" t="s">
        <v>375</v>
      </c>
      <c r="AU454" s="229" t="s">
        <v>91</v>
      </c>
      <c r="AY454" s="20" t="s">
        <v>373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20" t="s">
        <v>91</v>
      </c>
      <c r="BK454" s="230">
        <f>ROUND(I454*H454,2)</f>
        <v>0</v>
      </c>
      <c r="BL454" s="20" t="s">
        <v>482</v>
      </c>
      <c r="BM454" s="229" t="s">
        <v>5818</v>
      </c>
    </row>
    <row r="455" s="2" customFormat="1">
      <c r="A455" s="41"/>
      <c r="B455" s="42"/>
      <c r="C455" s="43"/>
      <c r="D455" s="231" t="s">
        <v>381</v>
      </c>
      <c r="E455" s="43"/>
      <c r="F455" s="232" t="s">
        <v>5819</v>
      </c>
      <c r="G455" s="43"/>
      <c r="H455" s="43"/>
      <c r="I455" s="233"/>
      <c r="J455" s="43"/>
      <c r="K455" s="43"/>
      <c r="L455" s="47"/>
      <c r="M455" s="234"/>
      <c r="N455" s="235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381</v>
      </c>
      <c r="AU455" s="20" t="s">
        <v>91</v>
      </c>
    </row>
    <row r="456" s="14" customFormat="1">
      <c r="A456" s="14"/>
      <c r="B456" s="247"/>
      <c r="C456" s="248"/>
      <c r="D456" s="238" t="s">
        <v>383</v>
      </c>
      <c r="E456" s="249" t="s">
        <v>19</v>
      </c>
      <c r="F456" s="250" t="s">
        <v>5820</v>
      </c>
      <c r="G456" s="248"/>
      <c r="H456" s="251">
        <v>1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383</v>
      </c>
      <c r="AU456" s="257" t="s">
        <v>91</v>
      </c>
      <c r="AV456" s="14" t="s">
        <v>91</v>
      </c>
      <c r="AW456" s="14" t="s">
        <v>37</v>
      </c>
      <c r="AX456" s="14" t="s">
        <v>85</v>
      </c>
      <c r="AY456" s="257" t="s">
        <v>373</v>
      </c>
    </row>
    <row r="457" s="2" customFormat="1" ht="37.8" customHeight="1">
      <c r="A457" s="41"/>
      <c r="B457" s="42"/>
      <c r="C457" s="218" t="s">
        <v>1211</v>
      </c>
      <c r="D457" s="218" t="s">
        <v>375</v>
      </c>
      <c r="E457" s="219" t="s">
        <v>5821</v>
      </c>
      <c r="F457" s="220" t="s">
        <v>5822</v>
      </c>
      <c r="G457" s="221" t="s">
        <v>595</v>
      </c>
      <c r="H457" s="222">
        <v>9</v>
      </c>
      <c r="I457" s="223"/>
      <c r="J457" s="224">
        <f>ROUND(I457*H457,2)</f>
        <v>0</v>
      </c>
      <c r="K457" s="220" t="s">
        <v>378</v>
      </c>
      <c r="L457" s="47"/>
      <c r="M457" s="225" t="s">
        <v>19</v>
      </c>
      <c r="N457" s="226" t="s">
        <v>50</v>
      </c>
      <c r="O457" s="87"/>
      <c r="P457" s="227">
        <f>O457*H457</f>
        <v>0</v>
      </c>
      <c r="Q457" s="227">
        <v>0.016469999999999999</v>
      </c>
      <c r="R457" s="227">
        <f>Q457*H457</f>
        <v>0.14822999999999997</v>
      </c>
      <c r="S457" s="227">
        <v>0</v>
      </c>
      <c r="T457" s="228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9" t="s">
        <v>482</v>
      </c>
      <c r="AT457" s="229" t="s">
        <v>375</v>
      </c>
      <c r="AU457" s="229" t="s">
        <v>91</v>
      </c>
      <c r="AY457" s="20" t="s">
        <v>373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20" t="s">
        <v>91</v>
      </c>
      <c r="BK457" s="230">
        <f>ROUND(I457*H457,2)</f>
        <v>0</v>
      </c>
      <c r="BL457" s="20" t="s">
        <v>482</v>
      </c>
      <c r="BM457" s="229" t="s">
        <v>5823</v>
      </c>
    </row>
    <row r="458" s="2" customFormat="1">
      <c r="A458" s="41"/>
      <c r="B458" s="42"/>
      <c r="C458" s="43"/>
      <c r="D458" s="231" t="s">
        <v>381</v>
      </c>
      <c r="E458" s="43"/>
      <c r="F458" s="232" t="s">
        <v>5824</v>
      </c>
      <c r="G458" s="43"/>
      <c r="H458" s="43"/>
      <c r="I458" s="233"/>
      <c r="J458" s="43"/>
      <c r="K458" s="43"/>
      <c r="L458" s="47"/>
      <c r="M458" s="234"/>
      <c r="N458" s="235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381</v>
      </c>
      <c r="AU458" s="20" t="s">
        <v>91</v>
      </c>
    </row>
    <row r="459" s="14" customFormat="1">
      <c r="A459" s="14"/>
      <c r="B459" s="247"/>
      <c r="C459" s="248"/>
      <c r="D459" s="238" t="s">
        <v>383</v>
      </c>
      <c r="E459" s="249" t="s">
        <v>19</v>
      </c>
      <c r="F459" s="250" t="s">
        <v>5825</v>
      </c>
      <c r="G459" s="248"/>
      <c r="H459" s="251">
        <v>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383</v>
      </c>
      <c r="AU459" s="257" t="s">
        <v>91</v>
      </c>
      <c r="AV459" s="14" t="s">
        <v>91</v>
      </c>
      <c r="AW459" s="14" t="s">
        <v>37</v>
      </c>
      <c r="AX459" s="14" t="s">
        <v>85</v>
      </c>
      <c r="AY459" s="257" t="s">
        <v>373</v>
      </c>
    </row>
    <row r="460" s="2" customFormat="1" ht="37.8" customHeight="1">
      <c r="A460" s="41"/>
      <c r="B460" s="42"/>
      <c r="C460" s="218" t="s">
        <v>1224</v>
      </c>
      <c r="D460" s="218" t="s">
        <v>375</v>
      </c>
      <c r="E460" s="219" t="s">
        <v>5826</v>
      </c>
      <c r="F460" s="220" t="s">
        <v>5827</v>
      </c>
      <c r="G460" s="221" t="s">
        <v>595</v>
      </c>
      <c r="H460" s="222">
        <v>44</v>
      </c>
      <c r="I460" s="223"/>
      <c r="J460" s="224">
        <f>ROUND(I460*H460,2)</f>
        <v>0</v>
      </c>
      <c r="K460" s="220" t="s">
        <v>378</v>
      </c>
      <c r="L460" s="47"/>
      <c r="M460" s="225" t="s">
        <v>19</v>
      </c>
      <c r="N460" s="226" t="s">
        <v>50</v>
      </c>
      <c r="O460" s="87"/>
      <c r="P460" s="227">
        <f>O460*H460</f>
        <v>0</v>
      </c>
      <c r="Q460" s="227">
        <v>0.019210000000000001</v>
      </c>
      <c r="R460" s="227">
        <f>Q460*H460</f>
        <v>0.8452400000000001</v>
      </c>
      <c r="S460" s="227">
        <v>0</v>
      </c>
      <c r="T460" s="22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9" t="s">
        <v>482</v>
      </c>
      <c r="AT460" s="229" t="s">
        <v>375</v>
      </c>
      <c r="AU460" s="229" t="s">
        <v>91</v>
      </c>
      <c r="AY460" s="20" t="s">
        <v>373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0" t="s">
        <v>91</v>
      </c>
      <c r="BK460" s="230">
        <f>ROUND(I460*H460,2)</f>
        <v>0</v>
      </c>
      <c r="BL460" s="20" t="s">
        <v>482</v>
      </c>
      <c r="BM460" s="229" t="s">
        <v>5828</v>
      </c>
    </row>
    <row r="461" s="2" customFormat="1">
      <c r="A461" s="41"/>
      <c r="B461" s="42"/>
      <c r="C461" s="43"/>
      <c r="D461" s="231" t="s">
        <v>381</v>
      </c>
      <c r="E461" s="43"/>
      <c r="F461" s="232" t="s">
        <v>5829</v>
      </c>
      <c r="G461" s="43"/>
      <c r="H461" s="43"/>
      <c r="I461" s="233"/>
      <c r="J461" s="43"/>
      <c r="K461" s="43"/>
      <c r="L461" s="47"/>
      <c r="M461" s="234"/>
      <c r="N461" s="235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381</v>
      </c>
      <c r="AU461" s="20" t="s">
        <v>91</v>
      </c>
    </row>
    <row r="462" s="14" customFormat="1">
      <c r="A462" s="14"/>
      <c r="B462" s="247"/>
      <c r="C462" s="248"/>
      <c r="D462" s="238" t="s">
        <v>383</v>
      </c>
      <c r="E462" s="249" t="s">
        <v>19</v>
      </c>
      <c r="F462" s="250" t="s">
        <v>5830</v>
      </c>
      <c r="G462" s="248"/>
      <c r="H462" s="251">
        <v>44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383</v>
      </c>
      <c r="AU462" s="257" t="s">
        <v>91</v>
      </c>
      <c r="AV462" s="14" t="s">
        <v>91</v>
      </c>
      <c r="AW462" s="14" t="s">
        <v>37</v>
      </c>
      <c r="AX462" s="14" t="s">
        <v>85</v>
      </c>
      <c r="AY462" s="257" t="s">
        <v>373</v>
      </c>
    </row>
    <row r="463" s="2" customFormat="1" ht="21.75" customHeight="1">
      <c r="A463" s="41"/>
      <c r="B463" s="42"/>
      <c r="C463" s="218" t="s">
        <v>1237</v>
      </c>
      <c r="D463" s="218" t="s">
        <v>375</v>
      </c>
      <c r="E463" s="219" t="s">
        <v>5831</v>
      </c>
      <c r="F463" s="220" t="s">
        <v>5832</v>
      </c>
      <c r="G463" s="221" t="s">
        <v>5833</v>
      </c>
      <c r="H463" s="222">
        <v>2</v>
      </c>
      <c r="I463" s="223"/>
      <c r="J463" s="224">
        <f>ROUND(I463*H463,2)</f>
        <v>0</v>
      </c>
      <c r="K463" s="220" t="s">
        <v>378</v>
      </c>
      <c r="L463" s="47"/>
      <c r="M463" s="225" t="s">
        <v>19</v>
      </c>
      <c r="N463" s="226" t="s">
        <v>50</v>
      </c>
      <c r="O463" s="87"/>
      <c r="P463" s="227">
        <f>O463*H463</f>
        <v>0</v>
      </c>
      <c r="Q463" s="227">
        <v>0.01452</v>
      </c>
      <c r="R463" s="227">
        <f>Q463*H463</f>
        <v>0.02904</v>
      </c>
      <c r="S463" s="227">
        <v>0</v>
      </c>
      <c r="T463" s="228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9" t="s">
        <v>482</v>
      </c>
      <c r="AT463" s="229" t="s">
        <v>375</v>
      </c>
      <c r="AU463" s="229" t="s">
        <v>91</v>
      </c>
      <c r="AY463" s="20" t="s">
        <v>373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0" t="s">
        <v>91</v>
      </c>
      <c r="BK463" s="230">
        <f>ROUND(I463*H463,2)</f>
        <v>0</v>
      </c>
      <c r="BL463" s="20" t="s">
        <v>482</v>
      </c>
      <c r="BM463" s="229" t="s">
        <v>5834</v>
      </c>
    </row>
    <row r="464" s="2" customFormat="1">
      <c r="A464" s="41"/>
      <c r="B464" s="42"/>
      <c r="C464" s="43"/>
      <c r="D464" s="231" t="s">
        <v>381</v>
      </c>
      <c r="E464" s="43"/>
      <c r="F464" s="232" t="s">
        <v>5835</v>
      </c>
      <c r="G464" s="43"/>
      <c r="H464" s="43"/>
      <c r="I464" s="233"/>
      <c r="J464" s="43"/>
      <c r="K464" s="43"/>
      <c r="L464" s="47"/>
      <c r="M464" s="234"/>
      <c r="N464" s="235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381</v>
      </c>
      <c r="AU464" s="20" t="s">
        <v>91</v>
      </c>
    </row>
    <row r="465" s="14" customFormat="1">
      <c r="A465" s="14"/>
      <c r="B465" s="247"/>
      <c r="C465" s="248"/>
      <c r="D465" s="238" t="s">
        <v>383</v>
      </c>
      <c r="E465" s="249" t="s">
        <v>19</v>
      </c>
      <c r="F465" s="250" t="s">
        <v>5510</v>
      </c>
      <c r="G465" s="248"/>
      <c r="H465" s="251">
        <v>2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383</v>
      </c>
      <c r="AU465" s="257" t="s">
        <v>91</v>
      </c>
      <c r="AV465" s="14" t="s">
        <v>91</v>
      </c>
      <c r="AW465" s="14" t="s">
        <v>37</v>
      </c>
      <c r="AX465" s="14" t="s">
        <v>85</v>
      </c>
      <c r="AY465" s="257" t="s">
        <v>373</v>
      </c>
    </row>
    <row r="466" s="2" customFormat="1" ht="37.8" customHeight="1">
      <c r="A466" s="41"/>
      <c r="B466" s="42"/>
      <c r="C466" s="218" t="s">
        <v>1260</v>
      </c>
      <c r="D466" s="218" t="s">
        <v>375</v>
      </c>
      <c r="E466" s="219" t="s">
        <v>5836</v>
      </c>
      <c r="F466" s="220" t="s">
        <v>5837</v>
      </c>
      <c r="G466" s="221" t="s">
        <v>5833</v>
      </c>
      <c r="H466" s="222">
        <v>31</v>
      </c>
      <c r="I466" s="223"/>
      <c r="J466" s="224">
        <f>ROUND(I466*H466,2)</f>
        <v>0</v>
      </c>
      <c r="K466" s="220" t="s">
        <v>378</v>
      </c>
      <c r="L466" s="47"/>
      <c r="M466" s="225" t="s">
        <v>19</v>
      </c>
      <c r="N466" s="226" t="s">
        <v>50</v>
      </c>
      <c r="O466" s="87"/>
      <c r="P466" s="227">
        <f>O466*H466</f>
        <v>0</v>
      </c>
      <c r="Q466" s="227">
        <v>0.032370000000000003</v>
      </c>
      <c r="R466" s="227">
        <f>Q466*H466</f>
        <v>1.0034700000000001</v>
      </c>
      <c r="S466" s="227">
        <v>0</v>
      </c>
      <c r="T466" s="228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9" t="s">
        <v>482</v>
      </c>
      <c r="AT466" s="229" t="s">
        <v>375</v>
      </c>
      <c r="AU466" s="229" t="s">
        <v>91</v>
      </c>
      <c r="AY466" s="20" t="s">
        <v>373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0" t="s">
        <v>91</v>
      </c>
      <c r="BK466" s="230">
        <f>ROUND(I466*H466,2)</f>
        <v>0</v>
      </c>
      <c r="BL466" s="20" t="s">
        <v>482</v>
      </c>
      <c r="BM466" s="229" t="s">
        <v>5838</v>
      </c>
    </row>
    <row r="467" s="2" customFormat="1">
      <c r="A467" s="41"/>
      <c r="B467" s="42"/>
      <c r="C467" s="43"/>
      <c r="D467" s="231" t="s">
        <v>381</v>
      </c>
      <c r="E467" s="43"/>
      <c r="F467" s="232" t="s">
        <v>5839</v>
      </c>
      <c r="G467" s="43"/>
      <c r="H467" s="43"/>
      <c r="I467" s="233"/>
      <c r="J467" s="43"/>
      <c r="K467" s="43"/>
      <c r="L467" s="47"/>
      <c r="M467" s="234"/>
      <c r="N467" s="235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381</v>
      </c>
      <c r="AU467" s="20" t="s">
        <v>91</v>
      </c>
    </row>
    <row r="468" s="14" customFormat="1">
      <c r="A468" s="14"/>
      <c r="B468" s="247"/>
      <c r="C468" s="248"/>
      <c r="D468" s="238" t="s">
        <v>383</v>
      </c>
      <c r="E468" s="249" t="s">
        <v>19</v>
      </c>
      <c r="F468" s="250" t="s">
        <v>5840</v>
      </c>
      <c r="G468" s="248"/>
      <c r="H468" s="251">
        <v>31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383</v>
      </c>
      <c r="AU468" s="257" t="s">
        <v>91</v>
      </c>
      <c r="AV468" s="14" t="s">
        <v>91</v>
      </c>
      <c r="AW468" s="14" t="s">
        <v>37</v>
      </c>
      <c r="AX468" s="14" t="s">
        <v>85</v>
      </c>
      <c r="AY468" s="257" t="s">
        <v>373</v>
      </c>
    </row>
    <row r="469" s="2" customFormat="1" ht="33" customHeight="1">
      <c r="A469" s="41"/>
      <c r="B469" s="42"/>
      <c r="C469" s="218" t="s">
        <v>1265</v>
      </c>
      <c r="D469" s="218" t="s">
        <v>375</v>
      </c>
      <c r="E469" s="219" t="s">
        <v>5841</v>
      </c>
      <c r="F469" s="220" t="s">
        <v>5842</v>
      </c>
      <c r="G469" s="221" t="s">
        <v>595</v>
      </c>
      <c r="H469" s="222">
        <v>4</v>
      </c>
      <c r="I469" s="223"/>
      <c r="J469" s="224">
        <f>ROUND(I469*H469,2)</f>
        <v>0</v>
      </c>
      <c r="K469" s="220" t="s">
        <v>378</v>
      </c>
      <c r="L469" s="47"/>
      <c r="M469" s="225" t="s">
        <v>19</v>
      </c>
      <c r="N469" s="226" t="s">
        <v>50</v>
      </c>
      <c r="O469" s="87"/>
      <c r="P469" s="227">
        <f>O469*H469</f>
        <v>0</v>
      </c>
      <c r="Q469" s="227">
        <v>0.014749999999999999</v>
      </c>
      <c r="R469" s="227">
        <f>Q469*H469</f>
        <v>0.058999999999999997</v>
      </c>
      <c r="S469" s="227">
        <v>0</v>
      </c>
      <c r="T469" s="228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9" t="s">
        <v>482</v>
      </c>
      <c r="AT469" s="229" t="s">
        <v>375</v>
      </c>
      <c r="AU469" s="229" t="s">
        <v>91</v>
      </c>
      <c r="AY469" s="20" t="s">
        <v>373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0" t="s">
        <v>91</v>
      </c>
      <c r="BK469" s="230">
        <f>ROUND(I469*H469,2)</f>
        <v>0</v>
      </c>
      <c r="BL469" s="20" t="s">
        <v>482</v>
      </c>
      <c r="BM469" s="229" t="s">
        <v>5843</v>
      </c>
    </row>
    <row r="470" s="2" customFormat="1">
      <c r="A470" s="41"/>
      <c r="B470" s="42"/>
      <c r="C470" s="43"/>
      <c r="D470" s="231" t="s">
        <v>381</v>
      </c>
      <c r="E470" s="43"/>
      <c r="F470" s="232" t="s">
        <v>5844</v>
      </c>
      <c r="G470" s="43"/>
      <c r="H470" s="43"/>
      <c r="I470" s="233"/>
      <c r="J470" s="43"/>
      <c r="K470" s="43"/>
      <c r="L470" s="47"/>
      <c r="M470" s="234"/>
      <c r="N470" s="235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381</v>
      </c>
      <c r="AU470" s="20" t="s">
        <v>91</v>
      </c>
    </row>
    <row r="471" s="14" customFormat="1">
      <c r="A471" s="14"/>
      <c r="B471" s="247"/>
      <c r="C471" s="248"/>
      <c r="D471" s="238" t="s">
        <v>383</v>
      </c>
      <c r="E471" s="249" t="s">
        <v>19</v>
      </c>
      <c r="F471" s="250" t="s">
        <v>5505</v>
      </c>
      <c r="G471" s="248"/>
      <c r="H471" s="251">
        <v>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383</v>
      </c>
      <c r="AU471" s="257" t="s">
        <v>91</v>
      </c>
      <c r="AV471" s="14" t="s">
        <v>91</v>
      </c>
      <c r="AW471" s="14" t="s">
        <v>37</v>
      </c>
      <c r="AX471" s="14" t="s">
        <v>85</v>
      </c>
      <c r="AY471" s="257" t="s">
        <v>373</v>
      </c>
    </row>
    <row r="472" s="2" customFormat="1" ht="24.15" customHeight="1">
      <c r="A472" s="41"/>
      <c r="B472" s="42"/>
      <c r="C472" s="218" t="s">
        <v>1271</v>
      </c>
      <c r="D472" s="218" t="s">
        <v>375</v>
      </c>
      <c r="E472" s="219" t="s">
        <v>5845</v>
      </c>
      <c r="F472" s="220" t="s">
        <v>5846</v>
      </c>
      <c r="G472" s="221" t="s">
        <v>595</v>
      </c>
      <c r="H472" s="222">
        <v>137</v>
      </c>
      <c r="I472" s="223"/>
      <c r="J472" s="224">
        <f>ROUND(I472*H472,2)</f>
        <v>0</v>
      </c>
      <c r="K472" s="220" t="s">
        <v>378</v>
      </c>
      <c r="L472" s="47"/>
      <c r="M472" s="225" t="s">
        <v>19</v>
      </c>
      <c r="N472" s="226" t="s">
        <v>50</v>
      </c>
      <c r="O472" s="87"/>
      <c r="P472" s="227">
        <f>O472*H472</f>
        <v>0</v>
      </c>
      <c r="Q472" s="227">
        <v>0.00024000000000000001</v>
      </c>
      <c r="R472" s="227">
        <f>Q472*H472</f>
        <v>0.03288</v>
      </c>
      <c r="S472" s="227">
        <v>0</v>
      </c>
      <c r="T472" s="22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9" t="s">
        <v>482</v>
      </c>
      <c r="AT472" s="229" t="s">
        <v>375</v>
      </c>
      <c r="AU472" s="229" t="s">
        <v>91</v>
      </c>
      <c r="AY472" s="20" t="s">
        <v>373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20" t="s">
        <v>91</v>
      </c>
      <c r="BK472" s="230">
        <f>ROUND(I472*H472,2)</f>
        <v>0</v>
      </c>
      <c r="BL472" s="20" t="s">
        <v>482</v>
      </c>
      <c r="BM472" s="229" t="s">
        <v>5847</v>
      </c>
    </row>
    <row r="473" s="2" customFormat="1">
      <c r="A473" s="41"/>
      <c r="B473" s="42"/>
      <c r="C473" s="43"/>
      <c r="D473" s="231" t="s">
        <v>381</v>
      </c>
      <c r="E473" s="43"/>
      <c r="F473" s="232" t="s">
        <v>5848</v>
      </c>
      <c r="G473" s="43"/>
      <c r="H473" s="43"/>
      <c r="I473" s="233"/>
      <c r="J473" s="43"/>
      <c r="K473" s="43"/>
      <c r="L473" s="47"/>
      <c r="M473" s="234"/>
      <c r="N473" s="235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381</v>
      </c>
      <c r="AU473" s="20" t="s">
        <v>91</v>
      </c>
    </row>
    <row r="474" s="14" customFormat="1">
      <c r="A474" s="14"/>
      <c r="B474" s="247"/>
      <c r="C474" s="248"/>
      <c r="D474" s="238" t="s">
        <v>383</v>
      </c>
      <c r="E474" s="249" t="s">
        <v>19</v>
      </c>
      <c r="F474" s="250" t="s">
        <v>5668</v>
      </c>
      <c r="G474" s="248"/>
      <c r="H474" s="251">
        <v>88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383</v>
      </c>
      <c r="AU474" s="257" t="s">
        <v>91</v>
      </c>
      <c r="AV474" s="14" t="s">
        <v>91</v>
      </c>
      <c r="AW474" s="14" t="s">
        <v>37</v>
      </c>
      <c r="AX474" s="14" t="s">
        <v>78</v>
      </c>
      <c r="AY474" s="257" t="s">
        <v>373</v>
      </c>
    </row>
    <row r="475" s="14" customFormat="1">
      <c r="A475" s="14"/>
      <c r="B475" s="247"/>
      <c r="C475" s="248"/>
      <c r="D475" s="238" t="s">
        <v>383</v>
      </c>
      <c r="E475" s="249" t="s">
        <v>19</v>
      </c>
      <c r="F475" s="250" t="s">
        <v>5678</v>
      </c>
      <c r="G475" s="248"/>
      <c r="H475" s="251">
        <v>18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383</v>
      </c>
      <c r="AU475" s="257" t="s">
        <v>91</v>
      </c>
      <c r="AV475" s="14" t="s">
        <v>91</v>
      </c>
      <c r="AW475" s="14" t="s">
        <v>37</v>
      </c>
      <c r="AX475" s="14" t="s">
        <v>78</v>
      </c>
      <c r="AY475" s="257" t="s">
        <v>373</v>
      </c>
    </row>
    <row r="476" s="14" customFormat="1">
      <c r="A476" s="14"/>
      <c r="B476" s="247"/>
      <c r="C476" s="248"/>
      <c r="D476" s="238" t="s">
        <v>383</v>
      </c>
      <c r="E476" s="249" t="s">
        <v>19</v>
      </c>
      <c r="F476" s="250" t="s">
        <v>5671</v>
      </c>
      <c r="G476" s="248"/>
      <c r="H476" s="251">
        <v>28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7" t="s">
        <v>383</v>
      </c>
      <c r="AU476" s="257" t="s">
        <v>91</v>
      </c>
      <c r="AV476" s="14" t="s">
        <v>91</v>
      </c>
      <c r="AW476" s="14" t="s">
        <v>37</v>
      </c>
      <c r="AX476" s="14" t="s">
        <v>78</v>
      </c>
      <c r="AY476" s="257" t="s">
        <v>373</v>
      </c>
    </row>
    <row r="477" s="14" customFormat="1">
      <c r="A477" s="14"/>
      <c r="B477" s="247"/>
      <c r="C477" s="248"/>
      <c r="D477" s="238" t="s">
        <v>383</v>
      </c>
      <c r="E477" s="249" t="s">
        <v>19</v>
      </c>
      <c r="F477" s="250" t="s">
        <v>5669</v>
      </c>
      <c r="G477" s="248"/>
      <c r="H477" s="251">
        <v>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383</v>
      </c>
      <c r="AU477" s="257" t="s">
        <v>91</v>
      </c>
      <c r="AV477" s="14" t="s">
        <v>91</v>
      </c>
      <c r="AW477" s="14" t="s">
        <v>37</v>
      </c>
      <c r="AX477" s="14" t="s">
        <v>78</v>
      </c>
      <c r="AY477" s="257" t="s">
        <v>373</v>
      </c>
    </row>
    <row r="478" s="15" customFormat="1">
      <c r="A478" s="15"/>
      <c r="B478" s="258"/>
      <c r="C478" s="259"/>
      <c r="D478" s="238" t="s">
        <v>383</v>
      </c>
      <c r="E478" s="260" t="s">
        <v>19</v>
      </c>
      <c r="F478" s="261" t="s">
        <v>386</v>
      </c>
      <c r="G478" s="259"/>
      <c r="H478" s="262">
        <v>137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383</v>
      </c>
      <c r="AU478" s="268" t="s">
        <v>91</v>
      </c>
      <c r="AV478" s="15" t="s">
        <v>379</v>
      </c>
      <c r="AW478" s="15" t="s">
        <v>37</v>
      </c>
      <c r="AX478" s="15" t="s">
        <v>85</v>
      </c>
      <c r="AY478" s="268" t="s">
        <v>373</v>
      </c>
    </row>
    <row r="479" s="2" customFormat="1" ht="24.15" customHeight="1">
      <c r="A479" s="41"/>
      <c r="B479" s="42"/>
      <c r="C479" s="218" t="s">
        <v>1276</v>
      </c>
      <c r="D479" s="218" t="s">
        <v>375</v>
      </c>
      <c r="E479" s="219" t="s">
        <v>5849</v>
      </c>
      <c r="F479" s="220" t="s">
        <v>5850</v>
      </c>
      <c r="G479" s="221" t="s">
        <v>595</v>
      </c>
      <c r="H479" s="222">
        <v>4</v>
      </c>
      <c r="I479" s="223"/>
      <c r="J479" s="224">
        <f>ROUND(I479*H479,2)</f>
        <v>0</v>
      </c>
      <c r="K479" s="220" t="s">
        <v>378</v>
      </c>
      <c r="L479" s="47"/>
      <c r="M479" s="225" t="s">
        <v>19</v>
      </c>
      <c r="N479" s="226" t="s">
        <v>50</v>
      </c>
      <c r="O479" s="87"/>
      <c r="P479" s="227">
        <f>O479*H479</f>
        <v>0</v>
      </c>
      <c r="Q479" s="227">
        <v>0.0020799999999999998</v>
      </c>
      <c r="R479" s="227">
        <f>Q479*H479</f>
        <v>0.0083199999999999993</v>
      </c>
      <c r="S479" s="227">
        <v>0</v>
      </c>
      <c r="T479" s="228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9" t="s">
        <v>482</v>
      </c>
      <c r="AT479" s="229" t="s">
        <v>375</v>
      </c>
      <c r="AU479" s="229" t="s">
        <v>91</v>
      </c>
      <c r="AY479" s="20" t="s">
        <v>373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0" t="s">
        <v>91</v>
      </c>
      <c r="BK479" s="230">
        <f>ROUND(I479*H479,2)</f>
        <v>0</v>
      </c>
      <c r="BL479" s="20" t="s">
        <v>482</v>
      </c>
      <c r="BM479" s="229" t="s">
        <v>5851</v>
      </c>
    </row>
    <row r="480" s="2" customFormat="1">
      <c r="A480" s="41"/>
      <c r="B480" s="42"/>
      <c r="C480" s="43"/>
      <c r="D480" s="231" t="s">
        <v>381</v>
      </c>
      <c r="E480" s="43"/>
      <c r="F480" s="232" t="s">
        <v>5852</v>
      </c>
      <c r="G480" s="43"/>
      <c r="H480" s="43"/>
      <c r="I480" s="233"/>
      <c r="J480" s="43"/>
      <c r="K480" s="43"/>
      <c r="L480" s="47"/>
      <c r="M480" s="234"/>
      <c r="N480" s="235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381</v>
      </c>
      <c r="AU480" s="20" t="s">
        <v>91</v>
      </c>
    </row>
    <row r="481" s="14" customFormat="1">
      <c r="A481" s="14"/>
      <c r="B481" s="247"/>
      <c r="C481" s="248"/>
      <c r="D481" s="238" t="s">
        <v>383</v>
      </c>
      <c r="E481" s="249" t="s">
        <v>19</v>
      </c>
      <c r="F481" s="250" t="s">
        <v>379</v>
      </c>
      <c r="G481" s="248"/>
      <c r="H481" s="251">
        <v>4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383</v>
      </c>
      <c r="AU481" s="257" t="s">
        <v>91</v>
      </c>
      <c r="AV481" s="14" t="s">
        <v>91</v>
      </c>
      <c r="AW481" s="14" t="s">
        <v>37</v>
      </c>
      <c r="AX481" s="14" t="s">
        <v>85</v>
      </c>
      <c r="AY481" s="257" t="s">
        <v>373</v>
      </c>
    </row>
    <row r="482" s="2" customFormat="1" ht="24.15" customHeight="1">
      <c r="A482" s="41"/>
      <c r="B482" s="42"/>
      <c r="C482" s="218" t="s">
        <v>1281</v>
      </c>
      <c r="D482" s="218" t="s">
        <v>375</v>
      </c>
      <c r="E482" s="219" t="s">
        <v>5853</v>
      </c>
      <c r="F482" s="220" t="s">
        <v>5854</v>
      </c>
      <c r="G482" s="221" t="s">
        <v>595</v>
      </c>
      <c r="H482" s="222">
        <v>14</v>
      </c>
      <c r="I482" s="223"/>
      <c r="J482" s="224">
        <f>ROUND(I482*H482,2)</f>
        <v>0</v>
      </c>
      <c r="K482" s="220" t="s">
        <v>378</v>
      </c>
      <c r="L482" s="47"/>
      <c r="M482" s="225" t="s">
        <v>19</v>
      </c>
      <c r="N482" s="226" t="s">
        <v>50</v>
      </c>
      <c r="O482" s="87"/>
      <c r="P482" s="227">
        <f>O482*H482</f>
        <v>0</v>
      </c>
      <c r="Q482" s="227">
        <v>0.0018</v>
      </c>
      <c r="R482" s="227">
        <f>Q482*H482</f>
        <v>0.0252</v>
      </c>
      <c r="S482" s="227">
        <v>0</v>
      </c>
      <c r="T482" s="22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9" t="s">
        <v>482</v>
      </c>
      <c r="AT482" s="229" t="s">
        <v>375</v>
      </c>
      <c r="AU482" s="229" t="s">
        <v>91</v>
      </c>
      <c r="AY482" s="20" t="s">
        <v>373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0" t="s">
        <v>91</v>
      </c>
      <c r="BK482" s="230">
        <f>ROUND(I482*H482,2)</f>
        <v>0</v>
      </c>
      <c r="BL482" s="20" t="s">
        <v>482</v>
      </c>
      <c r="BM482" s="229" t="s">
        <v>5855</v>
      </c>
    </row>
    <row r="483" s="2" customFormat="1">
      <c r="A483" s="41"/>
      <c r="B483" s="42"/>
      <c r="C483" s="43"/>
      <c r="D483" s="231" t="s">
        <v>381</v>
      </c>
      <c r="E483" s="43"/>
      <c r="F483" s="232" t="s">
        <v>5856</v>
      </c>
      <c r="G483" s="43"/>
      <c r="H483" s="43"/>
      <c r="I483" s="233"/>
      <c r="J483" s="43"/>
      <c r="K483" s="43"/>
      <c r="L483" s="47"/>
      <c r="M483" s="234"/>
      <c r="N483" s="23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381</v>
      </c>
      <c r="AU483" s="20" t="s">
        <v>91</v>
      </c>
    </row>
    <row r="484" s="14" customFormat="1">
      <c r="A484" s="14"/>
      <c r="B484" s="247"/>
      <c r="C484" s="248"/>
      <c r="D484" s="238" t="s">
        <v>383</v>
      </c>
      <c r="E484" s="249" t="s">
        <v>19</v>
      </c>
      <c r="F484" s="250" t="s">
        <v>467</v>
      </c>
      <c r="G484" s="248"/>
      <c r="H484" s="251">
        <v>14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383</v>
      </c>
      <c r="AU484" s="257" t="s">
        <v>91</v>
      </c>
      <c r="AV484" s="14" t="s">
        <v>91</v>
      </c>
      <c r="AW484" s="14" t="s">
        <v>37</v>
      </c>
      <c r="AX484" s="14" t="s">
        <v>85</v>
      </c>
      <c r="AY484" s="257" t="s">
        <v>373</v>
      </c>
    </row>
    <row r="485" s="2" customFormat="1" ht="24.15" customHeight="1">
      <c r="A485" s="41"/>
      <c r="B485" s="42"/>
      <c r="C485" s="218" t="s">
        <v>1288</v>
      </c>
      <c r="D485" s="218" t="s">
        <v>375</v>
      </c>
      <c r="E485" s="219" t="s">
        <v>5857</v>
      </c>
      <c r="F485" s="220" t="s">
        <v>5858</v>
      </c>
      <c r="G485" s="221" t="s">
        <v>595</v>
      </c>
      <c r="H485" s="222">
        <v>44</v>
      </c>
      <c r="I485" s="223"/>
      <c r="J485" s="224">
        <f>ROUND(I485*H485,2)</f>
        <v>0</v>
      </c>
      <c r="K485" s="220" t="s">
        <v>5388</v>
      </c>
      <c r="L485" s="47"/>
      <c r="M485" s="225" t="s">
        <v>19</v>
      </c>
      <c r="N485" s="226" t="s">
        <v>50</v>
      </c>
      <c r="O485" s="87"/>
      <c r="P485" s="227">
        <f>O485*H485</f>
        <v>0</v>
      </c>
      <c r="Q485" s="227">
        <v>0.0018</v>
      </c>
      <c r="R485" s="227">
        <f>Q485*H485</f>
        <v>0.079199999999999993</v>
      </c>
      <c r="S485" s="227">
        <v>0</v>
      </c>
      <c r="T485" s="228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9" t="s">
        <v>482</v>
      </c>
      <c r="AT485" s="229" t="s">
        <v>375</v>
      </c>
      <c r="AU485" s="229" t="s">
        <v>91</v>
      </c>
      <c r="AY485" s="20" t="s">
        <v>373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20" t="s">
        <v>91</v>
      </c>
      <c r="BK485" s="230">
        <f>ROUND(I485*H485,2)</f>
        <v>0</v>
      </c>
      <c r="BL485" s="20" t="s">
        <v>482</v>
      </c>
      <c r="BM485" s="229" t="s">
        <v>5859</v>
      </c>
    </row>
    <row r="486" s="14" customFormat="1">
      <c r="A486" s="14"/>
      <c r="B486" s="247"/>
      <c r="C486" s="248"/>
      <c r="D486" s="238" t="s">
        <v>383</v>
      </c>
      <c r="E486" s="249" t="s">
        <v>19</v>
      </c>
      <c r="F486" s="250" t="s">
        <v>5830</v>
      </c>
      <c r="G486" s="248"/>
      <c r="H486" s="251">
        <v>44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383</v>
      </c>
      <c r="AU486" s="257" t="s">
        <v>91</v>
      </c>
      <c r="AV486" s="14" t="s">
        <v>91</v>
      </c>
      <c r="AW486" s="14" t="s">
        <v>37</v>
      </c>
      <c r="AX486" s="14" t="s">
        <v>85</v>
      </c>
      <c r="AY486" s="257" t="s">
        <v>373</v>
      </c>
    </row>
    <row r="487" s="2" customFormat="1" ht="16.5" customHeight="1">
      <c r="A487" s="41"/>
      <c r="B487" s="42"/>
      <c r="C487" s="218" t="s">
        <v>1304</v>
      </c>
      <c r="D487" s="218" t="s">
        <v>375</v>
      </c>
      <c r="E487" s="219" t="s">
        <v>5860</v>
      </c>
      <c r="F487" s="220" t="s">
        <v>5861</v>
      </c>
      <c r="G487" s="221" t="s">
        <v>595</v>
      </c>
      <c r="H487" s="222">
        <v>9</v>
      </c>
      <c r="I487" s="223"/>
      <c r="J487" s="224">
        <f>ROUND(I487*H487,2)</f>
        <v>0</v>
      </c>
      <c r="K487" s="220" t="s">
        <v>378</v>
      </c>
      <c r="L487" s="47"/>
      <c r="M487" s="225" t="s">
        <v>19</v>
      </c>
      <c r="N487" s="226" t="s">
        <v>50</v>
      </c>
      <c r="O487" s="87"/>
      <c r="P487" s="227">
        <f>O487*H487</f>
        <v>0</v>
      </c>
      <c r="Q487" s="227">
        <v>0.0018400000000000001</v>
      </c>
      <c r="R487" s="227">
        <f>Q487*H487</f>
        <v>0.016560000000000002</v>
      </c>
      <c r="S487" s="227">
        <v>0</v>
      </c>
      <c r="T487" s="228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9" t="s">
        <v>482</v>
      </c>
      <c r="AT487" s="229" t="s">
        <v>375</v>
      </c>
      <c r="AU487" s="229" t="s">
        <v>91</v>
      </c>
      <c r="AY487" s="20" t="s">
        <v>373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20" t="s">
        <v>91</v>
      </c>
      <c r="BK487" s="230">
        <f>ROUND(I487*H487,2)</f>
        <v>0</v>
      </c>
      <c r="BL487" s="20" t="s">
        <v>482</v>
      </c>
      <c r="BM487" s="229" t="s">
        <v>5862</v>
      </c>
    </row>
    <row r="488" s="2" customFormat="1">
      <c r="A488" s="41"/>
      <c r="B488" s="42"/>
      <c r="C488" s="43"/>
      <c r="D488" s="231" t="s">
        <v>381</v>
      </c>
      <c r="E488" s="43"/>
      <c r="F488" s="232" t="s">
        <v>5863</v>
      </c>
      <c r="G488" s="43"/>
      <c r="H488" s="43"/>
      <c r="I488" s="233"/>
      <c r="J488" s="43"/>
      <c r="K488" s="43"/>
      <c r="L488" s="47"/>
      <c r="M488" s="234"/>
      <c r="N488" s="23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381</v>
      </c>
      <c r="AU488" s="20" t="s">
        <v>91</v>
      </c>
    </row>
    <row r="489" s="14" customFormat="1">
      <c r="A489" s="14"/>
      <c r="B489" s="247"/>
      <c r="C489" s="248"/>
      <c r="D489" s="238" t="s">
        <v>383</v>
      </c>
      <c r="E489" s="249" t="s">
        <v>19</v>
      </c>
      <c r="F489" s="250" t="s">
        <v>5470</v>
      </c>
      <c r="G489" s="248"/>
      <c r="H489" s="251">
        <v>9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383</v>
      </c>
      <c r="AU489" s="257" t="s">
        <v>91</v>
      </c>
      <c r="AV489" s="14" t="s">
        <v>91</v>
      </c>
      <c r="AW489" s="14" t="s">
        <v>37</v>
      </c>
      <c r="AX489" s="14" t="s">
        <v>78</v>
      </c>
      <c r="AY489" s="257" t="s">
        <v>373</v>
      </c>
    </row>
    <row r="490" s="15" customFormat="1">
      <c r="A490" s="15"/>
      <c r="B490" s="258"/>
      <c r="C490" s="259"/>
      <c r="D490" s="238" t="s">
        <v>383</v>
      </c>
      <c r="E490" s="260" t="s">
        <v>19</v>
      </c>
      <c r="F490" s="261" t="s">
        <v>386</v>
      </c>
      <c r="G490" s="259"/>
      <c r="H490" s="262">
        <v>9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383</v>
      </c>
      <c r="AU490" s="268" t="s">
        <v>91</v>
      </c>
      <c r="AV490" s="15" t="s">
        <v>379</v>
      </c>
      <c r="AW490" s="15" t="s">
        <v>37</v>
      </c>
      <c r="AX490" s="15" t="s">
        <v>85</v>
      </c>
      <c r="AY490" s="268" t="s">
        <v>373</v>
      </c>
    </row>
    <row r="491" s="2" customFormat="1" ht="21.75" customHeight="1">
      <c r="A491" s="41"/>
      <c r="B491" s="42"/>
      <c r="C491" s="218" t="s">
        <v>1309</v>
      </c>
      <c r="D491" s="218" t="s">
        <v>375</v>
      </c>
      <c r="E491" s="219" t="s">
        <v>5864</v>
      </c>
      <c r="F491" s="220" t="s">
        <v>5865</v>
      </c>
      <c r="G491" s="221" t="s">
        <v>595</v>
      </c>
      <c r="H491" s="222">
        <v>34</v>
      </c>
      <c r="I491" s="223"/>
      <c r="J491" s="224">
        <f>ROUND(I491*H491,2)</f>
        <v>0</v>
      </c>
      <c r="K491" s="220" t="s">
        <v>378</v>
      </c>
      <c r="L491" s="47"/>
      <c r="M491" s="225" t="s">
        <v>19</v>
      </c>
      <c r="N491" s="226" t="s">
        <v>50</v>
      </c>
      <c r="O491" s="87"/>
      <c r="P491" s="227">
        <f>O491*H491</f>
        <v>0</v>
      </c>
      <c r="Q491" s="227">
        <v>0.0018400000000000001</v>
      </c>
      <c r="R491" s="227">
        <f>Q491*H491</f>
        <v>0.062560000000000004</v>
      </c>
      <c r="S491" s="227">
        <v>0</v>
      </c>
      <c r="T491" s="228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9" t="s">
        <v>482</v>
      </c>
      <c r="AT491" s="229" t="s">
        <v>375</v>
      </c>
      <c r="AU491" s="229" t="s">
        <v>91</v>
      </c>
      <c r="AY491" s="20" t="s">
        <v>373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0" t="s">
        <v>91</v>
      </c>
      <c r="BK491" s="230">
        <f>ROUND(I491*H491,2)</f>
        <v>0</v>
      </c>
      <c r="BL491" s="20" t="s">
        <v>482</v>
      </c>
      <c r="BM491" s="229" t="s">
        <v>5866</v>
      </c>
    </row>
    <row r="492" s="2" customFormat="1">
      <c r="A492" s="41"/>
      <c r="B492" s="42"/>
      <c r="C492" s="43"/>
      <c r="D492" s="231" t="s">
        <v>381</v>
      </c>
      <c r="E492" s="43"/>
      <c r="F492" s="232" t="s">
        <v>5867</v>
      </c>
      <c r="G492" s="43"/>
      <c r="H492" s="43"/>
      <c r="I492" s="233"/>
      <c r="J492" s="43"/>
      <c r="K492" s="43"/>
      <c r="L492" s="47"/>
      <c r="M492" s="234"/>
      <c r="N492" s="23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381</v>
      </c>
      <c r="AU492" s="20" t="s">
        <v>91</v>
      </c>
    </row>
    <row r="493" s="14" customFormat="1">
      <c r="A493" s="14"/>
      <c r="B493" s="247"/>
      <c r="C493" s="248"/>
      <c r="D493" s="238" t="s">
        <v>383</v>
      </c>
      <c r="E493" s="249" t="s">
        <v>19</v>
      </c>
      <c r="F493" s="250" t="s">
        <v>5868</v>
      </c>
      <c r="G493" s="248"/>
      <c r="H493" s="251">
        <v>34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383</v>
      </c>
      <c r="AU493" s="257" t="s">
        <v>91</v>
      </c>
      <c r="AV493" s="14" t="s">
        <v>91</v>
      </c>
      <c r="AW493" s="14" t="s">
        <v>37</v>
      </c>
      <c r="AX493" s="14" t="s">
        <v>78</v>
      </c>
      <c r="AY493" s="257" t="s">
        <v>373</v>
      </c>
    </row>
    <row r="494" s="15" customFormat="1">
      <c r="A494" s="15"/>
      <c r="B494" s="258"/>
      <c r="C494" s="259"/>
      <c r="D494" s="238" t="s">
        <v>383</v>
      </c>
      <c r="E494" s="260" t="s">
        <v>19</v>
      </c>
      <c r="F494" s="261" t="s">
        <v>386</v>
      </c>
      <c r="G494" s="259"/>
      <c r="H494" s="262">
        <v>34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383</v>
      </c>
      <c r="AU494" s="268" t="s">
        <v>91</v>
      </c>
      <c r="AV494" s="15" t="s">
        <v>379</v>
      </c>
      <c r="AW494" s="15" t="s">
        <v>37</v>
      </c>
      <c r="AX494" s="15" t="s">
        <v>85</v>
      </c>
      <c r="AY494" s="268" t="s">
        <v>373</v>
      </c>
    </row>
    <row r="495" s="2" customFormat="1" ht="24.15" customHeight="1">
      <c r="A495" s="41"/>
      <c r="B495" s="42"/>
      <c r="C495" s="218" t="s">
        <v>1314</v>
      </c>
      <c r="D495" s="218" t="s">
        <v>375</v>
      </c>
      <c r="E495" s="219" t="s">
        <v>5869</v>
      </c>
      <c r="F495" s="220" t="s">
        <v>5870</v>
      </c>
      <c r="G495" s="221" t="s">
        <v>595</v>
      </c>
      <c r="H495" s="222">
        <v>14</v>
      </c>
      <c r="I495" s="223"/>
      <c r="J495" s="224">
        <f>ROUND(I495*H495,2)</f>
        <v>0</v>
      </c>
      <c r="K495" s="220" t="s">
        <v>378</v>
      </c>
      <c r="L495" s="47"/>
      <c r="M495" s="225" t="s">
        <v>19</v>
      </c>
      <c r="N495" s="226" t="s">
        <v>50</v>
      </c>
      <c r="O495" s="87"/>
      <c r="P495" s="227">
        <f>O495*H495</f>
        <v>0</v>
      </c>
      <c r="Q495" s="227">
        <v>0.00027999999999999998</v>
      </c>
      <c r="R495" s="227">
        <f>Q495*H495</f>
        <v>0.0039199999999999999</v>
      </c>
      <c r="S495" s="227">
        <v>0</v>
      </c>
      <c r="T495" s="22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9" t="s">
        <v>482</v>
      </c>
      <c r="AT495" s="229" t="s">
        <v>375</v>
      </c>
      <c r="AU495" s="229" t="s">
        <v>91</v>
      </c>
      <c r="AY495" s="20" t="s">
        <v>373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20" t="s">
        <v>91</v>
      </c>
      <c r="BK495" s="230">
        <f>ROUND(I495*H495,2)</f>
        <v>0</v>
      </c>
      <c r="BL495" s="20" t="s">
        <v>482</v>
      </c>
      <c r="BM495" s="229" t="s">
        <v>5871</v>
      </c>
    </row>
    <row r="496" s="2" customFormat="1">
      <c r="A496" s="41"/>
      <c r="B496" s="42"/>
      <c r="C496" s="43"/>
      <c r="D496" s="231" t="s">
        <v>381</v>
      </c>
      <c r="E496" s="43"/>
      <c r="F496" s="232" t="s">
        <v>5872</v>
      </c>
      <c r="G496" s="43"/>
      <c r="H496" s="43"/>
      <c r="I496" s="233"/>
      <c r="J496" s="43"/>
      <c r="K496" s="43"/>
      <c r="L496" s="47"/>
      <c r="M496" s="234"/>
      <c r="N496" s="23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381</v>
      </c>
      <c r="AU496" s="20" t="s">
        <v>91</v>
      </c>
    </row>
    <row r="497" s="14" customFormat="1">
      <c r="A497" s="14"/>
      <c r="B497" s="247"/>
      <c r="C497" s="248"/>
      <c r="D497" s="238" t="s">
        <v>383</v>
      </c>
      <c r="E497" s="249" t="s">
        <v>19</v>
      </c>
      <c r="F497" s="250" t="s">
        <v>5873</v>
      </c>
      <c r="G497" s="248"/>
      <c r="H497" s="251">
        <v>14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383</v>
      </c>
      <c r="AU497" s="257" t="s">
        <v>91</v>
      </c>
      <c r="AV497" s="14" t="s">
        <v>91</v>
      </c>
      <c r="AW497" s="14" t="s">
        <v>37</v>
      </c>
      <c r="AX497" s="14" t="s">
        <v>85</v>
      </c>
      <c r="AY497" s="257" t="s">
        <v>373</v>
      </c>
    </row>
    <row r="498" s="2" customFormat="1" ht="44.25" customHeight="1">
      <c r="A498" s="41"/>
      <c r="B498" s="42"/>
      <c r="C498" s="218" t="s">
        <v>1319</v>
      </c>
      <c r="D498" s="218" t="s">
        <v>375</v>
      </c>
      <c r="E498" s="219" t="s">
        <v>5874</v>
      </c>
      <c r="F498" s="220" t="s">
        <v>5875</v>
      </c>
      <c r="G498" s="221" t="s">
        <v>2058</v>
      </c>
      <c r="H498" s="290"/>
      <c r="I498" s="223"/>
      <c r="J498" s="224">
        <f>ROUND(I498*H498,2)</f>
        <v>0</v>
      </c>
      <c r="K498" s="220" t="s">
        <v>378</v>
      </c>
      <c r="L498" s="47"/>
      <c r="M498" s="225" t="s">
        <v>19</v>
      </c>
      <c r="N498" s="226" t="s">
        <v>50</v>
      </c>
      <c r="O498" s="87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9" t="s">
        <v>3650</v>
      </c>
      <c r="AT498" s="229" t="s">
        <v>375</v>
      </c>
      <c r="AU498" s="229" t="s">
        <v>91</v>
      </c>
      <c r="AY498" s="20" t="s">
        <v>373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0" t="s">
        <v>91</v>
      </c>
      <c r="BK498" s="230">
        <f>ROUND(I498*H498,2)</f>
        <v>0</v>
      </c>
      <c r="BL498" s="20" t="s">
        <v>3650</v>
      </c>
      <c r="BM498" s="229" t="s">
        <v>5876</v>
      </c>
    </row>
    <row r="499" s="2" customFormat="1">
      <c r="A499" s="41"/>
      <c r="B499" s="42"/>
      <c r="C499" s="43"/>
      <c r="D499" s="231" t="s">
        <v>381</v>
      </c>
      <c r="E499" s="43"/>
      <c r="F499" s="232" t="s">
        <v>5877</v>
      </c>
      <c r="G499" s="43"/>
      <c r="H499" s="43"/>
      <c r="I499" s="233"/>
      <c r="J499" s="43"/>
      <c r="K499" s="43"/>
      <c r="L499" s="47"/>
      <c r="M499" s="234"/>
      <c r="N499" s="235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381</v>
      </c>
      <c r="AU499" s="20" t="s">
        <v>91</v>
      </c>
    </row>
    <row r="500" s="2" customFormat="1" ht="49.05" customHeight="1">
      <c r="A500" s="41"/>
      <c r="B500" s="42"/>
      <c r="C500" s="218" t="s">
        <v>1324</v>
      </c>
      <c r="D500" s="218" t="s">
        <v>375</v>
      </c>
      <c r="E500" s="219" t="s">
        <v>5878</v>
      </c>
      <c r="F500" s="220" t="s">
        <v>5879</v>
      </c>
      <c r="G500" s="221" t="s">
        <v>2058</v>
      </c>
      <c r="H500" s="290"/>
      <c r="I500" s="223"/>
      <c r="J500" s="224">
        <f>ROUND(I500*H500,2)</f>
        <v>0</v>
      </c>
      <c r="K500" s="220" t="s">
        <v>378</v>
      </c>
      <c r="L500" s="47"/>
      <c r="M500" s="225" t="s">
        <v>19</v>
      </c>
      <c r="N500" s="226" t="s">
        <v>50</v>
      </c>
      <c r="O500" s="87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9" t="s">
        <v>482</v>
      </c>
      <c r="AT500" s="229" t="s">
        <v>375</v>
      </c>
      <c r="AU500" s="229" t="s">
        <v>91</v>
      </c>
      <c r="AY500" s="20" t="s">
        <v>373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0" t="s">
        <v>91</v>
      </c>
      <c r="BK500" s="230">
        <f>ROUND(I500*H500,2)</f>
        <v>0</v>
      </c>
      <c r="BL500" s="20" t="s">
        <v>482</v>
      </c>
      <c r="BM500" s="229" t="s">
        <v>5880</v>
      </c>
    </row>
    <row r="501" s="2" customFormat="1">
      <c r="A501" s="41"/>
      <c r="B501" s="42"/>
      <c r="C501" s="43"/>
      <c r="D501" s="231" t="s">
        <v>381</v>
      </c>
      <c r="E501" s="43"/>
      <c r="F501" s="232" t="s">
        <v>5881</v>
      </c>
      <c r="G501" s="43"/>
      <c r="H501" s="43"/>
      <c r="I501" s="233"/>
      <c r="J501" s="43"/>
      <c r="K501" s="43"/>
      <c r="L501" s="47"/>
      <c r="M501" s="234"/>
      <c r="N501" s="235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381</v>
      </c>
      <c r="AU501" s="20" t="s">
        <v>91</v>
      </c>
    </row>
    <row r="502" s="12" customFormat="1" ht="22.8" customHeight="1">
      <c r="A502" s="12"/>
      <c r="B502" s="202"/>
      <c r="C502" s="203"/>
      <c r="D502" s="204" t="s">
        <v>77</v>
      </c>
      <c r="E502" s="216" t="s">
        <v>4737</v>
      </c>
      <c r="F502" s="216" t="s">
        <v>5882</v>
      </c>
      <c r="G502" s="203"/>
      <c r="H502" s="203"/>
      <c r="I502" s="206"/>
      <c r="J502" s="217">
        <f>BK502</f>
        <v>0</v>
      </c>
      <c r="K502" s="203"/>
      <c r="L502" s="208"/>
      <c r="M502" s="209"/>
      <c r="N502" s="210"/>
      <c r="O502" s="210"/>
      <c r="P502" s="211">
        <f>SUM(P503:P523)</f>
        <v>0</v>
      </c>
      <c r="Q502" s="210"/>
      <c r="R502" s="211">
        <f>SUM(R503:R523)</f>
        <v>1.3946000000000001</v>
      </c>
      <c r="S502" s="210"/>
      <c r="T502" s="212">
        <f>SUM(T503:T523)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3" t="s">
        <v>91</v>
      </c>
      <c r="AT502" s="214" t="s">
        <v>77</v>
      </c>
      <c r="AU502" s="214" t="s">
        <v>85</v>
      </c>
      <c r="AY502" s="213" t="s">
        <v>373</v>
      </c>
      <c r="BK502" s="215">
        <f>SUM(BK503:BK523)</f>
        <v>0</v>
      </c>
    </row>
    <row r="503" s="2" customFormat="1" ht="37.8" customHeight="1">
      <c r="A503" s="41"/>
      <c r="B503" s="42"/>
      <c r="C503" s="218" t="s">
        <v>1329</v>
      </c>
      <c r="D503" s="218" t="s">
        <v>375</v>
      </c>
      <c r="E503" s="219" t="s">
        <v>5883</v>
      </c>
      <c r="F503" s="220" t="s">
        <v>5884</v>
      </c>
      <c r="G503" s="221" t="s">
        <v>595</v>
      </c>
      <c r="H503" s="222">
        <v>4</v>
      </c>
      <c r="I503" s="223"/>
      <c r="J503" s="224">
        <f>ROUND(I503*H503,2)</f>
        <v>0</v>
      </c>
      <c r="K503" s="220" t="s">
        <v>5388</v>
      </c>
      <c r="L503" s="47"/>
      <c r="M503" s="225" t="s">
        <v>19</v>
      </c>
      <c r="N503" s="226" t="s">
        <v>50</v>
      </c>
      <c r="O503" s="87"/>
      <c r="P503" s="227">
        <f>O503*H503</f>
        <v>0</v>
      </c>
      <c r="Q503" s="227">
        <v>0.016650000000000002</v>
      </c>
      <c r="R503" s="227">
        <f>Q503*H503</f>
        <v>0.066600000000000006</v>
      </c>
      <c r="S503" s="227">
        <v>0</v>
      </c>
      <c r="T503" s="228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9" t="s">
        <v>482</v>
      </c>
      <c r="AT503" s="229" t="s">
        <v>375</v>
      </c>
      <c r="AU503" s="229" t="s">
        <v>91</v>
      </c>
      <c r="AY503" s="20" t="s">
        <v>373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20" t="s">
        <v>91</v>
      </c>
      <c r="BK503" s="230">
        <f>ROUND(I503*H503,2)</f>
        <v>0</v>
      </c>
      <c r="BL503" s="20" t="s">
        <v>482</v>
      </c>
      <c r="BM503" s="229" t="s">
        <v>5885</v>
      </c>
    </row>
    <row r="504" s="14" customFormat="1">
      <c r="A504" s="14"/>
      <c r="B504" s="247"/>
      <c r="C504" s="248"/>
      <c r="D504" s="238" t="s">
        <v>383</v>
      </c>
      <c r="E504" s="249" t="s">
        <v>19</v>
      </c>
      <c r="F504" s="250" t="s">
        <v>5886</v>
      </c>
      <c r="G504" s="248"/>
      <c r="H504" s="251">
        <v>4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383</v>
      </c>
      <c r="AU504" s="257" t="s">
        <v>91</v>
      </c>
      <c r="AV504" s="14" t="s">
        <v>91</v>
      </c>
      <c r="AW504" s="14" t="s">
        <v>37</v>
      </c>
      <c r="AX504" s="14" t="s">
        <v>85</v>
      </c>
      <c r="AY504" s="257" t="s">
        <v>373</v>
      </c>
    </row>
    <row r="505" s="2" customFormat="1" ht="37.8" customHeight="1">
      <c r="A505" s="41"/>
      <c r="B505" s="42"/>
      <c r="C505" s="218" t="s">
        <v>1343</v>
      </c>
      <c r="D505" s="218" t="s">
        <v>375</v>
      </c>
      <c r="E505" s="219" t="s">
        <v>5887</v>
      </c>
      <c r="F505" s="220" t="s">
        <v>5888</v>
      </c>
      <c r="G505" s="221" t="s">
        <v>595</v>
      </c>
      <c r="H505" s="222">
        <v>9</v>
      </c>
      <c r="I505" s="223"/>
      <c r="J505" s="224">
        <f>ROUND(I505*H505,2)</f>
        <v>0</v>
      </c>
      <c r="K505" s="220" t="s">
        <v>378</v>
      </c>
      <c r="L505" s="47"/>
      <c r="M505" s="225" t="s">
        <v>19</v>
      </c>
      <c r="N505" s="226" t="s">
        <v>50</v>
      </c>
      <c r="O505" s="87"/>
      <c r="P505" s="227">
        <f>O505*H505</f>
        <v>0</v>
      </c>
      <c r="Q505" s="227">
        <v>0.012</v>
      </c>
      <c r="R505" s="227">
        <f>Q505*H505</f>
        <v>0.108</v>
      </c>
      <c r="S505" s="227">
        <v>0</v>
      </c>
      <c r="T505" s="228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9" t="s">
        <v>482</v>
      </c>
      <c r="AT505" s="229" t="s">
        <v>375</v>
      </c>
      <c r="AU505" s="229" t="s">
        <v>91</v>
      </c>
      <c r="AY505" s="20" t="s">
        <v>373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20" t="s">
        <v>91</v>
      </c>
      <c r="BK505" s="230">
        <f>ROUND(I505*H505,2)</f>
        <v>0</v>
      </c>
      <c r="BL505" s="20" t="s">
        <v>482</v>
      </c>
      <c r="BM505" s="229" t="s">
        <v>5889</v>
      </c>
    </row>
    <row r="506" s="2" customFormat="1">
      <c r="A506" s="41"/>
      <c r="B506" s="42"/>
      <c r="C506" s="43"/>
      <c r="D506" s="231" t="s">
        <v>381</v>
      </c>
      <c r="E506" s="43"/>
      <c r="F506" s="232" t="s">
        <v>5890</v>
      </c>
      <c r="G506" s="43"/>
      <c r="H506" s="43"/>
      <c r="I506" s="233"/>
      <c r="J506" s="43"/>
      <c r="K506" s="43"/>
      <c r="L506" s="47"/>
      <c r="M506" s="234"/>
      <c r="N506" s="235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381</v>
      </c>
      <c r="AU506" s="20" t="s">
        <v>91</v>
      </c>
    </row>
    <row r="507" s="14" customFormat="1">
      <c r="A507" s="14"/>
      <c r="B507" s="247"/>
      <c r="C507" s="248"/>
      <c r="D507" s="238" t="s">
        <v>383</v>
      </c>
      <c r="E507" s="249" t="s">
        <v>19</v>
      </c>
      <c r="F507" s="250" t="s">
        <v>430</v>
      </c>
      <c r="G507" s="248"/>
      <c r="H507" s="251">
        <v>9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383</v>
      </c>
      <c r="AU507" s="257" t="s">
        <v>91</v>
      </c>
      <c r="AV507" s="14" t="s">
        <v>91</v>
      </c>
      <c r="AW507" s="14" t="s">
        <v>37</v>
      </c>
      <c r="AX507" s="14" t="s">
        <v>85</v>
      </c>
      <c r="AY507" s="257" t="s">
        <v>373</v>
      </c>
    </row>
    <row r="508" s="2" customFormat="1" ht="37.8" customHeight="1">
      <c r="A508" s="41"/>
      <c r="B508" s="42"/>
      <c r="C508" s="218" t="s">
        <v>1354</v>
      </c>
      <c r="D508" s="218" t="s">
        <v>375</v>
      </c>
      <c r="E508" s="219" t="s">
        <v>5891</v>
      </c>
      <c r="F508" s="220" t="s">
        <v>5892</v>
      </c>
      <c r="G508" s="221" t="s">
        <v>595</v>
      </c>
      <c r="H508" s="222">
        <v>44</v>
      </c>
      <c r="I508" s="223"/>
      <c r="J508" s="224">
        <f>ROUND(I508*H508,2)</f>
        <v>0</v>
      </c>
      <c r="K508" s="220" t="s">
        <v>378</v>
      </c>
      <c r="L508" s="47"/>
      <c r="M508" s="225" t="s">
        <v>19</v>
      </c>
      <c r="N508" s="226" t="s">
        <v>50</v>
      </c>
      <c r="O508" s="87"/>
      <c r="P508" s="227">
        <f>O508*H508</f>
        <v>0</v>
      </c>
      <c r="Q508" s="227">
        <v>0.012</v>
      </c>
      <c r="R508" s="227">
        <f>Q508*H508</f>
        <v>0.52800000000000002</v>
      </c>
      <c r="S508" s="227">
        <v>0</v>
      </c>
      <c r="T508" s="22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9" t="s">
        <v>482</v>
      </c>
      <c r="AT508" s="229" t="s">
        <v>375</v>
      </c>
      <c r="AU508" s="229" t="s">
        <v>91</v>
      </c>
      <c r="AY508" s="20" t="s">
        <v>373</v>
      </c>
      <c r="BE508" s="230">
        <f>IF(N508="základní",J508,0)</f>
        <v>0</v>
      </c>
      <c r="BF508" s="230">
        <f>IF(N508="snížená",J508,0)</f>
        <v>0</v>
      </c>
      <c r="BG508" s="230">
        <f>IF(N508="zákl. přenesená",J508,0)</f>
        <v>0</v>
      </c>
      <c r="BH508" s="230">
        <f>IF(N508="sníž. přenesená",J508,0)</f>
        <v>0</v>
      </c>
      <c r="BI508" s="230">
        <f>IF(N508="nulová",J508,0)</f>
        <v>0</v>
      </c>
      <c r="BJ508" s="20" t="s">
        <v>91</v>
      </c>
      <c r="BK508" s="230">
        <f>ROUND(I508*H508,2)</f>
        <v>0</v>
      </c>
      <c r="BL508" s="20" t="s">
        <v>482</v>
      </c>
      <c r="BM508" s="229" t="s">
        <v>5893</v>
      </c>
    </row>
    <row r="509" s="2" customFormat="1">
      <c r="A509" s="41"/>
      <c r="B509" s="42"/>
      <c r="C509" s="43"/>
      <c r="D509" s="231" t="s">
        <v>381</v>
      </c>
      <c r="E509" s="43"/>
      <c r="F509" s="232" t="s">
        <v>5894</v>
      </c>
      <c r="G509" s="43"/>
      <c r="H509" s="43"/>
      <c r="I509" s="233"/>
      <c r="J509" s="43"/>
      <c r="K509" s="43"/>
      <c r="L509" s="47"/>
      <c r="M509" s="234"/>
      <c r="N509" s="235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381</v>
      </c>
      <c r="AU509" s="20" t="s">
        <v>91</v>
      </c>
    </row>
    <row r="510" s="14" customFormat="1">
      <c r="A510" s="14"/>
      <c r="B510" s="247"/>
      <c r="C510" s="248"/>
      <c r="D510" s="238" t="s">
        <v>383</v>
      </c>
      <c r="E510" s="249" t="s">
        <v>19</v>
      </c>
      <c r="F510" s="250" t="s">
        <v>705</v>
      </c>
      <c r="G510" s="248"/>
      <c r="H510" s="251">
        <v>44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383</v>
      </c>
      <c r="AU510" s="257" t="s">
        <v>91</v>
      </c>
      <c r="AV510" s="14" t="s">
        <v>91</v>
      </c>
      <c r="AW510" s="14" t="s">
        <v>37</v>
      </c>
      <c r="AX510" s="14" t="s">
        <v>85</v>
      </c>
      <c r="AY510" s="257" t="s">
        <v>373</v>
      </c>
    </row>
    <row r="511" s="2" customFormat="1" ht="37.8" customHeight="1">
      <c r="A511" s="41"/>
      <c r="B511" s="42"/>
      <c r="C511" s="218" t="s">
        <v>1360</v>
      </c>
      <c r="D511" s="218" t="s">
        <v>375</v>
      </c>
      <c r="E511" s="219" t="s">
        <v>5895</v>
      </c>
      <c r="F511" s="220" t="s">
        <v>5884</v>
      </c>
      <c r="G511" s="221" t="s">
        <v>595</v>
      </c>
      <c r="H511" s="222">
        <v>40</v>
      </c>
      <c r="I511" s="223"/>
      <c r="J511" s="224">
        <f>ROUND(I511*H511,2)</f>
        <v>0</v>
      </c>
      <c r="K511" s="220" t="s">
        <v>378</v>
      </c>
      <c r="L511" s="47"/>
      <c r="M511" s="225" t="s">
        <v>19</v>
      </c>
      <c r="N511" s="226" t="s">
        <v>50</v>
      </c>
      <c r="O511" s="87"/>
      <c r="P511" s="227">
        <f>O511*H511</f>
        <v>0</v>
      </c>
      <c r="Q511" s="227">
        <v>0.016650000000000002</v>
      </c>
      <c r="R511" s="227">
        <f>Q511*H511</f>
        <v>0.66600000000000004</v>
      </c>
      <c r="S511" s="227">
        <v>0</v>
      </c>
      <c r="T511" s="228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9" t="s">
        <v>482</v>
      </c>
      <c r="AT511" s="229" t="s">
        <v>375</v>
      </c>
      <c r="AU511" s="229" t="s">
        <v>91</v>
      </c>
      <c r="AY511" s="20" t="s">
        <v>373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20" t="s">
        <v>91</v>
      </c>
      <c r="BK511" s="230">
        <f>ROUND(I511*H511,2)</f>
        <v>0</v>
      </c>
      <c r="BL511" s="20" t="s">
        <v>482</v>
      </c>
      <c r="BM511" s="229" t="s">
        <v>5896</v>
      </c>
    </row>
    <row r="512" s="2" customFormat="1">
      <c r="A512" s="41"/>
      <c r="B512" s="42"/>
      <c r="C512" s="43"/>
      <c r="D512" s="231" t="s">
        <v>381</v>
      </c>
      <c r="E512" s="43"/>
      <c r="F512" s="232" t="s">
        <v>5897</v>
      </c>
      <c r="G512" s="43"/>
      <c r="H512" s="43"/>
      <c r="I512" s="233"/>
      <c r="J512" s="43"/>
      <c r="K512" s="43"/>
      <c r="L512" s="47"/>
      <c r="M512" s="234"/>
      <c r="N512" s="235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381</v>
      </c>
      <c r="AU512" s="20" t="s">
        <v>91</v>
      </c>
    </row>
    <row r="513" s="14" customFormat="1">
      <c r="A513" s="14"/>
      <c r="B513" s="247"/>
      <c r="C513" s="248"/>
      <c r="D513" s="238" t="s">
        <v>383</v>
      </c>
      <c r="E513" s="249" t="s">
        <v>19</v>
      </c>
      <c r="F513" s="250" t="s">
        <v>5898</v>
      </c>
      <c r="G513" s="248"/>
      <c r="H513" s="251">
        <v>40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383</v>
      </c>
      <c r="AU513" s="257" t="s">
        <v>91</v>
      </c>
      <c r="AV513" s="14" t="s">
        <v>91</v>
      </c>
      <c r="AW513" s="14" t="s">
        <v>37</v>
      </c>
      <c r="AX513" s="14" t="s">
        <v>85</v>
      </c>
      <c r="AY513" s="257" t="s">
        <v>373</v>
      </c>
    </row>
    <row r="514" s="2" customFormat="1" ht="24.15" customHeight="1">
      <c r="A514" s="41"/>
      <c r="B514" s="42"/>
      <c r="C514" s="218" t="s">
        <v>1365</v>
      </c>
      <c r="D514" s="218" t="s">
        <v>375</v>
      </c>
      <c r="E514" s="219" t="s">
        <v>5899</v>
      </c>
      <c r="F514" s="220" t="s">
        <v>5900</v>
      </c>
      <c r="G514" s="221" t="s">
        <v>595</v>
      </c>
      <c r="H514" s="222">
        <v>40</v>
      </c>
      <c r="I514" s="223"/>
      <c r="J514" s="224">
        <f>ROUND(I514*H514,2)</f>
        <v>0</v>
      </c>
      <c r="K514" s="220" t="s">
        <v>378</v>
      </c>
      <c r="L514" s="47"/>
      <c r="M514" s="225" t="s">
        <v>19</v>
      </c>
      <c r="N514" s="226" t="s">
        <v>50</v>
      </c>
      <c r="O514" s="87"/>
      <c r="P514" s="227">
        <f>O514*H514</f>
        <v>0</v>
      </c>
      <c r="Q514" s="227">
        <v>0.00014999999999999999</v>
      </c>
      <c r="R514" s="227">
        <f>Q514*H514</f>
        <v>0.0059999999999999993</v>
      </c>
      <c r="S514" s="227">
        <v>0</v>
      </c>
      <c r="T514" s="228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9" t="s">
        <v>482</v>
      </c>
      <c r="AT514" s="229" t="s">
        <v>375</v>
      </c>
      <c r="AU514" s="229" t="s">
        <v>91</v>
      </c>
      <c r="AY514" s="20" t="s">
        <v>373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0" t="s">
        <v>91</v>
      </c>
      <c r="BK514" s="230">
        <f>ROUND(I514*H514,2)</f>
        <v>0</v>
      </c>
      <c r="BL514" s="20" t="s">
        <v>482</v>
      </c>
      <c r="BM514" s="229" t="s">
        <v>5901</v>
      </c>
    </row>
    <row r="515" s="2" customFormat="1">
      <c r="A515" s="41"/>
      <c r="B515" s="42"/>
      <c r="C515" s="43"/>
      <c r="D515" s="231" t="s">
        <v>381</v>
      </c>
      <c r="E515" s="43"/>
      <c r="F515" s="232" t="s">
        <v>5902</v>
      </c>
      <c r="G515" s="43"/>
      <c r="H515" s="43"/>
      <c r="I515" s="233"/>
      <c r="J515" s="43"/>
      <c r="K515" s="43"/>
      <c r="L515" s="47"/>
      <c r="M515" s="234"/>
      <c r="N515" s="235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381</v>
      </c>
      <c r="AU515" s="20" t="s">
        <v>91</v>
      </c>
    </row>
    <row r="516" s="14" customFormat="1">
      <c r="A516" s="14"/>
      <c r="B516" s="247"/>
      <c r="C516" s="248"/>
      <c r="D516" s="238" t="s">
        <v>383</v>
      </c>
      <c r="E516" s="249" t="s">
        <v>19</v>
      </c>
      <c r="F516" s="250" t="s">
        <v>5898</v>
      </c>
      <c r="G516" s="248"/>
      <c r="H516" s="251">
        <v>40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383</v>
      </c>
      <c r="AU516" s="257" t="s">
        <v>91</v>
      </c>
      <c r="AV516" s="14" t="s">
        <v>91</v>
      </c>
      <c r="AW516" s="14" t="s">
        <v>37</v>
      </c>
      <c r="AX516" s="14" t="s">
        <v>85</v>
      </c>
      <c r="AY516" s="257" t="s">
        <v>373</v>
      </c>
    </row>
    <row r="517" s="2" customFormat="1" ht="24.15" customHeight="1">
      <c r="A517" s="41"/>
      <c r="B517" s="42"/>
      <c r="C517" s="218" t="s">
        <v>1368</v>
      </c>
      <c r="D517" s="218" t="s">
        <v>375</v>
      </c>
      <c r="E517" s="219" t="s">
        <v>5903</v>
      </c>
      <c r="F517" s="220" t="s">
        <v>5904</v>
      </c>
      <c r="G517" s="221" t="s">
        <v>595</v>
      </c>
      <c r="H517" s="222">
        <v>40</v>
      </c>
      <c r="I517" s="223"/>
      <c r="J517" s="224">
        <f>ROUND(I517*H517,2)</f>
        <v>0</v>
      </c>
      <c r="K517" s="220" t="s">
        <v>378</v>
      </c>
      <c r="L517" s="47"/>
      <c r="M517" s="225" t="s">
        <v>19</v>
      </c>
      <c r="N517" s="226" t="s">
        <v>50</v>
      </c>
      <c r="O517" s="87"/>
      <c r="P517" s="227">
        <f>O517*H517</f>
        <v>0</v>
      </c>
      <c r="Q517" s="227">
        <v>0.00050000000000000001</v>
      </c>
      <c r="R517" s="227">
        <f>Q517*H517</f>
        <v>0.02</v>
      </c>
      <c r="S517" s="227">
        <v>0</v>
      </c>
      <c r="T517" s="228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9" t="s">
        <v>482</v>
      </c>
      <c r="AT517" s="229" t="s">
        <v>375</v>
      </c>
      <c r="AU517" s="229" t="s">
        <v>91</v>
      </c>
      <c r="AY517" s="20" t="s">
        <v>373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20" t="s">
        <v>91</v>
      </c>
      <c r="BK517" s="230">
        <f>ROUND(I517*H517,2)</f>
        <v>0</v>
      </c>
      <c r="BL517" s="20" t="s">
        <v>482</v>
      </c>
      <c r="BM517" s="229" t="s">
        <v>5905</v>
      </c>
    </row>
    <row r="518" s="2" customFormat="1">
      <c r="A518" s="41"/>
      <c r="B518" s="42"/>
      <c r="C518" s="43"/>
      <c r="D518" s="231" t="s">
        <v>381</v>
      </c>
      <c r="E518" s="43"/>
      <c r="F518" s="232" t="s">
        <v>5906</v>
      </c>
      <c r="G518" s="43"/>
      <c r="H518" s="43"/>
      <c r="I518" s="233"/>
      <c r="J518" s="43"/>
      <c r="K518" s="43"/>
      <c r="L518" s="47"/>
      <c r="M518" s="234"/>
      <c r="N518" s="23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381</v>
      </c>
      <c r="AU518" s="20" t="s">
        <v>91</v>
      </c>
    </row>
    <row r="519" s="14" customFormat="1">
      <c r="A519" s="14"/>
      <c r="B519" s="247"/>
      <c r="C519" s="248"/>
      <c r="D519" s="238" t="s">
        <v>383</v>
      </c>
      <c r="E519" s="249" t="s">
        <v>19</v>
      </c>
      <c r="F519" s="250" t="s">
        <v>5898</v>
      </c>
      <c r="G519" s="248"/>
      <c r="H519" s="251">
        <v>40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383</v>
      </c>
      <c r="AU519" s="257" t="s">
        <v>91</v>
      </c>
      <c r="AV519" s="14" t="s">
        <v>91</v>
      </c>
      <c r="AW519" s="14" t="s">
        <v>37</v>
      </c>
      <c r="AX519" s="14" t="s">
        <v>85</v>
      </c>
      <c r="AY519" s="257" t="s">
        <v>373</v>
      </c>
    </row>
    <row r="520" s="2" customFormat="1" ht="44.25" customHeight="1">
      <c r="A520" s="41"/>
      <c r="B520" s="42"/>
      <c r="C520" s="218" t="s">
        <v>1373</v>
      </c>
      <c r="D520" s="218" t="s">
        <v>375</v>
      </c>
      <c r="E520" s="219" t="s">
        <v>5907</v>
      </c>
      <c r="F520" s="220" t="s">
        <v>5908</v>
      </c>
      <c r="G520" s="221" t="s">
        <v>2058</v>
      </c>
      <c r="H520" s="290"/>
      <c r="I520" s="223"/>
      <c r="J520" s="224">
        <f>ROUND(I520*H520,2)</f>
        <v>0</v>
      </c>
      <c r="K520" s="220" t="s">
        <v>378</v>
      </c>
      <c r="L520" s="47"/>
      <c r="M520" s="225" t="s">
        <v>19</v>
      </c>
      <c r="N520" s="226" t="s">
        <v>50</v>
      </c>
      <c r="O520" s="87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9" t="s">
        <v>482</v>
      </c>
      <c r="AT520" s="229" t="s">
        <v>375</v>
      </c>
      <c r="AU520" s="229" t="s">
        <v>91</v>
      </c>
      <c r="AY520" s="20" t="s">
        <v>373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20" t="s">
        <v>91</v>
      </c>
      <c r="BK520" s="230">
        <f>ROUND(I520*H520,2)</f>
        <v>0</v>
      </c>
      <c r="BL520" s="20" t="s">
        <v>482</v>
      </c>
      <c r="BM520" s="229" t="s">
        <v>5909</v>
      </c>
    </row>
    <row r="521" s="2" customFormat="1">
      <c r="A521" s="41"/>
      <c r="B521" s="42"/>
      <c r="C521" s="43"/>
      <c r="D521" s="231" t="s">
        <v>381</v>
      </c>
      <c r="E521" s="43"/>
      <c r="F521" s="232" t="s">
        <v>5910</v>
      </c>
      <c r="G521" s="43"/>
      <c r="H521" s="43"/>
      <c r="I521" s="233"/>
      <c r="J521" s="43"/>
      <c r="K521" s="43"/>
      <c r="L521" s="47"/>
      <c r="M521" s="234"/>
      <c r="N521" s="235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381</v>
      </c>
      <c r="AU521" s="20" t="s">
        <v>91</v>
      </c>
    </row>
    <row r="522" s="2" customFormat="1" ht="49.05" customHeight="1">
      <c r="A522" s="41"/>
      <c r="B522" s="42"/>
      <c r="C522" s="218" t="s">
        <v>1378</v>
      </c>
      <c r="D522" s="218" t="s">
        <v>375</v>
      </c>
      <c r="E522" s="219" t="s">
        <v>5911</v>
      </c>
      <c r="F522" s="220" t="s">
        <v>5912</v>
      </c>
      <c r="G522" s="221" t="s">
        <v>2058</v>
      </c>
      <c r="H522" s="290"/>
      <c r="I522" s="223"/>
      <c r="J522" s="224">
        <f>ROUND(I522*H522,2)</f>
        <v>0</v>
      </c>
      <c r="K522" s="220" t="s">
        <v>378</v>
      </c>
      <c r="L522" s="47"/>
      <c r="M522" s="225" t="s">
        <v>19</v>
      </c>
      <c r="N522" s="226" t="s">
        <v>50</v>
      </c>
      <c r="O522" s="87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9" t="s">
        <v>482</v>
      </c>
      <c r="AT522" s="229" t="s">
        <v>375</v>
      </c>
      <c r="AU522" s="229" t="s">
        <v>91</v>
      </c>
      <c r="AY522" s="20" t="s">
        <v>373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0" t="s">
        <v>91</v>
      </c>
      <c r="BK522" s="230">
        <f>ROUND(I522*H522,2)</f>
        <v>0</v>
      </c>
      <c r="BL522" s="20" t="s">
        <v>482</v>
      </c>
      <c r="BM522" s="229" t="s">
        <v>5913</v>
      </c>
    </row>
    <row r="523" s="2" customFormat="1">
      <c r="A523" s="41"/>
      <c r="B523" s="42"/>
      <c r="C523" s="43"/>
      <c r="D523" s="231" t="s">
        <v>381</v>
      </c>
      <c r="E523" s="43"/>
      <c r="F523" s="232" t="s">
        <v>5914</v>
      </c>
      <c r="G523" s="43"/>
      <c r="H523" s="43"/>
      <c r="I523" s="233"/>
      <c r="J523" s="43"/>
      <c r="K523" s="43"/>
      <c r="L523" s="47"/>
      <c r="M523" s="234"/>
      <c r="N523" s="235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381</v>
      </c>
      <c r="AU523" s="20" t="s">
        <v>91</v>
      </c>
    </row>
    <row r="524" s="12" customFormat="1" ht="22.8" customHeight="1">
      <c r="A524" s="12"/>
      <c r="B524" s="202"/>
      <c r="C524" s="203"/>
      <c r="D524" s="204" t="s">
        <v>77</v>
      </c>
      <c r="E524" s="216" t="s">
        <v>4858</v>
      </c>
      <c r="F524" s="216" t="s">
        <v>5915</v>
      </c>
      <c r="G524" s="203"/>
      <c r="H524" s="203"/>
      <c r="I524" s="206"/>
      <c r="J524" s="217">
        <f>BK524</f>
        <v>0</v>
      </c>
      <c r="K524" s="203"/>
      <c r="L524" s="208"/>
      <c r="M524" s="209"/>
      <c r="N524" s="210"/>
      <c r="O524" s="210"/>
      <c r="P524" s="211">
        <f>SUM(P525:P527)</f>
        <v>0</v>
      </c>
      <c r="Q524" s="210"/>
      <c r="R524" s="211">
        <f>SUM(R525:R527)</f>
        <v>0.0018799999999999999</v>
      </c>
      <c r="S524" s="210"/>
      <c r="T524" s="212">
        <f>SUM(T525:T527)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3" t="s">
        <v>91</v>
      </c>
      <c r="AT524" s="214" t="s">
        <v>77</v>
      </c>
      <c r="AU524" s="214" t="s">
        <v>85</v>
      </c>
      <c r="AY524" s="213" t="s">
        <v>373</v>
      </c>
      <c r="BK524" s="215">
        <f>SUM(BK525:BK527)</f>
        <v>0</v>
      </c>
    </row>
    <row r="525" s="2" customFormat="1" ht="55.5" customHeight="1">
      <c r="A525" s="41"/>
      <c r="B525" s="42"/>
      <c r="C525" s="218" t="s">
        <v>1383</v>
      </c>
      <c r="D525" s="218" t="s">
        <v>375</v>
      </c>
      <c r="E525" s="219" t="s">
        <v>5916</v>
      </c>
      <c r="F525" s="220" t="s">
        <v>5917</v>
      </c>
      <c r="G525" s="221" t="s">
        <v>595</v>
      </c>
      <c r="H525" s="222">
        <v>1</v>
      </c>
      <c r="I525" s="223"/>
      <c r="J525" s="224">
        <f>ROUND(I525*H525,2)</f>
        <v>0</v>
      </c>
      <c r="K525" s="220" t="s">
        <v>5388</v>
      </c>
      <c r="L525" s="47"/>
      <c r="M525" s="225" t="s">
        <v>19</v>
      </c>
      <c r="N525" s="226" t="s">
        <v>50</v>
      </c>
      <c r="O525" s="87"/>
      <c r="P525" s="227">
        <f>O525*H525</f>
        <v>0</v>
      </c>
      <c r="Q525" s="227">
        <v>0.0018799999999999999</v>
      </c>
      <c r="R525" s="227">
        <f>Q525*H525</f>
        <v>0.0018799999999999999</v>
      </c>
      <c r="S525" s="227">
        <v>0</v>
      </c>
      <c r="T525" s="228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9" t="s">
        <v>482</v>
      </c>
      <c r="AT525" s="229" t="s">
        <v>375</v>
      </c>
      <c r="AU525" s="229" t="s">
        <v>91</v>
      </c>
      <c r="AY525" s="20" t="s">
        <v>373</v>
      </c>
      <c r="BE525" s="230">
        <f>IF(N525="základní",J525,0)</f>
        <v>0</v>
      </c>
      <c r="BF525" s="230">
        <f>IF(N525="snížená",J525,0)</f>
        <v>0</v>
      </c>
      <c r="BG525" s="230">
        <f>IF(N525="zákl. přenesená",J525,0)</f>
        <v>0</v>
      </c>
      <c r="BH525" s="230">
        <f>IF(N525="sníž. přenesená",J525,0)</f>
        <v>0</v>
      </c>
      <c r="BI525" s="230">
        <f>IF(N525="nulová",J525,0)</f>
        <v>0</v>
      </c>
      <c r="BJ525" s="20" t="s">
        <v>91</v>
      </c>
      <c r="BK525" s="230">
        <f>ROUND(I525*H525,2)</f>
        <v>0</v>
      </c>
      <c r="BL525" s="20" t="s">
        <v>482</v>
      </c>
      <c r="BM525" s="229" t="s">
        <v>5918</v>
      </c>
    </row>
    <row r="526" s="14" customFormat="1">
      <c r="A526" s="14"/>
      <c r="B526" s="247"/>
      <c r="C526" s="248"/>
      <c r="D526" s="238" t="s">
        <v>383</v>
      </c>
      <c r="E526" s="249" t="s">
        <v>19</v>
      </c>
      <c r="F526" s="250" t="s">
        <v>85</v>
      </c>
      <c r="G526" s="248"/>
      <c r="H526" s="251">
        <v>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7" t="s">
        <v>383</v>
      </c>
      <c r="AU526" s="257" t="s">
        <v>91</v>
      </c>
      <c r="AV526" s="14" t="s">
        <v>91</v>
      </c>
      <c r="AW526" s="14" t="s">
        <v>37</v>
      </c>
      <c r="AX526" s="14" t="s">
        <v>78</v>
      </c>
      <c r="AY526" s="257" t="s">
        <v>373</v>
      </c>
    </row>
    <row r="527" s="15" customFormat="1">
      <c r="A527" s="15"/>
      <c r="B527" s="258"/>
      <c r="C527" s="259"/>
      <c r="D527" s="238" t="s">
        <v>383</v>
      </c>
      <c r="E527" s="260" t="s">
        <v>19</v>
      </c>
      <c r="F527" s="261" t="s">
        <v>386</v>
      </c>
      <c r="G527" s="259"/>
      <c r="H527" s="262">
        <v>1</v>
      </c>
      <c r="I527" s="263"/>
      <c r="J527" s="259"/>
      <c r="K527" s="259"/>
      <c r="L527" s="264"/>
      <c r="M527" s="265"/>
      <c r="N527" s="266"/>
      <c r="O527" s="266"/>
      <c r="P527" s="266"/>
      <c r="Q527" s="266"/>
      <c r="R527" s="266"/>
      <c r="S527" s="266"/>
      <c r="T527" s="26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8" t="s">
        <v>383</v>
      </c>
      <c r="AU527" s="268" t="s">
        <v>91</v>
      </c>
      <c r="AV527" s="15" t="s">
        <v>379</v>
      </c>
      <c r="AW527" s="15" t="s">
        <v>37</v>
      </c>
      <c r="AX527" s="15" t="s">
        <v>85</v>
      </c>
      <c r="AY527" s="268" t="s">
        <v>373</v>
      </c>
    </row>
    <row r="528" s="12" customFormat="1" ht="22.8" customHeight="1">
      <c r="A528" s="12"/>
      <c r="B528" s="202"/>
      <c r="C528" s="203"/>
      <c r="D528" s="204" t="s">
        <v>77</v>
      </c>
      <c r="E528" s="216" t="s">
        <v>4898</v>
      </c>
      <c r="F528" s="216" t="s">
        <v>5919</v>
      </c>
      <c r="G528" s="203"/>
      <c r="H528" s="203"/>
      <c r="I528" s="206"/>
      <c r="J528" s="217">
        <f>BK528</f>
        <v>0</v>
      </c>
      <c r="K528" s="203"/>
      <c r="L528" s="208"/>
      <c r="M528" s="209"/>
      <c r="N528" s="210"/>
      <c r="O528" s="210"/>
      <c r="P528" s="211">
        <f>SUM(P529:P531)</f>
        <v>0</v>
      </c>
      <c r="Q528" s="210"/>
      <c r="R528" s="211">
        <f>SUM(R529:R531)</f>
        <v>0.00106</v>
      </c>
      <c r="S528" s="210"/>
      <c r="T528" s="212">
        <f>SUM(T529:T531)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3" t="s">
        <v>91</v>
      </c>
      <c r="AT528" s="214" t="s">
        <v>77</v>
      </c>
      <c r="AU528" s="214" t="s">
        <v>85</v>
      </c>
      <c r="AY528" s="213" t="s">
        <v>373</v>
      </c>
      <c r="BK528" s="215">
        <f>SUM(BK529:BK531)</f>
        <v>0</v>
      </c>
    </row>
    <row r="529" s="2" customFormat="1" ht="37.8" customHeight="1">
      <c r="A529" s="41"/>
      <c r="B529" s="42"/>
      <c r="C529" s="218" t="s">
        <v>1388</v>
      </c>
      <c r="D529" s="218" t="s">
        <v>375</v>
      </c>
      <c r="E529" s="219" t="s">
        <v>5920</v>
      </c>
      <c r="F529" s="220" t="s">
        <v>5921</v>
      </c>
      <c r="G529" s="221" t="s">
        <v>595</v>
      </c>
      <c r="H529" s="222">
        <v>2</v>
      </c>
      <c r="I529" s="223"/>
      <c r="J529" s="224">
        <f>ROUND(I529*H529,2)</f>
        <v>0</v>
      </c>
      <c r="K529" s="220" t="s">
        <v>378</v>
      </c>
      <c r="L529" s="47"/>
      <c r="M529" s="225" t="s">
        <v>19</v>
      </c>
      <c r="N529" s="226" t="s">
        <v>50</v>
      </c>
      <c r="O529" s="87"/>
      <c r="P529" s="227">
        <f>O529*H529</f>
        <v>0</v>
      </c>
      <c r="Q529" s="227">
        <v>0.00052999999999999998</v>
      </c>
      <c r="R529" s="227">
        <f>Q529*H529</f>
        <v>0.00106</v>
      </c>
      <c r="S529" s="227">
        <v>0</v>
      </c>
      <c r="T529" s="22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9" t="s">
        <v>482</v>
      </c>
      <c r="AT529" s="229" t="s">
        <v>375</v>
      </c>
      <c r="AU529" s="229" t="s">
        <v>91</v>
      </c>
      <c r="AY529" s="20" t="s">
        <v>373</v>
      </c>
      <c r="BE529" s="230">
        <f>IF(N529="základní",J529,0)</f>
        <v>0</v>
      </c>
      <c r="BF529" s="230">
        <f>IF(N529="snížená",J529,0)</f>
        <v>0</v>
      </c>
      <c r="BG529" s="230">
        <f>IF(N529="zákl. přenesená",J529,0)</f>
        <v>0</v>
      </c>
      <c r="BH529" s="230">
        <f>IF(N529="sníž. přenesená",J529,0)</f>
        <v>0</v>
      </c>
      <c r="BI529" s="230">
        <f>IF(N529="nulová",J529,0)</f>
        <v>0</v>
      </c>
      <c r="BJ529" s="20" t="s">
        <v>91</v>
      </c>
      <c r="BK529" s="230">
        <f>ROUND(I529*H529,2)</f>
        <v>0</v>
      </c>
      <c r="BL529" s="20" t="s">
        <v>482</v>
      </c>
      <c r="BM529" s="229" t="s">
        <v>5922</v>
      </c>
    </row>
    <row r="530" s="2" customFormat="1">
      <c r="A530" s="41"/>
      <c r="B530" s="42"/>
      <c r="C530" s="43"/>
      <c r="D530" s="231" t="s">
        <v>381</v>
      </c>
      <c r="E530" s="43"/>
      <c r="F530" s="232" t="s">
        <v>5923</v>
      </c>
      <c r="G530" s="43"/>
      <c r="H530" s="43"/>
      <c r="I530" s="233"/>
      <c r="J530" s="43"/>
      <c r="K530" s="43"/>
      <c r="L530" s="47"/>
      <c r="M530" s="234"/>
      <c r="N530" s="23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381</v>
      </c>
      <c r="AU530" s="20" t="s">
        <v>91</v>
      </c>
    </row>
    <row r="531" s="14" customFormat="1">
      <c r="A531" s="14"/>
      <c r="B531" s="247"/>
      <c r="C531" s="248"/>
      <c r="D531" s="238" t="s">
        <v>383</v>
      </c>
      <c r="E531" s="249" t="s">
        <v>19</v>
      </c>
      <c r="F531" s="250" t="s">
        <v>5757</v>
      </c>
      <c r="G531" s="248"/>
      <c r="H531" s="251">
        <v>2</v>
      </c>
      <c r="I531" s="252"/>
      <c r="J531" s="248"/>
      <c r="K531" s="248"/>
      <c r="L531" s="253"/>
      <c r="M531" s="295"/>
      <c r="N531" s="296"/>
      <c r="O531" s="296"/>
      <c r="P531" s="296"/>
      <c r="Q531" s="296"/>
      <c r="R531" s="296"/>
      <c r="S531" s="296"/>
      <c r="T531" s="29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383</v>
      </c>
      <c r="AU531" s="257" t="s">
        <v>91</v>
      </c>
      <c r="AV531" s="14" t="s">
        <v>91</v>
      </c>
      <c r="AW531" s="14" t="s">
        <v>37</v>
      </c>
      <c r="AX531" s="14" t="s">
        <v>85</v>
      </c>
      <c r="AY531" s="257" t="s">
        <v>373</v>
      </c>
    </row>
    <row r="532" s="2" customFormat="1" ht="6.96" customHeight="1">
      <c r="A532" s="41"/>
      <c r="B532" s="62"/>
      <c r="C532" s="63"/>
      <c r="D532" s="63"/>
      <c r="E532" s="63"/>
      <c r="F532" s="63"/>
      <c r="G532" s="63"/>
      <c r="H532" s="63"/>
      <c r="I532" s="63"/>
      <c r="J532" s="63"/>
      <c r="K532" s="63"/>
      <c r="L532" s="47"/>
      <c r="M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</row>
  </sheetData>
  <sheetProtection sheet="1" autoFilter="0" formatColumns="0" formatRows="0" objects="1" scenarios="1" spinCount="100000" saltValue="fZRHz7SRRB8cJbKhsWZ0elMdOw2k7u5i54tk69rVEd8K9ULctGy3kFcGtFmkzOtOLVOaPOIDbgSS4geaZTH0ZQ==" hashValue="mZJQO0pn3ZRkQAtALnc/wzlguSp1rYt7WU4GAtXPvVZLKrHWO8Sl4tr3Eru8lXVoj/VhFBLzRA/SxpddHxFmwA==" algorithmName="SHA-512" password="CC3D"/>
  <autoFilter ref="C101:K53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4_02/132312122"/>
    <hyperlink ref="F109" r:id="rId2" display="https://podminky.urs.cz/item/CS_URS_2024_02/151101101"/>
    <hyperlink ref="F112" r:id="rId3" display="https://podminky.urs.cz/item/CS_URS_2024_02/151101111"/>
    <hyperlink ref="F115" r:id="rId4" display="https://podminky.urs.cz/item/CS_URS_2024_02/162651132"/>
    <hyperlink ref="F118" r:id="rId5" display="https://podminky.urs.cz/item/CS_URS_2024_02/171201231"/>
    <hyperlink ref="F121" r:id="rId6" display="https://podminky.urs.cz/item/CS_URS_2024_02/171251201"/>
    <hyperlink ref="F124" r:id="rId7" display="https://podminky.urs.cz/item/CS_URS_2024_02/175111101"/>
    <hyperlink ref="F130" r:id="rId8" display="https://podminky.urs.cz/item/CS_URS_2024_02/451541111"/>
    <hyperlink ref="F135" r:id="rId9" display="https://podminky.urs.cz/item/CS_URS_2024_02/721173401"/>
    <hyperlink ref="F139" r:id="rId10" display="https://podminky.urs.cz/item/CS_URS_2024_02/721173402"/>
    <hyperlink ref="F143" r:id="rId11" display="https://podminky.urs.cz/item/CS_URS_2024_02/721173403"/>
    <hyperlink ref="F147" r:id="rId12" display="https://podminky.urs.cz/item/CS_URS_2024_02/721173404"/>
    <hyperlink ref="F151" r:id="rId13" display="https://podminky.urs.cz/item/CS_URS_2024_02/721174024"/>
    <hyperlink ref="F155" r:id="rId14" display="https://podminky.urs.cz/item/CS_URS_2024_02/721174025"/>
    <hyperlink ref="F159" r:id="rId15" display="https://podminky.urs.cz/item/CS_URS_2024_02/721174041"/>
    <hyperlink ref="F163" r:id="rId16" display="https://podminky.urs.cz/item/CS_URS_2024_02/721174042"/>
    <hyperlink ref="F167" r:id="rId17" display="https://podminky.urs.cz/item/CS_URS_2024_02/721174043"/>
    <hyperlink ref="F171" r:id="rId18" display="https://podminky.urs.cz/item/CS_URS_2024_02/721174044"/>
    <hyperlink ref="F175" r:id="rId19" display="https://podminky.urs.cz/item/CS_URS_2024_02/721174045"/>
    <hyperlink ref="F179" r:id="rId20" display="https://podminky.urs.cz/item/CS_URS_2024_02/721194103"/>
    <hyperlink ref="F183" r:id="rId21" display="https://podminky.urs.cz/item/CS_URS_2024_02/721194104"/>
    <hyperlink ref="F189" r:id="rId22" display="https://podminky.urs.cz/item/CS_URS_2024_02/721194105"/>
    <hyperlink ref="F196" r:id="rId23" display="https://podminky.urs.cz/item/CS_URS_2024_02/721194109"/>
    <hyperlink ref="F203" r:id="rId24" display="https://podminky.urs.cz/item/CS_URS_2024_02/721211421"/>
    <hyperlink ref="F207" r:id="rId25" display="https://podminky.urs.cz/item/CS_URS_2024_02/721212123"/>
    <hyperlink ref="F210" r:id="rId26" display="https://podminky.urs.cz/item/CS_URS_2024_02/721226512"/>
    <hyperlink ref="F213" r:id="rId27" display="https://podminky.urs.cz/item/CS_URS_2024_02/721233112"/>
    <hyperlink ref="F216" r:id="rId28" display="https://podminky.urs.cz/item/CS_URS_2024_02/721241102"/>
    <hyperlink ref="F219" r:id="rId29" display="https://podminky.urs.cz/item/CS_URS_2024_02/721273152"/>
    <hyperlink ref="F222" r:id="rId30" display="https://podminky.urs.cz/item/CS_URS_2024_02/721273153"/>
    <hyperlink ref="F226" r:id="rId31" display="https://podminky.urs.cz/item/CS_URS_2024_02/721274126"/>
    <hyperlink ref="F229" r:id="rId32" display="https://podminky.urs.cz/item/CS_URS_2024_02/721290111"/>
    <hyperlink ref="F238" r:id="rId33" display="https://podminky.urs.cz/item/CS_URS_2024_02/721290112"/>
    <hyperlink ref="F249" r:id="rId34" display="https://podminky.urs.cz/item/CS_URS_2024_02/998721201"/>
    <hyperlink ref="F251" r:id="rId35" display="https://podminky.urs.cz/item/CS_URS_2024_02/998721292"/>
    <hyperlink ref="F254" r:id="rId36" display="https://podminky.urs.cz/item/CS_URS_2024_02/722130233"/>
    <hyperlink ref="F259" r:id="rId37" display="https://podminky.urs.cz/item/CS_URS_2024_02/722130234"/>
    <hyperlink ref="F264" r:id="rId38" display="https://podminky.urs.cz/item/CS_URS_2024_02/722130236"/>
    <hyperlink ref="F268" r:id="rId39" display="https://podminky.urs.cz/item/CS_URS_2024_02/722174002"/>
    <hyperlink ref="F271" r:id="rId40" display="https://podminky.urs.cz/item/CS_URS_2024_02/722174003"/>
    <hyperlink ref="F274" r:id="rId41" display="https://podminky.urs.cz/item/CS_URS_2024_02/722174004"/>
    <hyperlink ref="F277" r:id="rId42" display="https://podminky.urs.cz/item/CS_URS_2024_02/722174005"/>
    <hyperlink ref="F280" r:id="rId43" display="https://podminky.urs.cz/item/CS_URS_2024_02/722174006"/>
    <hyperlink ref="F283" r:id="rId44" display="https://podminky.urs.cz/item/CS_URS_2024_02/722174007"/>
    <hyperlink ref="F286" r:id="rId45" display="https://podminky.urs.cz/item/CS_URS_2024_02/722181231"/>
    <hyperlink ref="F291" r:id="rId46" display="https://podminky.urs.cz/item/CS_URS_2024_02/722181232"/>
    <hyperlink ref="F298" r:id="rId47" display="https://podminky.urs.cz/item/CS_URS_2024_02/722181233"/>
    <hyperlink ref="F304" r:id="rId48" display="https://podminky.urs.cz/item/CS_URS_2024_02/722181241"/>
    <hyperlink ref="F310" r:id="rId49" display="https://podminky.urs.cz/item/CS_URS_2024_02/722181242"/>
    <hyperlink ref="F316" r:id="rId50" display="https://podminky.urs.cz/item/CS_URS_2024_02/722181252"/>
    <hyperlink ref="F324" r:id="rId51" display="https://podminky.urs.cz/item/CS_URS_2024_02/722181253"/>
    <hyperlink ref="F330" r:id="rId52" display="https://podminky.urs.cz/item/CS_URS_2024_02/722190401"/>
    <hyperlink ref="F343" r:id="rId53" display="https://podminky.urs.cz/item/CS_URS_2024_02/722220111"/>
    <hyperlink ref="F355" r:id="rId54" display="https://podminky.urs.cz/item/CS_URS_2024_02/722220231"/>
    <hyperlink ref="F358" r:id="rId55" display="https://podminky.urs.cz/item/CS_URS_2024_02/722220232"/>
    <hyperlink ref="F362" r:id="rId56" display="https://podminky.urs.cz/item/CS_URS_2024_02/722220233"/>
    <hyperlink ref="F365" r:id="rId57" display="https://podminky.urs.cz/item/CS_URS_2024_02/722220234"/>
    <hyperlink ref="F368" r:id="rId58" display="https://podminky.urs.cz/item/CS_URS_2024_02/722220236"/>
    <hyperlink ref="F371" r:id="rId59" display="https://podminky.urs.cz/item/CS_URS_2024_02/722221135"/>
    <hyperlink ref="F374" r:id="rId60" display="https://podminky.urs.cz/item/CS_URS_2024_02/722224116"/>
    <hyperlink ref="F377" r:id="rId61" display="https://podminky.urs.cz/item/CS_URS_2024_02/722231074"/>
    <hyperlink ref="F380" r:id="rId62" display="https://podminky.urs.cz/item/CS_URS_2024_02/722231075"/>
    <hyperlink ref="F383" r:id="rId63" display="https://podminky.urs.cz/item/CS_URS_2024_02/722231077"/>
    <hyperlink ref="F386" r:id="rId64" display="https://podminky.urs.cz/item/CS_URS_2024_02/722231222"/>
    <hyperlink ref="F390" r:id="rId65" display="https://podminky.urs.cz/item/CS_URS_2024_02/722232066"/>
    <hyperlink ref="F393" r:id="rId66" display="https://podminky.urs.cz/item/CS_URS_2024_02/722232122"/>
    <hyperlink ref="F396" r:id="rId67" display="https://podminky.urs.cz/item/CS_URS_2024_02/722232123"/>
    <hyperlink ref="F400" r:id="rId68" display="https://podminky.urs.cz/item/CS_URS_2024_02/722232124"/>
    <hyperlink ref="F403" r:id="rId69" display="https://podminky.urs.cz/item/CS_URS_2024_02/722232125"/>
    <hyperlink ref="F406" r:id="rId70" display="https://podminky.urs.cz/item/CS_URS_2024_02/722232126"/>
    <hyperlink ref="F409" r:id="rId71" display="https://podminky.urs.cz/item/CS_URS_2024_02/722232127"/>
    <hyperlink ref="F412" r:id="rId72" display="https://podminky.urs.cz/item/CS_URS_2024_02/722234266"/>
    <hyperlink ref="F415" r:id="rId73" display="https://podminky.urs.cz/item/CS_URS_2024_02/722234268"/>
    <hyperlink ref="F418" r:id="rId74" display="https://podminky.urs.cz/item/CS_URS_2024_02/722250143"/>
    <hyperlink ref="F422" r:id="rId75" display="https://podminky.urs.cz/item/CS_URS_2024_02/722263215"/>
    <hyperlink ref="F425" r:id="rId76" display="https://podminky.urs.cz/item/CS_URS_2024_02/722290226"/>
    <hyperlink ref="F429" r:id="rId77" display="https://podminky.urs.cz/item/CS_URS_2024_02/722290234"/>
    <hyperlink ref="F441" r:id="rId78" display="https://podminky.urs.cz/item/CS_URS_2024_02/998722202"/>
    <hyperlink ref="F443" r:id="rId79" display="https://podminky.urs.cz/item/CS_URS_2024_02/998722292"/>
    <hyperlink ref="F446" r:id="rId80" display="https://podminky.urs.cz/item/CS_URS_2024_02/724233005"/>
    <hyperlink ref="F450" r:id="rId81" display="https://podminky.urs.cz/item/CS_URS_2024_02/725112022"/>
    <hyperlink ref="F455" r:id="rId82" display="https://podminky.urs.cz/item/CS_URS_2024_02/725121521"/>
    <hyperlink ref="F458" r:id="rId83" display="https://podminky.urs.cz/item/CS_URS_2024_02/725211603"/>
    <hyperlink ref="F461" r:id="rId84" display="https://podminky.urs.cz/item/CS_URS_2024_02/725211681"/>
    <hyperlink ref="F464" r:id="rId85" display="https://podminky.urs.cz/item/CS_URS_2024_02/725241112"/>
    <hyperlink ref="F467" r:id="rId86" display="https://podminky.urs.cz/item/CS_URS_2024_02/725244143"/>
    <hyperlink ref="F470" r:id="rId87" display="https://podminky.urs.cz/item/CS_URS_2024_02/725331111"/>
    <hyperlink ref="F473" r:id="rId88" display="https://podminky.urs.cz/item/CS_URS_2024_02/725813111"/>
    <hyperlink ref="F480" r:id="rId89" display="https://podminky.urs.cz/item/CS_URS_2024_02/725821311"/>
    <hyperlink ref="F483" r:id="rId90" display="https://podminky.urs.cz/item/CS_URS_2024_02/725821325"/>
    <hyperlink ref="F488" r:id="rId91" display="https://podminky.urs.cz/item/CS_URS_2024_02/725822613"/>
    <hyperlink ref="F492" r:id="rId92" display="https://podminky.urs.cz/item/CS_URS_2024_02/725841330"/>
    <hyperlink ref="F496" r:id="rId93" display="https://podminky.urs.cz/item/CS_URS_2024_02/725862103"/>
    <hyperlink ref="F499" r:id="rId94" display="https://podminky.urs.cz/item/CS_URS_2024_02/998725202"/>
    <hyperlink ref="F501" r:id="rId95" display="https://podminky.urs.cz/item/CS_URS_2024_02/998725293"/>
    <hyperlink ref="F506" r:id="rId96" display="https://podminky.urs.cz/item/CS_URS_2024_02/726131001"/>
    <hyperlink ref="F509" r:id="rId97" display="https://podminky.urs.cz/item/CS_URS_2024_02/726131002"/>
    <hyperlink ref="F512" r:id="rId98" display="https://podminky.urs.cz/item/CS_URS_2024_02/726131041"/>
    <hyperlink ref="F515" r:id="rId99" display="https://podminky.urs.cz/item/CS_URS_2024_02/726191001"/>
    <hyperlink ref="F518" r:id="rId100" display="https://podminky.urs.cz/item/CS_URS_2024_02/726191002"/>
    <hyperlink ref="F521" r:id="rId101" display="https://podminky.urs.cz/item/CS_URS_2024_02/998726211"/>
    <hyperlink ref="F523" r:id="rId102" display="https://podminky.urs.cz/item/CS_URS_2024_02/998726293"/>
    <hyperlink ref="F530" r:id="rId103" display="https://podminky.urs.cz/item/CS_URS_2024_02/73441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5924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ROUND((SUM(BE97:BE267)),  2)</f>
        <v>0</v>
      </c>
      <c r="G37" s="41"/>
      <c r="H37" s="41"/>
      <c r="I37" s="163">
        <v>0.20999999999999999</v>
      </c>
      <c r="J37" s="162">
        <f>ROUND(((SUM(BE97:BE267))*I37),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ROUND((SUM(BF97:BF267)),  2)</f>
        <v>0</v>
      </c>
      <c r="G38" s="41"/>
      <c r="H38" s="41"/>
      <c r="I38" s="163">
        <v>0.12</v>
      </c>
      <c r="J38" s="162">
        <f>ROUND(((SUM(BF97:BF267))*I38),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ROUND((SUM(BG97:BG267)),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ROUND((SUM(BH97:BH267)),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ROUND((SUM(BI97:BI267)),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D.1.4.B - Vytápění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340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5357</v>
      </c>
      <c r="E70" s="188"/>
      <c r="F70" s="188"/>
      <c r="G70" s="188"/>
      <c r="H70" s="188"/>
      <c r="I70" s="188"/>
      <c r="J70" s="189">
        <f>J118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5925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5358</v>
      </c>
      <c r="E72" s="188"/>
      <c r="F72" s="188"/>
      <c r="G72" s="188"/>
      <c r="H72" s="188"/>
      <c r="I72" s="188"/>
      <c r="J72" s="189">
        <f>J172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5926</v>
      </c>
      <c r="E73" s="188"/>
      <c r="F73" s="188"/>
      <c r="G73" s="188"/>
      <c r="H73" s="188"/>
      <c r="I73" s="188"/>
      <c r="J73" s="189">
        <f>J200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5349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5350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D.1.4.B - Vytápění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Ondřej Zikán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Ondřej Zikán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9.2359399999999994</v>
      </c>
      <c r="S97" s="99"/>
      <c r="T97" s="200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1935</v>
      </c>
      <c r="F98" s="205" t="s">
        <v>1936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P99+P118+P134+P172+P200</f>
        <v>0</v>
      </c>
      <c r="Q98" s="210"/>
      <c r="R98" s="211">
        <f>R99+R118+R134+R172+R200</f>
        <v>9.2359399999999994</v>
      </c>
      <c r="S98" s="210"/>
      <c r="T98" s="212">
        <f>T99+T118+T134+T172+T200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91</v>
      </c>
      <c r="AT98" s="214" t="s">
        <v>77</v>
      </c>
      <c r="AU98" s="214" t="s">
        <v>78</v>
      </c>
      <c r="AY98" s="213" t="s">
        <v>373</v>
      </c>
      <c r="BK98" s="215">
        <f>BK99+BK118+BK134+BK172+BK200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2302</v>
      </c>
      <c r="F99" s="216" t="s">
        <v>2303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SUM(P100:P117)</f>
        <v>0</v>
      </c>
      <c r="Q99" s="210"/>
      <c r="R99" s="211">
        <f>SUM(R100:R117)</f>
        <v>1.5894900000000001</v>
      </c>
      <c r="S99" s="210"/>
      <c r="T99" s="212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91</v>
      </c>
      <c r="AT99" s="214" t="s">
        <v>77</v>
      </c>
      <c r="AU99" s="214" t="s">
        <v>85</v>
      </c>
      <c r="AY99" s="213" t="s">
        <v>373</v>
      </c>
      <c r="BK99" s="215">
        <f>SUM(BK100:BK117)</f>
        <v>0</v>
      </c>
    </row>
    <row r="100" s="2" customFormat="1" ht="44.25" customHeight="1">
      <c r="A100" s="41"/>
      <c r="B100" s="42"/>
      <c r="C100" s="218" t="s">
        <v>85</v>
      </c>
      <c r="D100" s="218" t="s">
        <v>375</v>
      </c>
      <c r="E100" s="219" t="s">
        <v>5927</v>
      </c>
      <c r="F100" s="220" t="s">
        <v>5928</v>
      </c>
      <c r="G100" s="221" t="s">
        <v>230</v>
      </c>
      <c r="H100" s="222">
        <v>1020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0.00022000000000000001</v>
      </c>
      <c r="R100" s="227">
        <f>Q100*H100</f>
        <v>0.22440000000000002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482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482</v>
      </c>
      <c r="BM100" s="229" t="s">
        <v>5929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5930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5931</v>
      </c>
      <c r="G102" s="248"/>
      <c r="H102" s="251">
        <v>1020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24.15" customHeight="1">
      <c r="A103" s="41"/>
      <c r="B103" s="42"/>
      <c r="C103" s="280" t="s">
        <v>91</v>
      </c>
      <c r="D103" s="280" t="s">
        <v>489</v>
      </c>
      <c r="E103" s="281" t="s">
        <v>5932</v>
      </c>
      <c r="F103" s="282" t="s">
        <v>5933</v>
      </c>
      <c r="G103" s="283" t="s">
        <v>230</v>
      </c>
      <c r="H103" s="284">
        <v>1885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0.00025000000000000001</v>
      </c>
      <c r="R103" s="227">
        <f>Q103*H103</f>
        <v>0.47125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5934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5935</v>
      </c>
      <c r="G104" s="248"/>
      <c r="H104" s="251">
        <v>1885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24.15" customHeight="1">
      <c r="A105" s="41"/>
      <c r="B105" s="42"/>
      <c r="C105" s="280" t="s">
        <v>98</v>
      </c>
      <c r="D105" s="280" t="s">
        <v>489</v>
      </c>
      <c r="E105" s="281" t="s">
        <v>5936</v>
      </c>
      <c r="F105" s="282" t="s">
        <v>5937</v>
      </c>
      <c r="G105" s="283" t="s">
        <v>230</v>
      </c>
      <c r="H105" s="284">
        <v>533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0.00054000000000000001</v>
      </c>
      <c r="R105" s="227">
        <f>Q105*H105</f>
        <v>0.28782000000000002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616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5938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3716</v>
      </c>
      <c r="G106" s="248"/>
      <c r="H106" s="251">
        <v>533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24.15" customHeight="1">
      <c r="A107" s="41"/>
      <c r="B107" s="42"/>
      <c r="C107" s="280" t="s">
        <v>379</v>
      </c>
      <c r="D107" s="280" t="s">
        <v>489</v>
      </c>
      <c r="E107" s="281" t="s">
        <v>5939</v>
      </c>
      <c r="F107" s="282" t="s">
        <v>5940</v>
      </c>
      <c r="G107" s="283" t="s">
        <v>230</v>
      </c>
      <c r="H107" s="284">
        <v>182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0.00084999999999999995</v>
      </c>
      <c r="R107" s="227">
        <f>Q107*H107</f>
        <v>0.1547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5941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1872</v>
      </c>
      <c r="G108" s="248"/>
      <c r="H108" s="251">
        <v>182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24.15" customHeight="1">
      <c r="A109" s="41"/>
      <c r="B109" s="42"/>
      <c r="C109" s="280" t="s">
        <v>405</v>
      </c>
      <c r="D109" s="280" t="s">
        <v>489</v>
      </c>
      <c r="E109" s="281" t="s">
        <v>5942</v>
      </c>
      <c r="F109" s="282" t="s">
        <v>5943</v>
      </c>
      <c r="G109" s="283" t="s">
        <v>230</v>
      </c>
      <c r="H109" s="284">
        <v>230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0.00092000000000000003</v>
      </c>
      <c r="R109" s="227">
        <f>Q109*H109</f>
        <v>0.21160000000000001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5944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2156</v>
      </c>
      <c r="G110" s="248"/>
      <c r="H110" s="251">
        <v>230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24.15" customHeight="1">
      <c r="A111" s="41"/>
      <c r="B111" s="42"/>
      <c r="C111" s="280" t="s">
        <v>411</v>
      </c>
      <c r="D111" s="280" t="s">
        <v>489</v>
      </c>
      <c r="E111" s="281" t="s">
        <v>5945</v>
      </c>
      <c r="F111" s="282" t="s">
        <v>5946</v>
      </c>
      <c r="G111" s="283" t="s">
        <v>230</v>
      </c>
      <c r="H111" s="284">
        <v>104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0.0011800000000000001</v>
      </c>
      <c r="R111" s="227">
        <f>Q111*H111</f>
        <v>0.12272000000000001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616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5947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1314</v>
      </c>
      <c r="G112" s="248"/>
      <c r="H112" s="251">
        <v>104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24.15" customHeight="1">
      <c r="A113" s="41"/>
      <c r="B113" s="42"/>
      <c r="C113" s="280" t="s">
        <v>416</v>
      </c>
      <c r="D113" s="280" t="s">
        <v>489</v>
      </c>
      <c r="E113" s="281" t="s">
        <v>5948</v>
      </c>
      <c r="F113" s="282" t="s">
        <v>5949</v>
      </c>
      <c r="G113" s="283" t="s">
        <v>230</v>
      </c>
      <c r="H113" s="284">
        <v>30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0.0038999999999999998</v>
      </c>
      <c r="R113" s="227">
        <f>Q113*H113</f>
        <v>0.11699999999999999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5950</v>
      </c>
    </row>
    <row r="114" s="2" customFormat="1" ht="55.5" customHeight="1">
      <c r="A114" s="41"/>
      <c r="B114" s="42"/>
      <c r="C114" s="218" t="s">
        <v>422</v>
      </c>
      <c r="D114" s="218" t="s">
        <v>375</v>
      </c>
      <c r="E114" s="219" t="s">
        <v>5951</v>
      </c>
      <c r="F114" s="220" t="s">
        <v>5952</v>
      </c>
      <c r="G114" s="221" t="s">
        <v>463</v>
      </c>
      <c r="H114" s="222">
        <v>1.589</v>
      </c>
      <c r="I114" s="223"/>
      <c r="J114" s="224">
        <f>ROUND(I114*H114,2)</f>
        <v>0</v>
      </c>
      <c r="K114" s="220" t="s">
        <v>378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5953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5954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62.7" customHeight="1">
      <c r="A116" s="41"/>
      <c r="B116" s="42"/>
      <c r="C116" s="218" t="s">
        <v>430</v>
      </c>
      <c r="D116" s="218" t="s">
        <v>375</v>
      </c>
      <c r="E116" s="219" t="s">
        <v>5955</v>
      </c>
      <c r="F116" s="220" t="s">
        <v>5956</v>
      </c>
      <c r="G116" s="221" t="s">
        <v>463</v>
      </c>
      <c r="H116" s="222">
        <v>1.589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482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5957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5958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4858</v>
      </c>
      <c r="F118" s="216" t="s">
        <v>5915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0.14647000000000002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91</v>
      </c>
      <c r="AT118" s="214" t="s">
        <v>77</v>
      </c>
      <c r="AU118" s="214" t="s">
        <v>85</v>
      </c>
      <c r="AY118" s="213" t="s">
        <v>373</v>
      </c>
      <c r="BK118" s="215">
        <f>SUM(BK119:BK133)</f>
        <v>0</v>
      </c>
    </row>
    <row r="119" s="2" customFormat="1" ht="24.15" customHeight="1">
      <c r="A119" s="41"/>
      <c r="B119" s="42"/>
      <c r="C119" s="218" t="s">
        <v>435</v>
      </c>
      <c r="D119" s="218" t="s">
        <v>375</v>
      </c>
      <c r="E119" s="219" t="s">
        <v>5959</v>
      </c>
      <c r="F119" s="220" t="s">
        <v>5960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5388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0.0057499999999999999</v>
      </c>
      <c r="R119" s="227">
        <f>Q119*H119</f>
        <v>0.0057499999999999999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482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5961</v>
      </c>
    </row>
    <row r="120" s="2" customFormat="1" ht="24.15" customHeight="1">
      <c r="A120" s="41"/>
      <c r="B120" s="42"/>
      <c r="C120" s="218" t="s">
        <v>449</v>
      </c>
      <c r="D120" s="218" t="s">
        <v>375</v>
      </c>
      <c r="E120" s="219" t="s">
        <v>5962</v>
      </c>
      <c r="F120" s="220" t="s">
        <v>5963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5388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0.0057499999999999999</v>
      </c>
      <c r="R120" s="227">
        <f>Q120*H120</f>
        <v>0.0057499999999999999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5964</v>
      </c>
    </row>
    <row r="121" s="2" customFormat="1" ht="76.35" customHeight="1">
      <c r="A121" s="41"/>
      <c r="B121" s="42"/>
      <c r="C121" s="218" t="s">
        <v>8</v>
      </c>
      <c r="D121" s="218" t="s">
        <v>375</v>
      </c>
      <c r="E121" s="219" t="s">
        <v>5965</v>
      </c>
      <c r="F121" s="220" t="s">
        <v>5966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5388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0.0057499999999999999</v>
      </c>
      <c r="R121" s="227">
        <f>Q121*H121</f>
        <v>0.0057499999999999999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482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5967</v>
      </c>
    </row>
    <row r="122" s="2" customFormat="1" ht="76.35" customHeight="1">
      <c r="A122" s="41"/>
      <c r="B122" s="42"/>
      <c r="C122" s="218" t="s">
        <v>460</v>
      </c>
      <c r="D122" s="218" t="s">
        <v>375</v>
      </c>
      <c r="E122" s="219" t="s">
        <v>5968</v>
      </c>
      <c r="F122" s="220" t="s">
        <v>5969</v>
      </c>
      <c r="G122" s="221" t="s">
        <v>595</v>
      </c>
      <c r="H122" s="222">
        <v>1</v>
      </c>
      <c r="I122" s="223"/>
      <c r="J122" s="224">
        <f>ROUND(I122*H122,2)</f>
        <v>0</v>
      </c>
      <c r="K122" s="220" t="s">
        <v>5388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0.0057499999999999999</v>
      </c>
      <c r="R122" s="227">
        <f>Q122*H122</f>
        <v>0.0057499999999999999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5970</v>
      </c>
    </row>
    <row r="123" s="2" customFormat="1" ht="24.15" customHeight="1">
      <c r="A123" s="41"/>
      <c r="B123" s="42"/>
      <c r="C123" s="218" t="s">
        <v>467</v>
      </c>
      <c r="D123" s="218" t="s">
        <v>375</v>
      </c>
      <c r="E123" s="219" t="s">
        <v>5971</v>
      </c>
      <c r="F123" s="220" t="s">
        <v>5972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5388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0.0057499999999999999</v>
      </c>
      <c r="R123" s="227">
        <f>Q123*H123</f>
        <v>0.0057499999999999999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5973</v>
      </c>
    </row>
    <row r="124" s="2" customFormat="1" ht="44.25" customHeight="1">
      <c r="A124" s="41"/>
      <c r="B124" s="42"/>
      <c r="C124" s="218" t="s">
        <v>475</v>
      </c>
      <c r="D124" s="218" t="s">
        <v>375</v>
      </c>
      <c r="E124" s="219" t="s">
        <v>5974</v>
      </c>
      <c r="F124" s="220" t="s">
        <v>5975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5388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0.0057499999999999999</v>
      </c>
      <c r="R124" s="227">
        <f>Q124*H124</f>
        <v>0.0115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482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5976</v>
      </c>
    </row>
    <row r="125" s="2" customFormat="1" ht="16.5" customHeight="1">
      <c r="A125" s="41"/>
      <c r="B125" s="42"/>
      <c r="C125" s="218" t="s">
        <v>482</v>
      </c>
      <c r="D125" s="218" t="s">
        <v>375</v>
      </c>
      <c r="E125" s="219" t="s">
        <v>5977</v>
      </c>
      <c r="F125" s="220" t="s">
        <v>5978</v>
      </c>
      <c r="G125" s="221" t="s">
        <v>595</v>
      </c>
      <c r="H125" s="222">
        <v>70</v>
      </c>
      <c r="I125" s="223"/>
      <c r="J125" s="224">
        <f>ROUND(I125*H125,2)</f>
        <v>0</v>
      </c>
      <c r="K125" s="220" t="s">
        <v>378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0.0011199999999999999</v>
      </c>
      <c r="R125" s="227">
        <f>Q125*H125</f>
        <v>0.078399999999999997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482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5979</v>
      </c>
    </row>
    <row r="126" s="2" customFormat="1">
      <c r="A126" s="41"/>
      <c r="B126" s="42"/>
      <c r="C126" s="43"/>
      <c r="D126" s="231" t="s">
        <v>381</v>
      </c>
      <c r="E126" s="43"/>
      <c r="F126" s="232" t="s">
        <v>5980</v>
      </c>
      <c r="G126" s="43"/>
      <c r="H126" s="43"/>
      <c r="I126" s="233"/>
      <c r="J126" s="43"/>
      <c r="K126" s="43"/>
      <c r="L126" s="47"/>
      <c r="M126" s="234"/>
      <c r="N126" s="23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381</v>
      </c>
      <c r="AU126" s="20" t="s">
        <v>91</v>
      </c>
    </row>
    <row r="127" s="2" customFormat="1" ht="37.8" customHeight="1">
      <c r="A127" s="41"/>
      <c r="B127" s="42"/>
      <c r="C127" s="218" t="s">
        <v>488</v>
      </c>
      <c r="D127" s="218" t="s">
        <v>375</v>
      </c>
      <c r="E127" s="219" t="s">
        <v>5981</v>
      </c>
      <c r="F127" s="220" t="s">
        <v>5982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0.027820000000000001</v>
      </c>
      <c r="R127" s="227">
        <f>Q127*H127</f>
        <v>0.027820000000000001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482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5983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5984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5985</v>
      </c>
      <c r="G129" s="248"/>
      <c r="H129" s="251">
        <v>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44.25" customHeight="1">
      <c r="A130" s="41"/>
      <c r="B130" s="42"/>
      <c r="C130" s="218" t="s">
        <v>494</v>
      </c>
      <c r="D130" s="218" t="s">
        <v>375</v>
      </c>
      <c r="E130" s="219" t="s">
        <v>5986</v>
      </c>
      <c r="F130" s="220" t="s">
        <v>5987</v>
      </c>
      <c r="G130" s="221" t="s">
        <v>2058</v>
      </c>
      <c r="H130" s="290"/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482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5988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5989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55.5" customHeight="1">
      <c r="A132" s="41"/>
      <c r="B132" s="42"/>
      <c r="C132" s="218" t="s">
        <v>501</v>
      </c>
      <c r="D132" s="218" t="s">
        <v>375</v>
      </c>
      <c r="E132" s="219" t="s">
        <v>5990</v>
      </c>
      <c r="F132" s="220" t="s">
        <v>5991</v>
      </c>
      <c r="G132" s="221" t="s">
        <v>2058</v>
      </c>
      <c r="H132" s="290"/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5992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5993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4863</v>
      </c>
      <c r="F134" s="216" t="s">
        <v>5994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SUM(P135:P171)</f>
        <v>0</v>
      </c>
      <c r="Q134" s="210"/>
      <c r="R134" s="211">
        <f>SUM(R135:R171)</f>
        <v>2.9450699999999999</v>
      </c>
      <c r="S134" s="210"/>
      <c r="T134" s="212">
        <f>SUM(T135:T171)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SUM(BK135:BK171)</f>
        <v>0</v>
      </c>
    </row>
    <row r="135" s="2" customFormat="1" ht="37.8" customHeight="1">
      <c r="A135" s="41"/>
      <c r="B135" s="42"/>
      <c r="C135" s="218" t="s">
        <v>512</v>
      </c>
      <c r="D135" s="218" t="s">
        <v>375</v>
      </c>
      <c r="E135" s="219" t="s">
        <v>5995</v>
      </c>
      <c r="F135" s="220" t="s">
        <v>5996</v>
      </c>
      <c r="G135" s="221" t="s">
        <v>230</v>
      </c>
      <c r="H135" s="222">
        <v>30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0.013480000000000001</v>
      </c>
      <c r="R135" s="227">
        <f>Q135*H135</f>
        <v>0.40440000000000004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5997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5998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37.8" customHeight="1">
      <c r="A137" s="41"/>
      <c r="B137" s="42"/>
      <c r="C137" s="218" t="s">
        <v>7</v>
      </c>
      <c r="D137" s="218" t="s">
        <v>375</v>
      </c>
      <c r="E137" s="219" t="s">
        <v>5999</v>
      </c>
      <c r="F137" s="220" t="s">
        <v>6000</v>
      </c>
      <c r="G137" s="221" t="s">
        <v>230</v>
      </c>
      <c r="H137" s="222">
        <v>1885</v>
      </c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0.00062</v>
      </c>
      <c r="R137" s="227">
        <f>Q137*H137</f>
        <v>1.1687000000000001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6001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6002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4" customFormat="1">
      <c r="A139" s="14"/>
      <c r="B139" s="247"/>
      <c r="C139" s="248"/>
      <c r="D139" s="238" t="s">
        <v>383</v>
      </c>
      <c r="E139" s="249" t="s">
        <v>19</v>
      </c>
      <c r="F139" s="250" t="s">
        <v>6003</v>
      </c>
      <c r="G139" s="248"/>
      <c r="H139" s="251">
        <v>1450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383</v>
      </c>
      <c r="AU139" s="257" t="s">
        <v>91</v>
      </c>
      <c r="AV139" s="14" t="s">
        <v>91</v>
      </c>
      <c r="AW139" s="14" t="s">
        <v>37</v>
      </c>
      <c r="AX139" s="14" t="s">
        <v>85</v>
      </c>
      <c r="AY139" s="257" t="s">
        <v>373</v>
      </c>
    </row>
    <row r="140" s="14" customFormat="1">
      <c r="A140" s="14"/>
      <c r="B140" s="247"/>
      <c r="C140" s="248"/>
      <c r="D140" s="238" t="s">
        <v>383</v>
      </c>
      <c r="E140" s="248"/>
      <c r="F140" s="250" t="s">
        <v>6004</v>
      </c>
      <c r="G140" s="248"/>
      <c r="H140" s="251">
        <v>1885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4</v>
      </c>
      <c r="AX140" s="14" t="s">
        <v>85</v>
      </c>
      <c r="AY140" s="257" t="s">
        <v>373</v>
      </c>
    </row>
    <row r="141" s="2" customFormat="1" ht="37.8" customHeight="1">
      <c r="A141" s="41"/>
      <c r="B141" s="42"/>
      <c r="C141" s="218" t="s">
        <v>533</v>
      </c>
      <c r="D141" s="218" t="s">
        <v>375</v>
      </c>
      <c r="E141" s="219" t="s">
        <v>6005</v>
      </c>
      <c r="F141" s="220" t="s">
        <v>6006</v>
      </c>
      <c r="G141" s="221" t="s">
        <v>230</v>
      </c>
      <c r="H141" s="222">
        <v>533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0.00095</v>
      </c>
      <c r="R141" s="227">
        <f>Q141*H141</f>
        <v>0.50634999999999997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6007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6008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6009</v>
      </c>
      <c r="G143" s="248"/>
      <c r="H143" s="251">
        <v>410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14" customFormat="1">
      <c r="A144" s="14"/>
      <c r="B144" s="247"/>
      <c r="C144" s="248"/>
      <c r="D144" s="238" t="s">
        <v>383</v>
      </c>
      <c r="E144" s="248"/>
      <c r="F144" s="250" t="s">
        <v>6010</v>
      </c>
      <c r="G144" s="248"/>
      <c r="H144" s="251">
        <v>533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383</v>
      </c>
      <c r="AU144" s="257" t="s">
        <v>91</v>
      </c>
      <c r="AV144" s="14" t="s">
        <v>91</v>
      </c>
      <c r="AW144" s="14" t="s">
        <v>4</v>
      </c>
      <c r="AX144" s="14" t="s">
        <v>85</v>
      </c>
      <c r="AY144" s="257" t="s">
        <v>373</v>
      </c>
    </row>
    <row r="145" s="2" customFormat="1" ht="37.8" customHeight="1">
      <c r="A145" s="41"/>
      <c r="B145" s="42"/>
      <c r="C145" s="218" t="s">
        <v>543</v>
      </c>
      <c r="D145" s="218" t="s">
        <v>375</v>
      </c>
      <c r="E145" s="219" t="s">
        <v>6011</v>
      </c>
      <c r="F145" s="220" t="s">
        <v>6012</v>
      </c>
      <c r="G145" s="221" t="s">
        <v>230</v>
      </c>
      <c r="H145" s="222">
        <v>182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0.0011900000000000001</v>
      </c>
      <c r="R145" s="227">
        <f>Q145*H145</f>
        <v>0.21658000000000002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482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6013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6014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14" customFormat="1">
      <c r="A147" s="14"/>
      <c r="B147" s="247"/>
      <c r="C147" s="248"/>
      <c r="D147" s="238" t="s">
        <v>383</v>
      </c>
      <c r="E147" s="249" t="s">
        <v>19</v>
      </c>
      <c r="F147" s="250" t="s">
        <v>6015</v>
      </c>
      <c r="G147" s="248"/>
      <c r="H147" s="251">
        <v>140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37</v>
      </c>
      <c r="AX147" s="14" t="s">
        <v>85</v>
      </c>
      <c r="AY147" s="257" t="s">
        <v>373</v>
      </c>
    </row>
    <row r="148" s="14" customFormat="1">
      <c r="A148" s="14"/>
      <c r="B148" s="247"/>
      <c r="C148" s="248"/>
      <c r="D148" s="238" t="s">
        <v>383</v>
      </c>
      <c r="E148" s="248"/>
      <c r="F148" s="250" t="s">
        <v>6016</v>
      </c>
      <c r="G148" s="248"/>
      <c r="H148" s="251">
        <v>182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4</v>
      </c>
      <c r="AX148" s="14" t="s">
        <v>85</v>
      </c>
      <c r="AY148" s="257" t="s">
        <v>373</v>
      </c>
    </row>
    <row r="149" s="2" customFormat="1" ht="37.8" customHeight="1">
      <c r="A149" s="41"/>
      <c r="B149" s="42"/>
      <c r="C149" s="218" t="s">
        <v>552</v>
      </c>
      <c r="D149" s="218" t="s">
        <v>375</v>
      </c>
      <c r="E149" s="219" t="s">
        <v>6017</v>
      </c>
      <c r="F149" s="220" t="s">
        <v>6018</v>
      </c>
      <c r="G149" s="221" t="s">
        <v>230</v>
      </c>
      <c r="H149" s="222">
        <v>230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0.0015</v>
      </c>
      <c r="R149" s="227">
        <f>Q149*H149</f>
        <v>0.34500000000000003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6019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6020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6021</v>
      </c>
      <c r="G151" s="248"/>
      <c r="H151" s="251">
        <v>230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37.8" customHeight="1">
      <c r="A152" s="41"/>
      <c r="B152" s="42"/>
      <c r="C152" s="218" t="s">
        <v>559</v>
      </c>
      <c r="D152" s="218" t="s">
        <v>375</v>
      </c>
      <c r="E152" s="219" t="s">
        <v>6022</v>
      </c>
      <c r="F152" s="220" t="s">
        <v>6023</v>
      </c>
      <c r="G152" s="221" t="s">
        <v>230</v>
      </c>
      <c r="H152" s="222">
        <v>104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0.0026099999999999999</v>
      </c>
      <c r="R152" s="227">
        <f>Q152*H152</f>
        <v>0.27144000000000001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482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6024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6025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6026</v>
      </c>
      <c r="G154" s="248"/>
      <c r="H154" s="251">
        <v>80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14" customFormat="1">
      <c r="A155" s="14"/>
      <c r="B155" s="247"/>
      <c r="C155" s="248"/>
      <c r="D155" s="238" t="s">
        <v>383</v>
      </c>
      <c r="E155" s="248"/>
      <c r="F155" s="250" t="s">
        <v>6027</v>
      </c>
      <c r="G155" s="248"/>
      <c r="H155" s="251">
        <v>104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383</v>
      </c>
      <c r="AU155" s="257" t="s">
        <v>91</v>
      </c>
      <c r="AV155" s="14" t="s">
        <v>91</v>
      </c>
      <c r="AW155" s="14" t="s">
        <v>4</v>
      </c>
      <c r="AX155" s="14" t="s">
        <v>85</v>
      </c>
      <c r="AY155" s="257" t="s">
        <v>373</v>
      </c>
    </row>
    <row r="156" s="2" customFormat="1" ht="24.15" customHeight="1">
      <c r="A156" s="41"/>
      <c r="B156" s="42"/>
      <c r="C156" s="218" t="s">
        <v>570</v>
      </c>
      <c r="D156" s="218" t="s">
        <v>375</v>
      </c>
      <c r="E156" s="219" t="s">
        <v>6028</v>
      </c>
      <c r="F156" s="220" t="s">
        <v>6029</v>
      </c>
      <c r="G156" s="221" t="s">
        <v>595</v>
      </c>
      <c r="H156" s="222">
        <v>20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0.0016299999999999999</v>
      </c>
      <c r="R156" s="227">
        <f>Q156*H156</f>
        <v>0.032599999999999997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6030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6031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4" customFormat="1">
      <c r="A158" s="14"/>
      <c r="B158" s="247"/>
      <c r="C158" s="248"/>
      <c r="D158" s="238" t="s">
        <v>383</v>
      </c>
      <c r="E158" s="249" t="s">
        <v>19</v>
      </c>
      <c r="F158" s="250" t="s">
        <v>6032</v>
      </c>
      <c r="G158" s="248"/>
      <c r="H158" s="251">
        <v>20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383</v>
      </c>
      <c r="AU158" s="257" t="s">
        <v>91</v>
      </c>
      <c r="AV158" s="14" t="s">
        <v>91</v>
      </c>
      <c r="AW158" s="14" t="s">
        <v>37</v>
      </c>
      <c r="AX158" s="14" t="s">
        <v>85</v>
      </c>
      <c r="AY158" s="257" t="s">
        <v>373</v>
      </c>
    </row>
    <row r="159" s="2" customFormat="1" ht="44.25" customHeight="1">
      <c r="A159" s="41"/>
      <c r="B159" s="42"/>
      <c r="C159" s="218" t="s">
        <v>578</v>
      </c>
      <c r="D159" s="218" t="s">
        <v>375</v>
      </c>
      <c r="E159" s="219" t="s">
        <v>6033</v>
      </c>
      <c r="F159" s="220" t="s">
        <v>6034</v>
      </c>
      <c r="G159" s="221" t="s">
        <v>230</v>
      </c>
      <c r="H159" s="222">
        <v>2830</v>
      </c>
      <c r="I159" s="223"/>
      <c r="J159" s="224">
        <f>ROUND(I159*H159,2)</f>
        <v>0</v>
      </c>
      <c r="K159" s="220" t="s">
        <v>378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6035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6036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14" customFormat="1">
      <c r="A161" s="14"/>
      <c r="B161" s="247"/>
      <c r="C161" s="248"/>
      <c r="D161" s="238" t="s">
        <v>383</v>
      </c>
      <c r="E161" s="249" t="s">
        <v>19</v>
      </c>
      <c r="F161" s="250" t="s">
        <v>6037</v>
      </c>
      <c r="G161" s="248"/>
      <c r="H161" s="251">
        <v>2830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383</v>
      </c>
      <c r="AU161" s="257" t="s">
        <v>91</v>
      </c>
      <c r="AV161" s="14" t="s">
        <v>91</v>
      </c>
      <c r="AW161" s="14" t="s">
        <v>37</v>
      </c>
      <c r="AX161" s="14" t="s">
        <v>85</v>
      </c>
      <c r="AY161" s="257" t="s">
        <v>373</v>
      </c>
    </row>
    <row r="162" s="2" customFormat="1" ht="44.25" customHeight="1">
      <c r="A162" s="41"/>
      <c r="B162" s="42"/>
      <c r="C162" s="218" t="s">
        <v>587</v>
      </c>
      <c r="D162" s="218" t="s">
        <v>375</v>
      </c>
      <c r="E162" s="219" t="s">
        <v>6038</v>
      </c>
      <c r="F162" s="220" t="s">
        <v>6039</v>
      </c>
      <c r="G162" s="221" t="s">
        <v>230</v>
      </c>
      <c r="H162" s="222">
        <v>104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6040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6041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1314</v>
      </c>
      <c r="G164" s="248"/>
      <c r="H164" s="251">
        <v>104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24.15" customHeight="1">
      <c r="A165" s="41"/>
      <c r="B165" s="42"/>
      <c r="C165" s="218" t="s">
        <v>592</v>
      </c>
      <c r="D165" s="218" t="s">
        <v>375</v>
      </c>
      <c r="E165" s="219" t="s">
        <v>6042</v>
      </c>
      <c r="F165" s="220" t="s">
        <v>6043</v>
      </c>
      <c r="G165" s="221" t="s">
        <v>595</v>
      </c>
      <c r="H165" s="222">
        <v>60</v>
      </c>
      <c r="I165" s="223"/>
      <c r="J165" s="224">
        <f>ROUND(I165*H165,2)</f>
        <v>0</v>
      </c>
      <c r="K165" s="220" t="s">
        <v>5388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6044</v>
      </c>
    </row>
    <row r="166" s="2" customFormat="1" ht="37.8" customHeight="1">
      <c r="A166" s="41"/>
      <c r="B166" s="42"/>
      <c r="C166" s="218" t="s">
        <v>598</v>
      </c>
      <c r="D166" s="218" t="s">
        <v>375</v>
      </c>
      <c r="E166" s="219" t="s">
        <v>6045</v>
      </c>
      <c r="F166" s="220" t="s">
        <v>6046</v>
      </c>
      <c r="G166" s="221" t="s">
        <v>5544</v>
      </c>
      <c r="H166" s="222">
        <v>60</v>
      </c>
      <c r="I166" s="223"/>
      <c r="J166" s="224">
        <f>ROUND(I166*H166,2)</f>
        <v>0</v>
      </c>
      <c r="K166" s="220" t="s">
        <v>5388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6047</v>
      </c>
    </row>
    <row r="167" s="2" customFormat="1" ht="16.5" customHeight="1">
      <c r="A167" s="41"/>
      <c r="B167" s="42"/>
      <c r="C167" s="218" t="s">
        <v>609</v>
      </c>
      <c r="D167" s="218" t="s">
        <v>375</v>
      </c>
      <c r="E167" s="219" t="s">
        <v>6048</v>
      </c>
      <c r="F167" s="220" t="s">
        <v>6049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5388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482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6050</v>
      </c>
    </row>
    <row r="168" s="2" customFormat="1" ht="49.05" customHeight="1">
      <c r="A168" s="41"/>
      <c r="B168" s="42"/>
      <c r="C168" s="218" t="s">
        <v>616</v>
      </c>
      <c r="D168" s="218" t="s">
        <v>375</v>
      </c>
      <c r="E168" s="219" t="s">
        <v>6051</v>
      </c>
      <c r="F168" s="220" t="s">
        <v>6052</v>
      </c>
      <c r="G168" s="221" t="s">
        <v>463</v>
      </c>
      <c r="H168" s="222">
        <v>2.9449999999999998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6053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6054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49.05" customHeight="1">
      <c r="A170" s="41"/>
      <c r="B170" s="42"/>
      <c r="C170" s="218" t="s">
        <v>622</v>
      </c>
      <c r="D170" s="218" t="s">
        <v>375</v>
      </c>
      <c r="E170" s="219" t="s">
        <v>6055</v>
      </c>
      <c r="F170" s="220" t="s">
        <v>6056</v>
      </c>
      <c r="G170" s="221" t="s">
        <v>463</v>
      </c>
      <c r="H170" s="222">
        <v>2.9449999999999998</v>
      </c>
      <c r="I170" s="223"/>
      <c r="J170" s="224">
        <f>ROUND(I170*H170,2)</f>
        <v>0</v>
      </c>
      <c r="K170" s="220" t="s">
        <v>378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6057</v>
      </c>
    </row>
    <row r="171" s="2" customFormat="1">
      <c r="A171" s="41"/>
      <c r="B171" s="42"/>
      <c r="C171" s="43"/>
      <c r="D171" s="231" t="s">
        <v>381</v>
      </c>
      <c r="E171" s="43"/>
      <c r="F171" s="232" t="s">
        <v>6058</v>
      </c>
      <c r="G171" s="43"/>
      <c r="H171" s="43"/>
      <c r="I171" s="233"/>
      <c r="J171" s="43"/>
      <c r="K171" s="43"/>
      <c r="L171" s="47"/>
      <c r="M171" s="234"/>
      <c r="N171" s="23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381</v>
      </c>
      <c r="AU171" s="20" t="s">
        <v>91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4898</v>
      </c>
      <c r="F172" s="216" t="s">
        <v>5919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SUM(P173:P199)</f>
        <v>0</v>
      </c>
      <c r="Q172" s="210"/>
      <c r="R172" s="211">
        <f>SUM(R173:R199)</f>
        <v>0.12935999999999998</v>
      </c>
      <c r="S172" s="210"/>
      <c r="T172" s="212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SUM(BK173:BK199)</f>
        <v>0</v>
      </c>
    </row>
    <row r="173" s="2" customFormat="1" ht="24.15" customHeight="1">
      <c r="A173" s="41"/>
      <c r="B173" s="42"/>
      <c r="C173" s="218" t="s">
        <v>628</v>
      </c>
      <c r="D173" s="218" t="s">
        <v>375</v>
      </c>
      <c r="E173" s="219" t="s">
        <v>6059</v>
      </c>
      <c r="F173" s="220" t="s">
        <v>6060</v>
      </c>
      <c r="G173" s="221" t="s">
        <v>595</v>
      </c>
      <c r="H173" s="222">
        <v>20</v>
      </c>
      <c r="I173" s="223"/>
      <c r="J173" s="224">
        <f>ROUND(I173*H173,2)</f>
        <v>0</v>
      </c>
      <c r="K173" s="220" t="s">
        <v>378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9.0000000000000006E-05</v>
      </c>
      <c r="R173" s="227">
        <f>Q173*H173</f>
        <v>0.0018000000000000002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6061</v>
      </c>
    </row>
    <row r="174" s="2" customFormat="1">
      <c r="A174" s="41"/>
      <c r="B174" s="42"/>
      <c r="C174" s="43"/>
      <c r="D174" s="231" t="s">
        <v>381</v>
      </c>
      <c r="E174" s="43"/>
      <c r="F174" s="232" t="s">
        <v>6062</v>
      </c>
      <c r="G174" s="43"/>
      <c r="H174" s="43"/>
      <c r="I174" s="233"/>
      <c r="J174" s="43"/>
      <c r="K174" s="43"/>
      <c r="L174" s="47"/>
      <c r="M174" s="234"/>
      <c r="N174" s="23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381</v>
      </c>
      <c r="AU174" s="20" t="s">
        <v>91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6063</v>
      </c>
      <c r="G175" s="248"/>
      <c r="H175" s="251">
        <v>20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85</v>
      </c>
      <c r="AY175" s="257" t="s">
        <v>373</v>
      </c>
    </row>
    <row r="176" s="2" customFormat="1" ht="24.15" customHeight="1">
      <c r="A176" s="41"/>
      <c r="B176" s="42"/>
      <c r="C176" s="218" t="s">
        <v>633</v>
      </c>
      <c r="D176" s="218" t="s">
        <v>375</v>
      </c>
      <c r="E176" s="219" t="s">
        <v>6064</v>
      </c>
      <c r="F176" s="220" t="s">
        <v>6065</v>
      </c>
      <c r="G176" s="221" t="s">
        <v>595</v>
      </c>
      <c r="H176" s="222">
        <v>10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0.00024000000000000001</v>
      </c>
      <c r="R176" s="227">
        <f>Q176*H176</f>
        <v>0.0024000000000000002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482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6066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6067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6068</v>
      </c>
      <c r="G178" s="248"/>
      <c r="H178" s="251">
        <v>10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24.15" customHeight="1">
      <c r="A179" s="41"/>
      <c r="B179" s="42"/>
      <c r="C179" s="218" t="s">
        <v>638</v>
      </c>
      <c r="D179" s="218" t="s">
        <v>375</v>
      </c>
      <c r="E179" s="219" t="s">
        <v>6069</v>
      </c>
      <c r="F179" s="220" t="s">
        <v>6070</v>
      </c>
      <c r="G179" s="221" t="s">
        <v>595</v>
      </c>
      <c r="H179" s="222">
        <v>4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0.00122</v>
      </c>
      <c r="R179" s="227">
        <f>Q179*H179</f>
        <v>0.0048799999999999998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6071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6072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5770</v>
      </c>
      <c r="G181" s="248"/>
      <c r="H181" s="251">
        <v>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85</v>
      </c>
      <c r="AY181" s="257" t="s">
        <v>373</v>
      </c>
    </row>
    <row r="182" s="2" customFormat="1" ht="24.15" customHeight="1">
      <c r="A182" s="41"/>
      <c r="B182" s="42"/>
      <c r="C182" s="218" t="s">
        <v>644</v>
      </c>
      <c r="D182" s="218" t="s">
        <v>375</v>
      </c>
      <c r="E182" s="219" t="s">
        <v>6073</v>
      </c>
      <c r="F182" s="220" t="s">
        <v>6074</v>
      </c>
      <c r="G182" s="221" t="s">
        <v>595</v>
      </c>
      <c r="H182" s="222">
        <v>8</v>
      </c>
      <c r="I182" s="223"/>
      <c r="J182" s="224">
        <f>ROUND(I182*H182,2)</f>
        <v>0</v>
      </c>
      <c r="K182" s="220" t="s">
        <v>378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0.00076000000000000004</v>
      </c>
      <c r="R182" s="227">
        <f>Q182*H182</f>
        <v>0.0060800000000000003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6075</v>
      </c>
    </row>
    <row r="183" s="2" customFormat="1">
      <c r="A183" s="41"/>
      <c r="B183" s="42"/>
      <c r="C183" s="43"/>
      <c r="D183" s="231" t="s">
        <v>381</v>
      </c>
      <c r="E183" s="43"/>
      <c r="F183" s="232" t="s">
        <v>6076</v>
      </c>
      <c r="G183" s="43"/>
      <c r="H183" s="43"/>
      <c r="I183" s="233"/>
      <c r="J183" s="43"/>
      <c r="K183" s="43"/>
      <c r="L183" s="47"/>
      <c r="M183" s="234"/>
      <c r="N183" s="23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381</v>
      </c>
      <c r="AU183" s="20" t="s">
        <v>91</v>
      </c>
    </row>
    <row r="184" s="14" customFormat="1">
      <c r="A184" s="14"/>
      <c r="B184" s="247"/>
      <c r="C184" s="248"/>
      <c r="D184" s="238" t="s">
        <v>383</v>
      </c>
      <c r="E184" s="249" t="s">
        <v>19</v>
      </c>
      <c r="F184" s="250" t="s">
        <v>6077</v>
      </c>
      <c r="G184" s="248"/>
      <c r="H184" s="251">
        <v>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383</v>
      </c>
      <c r="AU184" s="257" t="s">
        <v>91</v>
      </c>
      <c r="AV184" s="14" t="s">
        <v>91</v>
      </c>
      <c r="AW184" s="14" t="s">
        <v>37</v>
      </c>
      <c r="AX184" s="14" t="s">
        <v>85</v>
      </c>
      <c r="AY184" s="257" t="s">
        <v>373</v>
      </c>
    </row>
    <row r="185" s="2" customFormat="1" ht="24.15" customHeight="1">
      <c r="A185" s="41"/>
      <c r="B185" s="42"/>
      <c r="C185" s="218" t="s">
        <v>650</v>
      </c>
      <c r="D185" s="218" t="s">
        <v>375</v>
      </c>
      <c r="E185" s="219" t="s">
        <v>6078</v>
      </c>
      <c r="F185" s="220" t="s">
        <v>6079</v>
      </c>
      <c r="G185" s="221" t="s">
        <v>595</v>
      </c>
      <c r="H185" s="222">
        <v>4</v>
      </c>
      <c r="I185" s="223"/>
      <c r="J185" s="224">
        <f>ROUND(I185*H185,2)</f>
        <v>0</v>
      </c>
      <c r="K185" s="220" t="s">
        <v>5388</v>
      </c>
      <c r="L185" s="47"/>
      <c r="M185" s="225" t="s">
        <v>19</v>
      </c>
      <c r="N185" s="226" t="s">
        <v>50</v>
      </c>
      <c r="O185" s="87"/>
      <c r="P185" s="227">
        <f>O185*H185</f>
        <v>0</v>
      </c>
      <c r="Q185" s="227">
        <v>0.00095</v>
      </c>
      <c r="R185" s="227">
        <f>Q185*H185</f>
        <v>0.0038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482</v>
      </c>
      <c r="AT185" s="229" t="s">
        <v>375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6080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5770</v>
      </c>
      <c r="G186" s="248"/>
      <c r="H186" s="251">
        <v>4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5" customFormat="1">
      <c r="A187" s="15"/>
      <c r="B187" s="258"/>
      <c r="C187" s="259"/>
      <c r="D187" s="238" t="s">
        <v>383</v>
      </c>
      <c r="E187" s="260" t="s">
        <v>19</v>
      </c>
      <c r="F187" s="261" t="s">
        <v>386</v>
      </c>
      <c r="G187" s="259"/>
      <c r="H187" s="262">
        <v>4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383</v>
      </c>
      <c r="AU187" s="268" t="s">
        <v>91</v>
      </c>
      <c r="AV187" s="15" t="s">
        <v>379</v>
      </c>
      <c r="AW187" s="15" t="s">
        <v>37</v>
      </c>
      <c r="AX187" s="15" t="s">
        <v>85</v>
      </c>
      <c r="AY187" s="268" t="s">
        <v>373</v>
      </c>
    </row>
    <row r="188" s="2" customFormat="1" ht="37.8" customHeight="1">
      <c r="A188" s="41"/>
      <c r="B188" s="42"/>
      <c r="C188" s="280" t="s">
        <v>656</v>
      </c>
      <c r="D188" s="280" t="s">
        <v>489</v>
      </c>
      <c r="E188" s="281" t="s">
        <v>6081</v>
      </c>
      <c r="F188" s="282" t="s">
        <v>6082</v>
      </c>
      <c r="G188" s="283" t="s">
        <v>595</v>
      </c>
      <c r="H188" s="284">
        <v>120</v>
      </c>
      <c r="I188" s="285"/>
      <c r="J188" s="286">
        <f>ROUND(I188*H188,2)</f>
        <v>0</v>
      </c>
      <c r="K188" s="282" t="s">
        <v>5388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0.00023000000000000001</v>
      </c>
      <c r="R188" s="227">
        <f>Q188*H188</f>
        <v>0.0276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6083</v>
      </c>
    </row>
    <row r="189" s="14" customFormat="1">
      <c r="A189" s="14"/>
      <c r="B189" s="247"/>
      <c r="C189" s="248"/>
      <c r="D189" s="238" t="s">
        <v>383</v>
      </c>
      <c r="E189" s="249" t="s">
        <v>19</v>
      </c>
      <c r="F189" s="250" t="s">
        <v>6084</v>
      </c>
      <c r="G189" s="248"/>
      <c r="H189" s="251">
        <v>120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383</v>
      </c>
      <c r="AU189" s="257" t="s">
        <v>91</v>
      </c>
      <c r="AV189" s="14" t="s">
        <v>91</v>
      </c>
      <c r="AW189" s="14" t="s">
        <v>37</v>
      </c>
      <c r="AX189" s="14" t="s">
        <v>85</v>
      </c>
      <c r="AY189" s="257" t="s">
        <v>373</v>
      </c>
    </row>
    <row r="190" s="2" customFormat="1" ht="24.15" customHeight="1">
      <c r="A190" s="41"/>
      <c r="B190" s="42"/>
      <c r="C190" s="280" t="s">
        <v>663</v>
      </c>
      <c r="D190" s="280" t="s">
        <v>489</v>
      </c>
      <c r="E190" s="281" t="s">
        <v>6085</v>
      </c>
      <c r="F190" s="282" t="s">
        <v>6086</v>
      </c>
      <c r="G190" s="283" t="s">
        <v>595</v>
      </c>
      <c r="H190" s="284">
        <v>86</v>
      </c>
      <c r="I190" s="285"/>
      <c r="J190" s="286">
        <f>ROUND(I190*H190,2)</f>
        <v>0</v>
      </c>
      <c r="K190" s="282" t="s">
        <v>5388</v>
      </c>
      <c r="L190" s="287"/>
      <c r="M190" s="288" t="s">
        <v>19</v>
      </c>
      <c r="N190" s="289" t="s">
        <v>50</v>
      </c>
      <c r="O190" s="87"/>
      <c r="P190" s="227">
        <f>O190*H190</f>
        <v>0</v>
      </c>
      <c r="Q190" s="227">
        <v>0.00023000000000000001</v>
      </c>
      <c r="R190" s="227">
        <f>Q190*H190</f>
        <v>0.019779999999999999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616</v>
      </c>
      <c r="AT190" s="229" t="s">
        <v>489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6087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6088</v>
      </c>
      <c r="G191" s="248"/>
      <c r="H191" s="251">
        <v>86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85</v>
      </c>
      <c r="AY191" s="257" t="s">
        <v>373</v>
      </c>
    </row>
    <row r="192" s="2" customFormat="1" ht="44.25" customHeight="1">
      <c r="A192" s="41"/>
      <c r="B192" s="42"/>
      <c r="C192" s="280" t="s">
        <v>676</v>
      </c>
      <c r="D192" s="280" t="s">
        <v>489</v>
      </c>
      <c r="E192" s="281" t="s">
        <v>6089</v>
      </c>
      <c r="F192" s="282" t="s">
        <v>6090</v>
      </c>
      <c r="G192" s="283" t="s">
        <v>595</v>
      </c>
      <c r="H192" s="284">
        <v>34</v>
      </c>
      <c r="I192" s="285"/>
      <c r="J192" s="286">
        <f>ROUND(I192*H192,2)</f>
        <v>0</v>
      </c>
      <c r="K192" s="282" t="s">
        <v>5388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0.00023000000000000001</v>
      </c>
      <c r="R192" s="227">
        <f>Q192*H192</f>
        <v>0.0078200000000000006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6091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6092</v>
      </c>
      <c r="G193" s="248"/>
      <c r="H193" s="251">
        <v>34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85</v>
      </c>
      <c r="AY193" s="257" t="s">
        <v>373</v>
      </c>
    </row>
    <row r="194" s="2" customFormat="1" ht="24.15" customHeight="1">
      <c r="A194" s="41"/>
      <c r="B194" s="42"/>
      <c r="C194" s="280" t="s">
        <v>684</v>
      </c>
      <c r="D194" s="280" t="s">
        <v>489</v>
      </c>
      <c r="E194" s="281" t="s">
        <v>6093</v>
      </c>
      <c r="F194" s="282" t="s">
        <v>6094</v>
      </c>
      <c r="G194" s="283" t="s">
        <v>595</v>
      </c>
      <c r="H194" s="284">
        <v>240</v>
      </c>
      <c r="I194" s="285"/>
      <c r="J194" s="286">
        <f>ROUND(I194*H194,2)</f>
        <v>0</v>
      </c>
      <c r="K194" s="282" t="s">
        <v>5388</v>
      </c>
      <c r="L194" s="287"/>
      <c r="M194" s="288" t="s">
        <v>19</v>
      </c>
      <c r="N194" s="289" t="s">
        <v>50</v>
      </c>
      <c r="O194" s="87"/>
      <c r="P194" s="227">
        <f>O194*H194</f>
        <v>0</v>
      </c>
      <c r="Q194" s="227">
        <v>0.00023000000000000001</v>
      </c>
      <c r="R194" s="227">
        <f>Q194*H194</f>
        <v>0.055199999999999999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616</v>
      </c>
      <c r="AT194" s="229" t="s">
        <v>489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6095</v>
      </c>
    </row>
    <row r="195" s="14" customFormat="1">
      <c r="A195" s="14"/>
      <c r="B195" s="247"/>
      <c r="C195" s="248"/>
      <c r="D195" s="238" t="s">
        <v>383</v>
      </c>
      <c r="E195" s="249" t="s">
        <v>19</v>
      </c>
      <c r="F195" s="250" t="s">
        <v>6096</v>
      </c>
      <c r="G195" s="248"/>
      <c r="H195" s="251">
        <v>240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383</v>
      </c>
      <c r="AU195" s="257" t="s">
        <v>91</v>
      </c>
      <c r="AV195" s="14" t="s">
        <v>91</v>
      </c>
      <c r="AW195" s="14" t="s">
        <v>37</v>
      </c>
      <c r="AX195" s="14" t="s">
        <v>85</v>
      </c>
      <c r="AY195" s="257" t="s">
        <v>373</v>
      </c>
    </row>
    <row r="196" s="2" customFormat="1" ht="49.05" customHeight="1">
      <c r="A196" s="41"/>
      <c r="B196" s="42"/>
      <c r="C196" s="218" t="s">
        <v>698</v>
      </c>
      <c r="D196" s="218" t="s">
        <v>375</v>
      </c>
      <c r="E196" s="219" t="s">
        <v>6097</v>
      </c>
      <c r="F196" s="220" t="s">
        <v>6098</v>
      </c>
      <c r="G196" s="221" t="s">
        <v>463</v>
      </c>
      <c r="H196" s="222">
        <v>0.129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482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6099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6100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62.7" customHeight="1">
      <c r="A198" s="41"/>
      <c r="B198" s="42"/>
      <c r="C198" s="218" t="s">
        <v>705</v>
      </c>
      <c r="D198" s="218" t="s">
        <v>375</v>
      </c>
      <c r="E198" s="219" t="s">
        <v>6101</v>
      </c>
      <c r="F198" s="220" t="s">
        <v>6102</v>
      </c>
      <c r="G198" s="221" t="s">
        <v>463</v>
      </c>
      <c r="H198" s="222">
        <v>0.129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6103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6104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4903</v>
      </c>
      <c r="F200" s="216" t="s">
        <v>6105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SUM(P201:P267)</f>
        <v>0</v>
      </c>
      <c r="Q200" s="210"/>
      <c r="R200" s="211">
        <f>SUM(R201:R267)</f>
        <v>4.4255499999999994</v>
      </c>
      <c r="S200" s="210"/>
      <c r="T200" s="212">
        <f>SUM(T201:T267)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91</v>
      </c>
      <c r="AT200" s="214" t="s">
        <v>77</v>
      </c>
      <c r="AU200" s="214" t="s">
        <v>85</v>
      </c>
      <c r="AY200" s="213" t="s">
        <v>373</v>
      </c>
      <c r="BK200" s="215">
        <f>SUM(BK201:BK267)</f>
        <v>0</v>
      </c>
    </row>
    <row r="201" s="2" customFormat="1" ht="37.8" customHeight="1">
      <c r="A201" s="41"/>
      <c r="B201" s="42"/>
      <c r="C201" s="218" t="s">
        <v>716</v>
      </c>
      <c r="D201" s="218" t="s">
        <v>375</v>
      </c>
      <c r="E201" s="219" t="s">
        <v>6106</v>
      </c>
      <c r="F201" s="220" t="s">
        <v>6107</v>
      </c>
      <c r="G201" s="221" t="s">
        <v>595</v>
      </c>
      <c r="H201" s="222">
        <v>120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482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6108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6109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6110</v>
      </c>
      <c r="G203" s="248"/>
      <c r="H203" s="251">
        <v>120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85</v>
      </c>
      <c r="AY203" s="257" t="s">
        <v>373</v>
      </c>
    </row>
    <row r="204" s="2" customFormat="1" ht="49.05" customHeight="1">
      <c r="A204" s="41"/>
      <c r="B204" s="42"/>
      <c r="C204" s="218" t="s">
        <v>727</v>
      </c>
      <c r="D204" s="218" t="s">
        <v>375</v>
      </c>
      <c r="E204" s="219" t="s">
        <v>6111</v>
      </c>
      <c r="F204" s="220" t="s">
        <v>6112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0.0201</v>
      </c>
      <c r="R204" s="227">
        <f>Q204*H204</f>
        <v>0.0201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6113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6114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14" customFormat="1">
      <c r="A206" s="14"/>
      <c r="B206" s="247"/>
      <c r="C206" s="248"/>
      <c r="D206" s="238" t="s">
        <v>383</v>
      </c>
      <c r="E206" s="249" t="s">
        <v>19</v>
      </c>
      <c r="F206" s="250" t="s">
        <v>6115</v>
      </c>
      <c r="G206" s="248"/>
      <c r="H206" s="251">
        <v>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383</v>
      </c>
      <c r="AU206" s="257" t="s">
        <v>91</v>
      </c>
      <c r="AV206" s="14" t="s">
        <v>91</v>
      </c>
      <c r="AW206" s="14" t="s">
        <v>37</v>
      </c>
      <c r="AX206" s="14" t="s">
        <v>85</v>
      </c>
      <c r="AY206" s="257" t="s">
        <v>373</v>
      </c>
    </row>
    <row r="207" s="2" customFormat="1" ht="49.05" customHeight="1">
      <c r="A207" s="41"/>
      <c r="B207" s="42"/>
      <c r="C207" s="218" t="s">
        <v>738</v>
      </c>
      <c r="D207" s="218" t="s">
        <v>375</v>
      </c>
      <c r="E207" s="219" t="s">
        <v>6116</v>
      </c>
      <c r="F207" s="220" t="s">
        <v>6117</v>
      </c>
      <c r="G207" s="221" t="s">
        <v>595</v>
      </c>
      <c r="H207" s="222">
        <v>2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0.021760000000000002</v>
      </c>
      <c r="R207" s="227">
        <f>Q207*H207</f>
        <v>0.043520000000000003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6118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6119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14" customFormat="1">
      <c r="A209" s="14"/>
      <c r="B209" s="247"/>
      <c r="C209" s="248"/>
      <c r="D209" s="238" t="s">
        <v>383</v>
      </c>
      <c r="E209" s="249" t="s">
        <v>19</v>
      </c>
      <c r="F209" s="250" t="s">
        <v>6120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383</v>
      </c>
      <c r="AU209" s="257" t="s">
        <v>91</v>
      </c>
      <c r="AV209" s="14" t="s">
        <v>91</v>
      </c>
      <c r="AW209" s="14" t="s">
        <v>37</v>
      </c>
      <c r="AX209" s="14" t="s">
        <v>85</v>
      </c>
      <c r="AY209" s="257" t="s">
        <v>373</v>
      </c>
    </row>
    <row r="210" s="2" customFormat="1" ht="49.05" customHeight="1">
      <c r="A210" s="41"/>
      <c r="B210" s="42"/>
      <c r="C210" s="218" t="s">
        <v>747</v>
      </c>
      <c r="D210" s="218" t="s">
        <v>375</v>
      </c>
      <c r="E210" s="219" t="s">
        <v>6121</v>
      </c>
      <c r="F210" s="220" t="s">
        <v>6122</v>
      </c>
      <c r="G210" s="221" t="s">
        <v>595</v>
      </c>
      <c r="H210" s="222">
        <v>2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0.02828</v>
      </c>
      <c r="R210" s="227">
        <f>Q210*H210</f>
        <v>0.056559999999999999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6123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6124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4" customFormat="1">
      <c r="A212" s="14"/>
      <c r="B212" s="247"/>
      <c r="C212" s="248"/>
      <c r="D212" s="238" t="s">
        <v>383</v>
      </c>
      <c r="E212" s="249" t="s">
        <v>19</v>
      </c>
      <c r="F212" s="250" t="s">
        <v>6120</v>
      </c>
      <c r="G212" s="248"/>
      <c r="H212" s="251">
        <v>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383</v>
      </c>
      <c r="AU212" s="257" t="s">
        <v>91</v>
      </c>
      <c r="AV212" s="14" t="s">
        <v>91</v>
      </c>
      <c r="AW212" s="14" t="s">
        <v>37</v>
      </c>
      <c r="AX212" s="14" t="s">
        <v>85</v>
      </c>
      <c r="AY212" s="257" t="s">
        <v>373</v>
      </c>
    </row>
    <row r="213" s="2" customFormat="1" ht="49.05" customHeight="1">
      <c r="A213" s="41"/>
      <c r="B213" s="42"/>
      <c r="C213" s="218" t="s">
        <v>754</v>
      </c>
      <c r="D213" s="218" t="s">
        <v>375</v>
      </c>
      <c r="E213" s="219" t="s">
        <v>6125</v>
      </c>
      <c r="F213" s="220" t="s">
        <v>6126</v>
      </c>
      <c r="G213" s="221" t="s">
        <v>595</v>
      </c>
      <c r="H213" s="222">
        <v>3</v>
      </c>
      <c r="I213" s="223"/>
      <c r="J213" s="224">
        <f>ROUND(I213*H213,2)</f>
        <v>0</v>
      </c>
      <c r="K213" s="220" t="s">
        <v>378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0.034799999999999998</v>
      </c>
      <c r="R213" s="227">
        <f>Q213*H213</f>
        <v>0.10439999999999999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6127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6128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14" customFormat="1">
      <c r="A215" s="14"/>
      <c r="B215" s="247"/>
      <c r="C215" s="248"/>
      <c r="D215" s="238" t="s">
        <v>383</v>
      </c>
      <c r="E215" s="249" t="s">
        <v>19</v>
      </c>
      <c r="F215" s="250" t="s">
        <v>6129</v>
      </c>
      <c r="G215" s="248"/>
      <c r="H215" s="251">
        <v>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383</v>
      </c>
      <c r="AU215" s="257" t="s">
        <v>91</v>
      </c>
      <c r="AV215" s="14" t="s">
        <v>91</v>
      </c>
      <c r="AW215" s="14" t="s">
        <v>37</v>
      </c>
      <c r="AX215" s="14" t="s">
        <v>85</v>
      </c>
      <c r="AY215" s="257" t="s">
        <v>373</v>
      </c>
    </row>
    <row r="216" s="2" customFormat="1" ht="49.05" customHeight="1">
      <c r="A216" s="41"/>
      <c r="B216" s="42"/>
      <c r="C216" s="218" t="s">
        <v>763</v>
      </c>
      <c r="D216" s="218" t="s">
        <v>375</v>
      </c>
      <c r="E216" s="219" t="s">
        <v>6130</v>
      </c>
      <c r="F216" s="220" t="s">
        <v>6131</v>
      </c>
      <c r="G216" s="221" t="s">
        <v>595</v>
      </c>
      <c r="H216" s="222">
        <v>2</v>
      </c>
      <c r="I216" s="223"/>
      <c r="J216" s="224">
        <f>ROUND(I216*H216,2)</f>
        <v>0</v>
      </c>
      <c r="K216" s="220" t="s">
        <v>378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0.054359999999999999</v>
      </c>
      <c r="R216" s="227">
        <f>Q216*H216</f>
        <v>0.10872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482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6132</v>
      </c>
    </row>
    <row r="217" s="2" customFormat="1">
      <c r="A217" s="41"/>
      <c r="B217" s="42"/>
      <c r="C217" s="43"/>
      <c r="D217" s="231" t="s">
        <v>381</v>
      </c>
      <c r="E217" s="43"/>
      <c r="F217" s="232" t="s">
        <v>6133</v>
      </c>
      <c r="G217" s="43"/>
      <c r="H217" s="43"/>
      <c r="I217" s="233"/>
      <c r="J217" s="43"/>
      <c r="K217" s="43"/>
      <c r="L217" s="47"/>
      <c r="M217" s="234"/>
      <c r="N217" s="23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381</v>
      </c>
      <c r="AU217" s="20" t="s">
        <v>91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6120</v>
      </c>
      <c r="G218" s="248"/>
      <c r="H218" s="251">
        <v>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49.05" customHeight="1">
      <c r="A219" s="41"/>
      <c r="B219" s="42"/>
      <c r="C219" s="218" t="s">
        <v>324</v>
      </c>
      <c r="D219" s="218" t="s">
        <v>375</v>
      </c>
      <c r="E219" s="219" t="s">
        <v>6134</v>
      </c>
      <c r="F219" s="220" t="s">
        <v>6135</v>
      </c>
      <c r="G219" s="221" t="s">
        <v>595</v>
      </c>
      <c r="H219" s="222">
        <v>7</v>
      </c>
      <c r="I219" s="223"/>
      <c r="J219" s="224">
        <f>ROUND(I219*H219,2)</f>
        <v>0</v>
      </c>
      <c r="K219" s="220" t="s">
        <v>378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0.029100000000000001</v>
      </c>
      <c r="R219" s="227">
        <f>Q219*H219</f>
        <v>0.20369999999999999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482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6136</v>
      </c>
    </row>
    <row r="220" s="2" customFormat="1">
      <c r="A220" s="41"/>
      <c r="B220" s="42"/>
      <c r="C220" s="43"/>
      <c r="D220" s="231" t="s">
        <v>381</v>
      </c>
      <c r="E220" s="43"/>
      <c r="F220" s="232" t="s">
        <v>6137</v>
      </c>
      <c r="G220" s="43"/>
      <c r="H220" s="43"/>
      <c r="I220" s="233"/>
      <c r="J220" s="43"/>
      <c r="K220" s="43"/>
      <c r="L220" s="47"/>
      <c r="M220" s="234"/>
      <c r="N220" s="23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381</v>
      </c>
      <c r="AU220" s="20" t="s">
        <v>91</v>
      </c>
    </row>
    <row r="221" s="14" customFormat="1">
      <c r="A221" s="14"/>
      <c r="B221" s="247"/>
      <c r="C221" s="248"/>
      <c r="D221" s="238" t="s">
        <v>383</v>
      </c>
      <c r="E221" s="249" t="s">
        <v>19</v>
      </c>
      <c r="F221" s="250" t="s">
        <v>6138</v>
      </c>
      <c r="G221" s="248"/>
      <c r="H221" s="251">
        <v>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383</v>
      </c>
      <c r="AU221" s="257" t="s">
        <v>91</v>
      </c>
      <c r="AV221" s="14" t="s">
        <v>91</v>
      </c>
      <c r="AW221" s="14" t="s">
        <v>37</v>
      </c>
      <c r="AX221" s="14" t="s">
        <v>85</v>
      </c>
      <c r="AY221" s="257" t="s">
        <v>373</v>
      </c>
    </row>
    <row r="222" s="2" customFormat="1" ht="49.05" customHeight="1">
      <c r="A222" s="41"/>
      <c r="B222" s="42"/>
      <c r="C222" s="218" t="s">
        <v>774</v>
      </c>
      <c r="D222" s="218" t="s">
        <v>375</v>
      </c>
      <c r="E222" s="219" t="s">
        <v>6139</v>
      </c>
      <c r="F222" s="220" t="s">
        <v>6140</v>
      </c>
      <c r="G222" s="221" t="s">
        <v>595</v>
      </c>
      <c r="H222" s="222">
        <v>23</v>
      </c>
      <c r="I222" s="223"/>
      <c r="J222" s="224">
        <f>ROUND(I222*H222,2)</f>
        <v>0</v>
      </c>
      <c r="K222" s="220" t="s">
        <v>378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0.034479999999999997</v>
      </c>
      <c r="R222" s="227">
        <f>Q222*H222</f>
        <v>0.79303999999999997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6141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6142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6143</v>
      </c>
      <c r="G224" s="248"/>
      <c r="H224" s="251">
        <v>23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49.05" customHeight="1">
      <c r="A225" s="41"/>
      <c r="B225" s="42"/>
      <c r="C225" s="218" t="s">
        <v>781</v>
      </c>
      <c r="D225" s="218" t="s">
        <v>375</v>
      </c>
      <c r="E225" s="219" t="s">
        <v>6144</v>
      </c>
      <c r="F225" s="220" t="s">
        <v>6145</v>
      </c>
      <c r="G225" s="221" t="s">
        <v>595</v>
      </c>
      <c r="H225" s="222">
        <v>9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0.03986</v>
      </c>
      <c r="R225" s="227">
        <f>Q225*H225</f>
        <v>0.35874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6146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6147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14" customFormat="1">
      <c r="A227" s="14"/>
      <c r="B227" s="247"/>
      <c r="C227" s="248"/>
      <c r="D227" s="238" t="s">
        <v>383</v>
      </c>
      <c r="E227" s="249" t="s">
        <v>19</v>
      </c>
      <c r="F227" s="250" t="s">
        <v>6148</v>
      </c>
      <c r="G227" s="248"/>
      <c r="H227" s="251">
        <v>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383</v>
      </c>
      <c r="AU227" s="257" t="s">
        <v>91</v>
      </c>
      <c r="AV227" s="14" t="s">
        <v>91</v>
      </c>
      <c r="AW227" s="14" t="s">
        <v>37</v>
      </c>
      <c r="AX227" s="14" t="s">
        <v>85</v>
      </c>
      <c r="AY227" s="257" t="s">
        <v>373</v>
      </c>
    </row>
    <row r="228" s="2" customFormat="1" ht="49.05" customHeight="1">
      <c r="A228" s="41"/>
      <c r="B228" s="42"/>
      <c r="C228" s="218" t="s">
        <v>787</v>
      </c>
      <c r="D228" s="218" t="s">
        <v>375</v>
      </c>
      <c r="E228" s="219" t="s">
        <v>6149</v>
      </c>
      <c r="F228" s="220" t="s">
        <v>6150</v>
      </c>
      <c r="G228" s="221" t="s">
        <v>595</v>
      </c>
      <c r="H228" s="222">
        <v>14</v>
      </c>
      <c r="I228" s="223"/>
      <c r="J228" s="224">
        <f>ROUND(I228*H228,2)</f>
        <v>0</v>
      </c>
      <c r="K228" s="220" t="s">
        <v>378</v>
      </c>
      <c r="L228" s="47"/>
      <c r="M228" s="225" t="s">
        <v>19</v>
      </c>
      <c r="N228" s="226" t="s">
        <v>50</v>
      </c>
      <c r="O228" s="87"/>
      <c r="P228" s="227">
        <f>O228*H228</f>
        <v>0</v>
      </c>
      <c r="Q228" s="227">
        <v>0.045240000000000002</v>
      </c>
      <c r="R228" s="227">
        <f>Q228*H228</f>
        <v>0.63336000000000003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482</v>
      </c>
      <c r="AT228" s="229" t="s">
        <v>375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6151</v>
      </c>
    </row>
    <row r="229" s="2" customFormat="1">
      <c r="A229" s="41"/>
      <c r="B229" s="42"/>
      <c r="C229" s="43"/>
      <c r="D229" s="231" t="s">
        <v>381</v>
      </c>
      <c r="E229" s="43"/>
      <c r="F229" s="232" t="s">
        <v>6152</v>
      </c>
      <c r="G229" s="43"/>
      <c r="H229" s="43"/>
      <c r="I229" s="233"/>
      <c r="J229" s="43"/>
      <c r="K229" s="43"/>
      <c r="L229" s="47"/>
      <c r="M229" s="234"/>
      <c r="N229" s="23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381</v>
      </c>
      <c r="AU229" s="20" t="s">
        <v>91</v>
      </c>
    </row>
    <row r="230" s="14" customFormat="1">
      <c r="A230" s="14"/>
      <c r="B230" s="247"/>
      <c r="C230" s="248"/>
      <c r="D230" s="238" t="s">
        <v>383</v>
      </c>
      <c r="E230" s="249" t="s">
        <v>19</v>
      </c>
      <c r="F230" s="250" t="s">
        <v>6153</v>
      </c>
      <c r="G230" s="248"/>
      <c r="H230" s="251">
        <v>14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383</v>
      </c>
      <c r="AU230" s="257" t="s">
        <v>91</v>
      </c>
      <c r="AV230" s="14" t="s">
        <v>91</v>
      </c>
      <c r="AW230" s="14" t="s">
        <v>37</v>
      </c>
      <c r="AX230" s="14" t="s">
        <v>85</v>
      </c>
      <c r="AY230" s="257" t="s">
        <v>373</v>
      </c>
    </row>
    <row r="231" s="2" customFormat="1" ht="49.05" customHeight="1">
      <c r="A231" s="41"/>
      <c r="B231" s="42"/>
      <c r="C231" s="218" t="s">
        <v>793</v>
      </c>
      <c r="D231" s="218" t="s">
        <v>375</v>
      </c>
      <c r="E231" s="219" t="s">
        <v>6154</v>
      </c>
      <c r="F231" s="220" t="s">
        <v>6155</v>
      </c>
      <c r="G231" s="221" t="s">
        <v>595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0.051720000000000002</v>
      </c>
      <c r="R231" s="227">
        <f>Q231*H231</f>
        <v>0.10344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482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6156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6157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6120</v>
      </c>
      <c r="G233" s="248"/>
      <c r="H233" s="251">
        <v>2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85</v>
      </c>
      <c r="AY233" s="257" t="s">
        <v>373</v>
      </c>
    </row>
    <row r="234" s="2" customFormat="1" ht="49.05" customHeight="1">
      <c r="A234" s="41"/>
      <c r="B234" s="42"/>
      <c r="C234" s="218" t="s">
        <v>799</v>
      </c>
      <c r="D234" s="218" t="s">
        <v>375</v>
      </c>
      <c r="E234" s="219" t="s">
        <v>6158</v>
      </c>
      <c r="F234" s="220" t="s">
        <v>6159</v>
      </c>
      <c r="G234" s="221" t="s">
        <v>595</v>
      </c>
      <c r="H234" s="222">
        <v>4</v>
      </c>
      <c r="I234" s="223"/>
      <c r="J234" s="224">
        <f>ROUND(I234*H234,2)</f>
        <v>0</v>
      </c>
      <c r="K234" s="220" t="s">
        <v>378</v>
      </c>
      <c r="L234" s="47"/>
      <c r="M234" s="225" t="s">
        <v>19</v>
      </c>
      <c r="N234" s="226" t="s">
        <v>50</v>
      </c>
      <c r="O234" s="87"/>
      <c r="P234" s="227">
        <f>O234*H234</f>
        <v>0</v>
      </c>
      <c r="Q234" s="227">
        <v>0.057099999999999998</v>
      </c>
      <c r="R234" s="227">
        <f>Q234*H234</f>
        <v>0.22839999999999999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482</v>
      </c>
      <c r="AT234" s="229" t="s">
        <v>375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6160</v>
      </c>
    </row>
    <row r="235" s="2" customFormat="1">
      <c r="A235" s="41"/>
      <c r="B235" s="42"/>
      <c r="C235" s="43"/>
      <c r="D235" s="231" t="s">
        <v>381</v>
      </c>
      <c r="E235" s="43"/>
      <c r="F235" s="232" t="s">
        <v>6161</v>
      </c>
      <c r="G235" s="43"/>
      <c r="H235" s="43"/>
      <c r="I235" s="233"/>
      <c r="J235" s="43"/>
      <c r="K235" s="43"/>
      <c r="L235" s="47"/>
      <c r="M235" s="234"/>
      <c r="N235" s="23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381</v>
      </c>
      <c r="AU235" s="20" t="s">
        <v>91</v>
      </c>
    </row>
    <row r="236" s="14" customFormat="1">
      <c r="A236" s="14"/>
      <c r="B236" s="247"/>
      <c r="C236" s="248"/>
      <c r="D236" s="238" t="s">
        <v>383</v>
      </c>
      <c r="E236" s="249" t="s">
        <v>19</v>
      </c>
      <c r="F236" s="250" t="s">
        <v>6162</v>
      </c>
      <c r="G236" s="248"/>
      <c r="H236" s="251">
        <v>4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383</v>
      </c>
      <c r="AU236" s="257" t="s">
        <v>91</v>
      </c>
      <c r="AV236" s="14" t="s">
        <v>91</v>
      </c>
      <c r="AW236" s="14" t="s">
        <v>37</v>
      </c>
      <c r="AX236" s="14" t="s">
        <v>85</v>
      </c>
      <c r="AY236" s="257" t="s">
        <v>373</v>
      </c>
    </row>
    <row r="237" s="2" customFormat="1" ht="49.05" customHeight="1">
      <c r="A237" s="41"/>
      <c r="B237" s="42"/>
      <c r="C237" s="218" t="s">
        <v>805</v>
      </c>
      <c r="D237" s="218" t="s">
        <v>375</v>
      </c>
      <c r="E237" s="219" t="s">
        <v>6163</v>
      </c>
      <c r="F237" s="220" t="s">
        <v>6164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0.065170000000000006</v>
      </c>
      <c r="R237" s="227">
        <f>Q237*H237</f>
        <v>0.065170000000000006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482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6165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6166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6115</v>
      </c>
      <c r="G239" s="248"/>
      <c r="H239" s="251">
        <v>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85</v>
      </c>
      <c r="AY239" s="257" t="s">
        <v>373</v>
      </c>
    </row>
    <row r="240" s="2" customFormat="1" ht="49.05" customHeight="1">
      <c r="A240" s="41"/>
      <c r="B240" s="42"/>
      <c r="C240" s="218" t="s">
        <v>811</v>
      </c>
      <c r="D240" s="218" t="s">
        <v>375</v>
      </c>
      <c r="E240" s="219" t="s">
        <v>6167</v>
      </c>
      <c r="F240" s="220" t="s">
        <v>6168</v>
      </c>
      <c r="G240" s="221" t="s">
        <v>595</v>
      </c>
      <c r="H240" s="222">
        <v>5</v>
      </c>
      <c r="I240" s="223"/>
      <c r="J240" s="224">
        <f>ROUND(I240*H240,2)</f>
        <v>0</v>
      </c>
      <c r="K240" s="220" t="s">
        <v>378</v>
      </c>
      <c r="L240" s="47"/>
      <c r="M240" s="225" t="s">
        <v>19</v>
      </c>
      <c r="N240" s="226" t="s">
        <v>50</v>
      </c>
      <c r="O240" s="87"/>
      <c r="P240" s="227">
        <f>O240*H240</f>
        <v>0</v>
      </c>
      <c r="Q240" s="227">
        <v>0.058000000000000003</v>
      </c>
      <c r="R240" s="227">
        <f>Q240*H240</f>
        <v>0.29000000000000004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482</v>
      </c>
      <c r="AT240" s="229" t="s">
        <v>375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6169</v>
      </c>
    </row>
    <row r="241" s="2" customFormat="1">
      <c r="A241" s="41"/>
      <c r="B241" s="42"/>
      <c r="C241" s="43"/>
      <c r="D241" s="231" t="s">
        <v>381</v>
      </c>
      <c r="E241" s="43"/>
      <c r="F241" s="232" t="s">
        <v>6170</v>
      </c>
      <c r="G241" s="43"/>
      <c r="H241" s="43"/>
      <c r="I241" s="233"/>
      <c r="J241" s="43"/>
      <c r="K241" s="43"/>
      <c r="L241" s="47"/>
      <c r="M241" s="234"/>
      <c r="N241" s="23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381</v>
      </c>
      <c r="AU241" s="20" t="s">
        <v>91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6171</v>
      </c>
      <c r="G242" s="248"/>
      <c r="H242" s="251">
        <v>5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49.05" customHeight="1">
      <c r="A243" s="41"/>
      <c r="B243" s="42"/>
      <c r="C243" s="218" t="s">
        <v>817</v>
      </c>
      <c r="D243" s="218" t="s">
        <v>375</v>
      </c>
      <c r="E243" s="219" t="s">
        <v>6172</v>
      </c>
      <c r="F243" s="220" t="s">
        <v>6173</v>
      </c>
      <c r="G243" s="221" t="s">
        <v>595</v>
      </c>
      <c r="H243" s="222">
        <v>4</v>
      </c>
      <c r="I243" s="223"/>
      <c r="J243" s="224">
        <f>ROUND(I243*H243,2)</f>
        <v>0</v>
      </c>
      <c r="K243" s="220" t="s">
        <v>378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0.069159999999999999</v>
      </c>
      <c r="R243" s="227">
        <f>Q243*H243</f>
        <v>0.27664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482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6174</v>
      </c>
    </row>
    <row r="244" s="2" customFormat="1">
      <c r="A244" s="41"/>
      <c r="B244" s="42"/>
      <c r="C244" s="43"/>
      <c r="D244" s="231" t="s">
        <v>381</v>
      </c>
      <c r="E244" s="43"/>
      <c r="F244" s="232" t="s">
        <v>6175</v>
      </c>
      <c r="G244" s="43"/>
      <c r="H244" s="43"/>
      <c r="I244" s="233"/>
      <c r="J244" s="43"/>
      <c r="K244" s="43"/>
      <c r="L244" s="47"/>
      <c r="M244" s="234"/>
      <c r="N244" s="23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381</v>
      </c>
      <c r="AU244" s="20" t="s">
        <v>91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6162</v>
      </c>
      <c r="G245" s="248"/>
      <c r="H245" s="251">
        <v>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85</v>
      </c>
      <c r="AY245" s="257" t="s">
        <v>373</v>
      </c>
    </row>
    <row r="246" s="2" customFormat="1" ht="49.05" customHeight="1">
      <c r="A246" s="41"/>
      <c r="B246" s="42"/>
      <c r="C246" s="218" t="s">
        <v>823</v>
      </c>
      <c r="D246" s="218" t="s">
        <v>375</v>
      </c>
      <c r="E246" s="219" t="s">
        <v>6176</v>
      </c>
      <c r="F246" s="220" t="s">
        <v>6177</v>
      </c>
      <c r="G246" s="221" t="s">
        <v>595</v>
      </c>
      <c r="H246" s="222">
        <v>1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0.080320000000000003</v>
      </c>
      <c r="R246" s="227">
        <f>Q246*H246</f>
        <v>0.080320000000000003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6178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6179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6115</v>
      </c>
      <c r="G248" s="248"/>
      <c r="H248" s="251">
        <v>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85</v>
      </c>
      <c r="AY248" s="257" t="s">
        <v>373</v>
      </c>
    </row>
    <row r="249" s="2" customFormat="1" ht="49.05" customHeight="1">
      <c r="A249" s="41"/>
      <c r="B249" s="42"/>
      <c r="C249" s="218" t="s">
        <v>878</v>
      </c>
      <c r="D249" s="218" t="s">
        <v>375</v>
      </c>
      <c r="E249" s="219" t="s">
        <v>6180</v>
      </c>
      <c r="F249" s="220" t="s">
        <v>6181</v>
      </c>
      <c r="G249" s="221" t="s">
        <v>595</v>
      </c>
      <c r="H249" s="222">
        <v>6</v>
      </c>
      <c r="I249" s="223"/>
      <c r="J249" s="224">
        <f>ROUND(I249*H249,2)</f>
        <v>0</v>
      </c>
      <c r="K249" s="220" t="s">
        <v>378</v>
      </c>
      <c r="L249" s="47"/>
      <c r="M249" s="225" t="s">
        <v>19</v>
      </c>
      <c r="N249" s="226" t="s">
        <v>50</v>
      </c>
      <c r="O249" s="87"/>
      <c r="P249" s="227">
        <f>O249*H249</f>
        <v>0</v>
      </c>
      <c r="Q249" s="227">
        <v>0.10374</v>
      </c>
      <c r="R249" s="227">
        <f>Q249*H249</f>
        <v>0.62243999999999999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482</v>
      </c>
      <c r="AT249" s="229" t="s">
        <v>375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6182</v>
      </c>
    </row>
    <row r="250" s="2" customFormat="1">
      <c r="A250" s="41"/>
      <c r="B250" s="42"/>
      <c r="C250" s="43"/>
      <c r="D250" s="231" t="s">
        <v>381</v>
      </c>
      <c r="E250" s="43"/>
      <c r="F250" s="232" t="s">
        <v>6183</v>
      </c>
      <c r="G250" s="43"/>
      <c r="H250" s="43"/>
      <c r="I250" s="233"/>
      <c r="J250" s="43"/>
      <c r="K250" s="43"/>
      <c r="L250" s="47"/>
      <c r="M250" s="234"/>
      <c r="N250" s="23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381</v>
      </c>
      <c r="AU250" s="20" t="s">
        <v>91</v>
      </c>
    </row>
    <row r="251" s="14" customFormat="1">
      <c r="A251" s="14"/>
      <c r="B251" s="247"/>
      <c r="C251" s="248"/>
      <c r="D251" s="238" t="s">
        <v>383</v>
      </c>
      <c r="E251" s="249" t="s">
        <v>19</v>
      </c>
      <c r="F251" s="250" t="s">
        <v>6184</v>
      </c>
      <c r="G251" s="248"/>
      <c r="H251" s="251">
        <v>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383</v>
      </c>
      <c r="AU251" s="257" t="s">
        <v>91</v>
      </c>
      <c r="AV251" s="14" t="s">
        <v>91</v>
      </c>
      <c r="AW251" s="14" t="s">
        <v>37</v>
      </c>
      <c r="AX251" s="14" t="s">
        <v>85</v>
      </c>
      <c r="AY251" s="257" t="s">
        <v>373</v>
      </c>
    </row>
    <row r="252" s="2" customFormat="1" ht="24.15" customHeight="1">
      <c r="A252" s="41"/>
      <c r="B252" s="42"/>
      <c r="C252" s="218" t="s">
        <v>928</v>
      </c>
      <c r="D252" s="218" t="s">
        <v>375</v>
      </c>
      <c r="E252" s="219" t="s">
        <v>6185</v>
      </c>
      <c r="F252" s="220" t="s">
        <v>6186</v>
      </c>
      <c r="G252" s="221" t="s">
        <v>595</v>
      </c>
      <c r="H252" s="222">
        <v>29</v>
      </c>
      <c r="I252" s="223"/>
      <c r="J252" s="224">
        <f>ROUND(I252*H252,2)</f>
        <v>0</v>
      </c>
      <c r="K252" s="220" t="s">
        <v>378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0.012500000000000001</v>
      </c>
      <c r="R252" s="227">
        <f>Q252*H252</f>
        <v>0.36250000000000004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6187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6188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14" customFormat="1">
      <c r="A254" s="14"/>
      <c r="B254" s="247"/>
      <c r="C254" s="248"/>
      <c r="D254" s="238" t="s">
        <v>383</v>
      </c>
      <c r="E254" s="249" t="s">
        <v>19</v>
      </c>
      <c r="F254" s="250" t="s">
        <v>6189</v>
      </c>
      <c r="G254" s="248"/>
      <c r="H254" s="251">
        <v>29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383</v>
      </c>
      <c r="AU254" s="257" t="s">
        <v>91</v>
      </c>
      <c r="AV254" s="14" t="s">
        <v>91</v>
      </c>
      <c r="AW254" s="14" t="s">
        <v>37</v>
      </c>
      <c r="AX254" s="14" t="s">
        <v>85</v>
      </c>
      <c r="AY254" s="257" t="s">
        <v>373</v>
      </c>
    </row>
    <row r="255" s="2" customFormat="1" ht="24.15" customHeight="1">
      <c r="A255" s="41"/>
      <c r="B255" s="42"/>
      <c r="C255" s="218" t="s">
        <v>933</v>
      </c>
      <c r="D255" s="218" t="s">
        <v>375</v>
      </c>
      <c r="E255" s="219" t="s">
        <v>6190</v>
      </c>
      <c r="F255" s="220" t="s">
        <v>6191</v>
      </c>
      <c r="G255" s="221" t="s">
        <v>595</v>
      </c>
      <c r="H255" s="222">
        <v>5</v>
      </c>
      <c r="I255" s="223"/>
      <c r="J255" s="224">
        <f>ROUND(I255*H255,2)</f>
        <v>0</v>
      </c>
      <c r="K255" s="220" t="s">
        <v>378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0.0149</v>
      </c>
      <c r="R255" s="227">
        <f>Q255*H255</f>
        <v>0.074499999999999997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6192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6193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14" customFormat="1">
      <c r="A257" s="14"/>
      <c r="B257" s="247"/>
      <c r="C257" s="248"/>
      <c r="D257" s="238" t="s">
        <v>383</v>
      </c>
      <c r="E257" s="249" t="s">
        <v>19</v>
      </c>
      <c r="F257" s="250" t="s">
        <v>6194</v>
      </c>
      <c r="G257" s="248"/>
      <c r="H257" s="251">
        <v>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383</v>
      </c>
      <c r="AU257" s="257" t="s">
        <v>91</v>
      </c>
      <c r="AV257" s="14" t="s">
        <v>91</v>
      </c>
      <c r="AW257" s="14" t="s">
        <v>37</v>
      </c>
      <c r="AX257" s="14" t="s">
        <v>85</v>
      </c>
      <c r="AY257" s="257" t="s">
        <v>373</v>
      </c>
    </row>
    <row r="258" s="2" customFormat="1" ht="16.5" customHeight="1">
      <c r="A258" s="41"/>
      <c r="B258" s="42"/>
      <c r="C258" s="218" t="s">
        <v>941</v>
      </c>
      <c r="D258" s="218" t="s">
        <v>375</v>
      </c>
      <c r="E258" s="219" t="s">
        <v>6195</v>
      </c>
      <c r="F258" s="220" t="s">
        <v>6196</v>
      </c>
      <c r="G258" s="221" t="s">
        <v>595</v>
      </c>
      <c r="H258" s="222">
        <v>120</v>
      </c>
      <c r="I258" s="223"/>
      <c r="J258" s="224">
        <f>ROUND(I258*H258,2)</f>
        <v>0</v>
      </c>
      <c r="K258" s="220" t="s">
        <v>378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6197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6198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14" customFormat="1">
      <c r="A260" s="14"/>
      <c r="B260" s="247"/>
      <c r="C260" s="248"/>
      <c r="D260" s="238" t="s">
        <v>383</v>
      </c>
      <c r="E260" s="249" t="s">
        <v>19</v>
      </c>
      <c r="F260" s="250" t="s">
        <v>6199</v>
      </c>
      <c r="G260" s="248"/>
      <c r="H260" s="251">
        <v>120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383</v>
      </c>
      <c r="AU260" s="257" t="s">
        <v>91</v>
      </c>
      <c r="AV260" s="14" t="s">
        <v>91</v>
      </c>
      <c r="AW260" s="14" t="s">
        <v>37</v>
      </c>
      <c r="AX260" s="14" t="s">
        <v>85</v>
      </c>
      <c r="AY260" s="257" t="s">
        <v>373</v>
      </c>
    </row>
    <row r="261" s="2" customFormat="1" ht="37.8" customHeight="1">
      <c r="A261" s="41"/>
      <c r="B261" s="42"/>
      <c r="C261" s="218" t="s">
        <v>949</v>
      </c>
      <c r="D261" s="218" t="s">
        <v>375</v>
      </c>
      <c r="E261" s="219" t="s">
        <v>6200</v>
      </c>
      <c r="F261" s="220" t="s">
        <v>6201</v>
      </c>
      <c r="G261" s="221" t="s">
        <v>153</v>
      </c>
      <c r="H261" s="222">
        <v>1500</v>
      </c>
      <c r="I261" s="223"/>
      <c r="J261" s="224">
        <f>ROUND(I261*H261,2)</f>
        <v>0</v>
      </c>
      <c r="K261" s="220" t="s">
        <v>378</v>
      </c>
      <c r="L261" s="47"/>
      <c r="M261" s="225" t="s">
        <v>19</v>
      </c>
      <c r="N261" s="226" t="s">
        <v>50</v>
      </c>
      <c r="O261" s="87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482</v>
      </c>
      <c r="AT261" s="229" t="s">
        <v>375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6202</v>
      </c>
    </row>
    <row r="262" s="2" customFormat="1">
      <c r="A262" s="41"/>
      <c r="B262" s="42"/>
      <c r="C262" s="43"/>
      <c r="D262" s="231" t="s">
        <v>381</v>
      </c>
      <c r="E262" s="43"/>
      <c r="F262" s="232" t="s">
        <v>6203</v>
      </c>
      <c r="G262" s="43"/>
      <c r="H262" s="43"/>
      <c r="I262" s="233"/>
      <c r="J262" s="43"/>
      <c r="K262" s="43"/>
      <c r="L262" s="47"/>
      <c r="M262" s="234"/>
      <c r="N262" s="23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381</v>
      </c>
      <c r="AU262" s="20" t="s">
        <v>91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6204</v>
      </c>
      <c r="G263" s="248"/>
      <c r="H263" s="251">
        <v>1500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85</v>
      </c>
      <c r="AY263" s="257" t="s">
        <v>373</v>
      </c>
    </row>
    <row r="264" s="2" customFormat="1" ht="49.05" customHeight="1">
      <c r="A264" s="41"/>
      <c r="B264" s="42"/>
      <c r="C264" s="218" t="s">
        <v>955</v>
      </c>
      <c r="D264" s="218" t="s">
        <v>375</v>
      </c>
      <c r="E264" s="219" t="s">
        <v>6205</v>
      </c>
      <c r="F264" s="220" t="s">
        <v>6206</v>
      </c>
      <c r="G264" s="221" t="s">
        <v>463</v>
      </c>
      <c r="H264" s="222">
        <v>4.4260000000000002</v>
      </c>
      <c r="I264" s="223"/>
      <c r="J264" s="224">
        <f>ROUND(I264*H264,2)</f>
        <v>0</v>
      </c>
      <c r="K264" s="220" t="s">
        <v>378</v>
      </c>
      <c r="L264" s="47"/>
      <c r="M264" s="225" t="s">
        <v>19</v>
      </c>
      <c r="N264" s="226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482</v>
      </c>
      <c r="AT264" s="229" t="s">
        <v>375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6207</v>
      </c>
    </row>
    <row r="265" s="2" customFormat="1">
      <c r="A265" s="41"/>
      <c r="B265" s="42"/>
      <c r="C265" s="43"/>
      <c r="D265" s="231" t="s">
        <v>381</v>
      </c>
      <c r="E265" s="43"/>
      <c r="F265" s="232" t="s">
        <v>6208</v>
      </c>
      <c r="G265" s="43"/>
      <c r="H265" s="43"/>
      <c r="I265" s="233"/>
      <c r="J265" s="43"/>
      <c r="K265" s="43"/>
      <c r="L265" s="47"/>
      <c r="M265" s="234"/>
      <c r="N265" s="23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381</v>
      </c>
      <c r="AU265" s="20" t="s">
        <v>91</v>
      </c>
    </row>
    <row r="266" s="2" customFormat="1" ht="62.7" customHeight="1">
      <c r="A266" s="41"/>
      <c r="B266" s="42"/>
      <c r="C266" s="218" t="s">
        <v>960</v>
      </c>
      <c r="D266" s="218" t="s">
        <v>375</v>
      </c>
      <c r="E266" s="219" t="s">
        <v>6209</v>
      </c>
      <c r="F266" s="220" t="s">
        <v>6210</v>
      </c>
      <c r="G266" s="221" t="s">
        <v>463</v>
      </c>
      <c r="H266" s="222">
        <v>4.4260000000000002</v>
      </c>
      <c r="I266" s="223"/>
      <c r="J266" s="224">
        <f>ROUND(I266*H266,2)</f>
        <v>0</v>
      </c>
      <c r="K266" s="220" t="s">
        <v>378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6211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6212</v>
      </c>
      <c r="G267" s="43"/>
      <c r="H267" s="43"/>
      <c r="I267" s="233"/>
      <c r="J267" s="43"/>
      <c r="K267" s="43"/>
      <c r="L267" s="47"/>
      <c r="M267" s="298"/>
      <c r="N267" s="299"/>
      <c r="O267" s="300"/>
      <c r="P267" s="300"/>
      <c r="Q267" s="300"/>
      <c r="R267" s="300"/>
      <c r="S267" s="300"/>
      <c r="T267" s="30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tTSeoQ2TQlO3itwhL5dB1mwba3ybMigt3i/sW7+XXGRAwLjy3+RZZTn1QXX1ama/d8WAXo5qB6ymm3JpgHY1vA==" hashValue="gjY9s2Y1fjLN03ATLeptIY1cQm2qml0YEIf56r5baoWUeqfvggP7dajbTT2WnP/qK+0POGUPm6Qy4jOelgdW+w==" algorithmName="SHA-512" password="CC3D"/>
  <autoFilter ref="C96:K2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13411121"/>
    <hyperlink ref="F115" r:id="rId2" display="https://podminky.urs.cz/item/CS_URS_2024_02/998713102"/>
    <hyperlink ref="F117" r:id="rId3" display="https://podminky.urs.cz/item/CS_URS_2024_02/998713193"/>
    <hyperlink ref="F126" r:id="rId4" display="https://podminky.urs.cz/item/CS_URS_2024_02/732199100"/>
    <hyperlink ref="F128" r:id="rId5" display="https://podminky.urs.cz/item/CS_URS_2024_02/732331623"/>
    <hyperlink ref="F131" r:id="rId6" display="https://podminky.urs.cz/item/CS_URS_2024_02/998732201"/>
    <hyperlink ref="F133" r:id="rId7" display="https://podminky.urs.cz/item/CS_URS_2024_02/998732293"/>
    <hyperlink ref="F136" r:id="rId8" display="https://podminky.urs.cz/item/CS_URS_2024_02/733121228"/>
    <hyperlink ref="F138" r:id="rId9" display="https://podminky.urs.cz/item/CS_URS_2024_02/733122223"/>
    <hyperlink ref="F142" r:id="rId10" display="https://podminky.urs.cz/item/CS_URS_2024_02/733122224"/>
    <hyperlink ref="F146" r:id="rId11" display="https://podminky.urs.cz/item/CS_URS_2024_02/733122225"/>
    <hyperlink ref="F150" r:id="rId12" display="https://podminky.urs.cz/item/CS_URS_2024_02/733122226"/>
    <hyperlink ref="F153" r:id="rId13" display="https://podminky.urs.cz/item/CS_URS_2024_02/733122228"/>
    <hyperlink ref="F157" r:id="rId14" display="https://podminky.urs.cz/item/CS_URS_2024_02/733141102"/>
    <hyperlink ref="F160" r:id="rId15" display="https://podminky.urs.cz/item/CS_URS_2024_02/733190217"/>
    <hyperlink ref="F163" r:id="rId16" display="https://podminky.urs.cz/item/CS_URS_2024_02/733190219"/>
    <hyperlink ref="F169" r:id="rId17" display="https://podminky.urs.cz/item/CS_URS_2024_02/998733102"/>
    <hyperlink ref="F171" r:id="rId18" display="https://podminky.urs.cz/item/CS_URS_2024_02/998733194"/>
    <hyperlink ref="F174" r:id="rId19" display="https://podminky.urs.cz/item/CS_URS_2024_02/734211115"/>
    <hyperlink ref="F177" r:id="rId20" display="https://podminky.urs.cz/item/CS_URS_2024_02/734211120"/>
    <hyperlink ref="F180" r:id="rId21" display="https://podminky.urs.cz/item/CS_URS_2024_02/734220125"/>
    <hyperlink ref="F183" r:id="rId22" display="https://podminky.urs.cz/item/CS_URS_2024_02/734292775"/>
    <hyperlink ref="F197" r:id="rId23" display="https://podminky.urs.cz/item/CS_URS_2024_02/998734102"/>
    <hyperlink ref="F199" r:id="rId24" display="https://podminky.urs.cz/item/CS_URS_2024_02/998734193"/>
    <hyperlink ref="F202" r:id="rId25" display="https://podminky.urs.cz/item/CS_URS_2024_02/735000912"/>
    <hyperlink ref="F205" r:id="rId26" display="https://podminky.urs.cz/item/CS_URS_2024_02/735152517"/>
    <hyperlink ref="F208" r:id="rId27" display="https://podminky.urs.cz/item/CS_URS_2024_02/735152573"/>
    <hyperlink ref="F211" r:id="rId28" display="https://podminky.urs.cz/item/CS_URS_2024_02/735152575"/>
    <hyperlink ref="F214" r:id="rId29" display="https://podminky.urs.cz/item/CS_URS_2024_02/735152577"/>
    <hyperlink ref="F217" r:id="rId30" display="https://podminky.urs.cz/item/CS_URS_2024_02/735152581"/>
    <hyperlink ref="F220" r:id="rId31" display="https://podminky.urs.cz/item/CS_URS_2024_02/735152617"/>
    <hyperlink ref="F223" r:id="rId32" display="https://podminky.urs.cz/item/CS_URS_2024_02/735152619"/>
    <hyperlink ref="F226" r:id="rId33" display="https://podminky.urs.cz/item/CS_URS_2024_02/735152620"/>
    <hyperlink ref="F229" r:id="rId34" display="https://podminky.urs.cz/item/CS_URS_2024_02/735152621"/>
    <hyperlink ref="F232" r:id="rId35" display="https://podminky.urs.cz/item/CS_URS_2024_02/735152622"/>
    <hyperlink ref="F235" r:id="rId36" display="https://podminky.urs.cz/item/CS_URS_2024_02/735152623"/>
    <hyperlink ref="F238" r:id="rId37" display="https://podminky.urs.cz/item/CS_URS_2024_02/735152624"/>
    <hyperlink ref="F241" r:id="rId38" display="https://podminky.urs.cz/item/CS_URS_2024_02/735152677"/>
    <hyperlink ref="F244" r:id="rId39" display="https://podminky.urs.cz/item/CS_URS_2024_02/735152679"/>
    <hyperlink ref="F247" r:id="rId40" display="https://podminky.urs.cz/item/CS_URS_2024_02/735152680"/>
    <hyperlink ref="F250" r:id="rId41" display="https://podminky.urs.cz/item/CS_URS_2024_02/735152682"/>
    <hyperlink ref="F253" r:id="rId42" display="https://podminky.urs.cz/item/CS_URS_2024_02/735160133"/>
    <hyperlink ref="F256" r:id="rId43" display="https://podminky.urs.cz/item/CS_URS_2024_02/735160143"/>
    <hyperlink ref="F259" r:id="rId44" display="https://podminky.urs.cz/item/CS_URS_2024_02/735191905"/>
    <hyperlink ref="F262" r:id="rId45" display="https://podminky.urs.cz/item/CS_URS_2024_02/735191910"/>
    <hyperlink ref="F265" r:id="rId46" display="https://podminky.urs.cz/item/CS_URS_2024_02/998735102"/>
    <hyperlink ref="F267" r:id="rId47" display="https://podminky.urs.cz/item/CS_URS_2024_02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6213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6214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6215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6214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6215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ROUND((SUM(BE99:BE340)),  2)</f>
        <v>0</v>
      </c>
      <c r="G37" s="41"/>
      <c r="H37" s="41"/>
      <c r="I37" s="163">
        <v>0.20999999999999999</v>
      </c>
      <c r="J37" s="162">
        <f>ROUND(((SUM(BE99:BE340))*I37),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ROUND((SUM(BF99:BF340)),  2)</f>
        <v>0</v>
      </c>
      <c r="G38" s="41"/>
      <c r="H38" s="41"/>
      <c r="I38" s="163">
        <v>0.12</v>
      </c>
      <c r="J38" s="162">
        <f>ROUND(((SUM(BF99:BF340))*I38),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ROUND((SUM(BG99:BG340)),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ROUND((SUM(BH99:BH340)),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ROUND((SUM(BI99:BI340)),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D.1.4.C.1 - Silnoproudé rozvody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6216</v>
      </c>
      <c r="E69" s="188"/>
      <c r="F69" s="188"/>
      <c r="G69" s="188"/>
      <c r="H69" s="188"/>
      <c r="I69" s="188"/>
      <c r="J69" s="189">
        <f>J101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356</v>
      </c>
      <c r="E70" s="183"/>
      <c r="F70" s="183"/>
      <c r="G70" s="183"/>
      <c r="H70" s="183"/>
      <c r="I70" s="183"/>
      <c r="J70" s="184">
        <f>J316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8"/>
      <c r="D71" s="187" t="s">
        <v>6217</v>
      </c>
      <c r="E71" s="188"/>
      <c r="F71" s="188"/>
      <c r="G71" s="188"/>
      <c r="H71" s="188"/>
      <c r="I71" s="188"/>
      <c r="J71" s="189">
        <f>J317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6218</v>
      </c>
      <c r="E72" s="183"/>
      <c r="F72" s="183"/>
      <c r="G72" s="183"/>
      <c r="H72" s="183"/>
      <c r="I72" s="183"/>
      <c r="J72" s="184">
        <f>J331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6219</v>
      </c>
      <c r="E73" s="183"/>
      <c r="F73" s="183"/>
      <c r="G73" s="183"/>
      <c r="H73" s="183"/>
      <c r="I73" s="183"/>
      <c r="J73" s="184">
        <f>J334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8"/>
      <c r="D74" s="187" t="s">
        <v>6220</v>
      </c>
      <c r="E74" s="188"/>
      <c r="F74" s="188"/>
      <c r="G74" s="188"/>
      <c r="H74" s="188"/>
      <c r="I74" s="188"/>
      <c r="J74" s="189">
        <f>J335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6221</v>
      </c>
      <c r="E75" s="188"/>
      <c r="F75" s="188"/>
      <c r="G75" s="188"/>
      <c r="H75" s="188"/>
      <c r="I75" s="188"/>
      <c r="J75" s="189">
        <f>J338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358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75" t="str">
        <f>E7</f>
        <v>Rozšíření domova pro seniory na p.č. 2656/3 a 2634 k.ú. Trutnov - ul. R. Frimla čp. 936, Trutnov</v>
      </c>
      <c r="F85" s="35"/>
      <c r="G85" s="35"/>
      <c r="H85" s="35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171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5" t="s">
        <v>175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179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4" t="s">
        <v>5349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5350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D.1.4.C.1 - Silnoproudé rozvody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p.č. 2656/3 a 2634 k.ú. Trutnov</v>
      </c>
      <c r="G93" s="43"/>
      <c r="H93" s="43"/>
      <c r="I93" s="35" t="s">
        <v>23</v>
      </c>
      <c r="J93" s="75" t="str">
        <f>IF(J16="","",J16)</f>
        <v>29. 7. 2024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Město Trutnov</v>
      </c>
      <c r="G95" s="43"/>
      <c r="H95" s="43"/>
      <c r="I95" s="35" t="s">
        <v>33</v>
      </c>
      <c r="J95" s="39" t="str">
        <f>E25</f>
        <v>Jiří Škop-elektroprojekce, Duhová 269, Náchod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Jiří Škop-elektroprojekce, Duhová 269, Náchod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1"/>
      <c r="B98" s="192"/>
      <c r="C98" s="193" t="s">
        <v>359</v>
      </c>
      <c r="D98" s="194" t="s">
        <v>63</v>
      </c>
      <c r="E98" s="194" t="s">
        <v>59</v>
      </c>
      <c r="F98" s="194" t="s">
        <v>60</v>
      </c>
      <c r="G98" s="194" t="s">
        <v>360</v>
      </c>
      <c r="H98" s="194" t="s">
        <v>361</v>
      </c>
      <c r="I98" s="194" t="s">
        <v>362</v>
      </c>
      <c r="J98" s="194" t="s">
        <v>326</v>
      </c>
      <c r="K98" s="195" t="s">
        <v>363</v>
      </c>
      <c r="L98" s="196"/>
      <c r="M98" s="95" t="s">
        <v>19</v>
      </c>
      <c r="N98" s="96" t="s">
        <v>48</v>
      </c>
      <c r="O98" s="96" t="s">
        <v>364</v>
      </c>
      <c r="P98" s="96" t="s">
        <v>365</v>
      </c>
      <c r="Q98" s="96" t="s">
        <v>366</v>
      </c>
      <c r="R98" s="96" t="s">
        <v>367</v>
      </c>
      <c r="S98" s="96" t="s">
        <v>368</v>
      </c>
      <c r="T98" s="97" t="s">
        <v>369</v>
      </c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</row>
    <row r="99" s="2" customFormat="1" ht="22.8" customHeight="1">
      <c r="A99" s="41"/>
      <c r="B99" s="42"/>
      <c r="C99" s="102" t="s">
        <v>370</v>
      </c>
      <c r="D99" s="43"/>
      <c r="E99" s="43"/>
      <c r="F99" s="43"/>
      <c r="G99" s="43"/>
      <c r="H99" s="43"/>
      <c r="I99" s="43"/>
      <c r="J99" s="197">
        <f>BK99</f>
        <v>0</v>
      </c>
      <c r="K99" s="43"/>
      <c r="L99" s="47"/>
      <c r="M99" s="98"/>
      <c r="N99" s="198"/>
      <c r="O99" s="99"/>
      <c r="P99" s="199">
        <f>P100+P316+P331+P334</f>
        <v>0</v>
      </c>
      <c r="Q99" s="99"/>
      <c r="R99" s="199">
        <f>R100+R316+R331+R334</f>
        <v>4.8561379999999987</v>
      </c>
      <c r="S99" s="99"/>
      <c r="T99" s="200">
        <f>T100+T316+T331+T334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77</v>
      </c>
      <c r="AU99" s="20" t="s">
        <v>327</v>
      </c>
      <c r="BK99" s="201">
        <f>BK100+BK316+BK331+BK334</f>
        <v>0</v>
      </c>
    </row>
    <row r="100" s="12" customFormat="1" ht="25.92" customHeight="1">
      <c r="A100" s="12"/>
      <c r="B100" s="202"/>
      <c r="C100" s="203"/>
      <c r="D100" s="204" t="s">
        <v>77</v>
      </c>
      <c r="E100" s="205" t="s">
        <v>1935</v>
      </c>
      <c r="F100" s="205" t="s">
        <v>1936</v>
      </c>
      <c r="G100" s="203"/>
      <c r="H100" s="203"/>
      <c r="I100" s="206"/>
      <c r="J100" s="207">
        <f>BK100</f>
        <v>0</v>
      </c>
      <c r="K100" s="203"/>
      <c r="L100" s="208"/>
      <c r="M100" s="209"/>
      <c r="N100" s="210"/>
      <c r="O100" s="210"/>
      <c r="P100" s="211">
        <f>P101</f>
        <v>0</v>
      </c>
      <c r="Q100" s="210"/>
      <c r="R100" s="211">
        <f>R101</f>
        <v>4.8311779999999986</v>
      </c>
      <c r="S100" s="210"/>
      <c r="T100" s="212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78</v>
      </c>
      <c r="AY100" s="213" t="s">
        <v>373</v>
      </c>
      <c r="BK100" s="215">
        <f>BK101</f>
        <v>0</v>
      </c>
    </row>
    <row r="101" s="12" customFormat="1" ht="22.8" customHeight="1">
      <c r="A101" s="12"/>
      <c r="B101" s="202"/>
      <c r="C101" s="203"/>
      <c r="D101" s="204" t="s">
        <v>77</v>
      </c>
      <c r="E101" s="216" t="s">
        <v>4933</v>
      </c>
      <c r="F101" s="216" t="s">
        <v>6222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SUM(P102:P315)</f>
        <v>0</v>
      </c>
      <c r="Q101" s="210"/>
      <c r="R101" s="211">
        <f>SUM(R102:R315)</f>
        <v>4.8311779999999986</v>
      </c>
      <c r="S101" s="210"/>
      <c r="T101" s="212">
        <f>SUM(T102:T315)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91</v>
      </c>
      <c r="AT101" s="214" t="s">
        <v>77</v>
      </c>
      <c r="AU101" s="214" t="s">
        <v>85</v>
      </c>
      <c r="AY101" s="213" t="s">
        <v>373</v>
      </c>
      <c r="BK101" s="215">
        <f>SUM(BK102:BK315)</f>
        <v>0</v>
      </c>
    </row>
    <row r="102" s="2" customFormat="1" ht="37.8" customHeight="1">
      <c r="A102" s="41"/>
      <c r="B102" s="42"/>
      <c r="C102" s="218" t="s">
        <v>85</v>
      </c>
      <c r="D102" s="218" t="s">
        <v>375</v>
      </c>
      <c r="E102" s="219" t="s">
        <v>6223</v>
      </c>
      <c r="F102" s="220" t="s">
        <v>6224</v>
      </c>
      <c r="G102" s="221" t="s">
        <v>230</v>
      </c>
      <c r="H102" s="222">
        <v>80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6225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6226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80" t="s">
        <v>91</v>
      </c>
      <c r="D104" s="280" t="s">
        <v>489</v>
      </c>
      <c r="E104" s="281" t="s">
        <v>6227</v>
      </c>
      <c r="F104" s="282" t="s">
        <v>6228</v>
      </c>
      <c r="G104" s="283" t="s">
        <v>230</v>
      </c>
      <c r="H104" s="284">
        <v>80</v>
      </c>
      <c r="I104" s="285"/>
      <c r="J104" s="286">
        <f>ROUND(I104*H104,2)</f>
        <v>0</v>
      </c>
      <c r="K104" s="282" t="s">
        <v>3934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0.00042999999999999999</v>
      </c>
      <c r="R104" s="227">
        <f>Q104*H104</f>
        <v>0.0344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6229</v>
      </c>
    </row>
    <row r="105" s="2" customFormat="1" ht="49.05" customHeight="1">
      <c r="A105" s="41"/>
      <c r="B105" s="42"/>
      <c r="C105" s="218" t="s">
        <v>98</v>
      </c>
      <c r="D105" s="218" t="s">
        <v>375</v>
      </c>
      <c r="E105" s="219" t="s">
        <v>6230</v>
      </c>
      <c r="F105" s="220" t="s">
        <v>6231</v>
      </c>
      <c r="G105" s="221" t="s">
        <v>595</v>
      </c>
      <c r="H105" s="222">
        <v>11</v>
      </c>
      <c r="I105" s="223"/>
      <c r="J105" s="224">
        <f>ROUND(I105*H105,2)</f>
        <v>0</v>
      </c>
      <c r="K105" s="220" t="s">
        <v>3934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6232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6233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16.5" customHeight="1">
      <c r="A107" s="41"/>
      <c r="B107" s="42"/>
      <c r="C107" s="280" t="s">
        <v>379</v>
      </c>
      <c r="D107" s="280" t="s">
        <v>489</v>
      </c>
      <c r="E107" s="281" t="s">
        <v>6234</v>
      </c>
      <c r="F107" s="282" t="s">
        <v>6235</v>
      </c>
      <c r="G107" s="283" t="s">
        <v>595</v>
      </c>
      <c r="H107" s="284">
        <v>11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6236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6237</v>
      </c>
      <c r="F108" s="220" t="s">
        <v>6238</v>
      </c>
      <c r="G108" s="221" t="s">
        <v>595</v>
      </c>
      <c r="H108" s="222">
        <v>749</v>
      </c>
      <c r="I108" s="223"/>
      <c r="J108" s="224">
        <f>ROUND(I108*H108,2)</f>
        <v>0</v>
      </c>
      <c r="K108" s="220" t="s">
        <v>3934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6239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6240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1.75" customHeight="1">
      <c r="A110" s="41"/>
      <c r="B110" s="42"/>
      <c r="C110" s="280" t="s">
        <v>411</v>
      </c>
      <c r="D110" s="280" t="s">
        <v>489</v>
      </c>
      <c r="E110" s="281" t="s">
        <v>6241</v>
      </c>
      <c r="F110" s="282" t="s">
        <v>6242</v>
      </c>
      <c r="G110" s="283" t="s">
        <v>595</v>
      </c>
      <c r="H110" s="284">
        <v>749</v>
      </c>
      <c r="I110" s="285"/>
      <c r="J110" s="286">
        <f>ROUND(I110*H110,2)</f>
        <v>0</v>
      </c>
      <c r="K110" s="282" t="s">
        <v>3934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4.0000000000000003E-05</v>
      </c>
      <c r="R110" s="227">
        <f>Q110*H110</f>
        <v>0.029960000000000004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6243</v>
      </c>
    </row>
    <row r="111" s="2" customFormat="1" ht="55.5" customHeight="1">
      <c r="A111" s="41"/>
      <c r="B111" s="42"/>
      <c r="C111" s="218" t="s">
        <v>416</v>
      </c>
      <c r="D111" s="218" t="s">
        <v>375</v>
      </c>
      <c r="E111" s="219" t="s">
        <v>6244</v>
      </c>
      <c r="F111" s="220" t="s">
        <v>6245</v>
      </c>
      <c r="G111" s="221" t="s">
        <v>595</v>
      </c>
      <c r="H111" s="222">
        <v>455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6246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6247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4.15" customHeight="1">
      <c r="A113" s="41"/>
      <c r="B113" s="42"/>
      <c r="C113" s="280" t="s">
        <v>422</v>
      </c>
      <c r="D113" s="280" t="s">
        <v>489</v>
      </c>
      <c r="E113" s="281" t="s">
        <v>6248</v>
      </c>
      <c r="F113" s="282" t="s">
        <v>6249</v>
      </c>
      <c r="G113" s="283" t="s">
        <v>595</v>
      </c>
      <c r="H113" s="284">
        <v>455</v>
      </c>
      <c r="I113" s="285"/>
      <c r="J113" s="286">
        <f>ROUND(I113*H113,2)</f>
        <v>0</v>
      </c>
      <c r="K113" s="282" t="s">
        <v>3934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9.0000000000000006E-05</v>
      </c>
      <c r="R113" s="227">
        <f>Q113*H113</f>
        <v>0.04095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6250</v>
      </c>
    </row>
    <row r="114" s="2" customFormat="1" ht="44.25" customHeight="1">
      <c r="A114" s="41"/>
      <c r="B114" s="42"/>
      <c r="C114" s="218" t="s">
        <v>430</v>
      </c>
      <c r="D114" s="218" t="s">
        <v>375</v>
      </c>
      <c r="E114" s="219" t="s">
        <v>6251</v>
      </c>
      <c r="F114" s="220" t="s">
        <v>6252</v>
      </c>
      <c r="G114" s="221" t="s">
        <v>230</v>
      </c>
      <c r="H114" s="222">
        <v>5250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6253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6254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435</v>
      </c>
      <c r="D116" s="280" t="s">
        <v>489</v>
      </c>
      <c r="E116" s="281" t="s">
        <v>6255</v>
      </c>
      <c r="F116" s="282" t="s">
        <v>6256</v>
      </c>
      <c r="G116" s="283" t="s">
        <v>230</v>
      </c>
      <c r="H116" s="284">
        <v>5250</v>
      </c>
      <c r="I116" s="285"/>
      <c r="J116" s="286">
        <f>ROUND(I116*H116,2)</f>
        <v>0</v>
      </c>
      <c r="K116" s="282" t="s">
        <v>3934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5.0000000000000002E-05</v>
      </c>
      <c r="R116" s="227">
        <f>Q116*H116</f>
        <v>0.26250000000000001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6257</v>
      </c>
    </row>
    <row r="117" s="2" customFormat="1" ht="44.25" customHeight="1">
      <c r="A117" s="41"/>
      <c r="B117" s="42"/>
      <c r="C117" s="218" t="s">
        <v>449</v>
      </c>
      <c r="D117" s="218" t="s">
        <v>375</v>
      </c>
      <c r="E117" s="219" t="s">
        <v>6258</v>
      </c>
      <c r="F117" s="220" t="s">
        <v>6259</v>
      </c>
      <c r="G117" s="221" t="s">
        <v>230</v>
      </c>
      <c r="H117" s="222">
        <v>550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6260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6261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4.15" customHeight="1">
      <c r="A119" s="41"/>
      <c r="B119" s="42"/>
      <c r="C119" s="280" t="s">
        <v>8</v>
      </c>
      <c r="D119" s="280" t="s">
        <v>489</v>
      </c>
      <c r="E119" s="281" t="s">
        <v>6262</v>
      </c>
      <c r="F119" s="282" t="s">
        <v>6263</v>
      </c>
      <c r="G119" s="283" t="s">
        <v>230</v>
      </c>
      <c r="H119" s="284">
        <v>550</v>
      </c>
      <c r="I119" s="285"/>
      <c r="J119" s="286">
        <f>ROUND(I119*H119,2)</f>
        <v>0</v>
      </c>
      <c r="K119" s="282" t="s">
        <v>3934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0.00017000000000000001</v>
      </c>
      <c r="R119" s="227">
        <f>Q119*H119</f>
        <v>0.0935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6264</v>
      </c>
    </row>
    <row r="120" s="2" customFormat="1" ht="44.25" customHeight="1">
      <c r="A120" s="41"/>
      <c r="B120" s="42"/>
      <c r="C120" s="218" t="s">
        <v>460</v>
      </c>
      <c r="D120" s="218" t="s">
        <v>375</v>
      </c>
      <c r="E120" s="219" t="s">
        <v>6265</v>
      </c>
      <c r="F120" s="220" t="s">
        <v>6266</v>
      </c>
      <c r="G120" s="221" t="s">
        <v>230</v>
      </c>
      <c r="H120" s="222">
        <v>150</v>
      </c>
      <c r="I120" s="223"/>
      <c r="J120" s="224">
        <f>ROUND(I120*H120,2)</f>
        <v>0</v>
      </c>
      <c r="K120" s="220" t="s">
        <v>3934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6267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6268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467</v>
      </c>
      <c r="D122" s="280" t="s">
        <v>489</v>
      </c>
      <c r="E122" s="281" t="s">
        <v>6269</v>
      </c>
      <c r="F122" s="282" t="s">
        <v>6270</v>
      </c>
      <c r="G122" s="283" t="s">
        <v>230</v>
      </c>
      <c r="H122" s="284">
        <v>150</v>
      </c>
      <c r="I122" s="285"/>
      <c r="J122" s="286">
        <f>ROUND(I122*H122,2)</f>
        <v>0</v>
      </c>
      <c r="K122" s="282" t="s">
        <v>3934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0.00025000000000000001</v>
      </c>
      <c r="R122" s="227">
        <f>Q122*H122</f>
        <v>0.037499999999999999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6271</v>
      </c>
    </row>
    <row r="123" s="2" customFormat="1" ht="37.8" customHeight="1">
      <c r="A123" s="41"/>
      <c r="B123" s="42"/>
      <c r="C123" s="218" t="s">
        <v>475</v>
      </c>
      <c r="D123" s="218" t="s">
        <v>375</v>
      </c>
      <c r="E123" s="219" t="s">
        <v>6272</v>
      </c>
      <c r="F123" s="220" t="s">
        <v>6273</v>
      </c>
      <c r="G123" s="221" t="s">
        <v>230</v>
      </c>
      <c r="H123" s="222">
        <v>1742</v>
      </c>
      <c r="I123" s="223"/>
      <c r="J123" s="224">
        <f>ROUND(I123*H123,2)</f>
        <v>0</v>
      </c>
      <c r="K123" s="220" t="s">
        <v>3934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6274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6275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482</v>
      </c>
      <c r="D125" s="280" t="s">
        <v>489</v>
      </c>
      <c r="E125" s="281" t="s">
        <v>6276</v>
      </c>
      <c r="F125" s="282" t="s">
        <v>6277</v>
      </c>
      <c r="G125" s="283" t="s">
        <v>230</v>
      </c>
      <c r="H125" s="284">
        <v>1222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6278</v>
      </c>
    </row>
    <row r="126" s="2" customFormat="1" ht="49.05" customHeight="1">
      <c r="A126" s="41"/>
      <c r="B126" s="42"/>
      <c r="C126" s="280" t="s">
        <v>488</v>
      </c>
      <c r="D126" s="280" t="s">
        <v>489</v>
      </c>
      <c r="E126" s="281" t="s">
        <v>6279</v>
      </c>
      <c r="F126" s="282" t="s">
        <v>6280</v>
      </c>
      <c r="G126" s="283" t="s">
        <v>230</v>
      </c>
      <c r="H126" s="284">
        <v>195</v>
      </c>
      <c r="I126" s="285"/>
      <c r="J126" s="286">
        <f>ROUND(I126*H126,2)</f>
        <v>0</v>
      </c>
      <c r="K126" s="282" t="s">
        <v>3934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0.00011</v>
      </c>
      <c r="R126" s="227">
        <f>Q126*H126</f>
        <v>0.02145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616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6281</v>
      </c>
    </row>
    <row r="127" s="2" customFormat="1" ht="49.05" customHeight="1">
      <c r="A127" s="41"/>
      <c r="B127" s="42"/>
      <c r="C127" s="280" t="s">
        <v>494</v>
      </c>
      <c r="D127" s="280" t="s">
        <v>489</v>
      </c>
      <c r="E127" s="281" t="s">
        <v>6282</v>
      </c>
      <c r="F127" s="282" t="s">
        <v>6283</v>
      </c>
      <c r="G127" s="283" t="s">
        <v>230</v>
      </c>
      <c r="H127" s="284">
        <v>325</v>
      </c>
      <c r="I127" s="285"/>
      <c r="J127" s="286">
        <f>ROUND(I127*H127,2)</f>
        <v>0</v>
      </c>
      <c r="K127" s="282" t="s">
        <v>3934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0.00012999999999999999</v>
      </c>
      <c r="R127" s="227">
        <f>Q127*H127</f>
        <v>0.042249999999999996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6284</v>
      </c>
    </row>
    <row r="128" s="2" customFormat="1" ht="37.8" customHeight="1">
      <c r="A128" s="41"/>
      <c r="B128" s="42"/>
      <c r="C128" s="218" t="s">
        <v>501</v>
      </c>
      <c r="D128" s="218" t="s">
        <v>375</v>
      </c>
      <c r="E128" s="219" t="s">
        <v>6285</v>
      </c>
      <c r="F128" s="220" t="s">
        <v>6286</v>
      </c>
      <c r="G128" s="221" t="s">
        <v>230</v>
      </c>
      <c r="H128" s="222">
        <v>10867</v>
      </c>
      <c r="I128" s="223"/>
      <c r="J128" s="224">
        <f>ROUND(I128*H128,2)</f>
        <v>0</v>
      </c>
      <c r="K128" s="220" t="s">
        <v>3934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6287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6288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49.05" customHeight="1">
      <c r="A130" s="41"/>
      <c r="B130" s="42"/>
      <c r="C130" s="280" t="s">
        <v>512</v>
      </c>
      <c r="D130" s="280" t="s">
        <v>489</v>
      </c>
      <c r="E130" s="281" t="s">
        <v>6289</v>
      </c>
      <c r="F130" s="282" t="s">
        <v>6290</v>
      </c>
      <c r="G130" s="283" t="s">
        <v>230</v>
      </c>
      <c r="H130" s="284">
        <v>5915</v>
      </c>
      <c r="I130" s="285"/>
      <c r="J130" s="286">
        <f>ROUND(I130*H130,2)</f>
        <v>0</v>
      </c>
      <c r="K130" s="282" t="s">
        <v>3934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0.00012999999999999999</v>
      </c>
      <c r="R130" s="227">
        <f>Q130*H130</f>
        <v>0.76894999999999991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6291</v>
      </c>
    </row>
    <row r="131" s="2" customFormat="1" ht="49.05" customHeight="1">
      <c r="A131" s="41"/>
      <c r="B131" s="42"/>
      <c r="C131" s="280" t="s">
        <v>7</v>
      </c>
      <c r="D131" s="280" t="s">
        <v>489</v>
      </c>
      <c r="E131" s="281" t="s">
        <v>6292</v>
      </c>
      <c r="F131" s="282" t="s">
        <v>6293</v>
      </c>
      <c r="G131" s="283" t="s">
        <v>230</v>
      </c>
      <c r="H131" s="284">
        <v>1182</v>
      </c>
      <c r="I131" s="285"/>
      <c r="J131" s="286">
        <f>ROUND(I131*H131,2)</f>
        <v>0</v>
      </c>
      <c r="K131" s="282" t="s">
        <v>3934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0.00014999999999999999</v>
      </c>
      <c r="R131" s="227">
        <f>Q131*H131</f>
        <v>0.17729999999999999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6294</v>
      </c>
    </row>
    <row r="132" s="2" customFormat="1" ht="24.15" customHeight="1">
      <c r="A132" s="41"/>
      <c r="B132" s="42"/>
      <c r="C132" s="280" t="s">
        <v>533</v>
      </c>
      <c r="D132" s="280" t="s">
        <v>489</v>
      </c>
      <c r="E132" s="281" t="s">
        <v>6295</v>
      </c>
      <c r="F132" s="282" t="s">
        <v>6296</v>
      </c>
      <c r="G132" s="283" t="s">
        <v>230</v>
      </c>
      <c r="H132" s="284">
        <v>3510</v>
      </c>
      <c r="I132" s="285"/>
      <c r="J132" s="286">
        <f>ROUND(I132*H132,2)</f>
        <v>0</v>
      </c>
      <c r="K132" s="282" t="s">
        <v>3934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0.00012</v>
      </c>
      <c r="R132" s="227">
        <f>Q132*H132</f>
        <v>0.42120000000000002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6297</v>
      </c>
    </row>
    <row r="133" s="2" customFormat="1" ht="16.5" customHeight="1">
      <c r="A133" s="41"/>
      <c r="B133" s="42"/>
      <c r="C133" s="280" t="s">
        <v>543</v>
      </c>
      <c r="D133" s="280" t="s">
        <v>489</v>
      </c>
      <c r="E133" s="281" t="s">
        <v>6298</v>
      </c>
      <c r="F133" s="282" t="s">
        <v>6299</v>
      </c>
      <c r="G133" s="283" t="s">
        <v>230</v>
      </c>
      <c r="H133" s="284">
        <v>260</v>
      </c>
      <c r="I133" s="285"/>
      <c r="J133" s="286">
        <f>ROUND(I133*H133,2)</f>
        <v>0</v>
      </c>
      <c r="K133" s="282" t="s">
        <v>19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6300</v>
      </c>
    </row>
    <row r="134" s="2" customFormat="1" ht="37.8" customHeight="1">
      <c r="A134" s="41"/>
      <c r="B134" s="42"/>
      <c r="C134" s="218" t="s">
        <v>552</v>
      </c>
      <c r="D134" s="218" t="s">
        <v>375</v>
      </c>
      <c r="E134" s="219" t="s">
        <v>6301</v>
      </c>
      <c r="F134" s="220" t="s">
        <v>6302</v>
      </c>
      <c r="G134" s="221" t="s">
        <v>230</v>
      </c>
      <c r="H134" s="222">
        <v>8749</v>
      </c>
      <c r="I134" s="223"/>
      <c r="J134" s="224">
        <f>ROUND(I134*H134,2)</f>
        <v>0</v>
      </c>
      <c r="K134" s="220" t="s">
        <v>3934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6303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6304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559</v>
      </c>
      <c r="D136" s="280" t="s">
        <v>489</v>
      </c>
      <c r="E136" s="281" t="s">
        <v>6305</v>
      </c>
      <c r="F136" s="282" t="s">
        <v>6306</v>
      </c>
      <c r="G136" s="283" t="s">
        <v>230</v>
      </c>
      <c r="H136" s="284">
        <v>7436</v>
      </c>
      <c r="I136" s="285"/>
      <c r="J136" s="286">
        <f>ROUND(I136*H136,2)</f>
        <v>0</v>
      </c>
      <c r="K136" s="282" t="s">
        <v>3934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0.00017000000000000001</v>
      </c>
      <c r="R136" s="227">
        <f>Q136*H136</f>
        <v>1.2641200000000001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6307</v>
      </c>
    </row>
    <row r="137" s="2" customFormat="1" ht="49.05" customHeight="1">
      <c r="A137" s="41"/>
      <c r="B137" s="42"/>
      <c r="C137" s="280" t="s">
        <v>570</v>
      </c>
      <c r="D137" s="280" t="s">
        <v>489</v>
      </c>
      <c r="E137" s="281" t="s">
        <v>6308</v>
      </c>
      <c r="F137" s="282" t="s">
        <v>6309</v>
      </c>
      <c r="G137" s="283" t="s">
        <v>230</v>
      </c>
      <c r="H137" s="284">
        <v>1313</v>
      </c>
      <c r="I137" s="285"/>
      <c r="J137" s="286">
        <f>ROUND(I137*H137,2)</f>
        <v>0</v>
      </c>
      <c r="K137" s="282" t="s">
        <v>3934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0.00019000000000000001</v>
      </c>
      <c r="R137" s="227">
        <f>Q137*H137</f>
        <v>0.24947000000000003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616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6310</v>
      </c>
    </row>
    <row r="138" s="2" customFormat="1" ht="37.8" customHeight="1">
      <c r="A138" s="41"/>
      <c r="B138" s="42"/>
      <c r="C138" s="218" t="s">
        <v>578</v>
      </c>
      <c r="D138" s="218" t="s">
        <v>375</v>
      </c>
      <c r="E138" s="219" t="s">
        <v>6311</v>
      </c>
      <c r="F138" s="220" t="s">
        <v>6312</v>
      </c>
      <c r="G138" s="221" t="s">
        <v>230</v>
      </c>
      <c r="H138" s="222">
        <v>1203</v>
      </c>
      <c r="I138" s="223"/>
      <c r="J138" s="224">
        <f>ROUND(I138*H138,2)</f>
        <v>0</v>
      </c>
      <c r="K138" s="220" t="s">
        <v>3934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482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6313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6314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80" t="s">
        <v>587</v>
      </c>
      <c r="D140" s="280" t="s">
        <v>489</v>
      </c>
      <c r="E140" s="281" t="s">
        <v>6315</v>
      </c>
      <c r="F140" s="282" t="s">
        <v>6316</v>
      </c>
      <c r="G140" s="283" t="s">
        <v>230</v>
      </c>
      <c r="H140" s="284">
        <v>195</v>
      </c>
      <c r="I140" s="285"/>
      <c r="J140" s="286">
        <f>ROUND(I140*H140,2)</f>
        <v>0</v>
      </c>
      <c r="K140" s="282" t="s">
        <v>3934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0.00025000000000000001</v>
      </c>
      <c r="R140" s="227">
        <f>Q140*H140</f>
        <v>0.048750000000000002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6317</v>
      </c>
    </row>
    <row r="141" s="2" customFormat="1" ht="49.05" customHeight="1">
      <c r="A141" s="41"/>
      <c r="B141" s="42"/>
      <c r="C141" s="280" t="s">
        <v>592</v>
      </c>
      <c r="D141" s="280" t="s">
        <v>489</v>
      </c>
      <c r="E141" s="281" t="s">
        <v>6318</v>
      </c>
      <c r="F141" s="282" t="s">
        <v>6319</v>
      </c>
      <c r="G141" s="283" t="s">
        <v>230</v>
      </c>
      <c r="H141" s="284">
        <v>130</v>
      </c>
      <c r="I141" s="285"/>
      <c r="J141" s="286">
        <f>ROUND(I141*H141,2)</f>
        <v>0</v>
      </c>
      <c r="K141" s="282" t="s">
        <v>3934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0.00027</v>
      </c>
      <c r="R141" s="227">
        <f>Q141*H141</f>
        <v>0.035099999999999999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6320</v>
      </c>
    </row>
    <row r="142" s="2" customFormat="1" ht="24.15" customHeight="1">
      <c r="A142" s="41"/>
      <c r="B142" s="42"/>
      <c r="C142" s="280" t="s">
        <v>598</v>
      </c>
      <c r="D142" s="280" t="s">
        <v>489</v>
      </c>
      <c r="E142" s="281" t="s">
        <v>6321</v>
      </c>
      <c r="F142" s="282" t="s">
        <v>6322</v>
      </c>
      <c r="G142" s="283" t="s">
        <v>230</v>
      </c>
      <c r="H142" s="284">
        <v>965.79999999999995</v>
      </c>
      <c r="I142" s="285"/>
      <c r="J142" s="286">
        <f>ROUND(I142*H142,2)</f>
        <v>0</v>
      </c>
      <c r="K142" s="282" t="s">
        <v>3934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0.00016000000000000001</v>
      </c>
      <c r="R142" s="227">
        <f>Q142*H142</f>
        <v>0.154528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6323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6324</v>
      </c>
      <c r="G143" s="248"/>
      <c r="H143" s="251">
        <v>965.79999999999995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609</v>
      </c>
      <c r="D144" s="218" t="s">
        <v>375</v>
      </c>
      <c r="E144" s="219" t="s">
        <v>6325</v>
      </c>
      <c r="F144" s="220" t="s">
        <v>6326</v>
      </c>
      <c r="G144" s="221" t="s">
        <v>230</v>
      </c>
      <c r="H144" s="222">
        <v>579</v>
      </c>
      <c r="I144" s="223"/>
      <c r="J144" s="224">
        <f>ROUND(I144*H144,2)</f>
        <v>0</v>
      </c>
      <c r="K144" s="220" t="s">
        <v>3934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6327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6328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24.15" customHeight="1">
      <c r="A146" s="41"/>
      <c r="B146" s="42"/>
      <c r="C146" s="280" t="s">
        <v>616</v>
      </c>
      <c r="D146" s="280" t="s">
        <v>489</v>
      </c>
      <c r="E146" s="281" t="s">
        <v>6329</v>
      </c>
      <c r="F146" s="282" t="s">
        <v>6330</v>
      </c>
      <c r="G146" s="283" t="s">
        <v>230</v>
      </c>
      <c r="H146" s="284">
        <v>78</v>
      </c>
      <c r="I146" s="285"/>
      <c r="J146" s="286">
        <f>ROUND(I146*H146,2)</f>
        <v>0</v>
      </c>
      <c r="K146" s="282" t="s">
        <v>3934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0.00034000000000000002</v>
      </c>
      <c r="R146" s="227">
        <f>Q146*H146</f>
        <v>0.026520000000000002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6331</v>
      </c>
    </row>
    <row r="147" s="2" customFormat="1" ht="24.15" customHeight="1">
      <c r="A147" s="41"/>
      <c r="B147" s="42"/>
      <c r="C147" s="280" t="s">
        <v>622</v>
      </c>
      <c r="D147" s="280" t="s">
        <v>489</v>
      </c>
      <c r="E147" s="281" t="s">
        <v>6332</v>
      </c>
      <c r="F147" s="282" t="s">
        <v>6333</v>
      </c>
      <c r="G147" s="283" t="s">
        <v>230</v>
      </c>
      <c r="H147" s="284">
        <v>13</v>
      </c>
      <c r="I147" s="285"/>
      <c r="J147" s="286">
        <f>ROUND(I147*H147,2)</f>
        <v>0</v>
      </c>
      <c r="K147" s="282" t="s">
        <v>3934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0.00052999999999999998</v>
      </c>
      <c r="R147" s="227">
        <f>Q147*H147</f>
        <v>0.0068899999999999994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616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6334</v>
      </c>
    </row>
    <row r="148" s="2" customFormat="1" ht="44.25" customHeight="1">
      <c r="A148" s="41"/>
      <c r="B148" s="42"/>
      <c r="C148" s="280" t="s">
        <v>628</v>
      </c>
      <c r="D148" s="280" t="s">
        <v>489</v>
      </c>
      <c r="E148" s="281" t="s">
        <v>6335</v>
      </c>
      <c r="F148" s="282" t="s">
        <v>6336</v>
      </c>
      <c r="G148" s="283" t="s">
        <v>230</v>
      </c>
      <c r="H148" s="284">
        <v>488</v>
      </c>
      <c r="I148" s="285"/>
      <c r="J148" s="286">
        <f>ROUND(I148*H148,2)</f>
        <v>0</v>
      </c>
      <c r="K148" s="282" t="s">
        <v>3934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0.00048999999999999998</v>
      </c>
      <c r="R148" s="227">
        <f>Q148*H148</f>
        <v>0.23912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6337</v>
      </c>
    </row>
    <row r="149" s="2" customFormat="1" ht="37.8" customHeight="1">
      <c r="A149" s="41"/>
      <c r="B149" s="42"/>
      <c r="C149" s="218" t="s">
        <v>633</v>
      </c>
      <c r="D149" s="218" t="s">
        <v>375</v>
      </c>
      <c r="E149" s="219" t="s">
        <v>6338</v>
      </c>
      <c r="F149" s="220" t="s">
        <v>6339</v>
      </c>
      <c r="G149" s="221" t="s">
        <v>230</v>
      </c>
      <c r="H149" s="222">
        <v>159</v>
      </c>
      <c r="I149" s="223"/>
      <c r="J149" s="224">
        <f>ROUND(I149*H149,2)</f>
        <v>0</v>
      </c>
      <c r="K149" s="220" t="s">
        <v>3934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482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6340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6341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2" customFormat="1" ht="24.15" customHeight="1">
      <c r="A151" s="41"/>
      <c r="B151" s="42"/>
      <c r="C151" s="280" t="s">
        <v>638</v>
      </c>
      <c r="D151" s="280" t="s">
        <v>489</v>
      </c>
      <c r="E151" s="281" t="s">
        <v>6342</v>
      </c>
      <c r="F151" s="282" t="s">
        <v>6343</v>
      </c>
      <c r="G151" s="283" t="s">
        <v>230</v>
      </c>
      <c r="H151" s="284">
        <v>120</v>
      </c>
      <c r="I151" s="285"/>
      <c r="J151" s="286">
        <f>ROUND(I151*H151,2)</f>
        <v>0</v>
      </c>
      <c r="K151" s="282" t="s">
        <v>3934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0.00076999999999999996</v>
      </c>
      <c r="R151" s="227">
        <f>Q151*H151</f>
        <v>0.092399999999999996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6344</v>
      </c>
    </row>
    <row r="152" s="2" customFormat="1" ht="49.05" customHeight="1">
      <c r="A152" s="41"/>
      <c r="B152" s="42"/>
      <c r="C152" s="280" t="s">
        <v>644</v>
      </c>
      <c r="D152" s="280" t="s">
        <v>489</v>
      </c>
      <c r="E152" s="281" t="s">
        <v>6345</v>
      </c>
      <c r="F152" s="282" t="s">
        <v>6346</v>
      </c>
      <c r="G152" s="283" t="s">
        <v>230</v>
      </c>
      <c r="H152" s="284">
        <v>39</v>
      </c>
      <c r="I152" s="285"/>
      <c r="J152" s="286">
        <f>ROUND(I152*H152,2)</f>
        <v>0</v>
      </c>
      <c r="K152" s="282" t="s">
        <v>3934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0.00081999999999999998</v>
      </c>
      <c r="R152" s="227">
        <f>Q152*H152</f>
        <v>0.031980000000000001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6347</v>
      </c>
    </row>
    <row r="153" s="2" customFormat="1" ht="49.05" customHeight="1">
      <c r="A153" s="41"/>
      <c r="B153" s="42"/>
      <c r="C153" s="218" t="s">
        <v>650</v>
      </c>
      <c r="D153" s="218" t="s">
        <v>375</v>
      </c>
      <c r="E153" s="219" t="s">
        <v>6348</v>
      </c>
      <c r="F153" s="220" t="s">
        <v>6349</v>
      </c>
      <c r="G153" s="221" t="s">
        <v>230</v>
      </c>
      <c r="H153" s="222">
        <v>377</v>
      </c>
      <c r="I153" s="223"/>
      <c r="J153" s="224">
        <f>ROUND(I153*H153,2)</f>
        <v>0</v>
      </c>
      <c r="K153" s="220" t="s">
        <v>3934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6350</v>
      </c>
    </row>
    <row r="154" s="2" customFormat="1">
      <c r="A154" s="41"/>
      <c r="B154" s="42"/>
      <c r="C154" s="43"/>
      <c r="D154" s="231" t="s">
        <v>381</v>
      </c>
      <c r="E154" s="43"/>
      <c r="F154" s="232" t="s">
        <v>6351</v>
      </c>
      <c r="G154" s="43"/>
      <c r="H154" s="43"/>
      <c r="I154" s="233"/>
      <c r="J154" s="43"/>
      <c r="K154" s="43"/>
      <c r="L154" s="47"/>
      <c r="M154" s="234"/>
      <c r="N154" s="23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381</v>
      </c>
      <c r="AU154" s="20" t="s">
        <v>91</v>
      </c>
    </row>
    <row r="155" s="2" customFormat="1" ht="24.15" customHeight="1">
      <c r="A155" s="41"/>
      <c r="B155" s="42"/>
      <c r="C155" s="280" t="s">
        <v>656</v>
      </c>
      <c r="D155" s="280" t="s">
        <v>489</v>
      </c>
      <c r="E155" s="281" t="s">
        <v>6352</v>
      </c>
      <c r="F155" s="282" t="s">
        <v>6353</v>
      </c>
      <c r="G155" s="283" t="s">
        <v>230</v>
      </c>
      <c r="H155" s="284">
        <v>377</v>
      </c>
      <c r="I155" s="285"/>
      <c r="J155" s="286">
        <f>ROUND(I155*H155,2)</f>
        <v>0</v>
      </c>
      <c r="K155" s="282" t="s">
        <v>3934</v>
      </c>
      <c r="L155" s="287"/>
      <c r="M155" s="288" t="s">
        <v>19</v>
      </c>
      <c r="N155" s="289" t="s">
        <v>50</v>
      </c>
      <c r="O155" s="87"/>
      <c r="P155" s="227">
        <f>O155*H155</f>
        <v>0</v>
      </c>
      <c r="Q155" s="227">
        <v>0.0011000000000000001</v>
      </c>
      <c r="R155" s="227">
        <f>Q155*H155</f>
        <v>0.41470000000000001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616</v>
      </c>
      <c r="AT155" s="229" t="s">
        <v>489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6354</v>
      </c>
    </row>
    <row r="156" s="2" customFormat="1" ht="44.25" customHeight="1">
      <c r="A156" s="41"/>
      <c r="B156" s="42"/>
      <c r="C156" s="218" t="s">
        <v>663</v>
      </c>
      <c r="D156" s="218" t="s">
        <v>375</v>
      </c>
      <c r="E156" s="219" t="s">
        <v>6355</v>
      </c>
      <c r="F156" s="220" t="s">
        <v>6356</v>
      </c>
      <c r="G156" s="221" t="s">
        <v>230</v>
      </c>
      <c r="H156" s="222">
        <v>433</v>
      </c>
      <c r="I156" s="223"/>
      <c r="J156" s="224">
        <f>ROUND(I156*H156,2)</f>
        <v>0</v>
      </c>
      <c r="K156" s="220" t="s">
        <v>3934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6357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6358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16.5" customHeight="1">
      <c r="A158" s="41"/>
      <c r="B158" s="42"/>
      <c r="C158" s="280" t="s">
        <v>676</v>
      </c>
      <c r="D158" s="280" t="s">
        <v>489</v>
      </c>
      <c r="E158" s="281" t="s">
        <v>6359</v>
      </c>
      <c r="F158" s="282" t="s">
        <v>6360</v>
      </c>
      <c r="G158" s="283" t="s">
        <v>230</v>
      </c>
      <c r="H158" s="284">
        <v>433</v>
      </c>
      <c r="I158" s="285"/>
      <c r="J158" s="286">
        <f>ROUND(I158*H158,2)</f>
        <v>0</v>
      </c>
      <c r="K158" s="282" t="s">
        <v>19</v>
      </c>
      <c r="L158" s="287"/>
      <c r="M158" s="288" t="s">
        <v>19</v>
      </c>
      <c r="N158" s="289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616</v>
      </c>
      <c r="AT158" s="229" t="s">
        <v>489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6361</v>
      </c>
    </row>
    <row r="159" s="2" customFormat="1" ht="33" customHeight="1">
      <c r="A159" s="41"/>
      <c r="B159" s="42"/>
      <c r="C159" s="218" t="s">
        <v>684</v>
      </c>
      <c r="D159" s="218" t="s">
        <v>375</v>
      </c>
      <c r="E159" s="219" t="s">
        <v>6362</v>
      </c>
      <c r="F159" s="220" t="s">
        <v>6363</v>
      </c>
      <c r="G159" s="221" t="s">
        <v>595</v>
      </c>
      <c r="H159" s="222">
        <v>774</v>
      </c>
      <c r="I159" s="223"/>
      <c r="J159" s="224">
        <f>ROUND(I159*H159,2)</f>
        <v>0</v>
      </c>
      <c r="K159" s="220" t="s">
        <v>3934</v>
      </c>
      <c r="L159" s="47"/>
      <c r="M159" s="225" t="s">
        <v>19</v>
      </c>
      <c r="N159" s="226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482</v>
      </c>
      <c r="AT159" s="229" t="s">
        <v>375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6364</v>
      </c>
    </row>
    <row r="160" s="2" customFormat="1">
      <c r="A160" s="41"/>
      <c r="B160" s="42"/>
      <c r="C160" s="43"/>
      <c r="D160" s="231" t="s">
        <v>381</v>
      </c>
      <c r="E160" s="43"/>
      <c r="F160" s="232" t="s">
        <v>6365</v>
      </c>
      <c r="G160" s="43"/>
      <c r="H160" s="43"/>
      <c r="I160" s="233"/>
      <c r="J160" s="43"/>
      <c r="K160" s="43"/>
      <c r="L160" s="47"/>
      <c r="M160" s="234"/>
      <c r="N160" s="23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381</v>
      </c>
      <c r="AU160" s="20" t="s">
        <v>91</v>
      </c>
    </row>
    <row r="161" s="2" customFormat="1" ht="33" customHeight="1">
      <c r="A161" s="41"/>
      <c r="B161" s="42"/>
      <c r="C161" s="218" t="s">
        <v>698</v>
      </c>
      <c r="D161" s="218" t="s">
        <v>375</v>
      </c>
      <c r="E161" s="219" t="s">
        <v>6366</v>
      </c>
      <c r="F161" s="220" t="s">
        <v>6367</v>
      </c>
      <c r="G161" s="221" t="s">
        <v>595</v>
      </c>
      <c r="H161" s="222">
        <v>15</v>
      </c>
      <c r="I161" s="223"/>
      <c r="J161" s="224">
        <f>ROUND(I161*H161,2)</f>
        <v>0</v>
      </c>
      <c r="K161" s="220" t="s">
        <v>3934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482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6368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6369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33" customHeight="1">
      <c r="A163" s="41"/>
      <c r="B163" s="42"/>
      <c r="C163" s="218" t="s">
        <v>705</v>
      </c>
      <c r="D163" s="218" t="s">
        <v>375</v>
      </c>
      <c r="E163" s="219" t="s">
        <v>6370</v>
      </c>
      <c r="F163" s="220" t="s">
        <v>6371</v>
      </c>
      <c r="G163" s="221" t="s">
        <v>595</v>
      </c>
      <c r="H163" s="222">
        <v>10</v>
      </c>
      <c r="I163" s="223"/>
      <c r="J163" s="224">
        <f>ROUND(I163*H163,2)</f>
        <v>0</v>
      </c>
      <c r="K163" s="220" t="s">
        <v>3934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6372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6373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2" customFormat="1" ht="33" customHeight="1">
      <c r="A165" s="41"/>
      <c r="B165" s="42"/>
      <c r="C165" s="218" t="s">
        <v>716</v>
      </c>
      <c r="D165" s="218" t="s">
        <v>375</v>
      </c>
      <c r="E165" s="219" t="s">
        <v>6374</v>
      </c>
      <c r="F165" s="220" t="s">
        <v>6375</v>
      </c>
      <c r="G165" s="221" t="s">
        <v>595</v>
      </c>
      <c r="H165" s="222">
        <v>1</v>
      </c>
      <c r="I165" s="223"/>
      <c r="J165" s="224">
        <f>ROUND(I165*H165,2)</f>
        <v>0</v>
      </c>
      <c r="K165" s="220" t="s">
        <v>3934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482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6376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6377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2" customFormat="1" ht="16.5" customHeight="1">
      <c r="A167" s="41"/>
      <c r="B167" s="42"/>
      <c r="C167" s="280" t="s">
        <v>727</v>
      </c>
      <c r="D167" s="280" t="s">
        <v>489</v>
      </c>
      <c r="E167" s="281" t="s">
        <v>6378</v>
      </c>
      <c r="F167" s="282" t="s">
        <v>6379</v>
      </c>
      <c r="G167" s="283" t="s">
        <v>595</v>
      </c>
      <c r="H167" s="284">
        <v>1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6380</v>
      </c>
    </row>
    <row r="168" s="2" customFormat="1" ht="33" customHeight="1">
      <c r="A168" s="41"/>
      <c r="B168" s="42"/>
      <c r="C168" s="218" t="s">
        <v>738</v>
      </c>
      <c r="D168" s="218" t="s">
        <v>375</v>
      </c>
      <c r="E168" s="219" t="s">
        <v>6381</v>
      </c>
      <c r="F168" s="220" t="s">
        <v>6382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3934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6383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6384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24.15" customHeight="1">
      <c r="A170" s="41"/>
      <c r="B170" s="42"/>
      <c r="C170" s="280" t="s">
        <v>747</v>
      </c>
      <c r="D170" s="280" t="s">
        <v>489</v>
      </c>
      <c r="E170" s="281" t="s">
        <v>6385</v>
      </c>
      <c r="F170" s="282" t="s">
        <v>6386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19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616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6387</v>
      </c>
    </row>
    <row r="171" s="2" customFormat="1" ht="33" customHeight="1">
      <c r="A171" s="41"/>
      <c r="B171" s="42"/>
      <c r="C171" s="218" t="s">
        <v>754</v>
      </c>
      <c r="D171" s="218" t="s">
        <v>375</v>
      </c>
      <c r="E171" s="219" t="s">
        <v>6388</v>
      </c>
      <c r="F171" s="220" t="s">
        <v>6389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3934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6390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6391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763</v>
      </c>
      <c r="D173" s="280" t="s">
        <v>489</v>
      </c>
      <c r="E173" s="281" t="s">
        <v>6392</v>
      </c>
      <c r="F173" s="282" t="s">
        <v>6393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6394</v>
      </c>
    </row>
    <row r="174" s="2" customFormat="1" ht="33" customHeight="1">
      <c r="A174" s="41"/>
      <c r="B174" s="42"/>
      <c r="C174" s="218" t="s">
        <v>324</v>
      </c>
      <c r="D174" s="218" t="s">
        <v>375</v>
      </c>
      <c r="E174" s="219" t="s">
        <v>6395</v>
      </c>
      <c r="F174" s="220" t="s">
        <v>6396</v>
      </c>
      <c r="G174" s="221" t="s">
        <v>595</v>
      </c>
      <c r="H174" s="222">
        <v>5</v>
      </c>
      <c r="I174" s="223"/>
      <c r="J174" s="224">
        <f>ROUND(I174*H174,2)</f>
        <v>0</v>
      </c>
      <c r="K174" s="220" t="s">
        <v>3934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482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6397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6398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24.15" customHeight="1">
      <c r="A176" s="41"/>
      <c r="B176" s="42"/>
      <c r="C176" s="280" t="s">
        <v>774</v>
      </c>
      <c r="D176" s="280" t="s">
        <v>489</v>
      </c>
      <c r="E176" s="281" t="s">
        <v>6399</v>
      </c>
      <c r="F176" s="282" t="s">
        <v>6400</v>
      </c>
      <c r="G176" s="283" t="s">
        <v>595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6401</v>
      </c>
    </row>
    <row r="177" s="2" customFormat="1" ht="24.15" customHeight="1">
      <c r="A177" s="41"/>
      <c r="B177" s="42"/>
      <c r="C177" s="280" t="s">
        <v>781</v>
      </c>
      <c r="D177" s="280" t="s">
        <v>489</v>
      </c>
      <c r="E177" s="281" t="s">
        <v>6402</v>
      </c>
      <c r="F177" s="282" t="s">
        <v>6403</v>
      </c>
      <c r="G177" s="283" t="s">
        <v>595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6404</v>
      </c>
    </row>
    <row r="178" s="2" customFormat="1" ht="24.15" customHeight="1">
      <c r="A178" s="41"/>
      <c r="B178" s="42"/>
      <c r="C178" s="280" t="s">
        <v>787</v>
      </c>
      <c r="D178" s="280" t="s">
        <v>489</v>
      </c>
      <c r="E178" s="281" t="s">
        <v>6405</v>
      </c>
      <c r="F178" s="282" t="s">
        <v>6406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6407</v>
      </c>
    </row>
    <row r="179" s="2" customFormat="1" ht="24.15" customHeight="1">
      <c r="A179" s="41"/>
      <c r="B179" s="42"/>
      <c r="C179" s="280" t="s">
        <v>793</v>
      </c>
      <c r="D179" s="280" t="s">
        <v>489</v>
      </c>
      <c r="E179" s="281" t="s">
        <v>6408</v>
      </c>
      <c r="F179" s="282" t="s">
        <v>6409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19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6410</v>
      </c>
    </row>
    <row r="180" s="2" customFormat="1" ht="24.15" customHeight="1">
      <c r="A180" s="41"/>
      <c r="B180" s="42"/>
      <c r="C180" s="280" t="s">
        <v>799</v>
      </c>
      <c r="D180" s="280" t="s">
        <v>489</v>
      </c>
      <c r="E180" s="281" t="s">
        <v>6411</v>
      </c>
      <c r="F180" s="282" t="s">
        <v>6412</v>
      </c>
      <c r="G180" s="283" t="s">
        <v>595</v>
      </c>
      <c r="H180" s="284">
        <v>1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6413</v>
      </c>
    </row>
    <row r="181" s="2" customFormat="1" ht="33" customHeight="1">
      <c r="A181" s="41"/>
      <c r="B181" s="42"/>
      <c r="C181" s="218" t="s">
        <v>805</v>
      </c>
      <c r="D181" s="218" t="s">
        <v>375</v>
      </c>
      <c r="E181" s="219" t="s">
        <v>6414</v>
      </c>
      <c r="F181" s="220" t="s">
        <v>6415</v>
      </c>
      <c r="G181" s="221" t="s">
        <v>595</v>
      </c>
      <c r="H181" s="222">
        <v>1</v>
      </c>
      <c r="I181" s="223"/>
      <c r="J181" s="224">
        <f>ROUND(I181*H181,2)</f>
        <v>0</v>
      </c>
      <c r="K181" s="220" t="s">
        <v>3934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482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6416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6417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101.25" customHeight="1">
      <c r="A183" s="41"/>
      <c r="B183" s="42"/>
      <c r="C183" s="280" t="s">
        <v>811</v>
      </c>
      <c r="D183" s="280" t="s">
        <v>489</v>
      </c>
      <c r="E183" s="281" t="s">
        <v>6418</v>
      </c>
      <c r="F183" s="282" t="s">
        <v>6419</v>
      </c>
      <c r="G183" s="283" t="s">
        <v>595</v>
      </c>
      <c r="H183" s="284">
        <v>1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6420</v>
      </c>
    </row>
    <row r="184" s="2" customFormat="1" ht="49.05" customHeight="1">
      <c r="A184" s="41"/>
      <c r="B184" s="42"/>
      <c r="C184" s="218" t="s">
        <v>817</v>
      </c>
      <c r="D184" s="218" t="s">
        <v>375</v>
      </c>
      <c r="E184" s="219" t="s">
        <v>6421</v>
      </c>
      <c r="F184" s="220" t="s">
        <v>6422</v>
      </c>
      <c r="G184" s="221" t="s">
        <v>595</v>
      </c>
      <c r="H184" s="222">
        <v>41</v>
      </c>
      <c r="I184" s="223"/>
      <c r="J184" s="224">
        <f>ROUND(I184*H184,2)</f>
        <v>0</v>
      </c>
      <c r="K184" s="220" t="s">
        <v>3934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6423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6424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24.15" customHeight="1">
      <c r="A186" s="41"/>
      <c r="B186" s="42"/>
      <c r="C186" s="280" t="s">
        <v>823</v>
      </c>
      <c r="D186" s="280" t="s">
        <v>489</v>
      </c>
      <c r="E186" s="281" t="s">
        <v>6425</v>
      </c>
      <c r="F186" s="282" t="s">
        <v>6426</v>
      </c>
      <c r="G186" s="283" t="s">
        <v>595</v>
      </c>
      <c r="H186" s="284">
        <v>41</v>
      </c>
      <c r="I186" s="285"/>
      <c r="J186" s="286">
        <f>ROUND(I186*H186,2)</f>
        <v>0</v>
      </c>
      <c r="K186" s="282" t="s">
        <v>3934</v>
      </c>
      <c r="L186" s="287"/>
      <c r="M186" s="288" t="s">
        <v>19</v>
      </c>
      <c r="N186" s="289" t="s">
        <v>50</v>
      </c>
      <c r="O186" s="87"/>
      <c r="P186" s="227">
        <f>O186*H186</f>
        <v>0</v>
      </c>
      <c r="Q186" s="227">
        <v>4.0000000000000003E-05</v>
      </c>
      <c r="R186" s="227">
        <f>Q186*H186</f>
        <v>0.0016400000000000002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616</v>
      </c>
      <c r="AT186" s="229" t="s">
        <v>489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6427</v>
      </c>
    </row>
    <row r="187" s="2" customFormat="1" ht="16.5" customHeight="1">
      <c r="A187" s="41"/>
      <c r="B187" s="42"/>
      <c r="C187" s="280" t="s">
        <v>878</v>
      </c>
      <c r="D187" s="280" t="s">
        <v>489</v>
      </c>
      <c r="E187" s="281" t="s">
        <v>6428</v>
      </c>
      <c r="F187" s="282" t="s">
        <v>6429</v>
      </c>
      <c r="G187" s="283" t="s">
        <v>595</v>
      </c>
      <c r="H187" s="284">
        <v>41</v>
      </c>
      <c r="I187" s="285"/>
      <c r="J187" s="286">
        <f>ROUND(I187*H187,2)</f>
        <v>0</v>
      </c>
      <c r="K187" s="282" t="s">
        <v>3934</v>
      </c>
      <c r="L187" s="287"/>
      <c r="M187" s="288" t="s">
        <v>19</v>
      </c>
      <c r="N187" s="289" t="s">
        <v>50</v>
      </c>
      <c r="O187" s="87"/>
      <c r="P187" s="227">
        <f>O187*H187</f>
        <v>0</v>
      </c>
      <c r="Q187" s="227">
        <v>3.0000000000000001E-05</v>
      </c>
      <c r="R187" s="227">
        <f>Q187*H187</f>
        <v>0.00123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616</v>
      </c>
      <c r="AT187" s="229" t="s">
        <v>489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6430</v>
      </c>
    </row>
    <row r="188" s="2" customFormat="1" ht="16.5" customHeight="1">
      <c r="A188" s="41"/>
      <c r="B188" s="42"/>
      <c r="C188" s="280" t="s">
        <v>928</v>
      </c>
      <c r="D188" s="280" t="s">
        <v>489</v>
      </c>
      <c r="E188" s="281" t="s">
        <v>6431</v>
      </c>
      <c r="F188" s="282" t="s">
        <v>6432</v>
      </c>
      <c r="G188" s="283" t="s">
        <v>595</v>
      </c>
      <c r="H188" s="284">
        <v>41</v>
      </c>
      <c r="I188" s="285"/>
      <c r="J188" s="286">
        <f>ROUND(I188*H188,2)</f>
        <v>0</v>
      </c>
      <c r="K188" s="282" t="s">
        <v>3934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1.0000000000000001E-05</v>
      </c>
      <c r="R188" s="227">
        <f>Q188*H188</f>
        <v>0.00041000000000000005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6433</v>
      </c>
    </row>
    <row r="189" s="2" customFormat="1" ht="49.05" customHeight="1">
      <c r="A189" s="41"/>
      <c r="B189" s="42"/>
      <c r="C189" s="218" t="s">
        <v>933</v>
      </c>
      <c r="D189" s="218" t="s">
        <v>375</v>
      </c>
      <c r="E189" s="219" t="s">
        <v>6434</v>
      </c>
      <c r="F189" s="220" t="s">
        <v>6435</v>
      </c>
      <c r="G189" s="221" t="s">
        <v>595</v>
      </c>
      <c r="H189" s="222">
        <v>3</v>
      </c>
      <c r="I189" s="223"/>
      <c r="J189" s="224">
        <f>ROUND(I189*H189,2)</f>
        <v>0</v>
      </c>
      <c r="K189" s="220" t="s">
        <v>3934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482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6436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6437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941</v>
      </c>
      <c r="D191" s="280" t="s">
        <v>489</v>
      </c>
      <c r="E191" s="281" t="s">
        <v>6438</v>
      </c>
      <c r="F191" s="282" t="s">
        <v>6439</v>
      </c>
      <c r="G191" s="283" t="s">
        <v>595</v>
      </c>
      <c r="H191" s="284">
        <v>3</v>
      </c>
      <c r="I191" s="285"/>
      <c r="J191" s="286">
        <f>ROUND(I191*H191,2)</f>
        <v>0</v>
      </c>
      <c r="K191" s="282" t="s">
        <v>3934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4.0000000000000003E-05</v>
      </c>
      <c r="R191" s="227">
        <f>Q191*H191</f>
        <v>0.00012000000000000002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6440</v>
      </c>
    </row>
    <row r="192" s="2" customFormat="1" ht="16.5" customHeight="1">
      <c r="A192" s="41"/>
      <c r="B192" s="42"/>
      <c r="C192" s="280" t="s">
        <v>949</v>
      </c>
      <c r="D192" s="280" t="s">
        <v>489</v>
      </c>
      <c r="E192" s="281" t="s">
        <v>6428</v>
      </c>
      <c r="F192" s="282" t="s">
        <v>6429</v>
      </c>
      <c r="G192" s="283" t="s">
        <v>595</v>
      </c>
      <c r="H192" s="284">
        <v>3</v>
      </c>
      <c r="I192" s="285"/>
      <c r="J192" s="286">
        <f>ROUND(I192*H192,2)</f>
        <v>0</v>
      </c>
      <c r="K192" s="282" t="s">
        <v>3934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3.0000000000000001E-05</v>
      </c>
      <c r="R192" s="227">
        <f>Q192*H192</f>
        <v>9.0000000000000006E-05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6441</v>
      </c>
    </row>
    <row r="193" s="2" customFormat="1" ht="16.5" customHeight="1">
      <c r="A193" s="41"/>
      <c r="B193" s="42"/>
      <c r="C193" s="280" t="s">
        <v>955</v>
      </c>
      <c r="D193" s="280" t="s">
        <v>489</v>
      </c>
      <c r="E193" s="281" t="s">
        <v>6431</v>
      </c>
      <c r="F193" s="282" t="s">
        <v>6432</v>
      </c>
      <c r="G193" s="283" t="s">
        <v>595</v>
      </c>
      <c r="H193" s="284">
        <v>3</v>
      </c>
      <c r="I193" s="285"/>
      <c r="J193" s="286">
        <f>ROUND(I193*H193,2)</f>
        <v>0</v>
      </c>
      <c r="K193" s="282" t="s">
        <v>3934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1.0000000000000001E-05</v>
      </c>
      <c r="R193" s="227">
        <f>Q193*H193</f>
        <v>3.0000000000000004E-05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6442</v>
      </c>
    </row>
    <row r="194" s="2" customFormat="1" ht="49.05" customHeight="1">
      <c r="A194" s="41"/>
      <c r="B194" s="42"/>
      <c r="C194" s="218" t="s">
        <v>960</v>
      </c>
      <c r="D194" s="218" t="s">
        <v>375</v>
      </c>
      <c r="E194" s="219" t="s">
        <v>6443</v>
      </c>
      <c r="F194" s="220" t="s">
        <v>6444</v>
      </c>
      <c r="G194" s="221" t="s">
        <v>595</v>
      </c>
      <c r="H194" s="222">
        <v>48</v>
      </c>
      <c r="I194" s="223"/>
      <c r="J194" s="224">
        <f>ROUND(I194*H194,2)</f>
        <v>0</v>
      </c>
      <c r="K194" s="220" t="s">
        <v>3934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482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6445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6446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2" customFormat="1" ht="24.15" customHeight="1">
      <c r="A196" s="41"/>
      <c r="B196" s="42"/>
      <c r="C196" s="280" t="s">
        <v>973</v>
      </c>
      <c r="D196" s="280" t="s">
        <v>489</v>
      </c>
      <c r="E196" s="281" t="s">
        <v>6447</v>
      </c>
      <c r="F196" s="282" t="s">
        <v>6448</v>
      </c>
      <c r="G196" s="283" t="s">
        <v>595</v>
      </c>
      <c r="H196" s="284">
        <v>48</v>
      </c>
      <c r="I196" s="285"/>
      <c r="J196" s="286">
        <f>ROUND(I196*H196,2)</f>
        <v>0</v>
      </c>
      <c r="K196" s="282" t="s">
        <v>3934</v>
      </c>
      <c r="L196" s="287"/>
      <c r="M196" s="288" t="s">
        <v>19</v>
      </c>
      <c r="N196" s="289" t="s">
        <v>50</v>
      </c>
      <c r="O196" s="87"/>
      <c r="P196" s="227">
        <f>O196*H196</f>
        <v>0</v>
      </c>
      <c r="Q196" s="227">
        <v>4.0000000000000003E-05</v>
      </c>
      <c r="R196" s="227">
        <f>Q196*H196</f>
        <v>0.0019200000000000003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616</v>
      </c>
      <c r="AT196" s="229" t="s">
        <v>489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6449</v>
      </c>
    </row>
    <row r="197" s="2" customFormat="1" ht="16.5" customHeight="1">
      <c r="A197" s="41"/>
      <c r="B197" s="42"/>
      <c r="C197" s="280" t="s">
        <v>982</v>
      </c>
      <c r="D197" s="280" t="s">
        <v>489</v>
      </c>
      <c r="E197" s="281" t="s">
        <v>6450</v>
      </c>
      <c r="F197" s="282" t="s">
        <v>6451</v>
      </c>
      <c r="G197" s="283" t="s">
        <v>595</v>
      </c>
      <c r="H197" s="284">
        <v>48</v>
      </c>
      <c r="I197" s="285"/>
      <c r="J197" s="286">
        <f>ROUND(I197*H197,2)</f>
        <v>0</v>
      </c>
      <c r="K197" s="282" t="s">
        <v>3934</v>
      </c>
      <c r="L197" s="287"/>
      <c r="M197" s="288" t="s">
        <v>19</v>
      </c>
      <c r="N197" s="289" t="s">
        <v>50</v>
      </c>
      <c r="O197" s="87"/>
      <c r="P197" s="227">
        <f>O197*H197</f>
        <v>0</v>
      </c>
      <c r="Q197" s="227">
        <v>3.0000000000000001E-05</v>
      </c>
      <c r="R197" s="227">
        <f>Q197*H197</f>
        <v>0.0014400000000000001</v>
      </c>
      <c r="S197" s="227">
        <v>0</v>
      </c>
      <c r="T197" s="22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9" t="s">
        <v>616</v>
      </c>
      <c r="AT197" s="229" t="s">
        <v>489</v>
      </c>
      <c r="AU197" s="229" t="s">
        <v>91</v>
      </c>
      <c r="AY197" s="20" t="s">
        <v>373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0" t="s">
        <v>91</v>
      </c>
      <c r="BK197" s="230">
        <f>ROUND(I197*H197,2)</f>
        <v>0</v>
      </c>
      <c r="BL197" s="20" t="s">
        <v>482</v>
      </c>
      <c r="BM197" s="229" t="s">
        <v>6452</v>
      </c>
    </row>
    <row r="198" s="2" customFormat="1" ht="16.5" customHeight="1">
      <c r="A198" s="41"/>
      <c r="B198" s="42"/>
      <c r="C198" s="280" t="s">
        <v>996</v>
      </c>
      <c r="D198" s="280" t="s">
        <v>489</v>
      </c>
      <c r="E198" s="281" t="s">
        <v>6431</v>
      </c>
      <c r="F198" s="282" t="s">
        <v>6432</v>
      </c>
      <c r="G198" s="283" t="s">
        <v>595</v>
      </c>
      <c r="H198" s="284">
        <v>48</v>
      </c>
      <c r="I198" s="285"/>
      <c r="J198" s="286">
        <f>ROUND(I198*H198,2)</f>
        <v>0</v>
      </c>
      <c r="K198" s="282" t="s">
        <v>3934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1.0000000000000001E-05</v>
      </c>
      <c r="R198" s="227">
        <f>Q198*H198</f>
        <v>0.00048000000000000007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6453</v>
      </c>
    </row>
    <row r="199" s="2" customFormat="1" ht="49.05" customHeight="1">
      <c r="A199" s="41"/>
      <c r="B199" s="42"/>
      <c r="C199" s="218" t="s">
        <v>1001</v>
      </c>
      <c r="D199" s="218" t="s">
        <v>375</v>
      </c>
      <c r="E199" s="219" t="s">
        <v>6454</v>
      </c>
      <c r="F199" s="220" t="s">
        <v>6455</v>
      </c>
      <c r="G199" s="221" t="s">
        <v>595</v>
      </c>
      <c r="H199" s="222">
        <v>4</v>
      </c>
      <c r="I199" s="223"/>
      <c r="J199" s="224">
        <f>ROUND(I199*H199,2)</f>
        <v>0</v>
      </c>
      <c r="K199" s="220" t="s">
        <v>3934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482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482</v>
      </c>
      <c r="BM199" s="229" t="s">
        <v>6456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6457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1009</v>
      </c>
      <c r="D201" s="280" t="s">
        <v>489</v>
      </c>
      <c r="E201" s="281" t="s">
        <v>6458</v>
      </c>
      <c r="F201" s="282" t="s">
        <v>6459</v>
      </c>
      <c r="G201" s="283" t="s">
        <v>595</v>
      </c>
      <c r="H201" s="284">
        <v>4</v>
      </c>
      <c r="I201" s="285"/>
      <c r="J201" s="286">
        <f>ROUND(I201*H201,2)</f>
        <v>0</v>
      </c>
      <c r="K201" s="282" t="s">
        <v>3934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5.0000000000000002E-05</v>
      </c>
      <c r="R201" s="227">
        <f>Q201*H201</f>
        <v>0.00020000000000000001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616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6460</v>
      </c>
    </row>
    <row r="202" s="2" customFormat="1" ht="16.5" customHeight="1">
      <c r="A202" s="41"/>
      <c r="B202" s="42"/>
      <c r="C202" s="280" t="s">
        <v>1014</v>
      </c>
      <c r="D202" s="280" t="s">
        <v>489</v>
      </c>
      <c r="E202" s="281" t="s">
        <v>6450</v>
      </c>
      <c r="F202" s="282" t="s">
        <v>6451</v>
      </c>
      <c r="G202" s="283" t="s">
        <v>595</v>
      </c>
      <c r="H202" s="284">
        <v>4</v>
      </c>
      <c r="I202" s="285"/>
      <c r="J202" s="286">
        <f>ROUND(I202*H202,2)</f>
        <v>0</v>
      </c>
      <c r="K202" s="282" t="s">
        <v>3934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3.0000000000000001E-05</v>
      </c>
      <c r="R202" s="227">
        <f>Q202*H202</f>
        <v>0.00012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6461</v>
      </c>
    </row>
    <row r="203" s="2" customFormat="1" ht="16.5" customHeight="1">
      <c r="A203" s="41"/>
      <c r="B203" s="42"/>
      <c r="C203" s="280" t="s">
        <v>1021</v>
      </c>
      <c r="D203" s="280" t="s">
        <v>489</v>
      </c>
      <c r="E203" s="281" t="s">
        <v>6431</v>
      </c>
      <c r="F203" s="282" t="s">
        <v>6432</v>
      </c>
      <c r="G203" s="283" t="s">
        <v>595</v>
      </c>
      <c r="H203" s="284">
        <v>4</v>
      </c>
      <c r="I203" s="285"/>
      <c r="J203" s="286">
        <f>ROUND(I203*H203,2)</f>
        <v>0</v>
      </c>
      <c r="K203" s="282" t="s">
        <v>3934</v>
      </c>
      <c r="L203" s="287"/>
      <c r="M203" s="288" t="s">
        <v>19</v>
      </c>
      <c r="N203" s="289" t="s">
        <v>50</v>
      </c>
      <c r="O203" s="87"/>
      <c r="P203" s="227">
        <f>O203*H203</f>
        <v>0</v>
      </c>
      <c r="Q203" s="227">
        <v>1.0000000000000001E-05</v>
      </c>
      <c r="R203" s="227">
        <f>Q203*H203</f>
        <v>4.0000000000000003E-05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616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482</v>
      </c>
      <c r="BM203" s="229" t="s">
        <v>6462</v>
      </c>
    </row>
    <row r="204" s="2" customFormat="1" ht="62.7" customHeight="1">
      <c r="A204" s="41"/>
      <c r="B204" s="42"/>
      <c r="C204" s="218" t="s">
        <v>1027</v>
      </c>
      <c r="D204" s="218" t="s">
        <v>375</v>
      </c>
      <c r="E204" s="219" t="s">
        <v>6463</v>
      </c>
      <c r="F204" s="220" t="s">
        <v>6464</v>
      </c>
      <c r="G204" s="221" t="s">
        <v>595</v>
      </c>
      <c r="H204" s="222">
        <v>64</v>
      </c>
      <c r="I204" s="223"/>
      <c r="J204" s="224">
        <f>ROUND(I204*H204,2)</f>
        <v>0</v>
      </c>
      <c r="K204" s="220" t="s">
        <v>3934</v>
      </c>
      <c r="L204" s="47"/>
      <c r="M204" s="225" t="s">
        <v>19</v>
      </c>
      <c r="N204" s="226" t="s">
        <v>50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482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6465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6466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16.5" customHeight="1">
      <c r="A206" s="41"/>
      <c r="B206" s="42"/>
      <c r="C206" s="280" t="s">
        <v>1032</v>
      </c>
      <c r="D206" s="280" t="s">
        <v>489</v>
      </c>
      <c r="E206" s="281" t="s">
        <v>6467</v>
      </c>
      <c r="F206" s="282" t="s">
        <v>6468</v>
      </c>
      <c r="G206" s="283" t="s">
        <v>595</v>
      </c>
      <c r="H206" s="284">
        <v>64</v>
      </c>
      <c r="I206" s="285"/>
      <c r="J206" s="286">
        <f>ROUND(I206*H206,2)</f>
        <v>0</v>
      </c>
      <c r="K206" s="282" t="s">
        <v>19</v>
      </c>
      <c r="L206" s="287"/>
      <c r="M206" s="288" t="s">
        <v>19</v>
      </c>
      <c r="N206" s="289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616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6469</v>
      </c>
    </row>
    <row r="207" s="2" customFormat="1" ht="49.05" customHeight="1">
      <c r="A207" s="41"/>
      <c r="B207" s="42"/>
      <c r="C207" s="218" t="s">
        <v>1039</v>
      </c>
      <c r="D207" s="218" t="s">
        <v>375</v>
      </c>
      <c r="E207" s="219" t="s">
        <v>6470</v>
      </c>
      <c r="F207" s="220" t="s">
        <v>6471</v>
      </c>
      <c r="G207" s="221" t="s">
        <v>595</v>
      </c>
      <c r="H207" s="222">
        <v>71</v>
      </c>
      <c r="I207" s="223"/>
      <c r="J207" s="224">
        <f>ROUND(I207*H207,2)</f>
        <v>0</v>
      </c>
      <c r="K207" s="220" t="s">
        <v>3934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482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6472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6473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24.15" customHeight="1">
      <c r="A209" s="41"/>
      <c r="B209" s="42"/>
      <c r="C209" s="280" t="s">
        <v>1045</v>
      </c>
      <c r="D209" s="280" t="s">
        <v>489</v>
      </c>
      <c r="E209" s="281" t="s">
        <v>6474</v>
      </c>
      <c r="F209" s="282" t="s">
        <v>6475</v>
      </c>
      <c r="G209" s="283" t="s">
        <v>595</v>
      </c>
      <c r="H209" s="284">
        <v>71</v>
      </c>
      <c r="I209" s="285"/>
      <c r="J209" s="286">
        <f>ROUND(I209*H209,2)</f>
        <v>0</v>
      </c>
      <c r="K209" s="282" t="s">
        <v>19</v>
      </c>
      <c r="L209" s="287"/>
      <c r="M209" s="288" t="s">
        <v>19</v>
      </c>
      <c r="N209" s="289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616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6476</v>
      </c>
    </row>
    <row r="210" s="2" customFormat="1" ht="24.15" customHeight="1">
      <c r="A210" s="41"/>
      <c r="B210" s="42"/>
      <c r="C210" s="218" t="s">
        <v>1052</v>
      </c>
      <c r="D210" s="218" t="s">
        <v>375</v>
      </c>
      <c r="E210" s="219" t="s">
        <v>6477</v>
      </c>
      <c r="F210" s="220" t="s">
        <v>6478</v>
      </c>
      <c r="G210" s="221" t="s">
        <v>595</v>
      </c>
      <c r="H210" s="222">
        <v>95</v>
      </c>
      <c r="I210" s="223"/>
      <c r="J210" s="224">
        <f>ROUND(I210*H210,2)</f>
        <v>0</v>
      </c>
      <c r="K210" s="220" t="s">
        <v>3934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482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482</v>
      </c>
      <c r="BM210" s="229" t="s">
        <v>6479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6480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16.5" customHeight="1">
      <c r="A212" s="41"/>
      <c r="B212" s="42"/>
      <c r="C212" s="280" t="s">
        <v>1059</v>
      </c>
      <c r="D212" s="280" t="s">
        <v>489</v>
      </c>
      <c r="E212" s="281" t="s">
        <v>6481</v>
      </c>
      <c r="F212" s="282" t="s">
        <v>6482</v>
      </c>
      <c r="G212" s="283" t="s">
        <v>595</v>
      </c>
      <c r="H212" s="284">
        <v>95</v>
      </c>
      <c r="I212" s="285"/>
      <c r="J212" s="286">
        <f>ROUND(I212*H212,2)</f>
        <v>0</v>
      </c>
      <c r="K212" s="282" t="s">
        <v>3934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0.00011</v>
      </c>
      <c r="R212" s="227">
        <f>Q212*H212</f>
        <v>0.010450000000000001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616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482</v>
      </c>
      <c r="BM212" s="229" t="s">
        <v>6483</v>
      </c>
    </row>
    <row r="213" s="2" customFormat="1" ht="37.8" customHeight="1">
      <c r="A213" s="41"/>
      <c r="B213" s="42"/>
      <c r="C213" s="218" t="s">
        <v>1068</v>
      </c>
      <c r="D213" s="218" t="s">
        <v>375</v>
      </c>
      <c r="E213" s="219" t="s">
        <v>6484</v>
      </c>
      <c r="F213" s="220" t="s">
        <v>6485</v>
      </c>
      <c r="G213" s="221" t="s">
        <v>595</v>
      </c>
      <c r="H213" s="222">
        <v>2</v>
      </c>
      <c r="I213" s="223"/>
      <c r="J213" s="224">
        <f>ROUND(I213*H213,2)</f>
        <v>0</v>
      </c>
      <c r="K213" s="220" t="s">
        <v>3934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482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6486</v>
      </c>
    </row>
    <row r="214" s="2" customFormat="1">
      <c r="A214" s="41"/>
      <c r="B214" s="42"/>
      <c r="C214" s="43"/>
      <c r="D214" s="231" t="s">
        <v>381</v>
      </c>
      <c r="E214" s="43"/>
      <c r="F214" s="232" t="s">
        <v>6487</v>
      </c>
      <c r="G214" s="43"/>
      <c r="H214" s="43"/>
      <c r="I214" s="233"/>
      <c r="J214" s="43"/>
      <c r="K214" s="43"/>
      <c r="L214" s="47"/>
      <c r="M214" s="234"/>
      <c r="N214" s="23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381</v>
      </c>
      <c r="AU214" s="20" t="s">
        <v>91</v>
      </c>
    </row>
    <row r="215" s="2" customFormat="1" ht="16.5" customHeight="1">
      <c r="A215" s="41"/>
      <c r="B215" s="42"/>
      <c r="C215" s="280" t="s">
        <v>1075</v>
      </c>
      <c r="D215" s="280" t="s">
        <v>489</v>
      </c>
      <c r="E215" s="281" t="s">
        <v>6488</v>
      </c>
      <c r="F215" s="282" t="s">
        <v>6489</v>
      </c>
      <c r="G215" s="283" t="s">
        <v>595</v>
      </c>
      <c r="H215" s="284">
        <v>1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616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6490</v>
      </c>
    </row>
    <row r="216" s="2" customFormat="1" ht="16.5" customHeight="1">
      <c r="A216" s="41"/>
      <c r="B216" s="42"/>
      <c r="C216" s="280" t="s">
        <v>1084</v>
      </c>
      <c r="D216" s="280" t="s">
        <v>489</v>
      </c>
      <c r="E216" s="281" t="s">
        <v>6491</v>
      </c>
      <c r="F216" s="282" t="s">
        <v>6492</v>
      </c>
      <c r="G216" s="283" t="s">
        <v>595</v>
      </c>
      <c r="H216" s="284">
        <v>1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616</v>
      </c>
      <c r="AT216" s="229" t="s">
        <v>489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482</v>
      </c>
      <c r="BM216" s="229" t="s">
        <v>6493</v>
      </c>
    </row>
    <row r="217" s="2" customFormat="1" ht="37.8" customHeight="1">
      <c r="A217" s="41"/>
      <c r="B217" s="42"/>
      <c r="C217" s="218" t="s">
        <v>1090</v>
      </c>
      <c r="D217" s="218" t="s">
        <v>375</v>
      </c>
      <c r="E217" s="219" t="s">
        <v>6494</v>
      </c>
      <c r="F217" s="220" t="s">
        <v>6495</v>
      </c>
      <c r="G217" s="221" t="s">
        <v>595</v>
      </c>
      <c r="H217" s="222">
        <v>276</v>
      </c>
      <c r="I217" s="223"/>
      <c r="J217" s="224">
        <f>ROUND(I217*H217,2)</f>
        <v>0</v>
      </c>
      <c r="K217" s="220" t="s">
        <v>3934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482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6496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6497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80" t="s">
        <v>1096</v>
      </c>
      <c r="D219" s="280" t="s">
        <v>489</v>
      </c>
      <c r="E219" s="281" t="s">
        <v>6498</v>
      </c>
      <c r="F219" s="282" t="s">
        <v>6499</v>
      </c>
      <c r="G219" s="283" t="s">
        <v>595</v>
      </c>
      <c r="H219" s="284">
        <v>245</v>
      </c>
      <c r="I219" s="285"/>
      <c r="J219" s="286">
        <f>ROUND(I219*H219,2)</f>
        <v>0</v>
      </c>
      <c r="K219" s="282" t="s">
        <v>3934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6.0000000000000002E-05</v>
      </c>
      <c r="R219" s="227">
        <f>Q219*H219</f>
        <v>0.0147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6500</v>
      </c>
    </row>
    <row r="220" s="2" customFormat="1" ht="24.15" customHeight="1">
      <c r="A220" s="41"/>
      <c r="B220" s="42"/>
      <c r="C220" s="280" t="s">
        <v>1101</v>
      </c>
      <c r="D220" s="280" t="s">
        <v>489</v>
      </c>
      <c r="E220" s="281" t="s">
        <v>6501</v>
      </c>
      <c r="F220" s="282" t="s">
        <v>6502</v>
      </c>
      <c r="G220" s="283" t="s">
        <v>595</v>
      </c>
      <c r="H220" s="284">
        <v>31</v>
      </c>
      <c r="I220" s="285"/>
      <c r="J220" s="286">
        <f>ROUND(I220*H220,2)</f>
        <v>0</v>
      </c>
      <c r="K220" s="282" t="s">
        <v>19</v>
      </c>
      <c r="L220" s="287"/>
      <c r="M220" s="288" t="s">
        <v>19</v>
      </c>
      <c r="N220" s="289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616</v>
      </c>
      <c r="AT220" s="229" t="s">
        <v>489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482</v>
      </c>
      <c r="BM220" s="229" t="s">
        <v>6503</v>
      </c>
    </row>
    <row r="221" s="2" customFormat="1" ht="16.5" customHeight="1">
      <c r="A221" s="41"/>
      <c r="B221" s="42"/>
      <c r="C221" s="280" t="s">
        <v>1107</v>
      </c>
      <c r="D221" s="280" t="s">
        <v>489</v>
      </c>
      <c r="E221" s="281" t="s">
        <v>6431</v>
      </c>
      <c r="F221" s="282" t="s">
        <v>6432</v>
      </c>
      <c r="G221" s="283" t="s">
        <v>595</v>
      </c>
      <c r="H221" s="284">
        <v>276</v>
      </c>
      <c r="I221" s="285"/>
      <c r="J221" s="286">
        <f>ROUND(I221*H221,2)</f>
        <v>0</v>
      </c>
      <c r="K221" s="282" t="s">
        <v>3934</v>
      </c>
      <c r="L221" s="287"/>
      <c r="M221" s="288" t="s">
        <v>19</v>
      </c>
      <c r="N221" s="289" t="s">
        <v>50</v>
      </c>
      <c r="O221" s="87"/>
      <c r="P221" s="227">
        <f>O221*H221</f>
        <v>0</v>
      </c>
      <c r="Q221" s="227">
        <v>1.0000000000000001E-05</v>
      </c>
      <c r="R221" s="227">
        <f>Q221*H221</f>
        <v>0.0027600000000000003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616</v>
      </c>
      <c r="AT221" s="229" t="s">
        <v>489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6504</v>
      </c>
    </row>
    <row r="222" s="2" customFormat="1" ht="49.05" customHeight="1">
      <c r="A222" s="41"/>
      <c r="B222" s="42"/>
      <c r="C222" s="218" t="s">
        <v>1114</v>
      </c>
      <c r="D222" s="218" t="s">
        <v>375</v>
      </c>
      <c r="E222" s="219" t="s">
        <v>6505</v>
      </c>
      <c r="F222" s="220" t="s">
        <v>6506</v>
      </c>
      <c r="G222" s="221" t="s">
        <v>595</v>
      </c>
      <c r="H222" s="222">
        <v>124</v>
      </c>
      <c r="I222" s="223"/>
      <c r="J222" s="224">
        <f>ROUND(I222*H222,2)</f>
        <v>0</v>
      </c>
      <c r="K222" s="220" t="s">
        <v>3934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482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482</v>
      </c>
      <c r="BM222" s="229" t="s">
        <v>6507</v>
      </c>
    </row>
    <row r="223" s="2" customFormat="1">
      <c r="A223" s="41"/>
      <c r="B223" s="42"/>
      <c r="C223" s="43"/>
      <c r="D223" s="231" t="s">
        <v>381</v>
      </c>
      <c r="E223" s="43"/>
      <c r="F223" s="232" t="s">
        <v>6508</v>
      </c>
      <c r="G223" s="43"/>
      <c r="H223" s="43"/>
      <c r="I223" s="233"/>
      <c r="J223" s="43"/>
      <c r="K223" s="43"/>
      <c r="L223" s="47"/>
      <c r="M223" s="234"/>
      <c r="N223" s="23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381</v>
      </c>
      <c r="AU223" s="20" t="s">
        <v>91</v>
      </c>
    </row>
    <row r="224" s="2" customFormat="1" ht="24.15" customHeight="1">
      <c r="A224" s="41"/>
      <c r="B224" s="42"/>
      <c r="C224" s="280" t="s">
        <v>1119</v>
      </c>
      <c r="D224" s="280" t="s">
        <v>489</v>
      </c>
      <c r="E224" s="281" t="s">
        <v>6509</v>
      </c>
      <c r="F224" s="282" t="s">
        <v>6510</v>
      </c>
      <c r="G224" s="283" t="s">
        <v>595</v>
      </c>
      <c r="H224" s="284">
        <v>124</v>
      </c>
      <c r="I224" s="285"/>
      <c r="J224" s="286">
        <f>ROUND(I224*H224,2)</f>
        <v>0</v>
      </c>
      <c r="K224" s="282" t="s">
        <v>3934</v>
      </c>
      <c r="L224" s="287"/>
      <c r="M224" s="288" t="s">
        <v>19</v>
      </c>
      <c r="N224" s="289" t="s">
        <v>50</v>
      </c>
      <c r="O224" s="87"/>
      <c r="P224" s="227">
        <f>O224*H224</f>
        <v>0</v>
      </c>
      <c r="Q224" s="227">
        <v>0.00010000000000000001</v>
      </c>
      <c r="R224" s="227">
        <f>Q224*H224</f>
        <v>0.012400000000000001</v>
      </c>
      <c r="S224" s="227">
        <v>0</v>
      </c>
      <c r="T224" s="22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9" t="s">
        <v>616</v>
      </c>
      <c r="AT224" s="229" t="s">
        <v>489</v>
      </c>
      <c r="AU224" s="229" t="s">
        <v>91</v>
      </c>
      <c r="AY224" s="20" t="s">
        <v>373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0" t="s">
        <v>91</v>
      </c>
      <c r="BK224" s="230">
        <f>ROUND(I224*H224,2)</f>
        <v>0</v>
      </c>
      <c r="BL224" s="20" t="s">
        <v>482</v>
      </c>
      <c r="BM224" s="229" t="s">
        <v>6511</v>
      </c>
    </row>
    <row r="225" s="2" customFormat="1" ht="49.05" customHeight="1">
      <c r="A225" s="41"/>
      <c r="B225" s="42"/>
      <c r="C225" s="218" t="s">
        <v>1124</v>
      </c>
      <c r="D225" s="218" t="s">
        <v>375</v>
      </c>
      <c r="E225" s="219" t="s">
        <v>6512</v>
      </c>
      <c r="F225" s="220" t="s">
        <v>6513</v>
      </c>
      <c r="G225" s="221" t="s">
        <v>595</v>
      </c>
      <c r="H225" s="222">
        <v>47</v>
      </c>
      <c r="I225" s="223"/>
      <c r="J225" s="224">
        <f>ROUND(I225*H225,2)</f>
        <v>0</v>
      </c>
      <c r="K225" s="220" t="s">
        <v>3934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6514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6515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7.8" customHeight="1">
      <c r="A227" s="41"/>
      <c r="B227" s="42"/>
      <c r="C227" s="280" t="s">
        <v>1165</v>
      </c>
      <c r="D227" s="280" t="s">
        <v>489</v>
      </c>
      <c r="E227" s="281" t="s">
        <v>6516</v>
      </c>
      <c r="F227" s="282" t="s">
        <v>6517</v>
      </c>
      <c r="G227" s="283" t="s">
        <v>595</v>
      </c>
      <c r="H227" s="284">
        <v>47</v>
      </c>
      <c r="I227" s="285"/>
      <c r="J227" s="286">
        <f>ROUND(I227*H227,2)</f>
        <v>0</v>
      </c>
      <c r="K227" s="282" t="s">
        <v>3934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6.9999999999999994E-05</v>
      </c>
      <c r="R227" s="227">
        <f>Q227*H227</f>
        <v>0.0032899999999999995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6518</v>
      </c>
    </row>
    <row r="228" s="2" customFormat="1" ht="16.5" customHeight="1">
      <c r="A228" s="41"/>
      <c r="B228" s="42"/>
      <c r="C228" s="280" t="s">
        <v>743</v>
      </c>
      <c r="D228" s="280" t="s">
        <v>489</v>
      </c>
      <c r="E228" s="281" t="s">
        <v>6431</v>
      </c>
      <c r="F228" s="282" t="s">
        <v>6432</v>
      </c>
      <c r="G228" s="283" t="s">
        <v>595</v>
      </c>
      <c r="H228" s="284">
        <v>47</v>
      </c>
      <c r="I228" s="285"/>
      <c r="J228" s="286">
        <f>ROUND(I228*H228,2)</f>
        <v>0</v>
      </c>
      <c r="K228" s="282" t="s">
        <v>3934</v>
      </c>
      <c r="L228" s="287"/>
      <c r="M228" s="288" t="s">
        <v>19</v>
      </c>
      <c r="N228" s="289" t="s">
        <v>50</v>
      </c>
      <c r="O228" s="87"/>
      <c r="P228" s="227">
        <f>O228*H228</f>
        <v>0</v>
      </c>
      <c r="Q228" s="227">
        <v>1.0000000000000001E-05</v>
      </c>
      <c r="R228" s="227">
        <f>Q228*H228</f>
        <v>0.00047000000000000004</v>
      </c>
      <c r="S228" s="227">
        <v>0</v>
      </c>
      <c r="T228" s="22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9" t="s">
        <v>616</v>
      </c>
      <c r="AT228" s="229" t="s">
        <v>489</v>
      </c>
      <c r="AU228" s="229" t="s">
        <v>91</v>
      </c>
      <c r="AY228" s="20" t="s">
        <v>373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0" t="s">
        <v>91</v>
      </c>
      <c r="BK228" s="230">
        <f>ROUND(I228*H228,2)</f>
        <v>0</v>
      </c>
      <c r="BL228" s="20" t="s">
        <v>482</v>
      </c>
      <c r="BM228" s="229" t="s">
        <v>6519</v>
      </c>
    </row>
    <row r="229" s="2" customFormat="1" ht="24.15" customHeight="1">
      <c r="A229" s="41"/>
      <c r="B229" s="42"/>
      <c r="C229" s="218" t="s">
        <v>1211</v>
      </c>
      <c r="D229" s="218" t="s">
        <v>375</v>
      </c>
      <c r="E229" s="219" t="s">
        <v>6520</v>
      </c>
      <c r="F229" s="220" t="s">
        <v>6521</v>
      </c>
      <c r="G229" s="221" t="s">
        <v>595</v>
      </c>
      <c r="H229" s="222">
        <v>2</v>
      </c>
      <c r="I229" s="223"/>
      <c r="J229" s="224">
        <f>ROUND(I229*H229,2)</f>
        <v>0</v>
      </c>
      <c r="K229" s="220" t="s">
        <v>3934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6522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6523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16.5" customHeight="1">
      <c r="A231" s="41"/>
      <c r="B231" s="42"/>
      <c r="C231" s="280" t="s">
        <v>1224</v>
      </c>
      <c r="D231" s="280" t="s">
        <v>489</v>
      </c>
      <c r="E231" s="281" t="s">
        <v>6524</v>
      </c>
      <c r="F231" s="282" t="s">
        <v>6525</v>
      </c>
      <c r="G231" s="283" t="s">
        <v>595</v>
      </c>
      <c r="H231" s="284">
        <v>2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616</v>
      </c>
      <c r="AT231" s="229" t="s">
        <v>489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482</v>
      </c>
      <c r="BM231" s="229" t="s">
        <v>6526</v>
      </c>
    </row>
    <row r="232" s="2" customFormat="1" ht="49.05" customHeight="1">
      <c r="A232" s="41"/>
      <c r="B232" s="42"/>
      <c r="C232" s="218" t="s">
        <v>1237</v>
      </c>
      <c r="D232" s="218" t="s">
        <v>375</v>
      </c>
      <c r="E232" s="219" t="s">
        <v>6527</v>
      </c>
      <c r="F232" s="220" t="s">
        <v>6528</v>
      </c>
      <c r="G232" s="221" t="s">
        <v>595</v>
      </c>
      <c r="H232" s="222">
        <v>279</v>
      </c>
      <c r="I232" s="223"/>
      <c r="J232" s="224">
        <f>ROUND(I232*H232,2)</f>
        <v>0</v>
      </c>
      <c r="K232" s="220" t="s">
        <v>3934</v>
      </c>
      <c r="L232" s="47"/>
      <c r="M232" s="225" t="s">
        <v>19</v>
      </c>
      <c r="N232" s="226" t="s">
        <v>50</v>
      </c>
      <c r="O232" s="87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9" t="s">
        <v>482</v>
      </c>
      <c r="AT232" s="229" t="s">
        <v>375</v>
      </c>
      <c r="AU232" s="229" t="s">
        <v>91</v>
      </c>
      <c r="AY232" s="20" t="s">
        <v>373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20" t="s">
        <v>91</v>
      </c>
      <c r="BK232" s="230">
        <f>ROUND(I232*H232,2)</f>
        <v>0</v>
      </c>
      <c r="BL232" s="20" t="s">
        <v>482</v>
      </c>
      <c r="BM232" s="229" t="s">
        <v>6529</v>
      </c>
    </row>
    <row r="233" s="2" customFormat="1">
      <c r="A233" s="41"/>
      <c r="B233" s="42"/>
      <c r="C233" s="43"/>
      <c r="D233" s="231" t="s">
        <v>381</v>
      </c>
      <c r="E233" s="43"/>
      <c r="F233" s="232" t="s">
        <v>6530</v>
      </c>
      <c r="G233" s="43"/>
      <c r="H233" s="43"/>
      <c r="I233" s="233"/>
      <c r="J233" s="43"/>
      <c r="K233" s="43"/>
      <c r="L233" s="47"/>
      <c r="M233" s="234"/>
      <c r="N233" s="23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381</v>
      </c>
      <c r="AU233" s="20" t="s">
        <v>91</v>
      </c>
    </row>
    <row r="234" s="2" customFormat="1" ht="33" customHeight="1">
      <c r="A234" s="41"/>
      <c r="B234" s="42"/>
      <c r="C234" s="280" t="s">
        <v>1260</v>
      </c>
      <c r="D234" s="280" t="s">
        <v>489</v>
      </c>
      <c r="E234" s="281" t="s">
        <v>6531</v>
      </c>
      <c r="F234" s="282" t="s">
        <v>6532</v>
      </c>
      <c r="G234" s="283" t="s">
        <v>595</v>
      </c>
      <c r="H234" s="284">
        <v>44</v>
      </c>
      <c r="I234" s="285"/>
      <c r="J234" s="286">
        <f>ROUND(I234*H234,2)</f>
        <v>0</v>
      </c>
      <c r="K234" s="282" t="s">
        <v>19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6533</v>
      </c>
    </row>
    <row r="235" s="2" customFormat="1" ht="24.15" customHeight="1">
      <c r="A235" s="41"/>
      <c r="B235" s="42"/>
      <c r="C235" s="280" t="s">
        <v>1265</v>
      </c>
      <c r="D235" s="280" t="s">
        <v>489</v>
      </c>
      <c r="E235" s="281" t="s">
        <v>6534</v>
      </c>
      <c r="F235" s="282" t="s">
        <v>6535</v>
      </c>
      <c r="G235" s="283" t="s">
        <v>595</v>
      </c>
      <c r="H235" s="284">
        <v>29</v>
      </c>
      <c r="I235" s="285"/>
      <c r="J235" s="286">
        <f>ROUND(I235*H235,2)</f>
        <v>0</v>
      </c>
      <c r="K235" s="282" t="s">
        <v>19</v>
      </c>
      <c r="L235" s="287"/>
      <c r="M235" s="288" t="s">
        <v>19</v>
      </c>
      <c r="N235" s="289" t="s">
        <v>50</v>
      </c>
      <c r="O235" s="87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9" t="s">
        <v>616</v>
      </c>
      <c r="AT235" s="229" t="s">
        <v>489</v>
      </c>
      <c r="AU235" s="229" t="s">
        <v>91</v>
      </c>
      <c r="AY235" s="20" t="s">
        <v>373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0" t="s">
        <v>91</v>
      </c>
      <c r="BK235" s="230">
        <f>ROUND(I235*H235,2)</f>
        <v>0</v>
      </c>
      <c r="BL235" s="20" t="s">
        <v>482</v>
      </c>
      <c r="BM235" s="229" t="s">
        <v>6536</v>
      </c>
    </row>
    <row r="236" s="2" customFormat="1" ht="24.15" customHeight="1">
      <c r="A236" s="41"/>
      <c r="B236" s="42"/>
      <c r="C236" s="280" t="s">
        <v>1271</v>
      </c>
      <c r="D236" s="280" t="s">
        <v>489</v>
      </c>
      <c r="E236" s="281" t="s">
        <v>6537</v>
      </c>
      <c r="F236" s="282" t="s">
        <v>6538</v>
      </c>
      <c r="G236" s="283" t="s">
        <v>595</v>
      </c>
      <c r="H236" s="284">
        <v>35</v>
      </c>
      <c r="I236" s="285"/>
      <c r="J236" s="286">
        <f>ROUND(I236*H236,2)</f>
        <v>0</v>
      </c>
      <c r="K236" s="282" t="s">
        <v>19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6539</v>
      </c>
    </row>
    <row r="237" s="2" customFormat="1" ht="24.15" customHeight="1">
      <c r="A237" s="41"/>
      <c r="B237" s="42"/>
      <c r="C237" s="280" t="s">
        <v>1276</v>
      </c>
      <c r="D237" s="280" t="s">
        <v>489</v>
      </c>
      <c r="E237" s="281" t="s">
        <v>6540</v>
      </c>
      <c r="F237" s="282" t="s">
        <v>6541</v>
      </c>
      <c r="G237" s="283" t="s">
        <v>595</v>
      </c>
      <c r="H237" s="284">
        <v>29</v>
      </c>
      <c r="I237" s="285"/>
      <c r="J237" s="286">
        <f>ROUND(I237*H237,2)</f>
        <v>0</v>
      </c>
      <c r="K237" s="282" t="s">
        <v>19</v>
      </c>
      <c r="L237" s="287"/>
      <c r="M237" s="288" t="s">
        <v>19</v>
      </c>
      <c r="N237" s="289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616</v>
      </c>
      <c r="AT237" s="229" t="s">
        <v>489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482</v>
      </c>
      <c r="BM237" s="229" t="s">
        <v>6542</v>
      </c>
    </row>
    <row r="238" s="2" customFormat="1" ht="24.15" customHeight="1">
      <c r="A238" s="41"/>
      <c r="B238" s="42"/>
      <c r="C238" s="280" t="s">
        <v>1281</v>
      </c>
      <c r="D238" s="280" t="s">
        <v>489</v>
      </c>
      <c r="E238" s="281" t="s">
        <v>6543</v>
      </c>
      <c r="F238" s="282" t="s">
        <v>6544</v>
      </c>
      <c r="G238" s="283" t="s">
        <v>595</v>
      </c>
      <c r="H238" s="284">
        <v>29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616</v>
      </c>
      <c r="AT238" s="229" t="s">
        <v>489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6545</v>
      </c>
    </row>
    <row r="239" s="2" customFormat="1" ht="16.5" customHeight="1">
      <c r="A239" s="41"/>
      <c r="B239" s="42"/>
      <c r="C239" s="280" t="s">
        <v>1288</v>
      </c>
      <c r="D239" s="280" t="s">
        <v>489</v>
      </c>
      <c r="E239" s="281" t="s">
        <v>6546</v>
      </c>
      <c r="F239" s="282" t="s">
        <v>6547</v>
      </c>
      <c r="G239" s="283" t="s">
        <v>595</v>
      </c>
      <c r="H239" s="284">
        <v>7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50</v>
      </c>
      <c r="O239" s="87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616</v>
      </c>
      <c r="AT239" s="229" t="s">
        <v>489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482</v>
      </c>
      <c r="BM239" s="229" t="s">
        <v>6548</v>
      </c>
    </row>
    <row r="240" s="2" customFormat="1" ht="24.15" customHeight="1">
      <c r="A240" s="41"/>
      <c r="B240" s="42"/>
      <c r="C240" s="280" t="s">
        <v>1304</v>
      </c>
      <c r="D240" s="280" t="s">
        <v>489</v>
      </c>
      <c r="E240" s="281" t="s">
        <v>6549</v>
      </c>
      <c r="F240" s="282" t="s">
        <v>6550</v>
      </c>
      <c r="G240" s="283" t="s">
        <v>595</v>
      </c>
      <c r="H240" s="284">
        <v>28</v>
      </c>
      <c r="I240" s="285"/>
      <c r="J240" s="286">
        <f>ROUND(I240*H240,2)</f>
        <v>0</v>
      </c>
      <c r="K240" s="282" t="s">
        <v>19</v>
      </c>
      <c r="L240" s="287"/>
      <c r="M240" s="288" t="s">
        <v>19</v>
      </c>
      <c r="N240" s="289" t="s">
        <v>50</v>
      </c>
      <c r="O240" s="87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9" t="s">
        <v>616</v>
      </c>
      <c r="AT240" s="229" t="s">
        <v>489</v>
      </c>
      <c r="AU240" s="229" t="s">
        <v>91</v>
      </c>
      <c r="AY240" s="20" t="s">
        <v>373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0" t="s">
        <v>91</v>
      </c>
      <c r="BK240" s="230">
        <f>ROUND(I240*H240,2)</f>
        <v>0</v>
      </c>
      <c r="BL240" s="20" t="s">
        <v>482</v>
      </c>
      <c r="BM240" s="229" t="s">
        <v>6551</v>
      </c>
    </row>
    <row r="241" s="2" customFormat="1" ht="24.15" customHeight="1">
      <c r="A241" s="41"/>
      <c r="B241" s="42"/>
      <c r="C241" s="280" t="s">
        <v>1309</v>
      </c>
      <c r="D241" s="280" t="s">
        <v>489</v>
      </c>
      <c r="E241" s="281" t="s">
        <v>6552</v>
      </c>
      <c r="F241" s="282" t="s">
        <v>6553</v>
      </c>
      <c r="G241" s="283" t="s">
        <v>595</v>
      </c>
      <c r="H241" s="284">
        <v>18</v>
      </c>
      <c r="I241" s="285"/>
      <c r="J241" s="286">
        <f>ROUND(I241*H241,2)</f>
        <v>0</v>
      </c>
      <c r="K241" s="282" t="s">
        <v>19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6554</v>
      </c>
    </row>
    <row r="242" s="2" customFormat="1" ht="24.15" customHeight="1">
      <c r="A242" s="41"/>
      <c r="B242" s="42"/>
      <c r="C242" s="280" t="s">
        <v>1314</v>
      </c>
      <c r="D242" s="280" t="s">
        <v>489</v>
      </c>
      <c r="E242" s="281" t="s">
        <v>6555</v>
      </c>
      <c r="F242" s="282" t="s">
        <v>6556</v>
      </c>
      <c r="G242" s="283" t="s">
        <v>595</v>
      </c>
      <c r="H242" s="284">
        <v>48</v>
      </c>
      <c r="I242" s="285"/>
      <c r="J242" s="286">
        <f>ROUND(I242*H242,2)</f>
        <v>0</v>
      </c>
      <c r="K242" s="282" t="s">
        <v>19</v>
      </c>
      <c r="L242" s="287"/>
      <c r="M242" s="288" t="s">
        <v>19</v>
      </c>
      <c r="N242" s="289" t="s">
        <v>50</v>
      </c>
      <c r="O242" s="87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616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91</v>
      </c>
      <c r="BK242" s="230">
        <f>ROUND(I242*H242,2)</f>
        <v>0</v>
      </c>
      <c r="BL242" s="20" t="s">
        <v>482</v>
      </c>
      <c r="BM242" s="229" t="s">
        <v>6557</v>
      </c>
    </row>
    <row r="243" s="2" customFormat="1" ht="24.15" customHeight="1">
      <c r="A243" s="41"/>
      <c r="B243" s="42"/>
      <c r="C243" s="280" t="s">
        <v>1319</v>
      </c>
      <c r="D243" s="280" t="s">
        <v>489</v>
      </c>
      <c r="E243" s="281" t="s">
        <v>6558</v>
      </c>
      <c r="F243" s="282" t="s">
        <v>6559</v>
      </c>
      <c r="G243" s="283" t="s">
        <v>595</v>
      </c>
      <c r="H243" s="284">
        <v>8</v>
      </c>
      <c r="I243" s="285"/>
      <c r="J243" s="286">
        <f>ROUND(I243*H243,2)</f>
        <v>0</v>
      </c>
      <c r="K243" s="282" t="s">
        <v>19</v>
      </c>
      <c r="L243" s="287"/>
      <c r="M243" s="288" t="s">
        <v>19</v>
      </c>
      <c r="N243" s="289" t="s">
        <v>50</v>
      </c>
      <c r="O243" s="87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616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482</v>
      </c>
      <c r="BM243" s="229" t="s">
        <v>6560</v>
      </c>
    </row>
    <row r="244" s="2" customFormat="1" ht="24.15" customHeight="1">
      <c r="A244" s="41"/>
      <c r="B244" s="42"/>
      <c r="C244" s="280" t="s">
        <v>1324</v>
      </c>
      <c r="D244" s="280" t="s">
        <v>489</v>
      </c>
      <c r="E244" s="281" t="s">
        <v>6561</v>
      </c>
      <c r="F244" s="282" t="s">
        <v>6562</v>
      </c>
      <c r="G244" s="283" t="s">
        <v>595</v>
      </c>
      <c r="H244" s="284">
        <v>3</v>
      </c>
      <c r="I244" s="285"/>
      <c r="J244" s="286">
        <f>ROUND(I244*H244,2)</f>
        <v>0</v>
      </c>
      <c r="K244" s="282" t="s">
        <v>19</v>
      </c>
      <c r="L244" s="287"/>
      <c r="M244" s="288" t="s">
        <v>19</v>
      </c>
      <c r="N244" s="289" t="s">
        <v>50</v>
      </c>
      <c r="O244" s="87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9" t="s">
        <v>616</v>
      </c>
      <c r="AT244" s="229" t="s">
        <v>489</v>
      </c>
      <c r="AU244" s="229" t="s">
        <v>91</v>
      </c>
      <c r="AY244" s="20" t="s">
        <v>373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20" t="s">
        <v>91</v>
      </c>
      <c r="BK244" s="230">
        <f>ROUND(I244*H244,2)</f>
        <v>0</v>
      </c>
      <c r="BL244" s="20" t="s">
        <v>482</v>
      </c>
      <c r="BM244" s="229" t="s">
        <v>6563</v>
      </c>
    </row>
    <row r="245" s="2" customFormat="1" ht="49.05" customHeight="1">
      <c r="A245" s="41"/>
      <c r="B245" s="42"/>
      <c r="C245" s="218" t="s">
        <v>1329</v>
      </c>
      <c r="D245" s="218" t="s">
        <v>375</v>
      </c>
      <c r="E245" s="219" t="s">
        <v>6564</v>
      </c>
      <c r="F245" s="220" t="s">
        <v>6565</v>
      </c>
      <c r="G245" s="221" t="s">
        <v>595</v>
      </c>
      <c r="H245" s="222">
        <v>242</v>
      </c>
      <c r="I245" s="223"/>
      <c r="J245" s="224">
        <f>ROUND(I245*H245,2)</f>
        <v>0</v>
      </c>
      <c r="K245" s="220" t="s">
        <v>3934</v>
      </c>
      <c r="L245" s="47"/>
      <c r="M245" s="225" t="s">
        <v>19</v>
      </c>
      <c r="N245" s="226" t="s">
        <v>50</v>
      </c>
      <c r="O245" s="87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9" t="s">
        <v>482</v>
      </c>
      <c r="AT245" s="229" t="s">
        <v>375</v>
      </c>
      <c r="AU245" s="229" t="s">
        <v>91</v>
      </c>
      <c r="AY245" s="20" t="s">
        <v>373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0" t="s">
        <v>91</v>
      </c>
      <c r="BK245" s="230">
        <f>ROUND(I245*H245,2)</f>
        <v>0</v>
      </c>
      <c r="BL245" s="20" t="s">
        <v>482</v>
      </c>
      <c r="BM245" s="229" t="s">
        <v>6566</v>
      </c>
    </row>
    <row r="246" s="2" customFormat="1">
      <c r="A246" s="41"/>
      <c r="B246" s="42"/>
      <c r="C246" s="43"/>
      <c r="D246" s="231" t="s">
        <v>381</v>
      </c>
      <c r="E246" s="43"/>
      <c r="F246" s="232" t="s">
        <v>6567</v>
      </c>
      <c r="G246" s="43"/>
      <c r="H246" s="43"/>
      <c r="I246" s="233"/>
      <c r="J246" s="43"/>
      <c r="K246" s="43"/>
      <c r="L246" s="47"/>
      <c r="M246" s="234"/>
      <c r="N246" s="23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381</v>
      </c>
      <c r="AU246" s="20" t="s">
        <v>91</v>
      </c>
    </row>
    <row r="247" s="2" customFormat="1" ht="24.15" customHeight="1">
      <c r="A247" s="41"/>
      <c r="B247" s="42"/>
      <c r="C247" s="280" t="s">
        <v>1343</v>
      </c>
      <c r="D247" s="280" t="s">
        <v>489</v>
      </c>
      <c r="E247" s="281" t="s">
        <v>6568</v>
      </c>
      <c r="F247" s="282" t="s">
        <v>6569</v>
      </c>
      <c r="G247" s="283" t="s">
        <v>595</v>
      </c>
      <c r="H247" s="284">
        <v>134</v>
      </c>
      <c r="I247" s="285"/>
      <c r="J247" s="286">
        <f>ROUND(I247*H247,2)</f>
        <v>0</v>
      </c>
      <c r="K247" s="282" t="s">
        <v>19</v>
      </c>
      <c r="L247" s="287"/>
      <c r="M247" s="288" t="s">
        <v>19</v>
      </c>
      <c r="N247" s="289" t="s">
        <v>50</v>
      </c>
      <c r="O247" s="87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9" t="s">
        <v>616</v>
      </c>
      <c r="AT247" s="229" t="s">
        <v>489</v>
      </c>
      <c r="AU247" s="229" t="s">
        <v>91</v>
      </c>
      <c r="AY247" s="20" t="s">
        <v>373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91</v>
      </c>
      <c r="BK247" s="230">
        <f>ROUND(I247*H247,2)</f>
        <v>0</v>
      </c>
      <c r="BL247" s="20" t="s">
        <v>482</v>
      </c>
      <c r="BM247" s="229" t="s">
        <v>6570</v>
      </c>
    </row>
    <row r="248" s="2" customFormat="1" ht="24.15" customHeight="1">
      <c r="A248" s="41"/>
      <c r="B248" s="42"/>
      <c r="C248" s="280" t="s">
        <v>1354</v>
      </c>
      <c r="D248" s="280" t="s">
        <v>489</v>
      </c>
      <c r="E248" s="281" t="s">
        <v>6571</v>
      </c>
      <c r="F248" s="282" t="s">
        <v>6572</v>
      </c>
      <c r="G248" s="283" t="s">
        <v>595</v>
      </c>
      <c r="H248" s="284">
        <v>16</v>
      </c>
      <c r="I248" s="285"/>
      <c r="J248" s="286">
        <f>ROUND(I248*H248,2)</f>
        <v>0</v>
      </c>
      <c r="K248" s="282" t="s">
        <v>19</v>
      </c>
      <c r="L248" s="287"/>
      <c r="M248" s="288" t="s">
        <v>19</v>
      </c>
      <c r="N248" s="289" t="s">
        <v>50</v>
      </c>
      <c r="O248" s="87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9" t="s">
        <v>616</v>
      </c>
      <c r="AT248" s="229" t="s">
        <v>489</v>
      </c>
      <c r="AU248" s="229" t="s">
        <v>91</v>
      </c>
      <c r="AY248" s="20" t="s">
        <v>373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0" t="s">
        <v>91</v>
      </c>
      <c r="BK248" s="230">
        <f>ROUND(I248*H248,2)</f>
        <v>0</v>
      </c>
      <c r="BL248" s="20" t="s">
        <v>482</v>
      </c>
      <c r="BM248" s="229" t="s">
        <v>6573</v>
      </c>
    </row>
    <row r="249" s="2" customFormat="1" ht="24.15" customHeight="1">
      <c r="A249" s="41"/>
      <c r="B249" s="42"/>
      <c r="C249" s="280" t="s">
        <v>1360</v>
      </c>
      <c r="D249" s="280" t="s">
        <v>489</v>
      </c>
      <c r="E249" s="281" t="s">
        <v>6574</v>
      </c>
      <c r="F249" s="282" t="s">
        <v>6575</v>
      </c>
      <c r="G249" s="283" t="s">
        <v>595</v>
      </c>
      <c r="H249" s="284">
        <v>37</v>
      </c>
      <c r="I249" s="285"/>
      <c r="J249" s="286">
        <f>ROUND(I249*H249,2)</f>
        <v>0</v>
      </c>
      <c r="K249" s="282" t="s">
        <v>19</v>
      </c>
      <c r="L249" s="287"/>
      <c r="M249" s="288" t="s">
        <v>19</v>
      </c>
      <c r="N249" s="289" t="s">
        <v>50</v>
      </c>
      <c r="O249" s="87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9" t="s">
        <v>616</v>
      </c>
      <c r="AT249" s="229" t="s">
        <v>489</v>
      </c>
      <c r="AU249" s="229" t="s">
        <v>91</v>
      </c>
      <c r="AY249" s="20" t="s">
        <v>373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0" t="s">
        <v>91</v>
      </c>
      <c r="BK249" s="230">
        <f>ROUND(I249*H249,2)</f>
        <v>0</v>
      </c>
      <c r="BL249" s="20" t="s">
        <v>482</v>
      </c>
      <c r="BM249" s="229" t="s">
        <v>6576</v>
      </c>
    </row>
    <row r="250" s="2" customFormat="1" ht="24.15" customHeight="1">
      <c r="A250" s="41"/>
      <c r="B250" s="42"/>
      <c r="C250" s="280" t="s">
        <v>1365</v>
      </c>
      <c r="D250" s="280" t="s">
        <v>489</v>
      </c>
      <c r="E250" s="281" t="s">
        <v>6577</v>
      </c>
      <c r="F250" s="282" t="s">
        <v>6578</v>
      </c>
      <c r="G250" s="283" t="s">
        <v>595</v>
      </c>
      <c r="H250" s="284">
        <v>31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50</v>
      </c>
      <c r="O250" s="87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616</v>
      </c>
      <c r="AT250" s="229" t="s">
        <v>489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91</v>
      </c>
      <c r="BK250" s="230">
        <f>ROUND(I250*H250,2)</f>
        <v>0</v>
      </c>
      <c r="BL250" s="20" t="s">
        <v>482</v>
      </c>
      <c r="BM250" s="229" t="s">
        <v>6579</v>
      </c>
    </row>
    <row r="251" s="2" customFormat="1" ht="24.15" customHeight="1">
      <c r="A251" s="41"/>
      <c r="B251" s="42"/>
      <c r="C251" s="280" t="s">
        <v>1368</v>
      </c>
      <c r="D251" s="280" t="s">
        <v>489</v>
      </c>
      <c r="E251" s="281" t="s">
        <v>6580</v>
      </c>
      <c r="F251" s="282" t="s">
        <v>6581</v>
      </c>
      <c r="G251" s="283" t="s">
        <v>595</v>
      </c>
      <c r="H251" s="284">
        <v>24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50</v>
      </c>
      <c r="O251" s="87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9" t="s">
        <v>616</v>
      </c>
      <c r="AT251" s="229" t="s">
        <v>489</v>
      </c>
      <c r="AU251" s="229" t="s">
        <v>91</v>
      </c>
      <c r="AY251" s="20" t="s">
        <v>373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0" t="s">
        <v>91</v>
      </c>
      <c r="BK251" s="230">
        <f>ROUND(I251*H251,2)</f>
        <v>0</v>
      </c>
      <c r="BL251" s="20" t="s">
        <v>482</v>
      </c>
      <c r="BM251" s="229" t="s">
        <v>6582</v>
      </c>
    </row>
    <row r="252" s="2" customFormat="1" ht="49.05" customHeight="1">
      <c r="A252" s="41"/>
      <c r="B252" s="42"/>
      <c r="C252" s="218" t="s">
        <v>1373</v>
      </c>
      <c r="D252" s="218" t="s">
        <v>375</v>
      </c>
      <c r="E252" s="219" t="s">
        <v>6583</v>
      </c>
      <c r="F252" s="220" t="s">
        <v>6584</v>
      </c>
      <c r="G252" s="221" t="s">
        <v>230</v>
      </c>
      <c r="H252" s="222">
        <v>290</v>
      </c>
      <c r="I252" s="223"/>
      <c r="J252" s="224">
        <f>ROUND(I252*H252,2)</f>
        <v>0</v>
      </c>
      <c r="K252" s="220" t="s">
        <v>3934</v>
      </c>
      <c r="L252" s="47"/>
      <c r="M252" s="225" t="s">
        <v>19</v>
      </c>
      <c r="N252" s="226" t="s">
        <v>50</v>
      </c>
      <c r="O252" s="87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9" t="s">
        <v>482</v>
      </c>
      <c r="AT252" s="229" t="s">
        <v>375</v>
      </c>
      <c r="AU252" s="229" t="s">
        <v>91</v>
      </c>
      <c r="AY252" s="20" t="s">
        <v>373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0" t="s">
        <v>91</v>
      </c>
      <c r="BK252" s="230">
        <f>ROUND(I252*H252,2)</f>
        <v>0</v>
      </c>
      <c r="BL252" s="20" t="s">
        <v>482</v>
      </c>
      <c r="BM252" s="229" t="s">
        <v>6585</v>
      </c>
    </row>
    <row r="253" s="2" customFormat="1">
      <c r="A253" s="41"/>
      <c r="B253" s="42"/>
      <c r="C253" s="43"/>
      <c r="D253" s="231" t="s">
        <v>381</v>
      </c>
      <c r="E253" s="43"/>
      <c r="F253" s="232" t="s">
        <v>6586</v>
      </c>
      <c r="G253" s="43"/>
      <c r="H253" s="43"/>
      <c r="I253" s="233"/>
      <c r="J253" s="43"/>
      <c r="K253" s="43"/>
      <c r="L253" s="47"/>
      <c r="M253" s="234"/>
      <c r="N253" s="23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381</v>
      </c>
      <c r="AU253" s="20" t="s">
        <v>91</v>
      </c>
    </row>
    <row r="254" s="2" customFormat="1" ht="16.5" customHeight="1">
      <c r="A254" s="41"/>
      <c r="B254" s="42"/>
      <c r="C254" s="280" t="s">
        <v>1378</v>
      </c>
      <c r="D254" s="280" t="s">
        <v>489</v>
      </c>
      <c r="E254" s="281" t="s">
        <v>6587</v>
      </c>
      <c r="F254" s="282" t="s">
        <v>6588</v>
      </c>
      <c r="G254" s="283" t="s">
        <v>2019</v>
      </c>
      <c r="H254" s="284">
        <v>275.19999999999999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616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6589</v>
      </c>
    </row>
    <row r="255" s="2" customFormat="1" ht="24.15" customHeight="1">
      <c r="A255" s="41"/>
      <c r="B255" s="42"/>
      <c r="C255" s="218" t="s">
        <v>1383</v>
      </c>
      <c r="D255" s="218" t="s">
        <v>375</v>
      </c>
      <c r="E255" s="219" t="s">
        <v>6590</v>
      </c>
      <c r="F255" s="220" t="s">
        <v>6591</v>
      </c>
      <c r="G255" s="221" t="s">
        <v>230</v>
      </c>
      <c r="H255" s="222">
        <v>90</v>
      </c>
      <c r="I255" s="223"/>
      <c r="J255" s="224">
        <f>ROUND(I255*H255,2)</f>
        <v>0</v>
      </c>
      <c r="K255" s="220" t="s">
        <v>6592</v>
      </c>
      <c r="L255" s="47"/>
      <c r="M255" s="225" t="s">
        <v>19</v>
      </c>
      <c r="N255" s="226" t="s">
        <v>50</v>
      </c>
      <c r="O255" s="87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9" t="s">
        <v>482</v>
      </c>
      <c r="AT255" s="229" t="s">
        <v>375</v>
      </c>
      <c r="AU255" s="229" t="s">
        <v>91</v>
      </c>
      <c r="AY255" s="20" t="s">
        <v>373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0" t="s">
        <v>91</v>
      </c>
      <c r="BK255" s="230">
        <f>ROUND(I255*H255,2)</f>
        <v>0</v>
      </c>
      <c r="BL255" s="20" t="s">
        <v>482</v>
      </c>
      <c r="BM255" s="229" t="s">
        <v>6593</v>
      </c>
    </row>
    <row r="256" s="2" customFormat="1">
      <c r="A256" s="41"/>
      <c r="B256" s="42"/>
      <c r="C256" s="43"/>
      <c r="D256" s="231" t="s">
        <v>381</v>
      </c>
      <c r="E256" s="43"/>
      <c r="F256" s="232" t="s">
        <v>6594</v>
      </c>
      <c r="G256" s="43"/>
      <c r="H256" s="43"/>
      <c r="I256" s="233"/>
      <c r="J256" s="43"/>
      <c r="K256" s="43"/>
      <c r="L256" s="47"/>
      <c r="M256" s="234"/>
      <c r="N256" s="23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381</v>
      </c>
      <c r="AU256" s="20" t="s">
        <v>91</v>
      </c>
    </row>
    <row r="257" s="2" customFormat="1" ht="16.5" customHeight="1">
      <c r="A257" s="41"/>
      <c r="B257" s="42"/>
      <c r="C257" s="280" t="s">
        <v>1388</v>
      </c>
      <c r="D257" s="280" t="s">
        <v>489</v>
      </c>
      <c r="E257" s="281" t="s">
        <v>6595</v>
      </c>
      <c r="F257" s="282" t="s">
        <v>6596</v>
      </c>
      <c r="G257" s="283" t="s">
        <v>2019</v>
      </c>
      <c r="H257" s="284">
        <v>55.799999999999997</v>
      </c>
      <c r="I257" s="285"/>
      <c r="J257" s="286">
        <f>ROUND(I257*H257,2)</f>
        <v>0</v>
      </c>
      <c r="K257" s="282" t="s">
        <v>6592</v>
      </c>
      <c r="L257" s="287"/>
      <c r="M257" s="288" t="s">
        <v>19</v>
      </c>
      <c r="N257" s="289" t="s">
        <v>50</v>
      </c>
      <c r="O257" s="87"/>
      <c r="P257" s="227">
        <f>O257*H257</f>
        <v>0</v>
      </c>
      <c r="Q257" s="227">
        <v>0.001</v>
      </c>
      <c r="R257" s="227">
        <f>Q257*H257</f>
        <v>0.055799999999999995</v>
      </c>
      <c r="S257" s="227">
        <v>0</v>
      </c>
      <c r="T257" s="22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9" t="s">
        <v>616</v>
      </c>
      <c r="AT257" s="229" t="s">
        <v>489</v>
      </c>
      <c r="AU257" s="229" t="s">
        <v>91</v>
      </c>
      <c r="AY257" s="20" t="s">
        <v>373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20" t="s">
        <v>91</v>
      </c>
      <c r="BK257" s="230">
        <f>ROUND(I257*H257,2)</f>
        <v>0</v>
      </c>
      <c r="BL257" s="20" t="s">
        <v>482</v>
      </c>
      <c r="BM257" s="229" t="s">
        <v>6597</v>
      </c>
    </row>
    <row r="258" s="2" customFormat="1" ht="24.15" customHeight="1">
      <c r="A258" s="41"/>
      <c r="B258" s="42"/>
      <c r="C258" s="218" t="s">
        <v>1393</v>
      </c>
      <c r="D258" s="218" t="s">
        <v>375</v>
      </c>
      <c r="E258" s="219" t="s">
        <v>6598</v>
      </c>
      <c r="F258" s="220" t="s">
        <v>6599</v>
      </c>
      <c r="G258" s="221" t="s">
        <v>230</v>
      </c>
      <c r="H258" s="222">
        <v>480</v>
      </c>
      <c r="I258" s="223"/>
      <c r="J258" s="224">
        <f>ROUND(I258*H258,2)</f>
        <v>0</v>
      </c>
      <c r="K258" s="220" t="s">
        <v>3934</v>
      </c>
      <c r="L258" s="47"/>
      <c r="M258" s="225" t="s">
        <v>19</v>
      </c>
      <c r="N258" s="226" t="s">
        <v>50</v>
      </c>
      <c r="O258" s="87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9" t="s">
        <v>482</v>
      </c>
      <c r="AT258" s="229" t="s">
        <v>375</v>
      </c>
      <c r="AU258" s="229" t="s">
        <v>91</v>
      </c>
      <c r="AY258" s="20" t="s">
        <v>373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0" t="s">
        <v>91</v>
      </c>
      <c r="BK258" s="230">
        <f>ROUND(I258*H258,2)</f>
        <v>0</v>
      </c>
      <c r="BL258" s="20" t="s">
        <v>482</v>
      </c>
      <c r="BM258" s="229" t="s">
        <v>6600</v>
      </c>
    </row>
    <row r="259" s="2" customFormat="1">
      <c r="A259" s="41"/>
      <c r="B259" s="42"/>
      <c r="C259" s="43"/>
      <c r="D259" s="231" t="s">
        <v>381</v>
      </c>
      <c r="E259" s="43"/>
      <c r="F259" s="232" t="s">
        <v>6601</v>
      </c>
      <c r="G259" s="43"/>
      <c r="H259" s="43"/>
      <c r="I259" s="233"/>
      <c r="J259" s="43"/>
      <c r="K259" s="43"/>
      <c r="L259" s="47"/>
      <c r="M259" s="234"/>
      <c r="N259" s="23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381</v>
      </c>
      <c r="AU259" s="20" t="s">
        <v>91</v>
      </c>
    </row>
    <row r="260" s="2" customFormat="1" ht="16.5" customHeight="1">
      <c r="A260" s="41"/>
      <c r="B260" s="42"/>
      <c r="C260" s="280" t="s">
        <v>1398</v>
      </c>
      <c r="D260" s="280" t="s">
        <v>489</v>
      </c>
      <c r="E260" s="281" t="s">
        <v>6602</v>
      </c>
      <c r="F260" s="282" t="s">
        <v>6603</v>
      </c>
      <c r="G260" s="283" t="s">
        <v>2019</v>
      </c>
      <c r="H260" s="284">
        <v>40.5</v>
      </c>
      <c r="I260" s="285"/>
      <c r="J260" s="286">
        <f>ROUND(I260*H260,2)</f>
        <v>0</v>
      </c>
      <c r="K260" s="282" t="s">
        <v>6592</v>
      </c>
      <c r="L260" s="287"/>
      <c r="M260" s="288" t="s">
        <v>19</v>
      </c>
      <c r="N260" s="289" t="s">
        <v>50</v>
      </c>
      <c r="O260" s="87"/>
      <c r="P260" s="227">
        <f>O260*H260</f>
        <v>0</v>
      </c>
      <c r="Q260" s="227">
        <v>0.001</v>
      </c>
      <c r="R260" s="227">
        <f>Q260*H260</f>
        <v>0.040500000000000001</v>
      </c>
      <c r="S260" s="227">
        <v>0</v>
      </c>
      <c r="T260" s="22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616</v>
      </c>
      <c r="AT260" s="229" t="s">
        <v>489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91</v>
      </c>
      <c r="BK260" s="230">
        <f>ROUND(I260*H260,2)</f>
        <v>0</v>
      </c>
      <c r="BL260" s="20" t="s">
        <v>482</v>
      </c>
      <c r="BM260" s="229" t="s">
        <v>6604</v>
      </c>
    </row>
    <row r="261" s="2" customFormat="1" ht="16.5" customHeight="1">
      <c r="A261" s="41"/>
      <c r="B261" s="42"/>
      <c r="C261" s="280" t="s">
        <v>1403</v>
      </c>
      <c r="D261" s="280" t="s">
        <v>489</v>
      </c>
      <c r="E261" s="281" t="s">
        <v>6605</v>
      </c>
      <c r="F261" s="282" t="s">
        <v>6606</v>
      </c>
      <c r="G261" s="283" t="s">
        <v>230</v>
      </c>
      <c r="H261" s="284">
        <v>180</v>
      </c>
      <c r="I261" s="285"/>
      <c r="J261" s="286">
        <f>ROUND(I261*H261,2)</f>
        <v>0</v>
      </c>
      <c r="K261" s="282" t="s">
        <v>6592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</v>
      </c>
      <c r="R261" s="227">
        <f>Q261*H261</f>
        <v>0.17999999999999999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6607</v>
      </c>
    </row>
    <row r="262" s="2" customFormat="1" ht="21.75" customHeight="1">
      <c r="A262" s="41"/>
      <c r="B262" s="42"/>
      <c r="C262" s="218" t="s">
        <v>1408</v>
      </c>
      <c r="D262" s="218" t="s">
        <v>375</v>
      </c>
      <c r="E262" s="219" t="s">
        <v>6608</v>
      </c>
      <c r="F262" s="220" t="s">
        <v>6609</v>
      </c>
      <c r="G262" s="221" t="s">
        <v>595</v>
      </c>
      <c r="H262" s="222">
        <v>209</v>
      </c>
      <c r="I262" s="223"/>
      <c r="J262" s="224">
        <f>ROUND(I262*H262,2)</f>
        <v>0</v>
      </c>
      <c r="K262" s="220" t="s">
        <v>6592</v>
      </c>
      <c r="L262" s="47"/>
      <c r="M262" s="225" t="s">
        <v>19</v>
      </c>
      <c r="N262" s="226" t="s">
        <v>50</v>
      </c>
      <c r="O262" s="87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9" t="s">
        <v>482</v>
      </c>
      <c r="AT262" s="229" t="s">
        <v>375</v>
      </c>
      <c r="AU262" s="229" t="s">
        <v>91</v>
      </c>
      <c r="AY262" s="20" t="s">
        <v>373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20" t="s">
        <v>91</v>
      </c>
      <c r="BK262" s="230">
        <f>ROUND(I262*H262,2)</f>
        <v>0</v>
      </c>
      <c r="BL262" s="20" t="s">
        <v>482</v>
      </c>
      <c r="BM262" s="229" t="s">
        <v>6610</v>
      </c>
    </row>
    <row r="263" s="2" customFormat="1">
      <c r="A263" s="41"/>
      <c r="B263" s="42"/>
      <c r="C263" s="43"/>
      <c r="D263" s="231" t="s">
        <v>381</v>
      </c>
      <c r="E263" s="43"/>
      <c r="F263" s="232" t="s">
        <v>6611</v>
      </c>
      <c r="G263" s="43"/>
      <c r="H263" s="43"/>
      <c r="I263" s="233"/>
      <c r="J263" s="43"/>
      <c r="K263" s="43"/>
      <c r="L263" s="47"/>
      <c r="M263" s="234"/>
      <c r="N263" s="23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381</v>
      </c>
      <c r="AU263" s="20" t="s">
        <v>91</v>
      </c>
    </row>
    <row r="264" s="2" customFormat="1" ht="16.5" customHeight="1">
      <c r="A264" s="41"/>
      <c r="B264" s="42"/>
      <c r="C264" s="280" t="s">
        <v>1415</v>
      </c>
      <c r="D264" s="280" t="s">
        <v>489</v>
      </c>
      <c r="E264" s="281" t="s">
        <v>6612</v>
      </c>
      <c r="F264" s="282" t="s">
        <v>6613</v>
      </c>
      <c r="G264" s="283" t="s">
        <v>595</v>
      </c>
      <c r="H264" s="284">
        <v>11</v>
      </c>
      <c r="I264" s="285"/>
      <c r="J264" s="286">
        <f>ROUND(I264*H264,2)</f>
        <v>0</v>
      </c>
      <c r="K264" s="282" t="s">
        <v>19</v>
      </c>
      <c r="L264" s="287"/>
      <c r="M264" s="288" t="s">
        <v>19</v>
      </c>
      <c r="N264" s="289" t="s">
        <v>50</v>
      </c>
      <c r="O264" s="87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9" t="s">
        <v>616</v>
      </c>
      <c r="AT264" s="229" t="s">
        <v>489</v>
      </c>
      <c r="AU264" s="229" t="s">
        <v>91</v>
      </c>
      <c r="AY264" s="20" t="s">
        <v>373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0" t="s">
        <v>91</v>
      </c>
      <c r="BK264" s="230">
        <f>ROUND(I264*H264,2)</f>
        <v>0</v>
      </c>
      <c r="BL264" s="20" t="s">
        <v>482</v>
      </c>
      <c r="BM264" s="229" t="s">
        <v>6614</v>
      </c>
    </row>
    <row r="265" s="2" customFormat="1" ht="16.5" customHeight="1">
      <c r="A265" s="41"/>
      <c r="B265" s="42"/>
      <c r="C265" s="280" t="s">
        <v>1420</v>
      </c>
      <c r="D265" s="280" t="s">
        <v>489</v>
      </c>
      <c r="E265" s="281" t="s">
        <v>6615</v>
      </c>
      <c r="F265" s="282" t="s">
        <v>6616</v>
      </c>
      <c r="G265" s="283" t="s">
        <v>595</v>
      </c>
      <c r="H265" s="284">
        <v>198</v>
      </c>
      <c r="I265" s="285"/>
      <c r="J265" s="286">
        <f>ROUND(I265*H265,2)</f>
        <v>0</v>
      </c>
      <c r="K265" s="282" t="s">
        <v>19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6617</v>
      </c>
    </row>
    <row r="266" s="2" customFormat="1" ht="24.15" customHeight="1">
      <c r="A266" s="41"/>
      <c r="B266" s="42"/>
      <c r="C266" s="218" t="s">
        <v>1424</v>
      </c>
      <c r="D266" s="218" t="s">
        <v>375</v>
      </c>
      <c r="E266" s="219" t="s">
        <v>6618</v>
      </c>
      <c r="F266" s="220" t="s">
        <v>6619</v>
      </c>
      <c r="G266" s="221" t="s">
        <v>595</v>
      </c>
      <c r="H266" s="222">
        <v>71</v>
      </c>
      <c r="I266" s="223"/>
      <c r="J266" s="224">
        <f>ROUND(I266*H266,2)</f>
        <v>0</v>
      </c>
      <c r="K266" s="220" t="s">
        <v>6592</v>
      </c>
      <c r="L266" s="47"/>
      <c r="M266" s="225" t="s">
        <v>19</v>
      </c>
      <c r="N266" s="226" t="s">
        <v>50</v>
      </c>
      <c r="O266" s="87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9" t="s">
        <v>482</v>
      </c>
      <c r="AT266" s="229" t="s">
        <v>375</v>
      </c>
      <c r="AU266" s="229" t="s">
        <v>91</v>
      </c>
      <c r="AY266" s="20" t="s">
        <v>373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20" t="s">
        <v>91</v>
      </c>
      <c r="BK266" s="230">
        <f>ROUND(I266*H266,2)</f>
        <v>0</v>
      </c>
      <c r="BL266" s="20" t="s">
        <v>482</v>
      </c>
      <c r="BM266" s="229" t="s">
        <v>6620</v>
      </c>
    </row>
    <row r="267" s="2" customFormat="1">
      <c r="A267" s="41"/>
      <c r="B267" s="42"/>
      <c r="C267" s="43"/>
      <c r="D267" s="231" t="s">
        <v>381</v>
      </c>
      <c r="E267" s="43"/>
      <c r="F267" s="232" t="s">
        <v>6621</v>
      </c>
      <c r="G267" s="43"/>
      <c r="H267" s="43"/>
      <c r="I267" s="233"/>
      <c r="J267" s="43"/>
      <c r="K267" s="43"/>
      <c r="L267" s="47"/>
      <c r="M267" s="234"/>
      <c r="N267" s="23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381</v>
      </c>
      <c r="AU267" s="20" t="s">
        <v>91</v>
      </c>
    </row>
    <row r="268" s="2" customFormat="1" ht="16.5" customHeight="1">
      <c r="A268" s="41"/>
      <c r="B268" s="42"/>
      <c r="C268" s="280" t="s">
        <v>1428</v>
      </c>
      <c r="D268" s="280" t="s">
        <v>489</v>
      </c>
      <c r="E268" s="281" t="s">
        <v>6622</v>
      </c>
      <c r="F268" s="282" t="s">
        <v>6623</v>
      </c>
      <c r="G268" s="283" t="s">
        <v>595</v>
      </c>
      <c r="H268" s="284">
        <v>43</v>
      </c>
      <c r="I268" s="285"/>
      <c r="J268" s="286">
        <f>ROUND(I268*H268,2)</f>
        <v>0</v>
      </c>
      <c r="K268" s="282" t="s">
        <v>19</v>
      </c>
      <c r="L268" s="287"/>
      <c r="M268" s="288" t="s">
        <v>19</v>
      </c>
      <c r="N268" s="289" t="s">
        <v>50</v>
      </c>
      <c r="O268" s="87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9" t="s">
        <v>616</v>
      </c>
      <c r="AT268" s="229" t="s">
        <v>489</v>
      </c>
      <c r="AU268" s="229" t="s">
        <v>91</v>
      </c>
      <c r="AY268" s="20" t="s">
        <v>373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0" t="s">
        <v>91</v>
      </c>
      <c r="BK268" s="230">
        <f>ROUND(I268*H268,2)</f>
        <v>0</v>
      </c>
      <c r="BL268" s="20" t="s">
        <v>482</v>
      </c>
      <c r="BM268" s="229" t="s">
        <v>6624</v>
      </c>
    </row>
    <row r="269" s="2" customFormat="1" ht="16.5" customHeight="1">
      <c r="A269" s="41"/>
      <c r="B269" s="42"/>
      <c r="C269" s="280" t="s">
        <v>1432</v>
      </c>
      <c r="D269" s="280" t="s">
        <v>489</v>
      </c>
      <c r="E269" s="281" t="s">
        <v>6625</v>
      </c>
      <c r="F269" s="282" t="s">
        <v>6626</v>
      </c>
      <c r="G269" s="283" t="s">
        <v>595</v>
      </c>
      <c r="H269" s="284">
        <v>14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6627</v>
      </c>
    </row>
    <row r="270" s="2" customFormat="1" ht="16.5" customHeight="1">
      <c r="A270" s="41"/>
      <c r="B270" s="42"/>
      <c r="C270" s="280" t="s">
        <v>1437</v>
      </c>
      <c r="D270" s="280" t="s">
        <v>489</v>
      </c>
      <c r="E270" s="281" t="s">
        <v>6628</v>
      </c>
      <c r="F270" s="282" t="s">
        <v>6629</v>
      </c>
      <c r="G270" s="283" t="s">
        <v>595</v>
      </c>
      <c r="H270" s="284">
        <v>14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50</v>
      </c>
      <c r="O270" s="87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9" t="s">
        <v>616</v>
      </c>
      <c r="AT270" s="229" t="s">
        <v>489</v>
      </c>
      <c r="AU270" s="229" t="s">
        <v>91</v>
      </c>
      <c r="AY270" s="20" t="s">
        <v>373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0" t="s">
        <v>91</v>
      </c>
      <c r="BK270" s="230">
        <f>ROUND(I270*H270,2)</f>
        <v>0</v>
      </c>
      <c r="BL270" s="20" t="s">
        <v>482</v>
      </c>
      <c r="BM270" s="229" t="s">
        <v>6630</v>
      </c>
    </row>
    <row r="271" s="2" customFormat="1" ht="21.75" customHeight="1">
      <c r="A271" s="41"/>
      <c r="B271" s="42"/>
      <c r="C271" s="218" t="s">
        <v>1448</v>
      </c>
      <c r="D271" s="218" t="s">
        <v>375</v>
      </c>
      <c r="E271" s="219" t="s">
        <v>6631</v>
      </c>
      <c r="F271" s="220" t="s">
        <v>6632</v>
      </c>
      <c r="G271" s="221" t="s">
        <v>595</v>
      </c>
      <c r="H271" s="222">
        <v>280</v>
      </c>
      <c r="I271" s="223"/>
      <c r="J271" s="224">
        <f>ROUND(I271*H271,2)</f>
        <v>0</v>
      </c>
      <c r="K271" s="220" t="s">
        <v>6592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6633</v>
      </c>
    </row>
    <row r="272" s="2" customFormat="1">
      <c r="A272" s="41"/>
      <c r="B272" s="42"/>
      <c r="C272" s="43"/>
      <c r="D272" s="231" t="s">
        <v>381</v>
      </c>
      <c r="E272" s="43"/>
      <c r="F272" s="232" t="s">
        <v>6634</v>
      </c>
      <c r="G272" s="43"/>
      <c r="H272" s="43"/>
      <c r="I272" s="233"/>
      <c r="J272" s="43"/>
      <c r="K272" s="43"/>
      <c r="L272" s="47"/>
      <c r="M272" s="234"/>
      <c r="N272" s="23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381</v>
      </c>
      <c r="AU272" s="20" t="s">
        <v>91</v>
      </c>
    </row>
    <row r="273" s="2" customFormat="1" ht="16.5" customHeight="1">
      <c r="A273" s="41"/>
      <c r="B273" s="42"/>
      <c r="C273" s="280" t="s">
        <v>1453</v>
      </c>
      <c r="D273" s="280" t="s">
        <v>489</v>
      </c>
      <c r="E273" s="281" t="s">
        <v>6635</v>
      </c>
      <c r="F273" s="282" t="s">
        <v>6636</v>
      </c>
      <c r="G273" s="283" t="s">
        <v>595</v>
      </c>
      <c r="H273" s="284">
        <v>280</v>
      </c>
      <c r="I273" s="285"/>
      <c r="J273" s="286">
        <f>ROUND(I273*H273,2)</f>
        <v>0</v>
      </c>
      <c r="K273" s="282" t="s">
        <v>19</v>
      </c>
      <c r="L273" s="287"/>
      <c r="M273" s="288" t="s">
        <v>19</v>
      </c>
      <c r="N273" s="289" t="s">
        <v>50</v>
      </c>
      <c r="O273" s="87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9" t="s">
        <v>616</v>
      </c>
      <c r="AT273" s="229" t="s">
        <v>489</v>
      </c>
      <c r="AU273" s="229" t="s">
        <v>91</v>
      </c>
      <c r="AY273" s="20" t="s">
        <v>373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91</v>
      </c>
      <c r="BK273" s="230">
        <f>ROUND(I273*H273,2)</f>
        <v>0</v>
      </c>
      <c r="BL273" s="20" t="s">
        <v>482</v>
      </c>
      <c r="BM273" s="229" t="s">
        <v>6637</v>
      </c>
    </row>
    <row r="274" s="2" customFormat="1" ht="24.15" customHeight="1">
      <c r="A274" s="41"/>
      <c r="B274" s="42"/>
      <c r="C274" s="218" t="s">
        <v>1459</v>
      </c>
      <c r="D274" s="218" t="s">
        <v>375</v>
      </c>
      <c r="E274" s="219" t="s">
        <v>6638</v>
      </c>
      <c r="F274" s="220" t="s">
        <v>6639</v>
      </c>
      <c r="G274" s="221" t="s">
        <v>595</v>
      </c>
      <c r="H274" s="222">
        <v>11</v>
      </c>
      <c r="I274" s="223"/>
      <c r="J274" s="224">
        <f>ROUND(I274*H274,2)</f>
        <v>0</v>
      </c>
      <c r="K274" s="220" t="s">
        <v>6592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6640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6641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2" customFormat="1" ht="16.5" customHeight="1">
      <c r="A276" s="41"/>
      <c r="B276" s="42"/>
      <c r="C276" s="280" t="s">
        <v>1465</v>
      </c>
      <c r="D276" s="280" t="s">
        <v>489</v>
      </c>
      <c r="E276" s="281" t="s">
        <v>6642</v>
      </c>
      <c r="F276" s="282" t="s">
        <v>6643</v>
      </c>
      <c r="G276" s="283" t="s">
        <v>595</v>
      </c>
      <c r="H276" s="284">
        <v>11</v>
      </c>
      <c r="I276" s="285"/>
      <c r="J276" s="286">
        <f>ROUND(I276*H276,2)</f>
        <v>0</v>
      </c>
      <c r="K276" s="282" t="s">
        <v>6592</v>
      </c>
      <c r="L276" s="287"/>
      <c r="M276" s="288" t="s">
        <v>19</v>
      </c>
      <c r="N276" s="289" t="s">
        <v>50</v>
      </c>
      <c r="O276" s="8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9" t="s">
        <v>616</v>
      </c>
      <c r="AT276" s="229" t="s">
        <v>489</v>
      </c>
      <c r="AU276" s="229" t="s">
        <v>91</v>
      </c>
      <c r="AY276" s="20" t="s">
        <v>373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20" t="s">
        <v>91</v>
      </c>
      <c r="BK276" s="230">
        <f>ROUND(I276*H276,2)</f>
        <v>0</v>
      </c>
      <c r="BL276" s="20" t="s">
        <v>482</v>
      </c>
      <c r="BM276" s="229" t="s">
        <v>6644</v>
      </c>
    </row>
    <row r="277" s="2" customFormat="1" ht="16.5" customHeight="1">
      <c r="A277" s="41"/>
      <c r="B277" s="42"/>
      <c r="C277" s="218" t="s">
        <v>1470</v>
      </c>
      <c r="D277" s="218" t="s">
        <v>375</v>
      </c>
      <c r="E277" s="219" t="s">
        <v>6645</v>
      </c>
      <c r="F277" s="220" t="s">
        <v>6646</v>
      </c>
      <c r="G277" s="221" t="s">
        <v>595</v>
      </c>
      <c r="H277" s="222">
        <v>250</v>
      </c>
      <c r="I277" s="223"/>
      <c r="J277" s="224">
        <f>ROUND(I277*H277,2)</f>
        <v>0</v>
      </c>
      <c r="K277" s="220" t="s">
        <v>6592</v>
      </c>
      <c r="L277" s="47"/>
      <c r="M277" s="225" t="s">
        <v>19</v>
      </c>
      <c r="N277" s="226" t="s">
        <v>50</v>
      </c>
      <c r="O277" s="87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9" t="s">
        <v>482</v>
      </c>
      <c r="AT277" s="229" t="s">
        <v>375</v>
      </c>
      <c r="AU277" s="229" t="s">
        <v>91</v>
      </c>
      <c r="AY277" s="20" t="s">
        <v>373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0" t="s">
        <v>91</v>
      </c>
      <c r="BK277" s="230">
        <f>ROUND(I277*H277,2)</f>
        <v>0</v>
      </c>
      <c r="BL277" s="20" t="s">
        <v>482</v>
      </c>
      <c r="BM277" s="229" t="s">
        <v>6647</v>
      </c>
    </row>
    <row r="278" s="2" customFormat="1">
      <c r="A278" s="41"/>
      <c r="B278" s="42"/>
      <c r="C278" s="43"/>
      <c r="D278" s="231" t="s">
        <v>381</v>
      </c>
      <c r="E278" s="43"/>
      <c r="F278" s="232" t="s">
        <v>6648</v>
      </c>
      <c r="G278" s="43"/>
      <c r="H278" s="43"/>
      <c r="I278" s="233"/>
      <c r="J278" s="43"/>
      <c r="K278" s="43"/>
      <c r="L278" s="47"/>
      <c r="M278" s="234"/>
      <c r="N278" s="23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381</v>
      </c>
      <c r="AU278" s="20" t="s">
        <v>91</v>
      </c>
    </row>
    <row r="279" s="2" customFormat="1" ht="16.5" customHeight="1">
      <c r="A279" s="41"/>
      <c r="B279" s="42"/>
      <c r="C279" s="280" t="s">
        <v>1475</v>
      </c>
      <c r="D279" s="280" t="s">
        <v>489</v>
      </c>
      <c r="E279" s="281" t="s">
        <v>6649</v>
      </c>
      <c r="F279" s="282" t="s">
        <v>6650</v>
      </c>
      <c r="G279" s="283" t="s">
        <v>595</v>
      </c>
      <c r="H279" s="284">
        <v>250</v>
      </c>
      <c r="I279" s="285"/>
      <c r="J279" s="286">
        <f>ROUND(I279*H279,2)</f>
        <v>0</v>
      </c>
      <c r="K279" s="282" t="s">
        <v>19</v>
      </c>
      <c r="L279" s="287"/>
      <c r="M279" s="288" t="s">
        <v>19</v>
      </c>
      <c r="N279" s="289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616</v>
      </c>
      <c r="AT279" s="229" t="s">
        <v>489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6651</v>
      </c>
    </row>
    <row r="280" s="2" customFormat="1" ht="24.15" customHeight="1">
      <c r="A280" s="41"/>
      <c r="B280" s="42"/>
      <c r="C280" s="218" t="s">
        <v>1480</v>
      </c>
      <c r="D280" s="218" t="s">
        <v>375</v>
      </c>
      <c r="E280" s="219" t="s">
        <v>6652</v>
      </c>
      <c r="F280" s="220" t="s">
        <v>6653</v>
      </c>
      <c r="G280" s="221" t="s">
        <v>595</v>
      </c>
      <c r="H280" s="222">
        <v>6</v>
      </c>
      <c r="I280" s="223"/>
      <c r="J280" s="224">
        <f>ROUND(I280*H280,2)</f>
        <v>0</v>
      </c>
      <c r="K280" s="220" t="s">
        <v>3934</v>
      </c>
      <c r="L280" s="47"/>
      <c r="M280" s="225" t="s">
        <v>19</v>
      </c>
      <c r="N280" s="226" t="s">
        <v>50</v>
      </c>
      <c r="O280" s="87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9" t="s">
        <v>482</v>
      </c>
      <c r="AT280" s="229" t="s">
        <v>375</v>
      </c>
      <c r="AU280" s="229" t="s">
        <v>91</v>
      </c>
      <c r="AY280" s="20" t="s">
        <v>373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0" t="s">
        <v>91</v>
      </c>
      <c r="BK280" s="230">
        <f>ROUND(I280*H280,2)</f>
        <v>0</v>
      </c>
      <c r="BL280" s="20" t="s">
        <v>482</v>
      </c>
      <c r="BM280" s="229" t="s">
        <v>6654</v>
      </c>
    </row>
    <row r="281" s="2" customFormat="1">
      <c r="A281" s="41"/>
      <c r="B281" s="42"/>
      <c r="C281" s="43"/>
      <c r="D281" s="231" t="s">
        <v>381</v>
      </c>
      <c r="E281" s="43"/>
      <c r="F281" s="232" t="s">
        <v>6655</v>
      </c>
      <c r="G281" s="43"/>
      <c r="H281" s="43"/>
      <c r="I281" s="233"/>
      <c r="J281" s="43"/>
      <c r="K281" s="43"/>
      <c r="L281" s="47"/>
      <c r="M281" s="234"/>
      <c r="N281" s="23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381</v>
      </c>
      <c r="AU281" s="20" t="s">
        <v>91</v>
      </c>
    </row>
    <row r="282" s="2" customFormat="1" ht="16.5" customHeight="1">
      <c r="A282" s="41"/>
      <c r="B282" s="42"/>
      <c r="C282" s="280" t="s">
        <v>1485</v>
      </c>
      <c r="D282" s="280" t="s">
        <v>489</v>
      </c>
      <c r="E282" s="281" t="s">
        <v>6656</v>
      </c>
      <c r="F282" s="282" t="s">
        <v>6657</v>
      </c>
      <c r="G282" s="283" t="s">
        <v>595</v>
      </c>
      <c r="H282" s="284">
        <v>6</v>
      </c>
      <c r="I282" s="285"/>
      <c r="J282" s="286">
        <f>ROUND(I282*H282,2)</f>
        <v>0</v>
      </c>
      <c r="K282" s="282" t="s">
        <v>19</v>
      </c>
      <c r="L282" s="287"/>
      <c r="M282" s="288" t="s">
        <v>19</v>
      </c>
      <c r="N282" s="289" t="s">
        <v>50</v>
      </c>
      <c r="O282" s="87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9" t="s">
        <v>616</v>
      </c>
      <c r="AT282" s="229" t="s">
        <v>489</v>
      </c>
      <c r="AU282" s="229" t="s">
        <v>91</v>
      </c>
      <c r="AY282" s="20" t="s">
        <v>373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20" t="s">
        <v>91</v>
      </c>
      <c r="BK282" s="230">
        <f>ROUND(I282*H282,2)</f>
        <v>0</v>
      </c>
      <c r="BL282" s="20" t="s">
        <v>482</v>
      </c>
      <c r="BM282" s="229" t="s">
        <v>6658</v>
      </c>
    </row>
    <row r="283" s="2" customFormat="1" ht="44.25" customHeight="1">
      <c r="A283" s="41"/>
      <c r="B283" s="42"/>
      <c r="C283" s="218" t="s">
        <v>1490</v>
      </c>
      <c r="D283" s="218" t="s">
        <v>375</v>
      </c>
      <c r="E283" s="219" t="s">
        <v>6659</v>
      </c>
      <c r="F283" s="220" t="s">
        <v>6660</v>
      </c>
      <c r="G283" s="221" t="s">
        <v>595</v>
      </c>
      <c r="H283" s="222">
        <v>1</v>
      </c>
      <c r="I283" s="223"/>
      <c r="J283" s="224">
        <f>ROUND(I283*H283,2)</f>
        <v>0</v>
      </c>
      <c r="K283" s="220" t="s">
        <v>3934</v>
      </c>
      <c r="L283" s="47"/>
      <c r="M283" s="225" t="s">
        <v>19</v>
      </c>
      <c r="N283" s="226" t="s">
        <v>50</v>
      </c>
      <c r="O283" s="87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482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6661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6662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2" customFormat="1" ht="55.5" customHeight="1">
      <c r="A285" s="41"/>
      <c r="B285" s="42"/>
      <c r="C285" s="218" t="s">
        <v>1495</v>
      </c>
      <c r="D285" s="218" t="s">
        <v>375</v>
      </c>
      <c r="E285" s="219" t="s">
        <v>6663</v>
      </c>
      <c r="F285" s="220" t="s">
        <v>6664</v>
      </c>
      <c r="G285" s="221" t="s">
        <v>595</v>
      </c>
      <c r="H285" s="222">
        <v>5</v>
      </c>
      <c r="I285" s="223"/>
      <c r="J285" s="224">
        <f>ROUND(I285*H285,2)</f>
        <v>0</v>
      </c>
      <c r="K285" s="220" t="s">
        <v>3934</v>
      </c>
      <c r="L285" s="47"/>
      <c r="M285" s="225" t="s">
        <v>19</v>
      </c>
      <c r="N285" s="226" t="s">
        <v>50</v>
      </c>
      <c r="O285" s="87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9" t="s">
        <v>482</v>
      </c>
      <c r="AT285" s="229" t="s">
        <v>375</v>
      </c>
      <c r="AU285" s="229" t="s">
        <v>91</v>
      </c>
      <c r="AY285" s="20" t="s">
        <v>373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91</v>
      </c>
      <c r="BK285" s="230">
        <f>ROUND(I285*H285,2)</f>
        <v>0</v>
      </c>
      <c r="BL285" s="20" t="s">
        <v>482</v>
      </c>
      <c r="BM285" s="229" t="s">
        <v>6665</v>
      </c>
    </row>
    <row r="286" s="2" customFormat="1">
      <c r="A286" s="41"/>
      <c r="B286" s="42"/>
      <c r="C286" s="43"/>
      <c r="D286" s="231" t="s">
        <v>381</v>
      </c>
      <c r="E286" s="43"/>
      <c r="F286" s="232" t="s">
        <v>6666</v>
      </c>
      <c r="G286" s="43"/>
      <c r="H286" s="43"/>
      <c r="I286" s="233"/>
      <c r="J286" s="43"/>
      <c r="K286" s="43"/>
      <c r="L286" s="47"/>
      <c r="M286" s="234"/>
      <c r="N286" s="23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381</v>
      </c>
      <c r="AU286" s="20" t="s">
        <v>91</v>
      </c>
    </row>
    <row r="287" s="2" customFormat="1" ht="24.15" customHeight="1">
      <c r="A287" s="41"/>
      <c r="B287" s="42"/>
      <c r="C287" s="218" t="s">
        <v>1500</v>
      </c>
      <c r="D287" s="218" t="s">
        <v>375</v>
      </c>
      <c r="E287" s="219" t="s">
        <v>6667</v>
      </c>
      <c r="F287" s="220" t="s">
        <v>6668</v>
      </c>
      <c r="G287" s="221" t="s">
        <v>595</v>
      </c>
      <c r="H287" s="222">
        <v>1</v>
      </c>
      <c r="I287" s="223"/>
      <c r="J287" s="224">
        <f>ROUND(I287*H287,2)</f>
        <v>0</v>
      </c>
      <c r="K287" s="220" t="s">
        <v>3934</v>
      </c>
      <c r="L287" s="47"/>
      <c r="M287" s="225" t="s">
        <v>19</v>
      </c>
      <c r="N287" s="226" t="s">
        <v>50</v>
      </c>
      <c r="O287" s="87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482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91</v>
      </c>
      <c r="BK287" s="230">
        <f>ROUND(I287*H287,2)</f>
        <v>0</v>
      </c>
      <c r="BL287" s="20" t="s">
        <v>482</v>
      </c>
      <c r="BM287" s="229" t="s">
        <v>6669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6670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2" customFormat="1" ht="37.8" customHeight="1">
      <c r="A289" s="41"/>
      <c r="B289" s="42"/>
      <c r="C289" s="218" t="s">
        <v>1508</v>
      </c>
      <c r="D289" s="218" t="s">
        <v>375</v>
      </c>
      <c r="E289" s="219" t="s">
        <v>6671</v>
      </c>
      <c r="F289" s="220" t="s">
        <v>6672</v>
      </c>
      <c r="G289" s="221" t="s">
        <v>595</v>
      </c>
      <c r="H289" s="222">
        <v>85</v>
      </c>
      <c r="I289" s="223"/>
      <c r="J289" s="224">
        <f>ROUND(I289*H289,2)</f>
        <v>0</v>
      </c>
      <c r="K289" s="220" t="s">
        <v>3934</v>
      </c>
      <c r="L289" s="47"/>
      <c r="M289" s="225" t="s">
        <v>19</v>
      </c>
      <c r="N289" s="226" t="s">
        <v>50</v>
      </c>
      <c r="O289" s="87"/>
      <c r="P289" s="227">
        <f>O289*H289</f>
        <v>0</v>
      </c>
      <c r="Q289" s="227">
        <v>3.0000000000000001E-05</v>
      </c>
      <c r="R289" s="227">
        <f>Q289*H289</f>
        <v>0.0025500000000000002</v>
      </c>
      <c r="S289" s="227">
        <v>0</v>
      </c>
      <c r="T289" s="22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9" t="s">
        <v>482</v>
      </c>
      <c r="AT289" s="229" t="s">
        <v>375</v>
      </c>
      <c r="AU289" s="229" t="s">
        <v>91</v>
      </c>
      <c r="AY289" s="20" t="s">
        <v>373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20" t="s">
        <v>91</v>
      </c>
      <c r="BK289" s="230">
        <f>ROUND(I289*H289,2)</f>
        <v>0</v>
      </c>
      <c r="BL289" s="20" t="s">
        <v>482</v>
      </c>
      <c r="BM289" s="229" t="s">
        <v>6673</v>
      </c>
    </row>
    <row r="290" s="2" customFormat="1">
      <c r="A290" s="41"/>
      <c r="B290" s="42"/>
      <c r="C290" s="43"/>
      <c r="D290" s="231" t="s">
        <v>381</v>
      </c>
      <c r="E290" s="43"/>
      <c r="F290" s="232" t="s">
        <v>6674</v>
      </c>
      <c r="G290" s="43"/>
      <c r="H290" s="43"/>
      <c r="I290" s="233"/>
      <c r="J290" s="43"/>
      <c r="K290" s="43"/>
      <c r="L290" s="47"/>
      <c r="M290" s="234"/>
      <c r="N290" s="23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381</v>
      </c>
      <c r="AU290" s="20" t="s">
        <v>91</v>
      </c>
    </row>
    <row r="291" s="2" customFormat="1" ht="24.15" customHeight="1">
      <c r="A291" s="41"/>
      <c r="B291" s="42"/>
      <c r="C291" s="218" t="s">
        <v>1512</v>
      </c>
      <c r="D291" s="218" t="s">
        <v>375</v>
      </c>
      <c r="E291" s="219" t="s">
        <v>6675</v>
      </c>
      <c r="F291" s="220" t="s">
        <v>6676</v>
      </c>
      <c r="G291" s="221" t="s">
        <v>595</v>
      </c>
      <c r="H291" s="222">
        <v>1</v>
      </c>
      <c r="I291" s="223"/>
      <c r="J291" s="224">
        <f>ROUND(I291*H291,2)</f>
        <v>0</v>
      </c>
      <c r="K291" s="220" t="s">
        <v>3934</v>
      </c>
      <c r="L291" s="47"/>
      <c r="M291" s="225" t="s">
        <v>19</v>
      </c>
      <c r="N291" s="226" t="s">
        <v>50</v>
      </c>
      <c r="O291" s="87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482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91</v>
      </c>
      <c r="BK291" s="230">
        <f>ROUND(I291*H291,2)</f>
        <v>0</v>
      </c>
      <c r="BL291" s="20" t="s">
        <v>482</v>
      </c>
      <c r="BM291" s="229" t="s">
        <v>6677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6678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2" customFormat="1" ht="24.15" customHeight="1">
      <c r="A293" s="41"/>
      <c r="B293" s="42"/>
      <c r="C293" s="280" t="s">
        <v>1517</v>
      </c>
      <c r="D293" s="280" t="s">
        <v>489</v>
      </c>
      <c r="E293" s="281" t="s">
        <v>6679</v>
      </c>
      <c r="F293" s="282" t="s">
        <v>6680</v>
      </c>
      <c r="G293" s="283" t="s">
        <v>595</v>
      </c>
      <c r="H293" s="284">
        <v>1</v>
      </c>
      <c r="I293" s="285"/>
      <c r="J293" s="286">
        <f>ROUND(I293*H293,2)</f>
        <v>0</v>
      </c>
      <c r="K293" s="282" t="s">
        <v>3934</v>
      </c>
      <c r="L293" s="287"/>
      <c r="M293" s="288" t="s">
        <v>19</v>
      </c>
      <c r="N293" s="289" t="s">
        <v>50</v>
      </c>
      <c r="O293" s="87"/>
      <c r="P293" s="227">
        <f>O293*H293</f>
        <v>0</v>
      </c>
      <c r="Q293" s="227">
        <v>0.0070000000000000001</v>
      </c>
      <c r="R293" s="227">
        <f>Q293*H293</f>
        <v>0.0070000000000000001</v>
      </c>
      <c r="S293" s="227">
        <v>0</v>
      </c>
      <c r="T293" s="22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9" t="s">
        <v>616</v>
      </c>
      <c r="AT293" s="229" t="s">
        <v>489</v>
      </c>
      <c r="AU293" s="229" t="s">
        <v>91</v>
      </c>
      <c r="AY293" s="20" t="s">
        <v>373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0" t="s">
        <v>91</v>
      </c>
      <c r="BK293" s="230">
        <f>ROUND(I293*H293,2)</f>
        <v>0</v>
      </c>
      <c r="BL293" s="20" t="s">
        <v>482</v>
      </c>
      <c r="BM293" s="229" t="s">
        <v>6681</v>
      </c>
    </row>
    <row r="294" s="2" customFormat="1" ht="24.15" customHeight="1">
      <c r="A294" s="41"/>
      <c r="B294" s="42"/>
      <c r="C294" s="218" t="s">
        <v>1524</v>
      </c>
      <c r="D294" s="218" t="s">
        <v>375</v>
      </c>
      <c r="E294" s="219" t="s">
        <v>6682</v>
      </c>
      <c r="F294" s="220" t="s">
        <v>6683</v>
      </c>
      <c r="G294" s="221" t="s">
        <v>595</v>
      </c>
      <c r="H294" s="222">
        <v>1</v>
      </c>
      <c r="I294" s="223"/>
      <c r="J294" s="224">
        <f>ROUND(I294*H294,2)</f>
        <v>0</v>
      </c>
      <c r="K294" s="220" t="s">
        <v>3934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6684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6685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2" customFormat="1" ht="24.15" customHeight="1">
      <c r="A296" s="41"/>
      <c r="B296" s="42"/>
      <c r="C296" s="218" t="s">
        <v>1533</v>
      </c>
      <c r="D296" s="218" t="s">
        <v>375</v>
      </c>
      <c r="E296" s="219" t="s">
        <v>6686</v>
      </c>
      <c r="F296" s="220" t="s">
        <v>6687</v>
      </c>
      <c r="G296" s="221" t="s">
        <v>595</v>
      </c>
      <c r="H296" s="222">
        <v>1</v>
      </c>
      <c r="I296" s="223"/>
      <c r="J296" s="224">
        <f>ROUND(I296*H296,2)</f>
        <v>0</v>
      </c>
      <c r="K296" s="220" t="s">
        <v>3934</v>
      </c>
      <c r="L296" s="47"/>
      <c r="M296" s="225" t="s">
        <v>19</v>
      </c>
      <c r="N296" s="226" t="s">
        <v>50</v>
      </c>
      <c r="O296" s="87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9" t="s">
        <v>482</v>
      </c>
      <c r="AT296" s="229" t="s">
        <v>375</v>
      </c>
      <c r="AU296" s="229" t="s">
        <v>91</v>
      </c>
      <c r="AY296" s="20" t="s">
        <v>373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0" t="s">
        <v>91</v>
      </c>
      <c r="BK296" s="230">
        <f>ROUND(I296*H296,2)</f>
        <v>0</v>
      </c>
      <c r="BL296" s="20" t="s">
        <v>482</v>
      </c>
      <c r="BM296" s="229" t="s">
        <v>6688</v>
      </c>
    </row>
    <row r="297" s="2" customFormat="1">
      <c r="A297" s="41"/>
      <c r="B297" s="42"/>
      <c r="C297" s="43"/>
      <c r="D297" s="231" t="s">
        <v>381</v>
      </c>
      <c r="E297" s="43"/>
      <c r="F297" s="232" t="s">
        <v>6689</v>
      </c>
      <c r="G297" s="43"/>
      <c r="H297" s="43"/>
      <c r="I297" s="233"/>
      <c r="J297" s="43"/>
      <c r="K297" s="43"/>
      <c r="L297" s="47"/>
      <c r="M297" s="234"/>
      <c r="N297" s="23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381</v>
      </c>
      <c r="AU297" s="20" t="s">
        <v>91</v>
      </c>
    </row>
    <row r="298" s="2" customFormat="1" ht="49.05" customHeight="1">
      <c r="A298" s="41"/>
      <c r="B298" s="42"/>
      <c r="C298" s="218" t="s">
        <v>1539</v>
      </c>
      <c r="D298" s="218" t="s">
        <v>375</v>
      </c>
      <c r="E298" s="219" t="s">
        <v>6690</v>
      </c>
      <c r="F298" s="220" t="s">
        <v>6691</v>
      </c>
      <c r="G298" s="221" t="s">
        <v>463</v>
      </c>
      <c r="H298" s="222">
        <v>4.8310000000000004</v>
      </c>
      <c r="I298" s="223"/>
      <c r="J298" s="224">
        <f>ROUND(I298*H298,2)</f>
        <v>0</v>
      </c>
      <c r="K298" s="220" t="s">
        <v>3934</v>
      </c>
      <c r="L298" s="47"/>
      <c r="M298" s="225" t="s">
        <v>19</v>
      </c>
      <c r="N298" s="226" t="s">
        <v>50</v>
      </c>
      <c r="O298" s="87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9" t="s">
        <v>482</v>
      </c>
      <c r="AT298" s="229" t="s">
        <v>375</v>
      </c>
      <c r="AU298" s="229" t="s">
        <v>91</v>
      </c>
      <c r="AY298" s="20" t="s">
        <v>373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20" t="s">
        <v>91</v>
      </c>
      <c r="BK298" s="230">
        <f>ROUND(I298*H298,2)</f>
        <v>0</v>
      </c>
      <c r="BL298" s="20" t="s">
        <v>482</v>
      </c>
      <c r="BM298" s="229" t="s">
        <v>6692</v>
      </c>
    </row>
    <row r="299" s="2" customFormat="1">
      <c r="A299" s="41"/>
      <c r="B299" s="42"/>
      <c r="C299" s="43"/>
      <c r="D299" s="231" t="s">
        <v>381</v>
      </c>
      <c r="E299" s="43"/>
      <c r="F299" s="232" t="s">
        <v>6693</v>
      </c>
      <c r="G299" s="43"/>
      <c r="H299" s="43"/>
      <c r="I299" s="233"/>
      <c r="J299" s="43"/>
      <c r="K299" s="43"/>
      <c r="L299" s="47"/>
      <c r="M299" s="234"/>
      <c r="N299" s="23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381</v>
      </c>
      <c r="AU299" s="20" t="s">
        <v>91</v>
      </c>
    </row>
    <row r="300" s="2" customFormat="1" ht="16.5" customHeight="1">
      <c r="A300" s="41"/>
      <c r="B300" s="42"/>
      <c r="C300" s="218" t="s">
        <v>1545</v>
      </c>
      <c r="D300" s="218" t="s">
        <v>375</v>
      </c>
      <c r="E300" s="219" t="s">
        <v>6694</v>
      </c>
      <c r="F300" s="220" t="s">
        <v>6695</v>
      </c>
      <c r="G300" s="221" t="s">
        <v>595</v>
      </c>
      <c r="H300" s="222">
        <v>71</v>
      </c>
      <c r="I300" s="223"/>
      <c r="J300" s="224">
        <f>ROUND(I300*H300,2)</f>
        <v>0</v>
      </c>
      <c r="K300" s="220" t="s">
        <v>19</v>
      </c>
      <c r="L300" s="47"/>
      <c r="M300" s="225" t="s">
        <v>19</v>
      </c>
      <c r="N300" s="226" t="s">
        <v>50</v>
      </c>
      <c r="O300" s="87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9" t="s">
        <v>482</v>
      </c>
      <c r="AT300" s="229" t="s">
        <v>375</v>
      </c>
      <c r="AU300" s="229" t="s">
        <v>91</v>
      </c>
      <c r="AY300" s="20" t="s">
        <v>373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20" t="s">
        <v>91</v>
      </c>
      <c r="BK300" s="230">
        <f>ROUND(I300*H300,2)</f>
        <v>0</v>
      </c>
      <c r="BL300" s="20" t="s">
        <v>482</v>
      </c>
      <c r="BM300" s="229" t="s">
        <v>6696</v>
      </c>
    </row>
    <row r="301" s="2" customFormat="1" ht="16.5" customHeight="1">
      <c r="A301" s="41"/>
      <c r="B301" s="42"/>
      <c r="C301" s="280" t="s">
        <v>1551</v>
      </c>
      <c r="D301" s="280" t="s">
        <v>489</v>
      </c>
      <c r="E301" s="281" t="s">
        <v>6697</v>
      </c>
      <c r="F301" s="282" t="s">
        <v>6698</v>
      </c>
      <c r="G301" s="283" t="s">
        <v>595</v>
      </c>
      <c r="H301" s="284">
        <v>71</v>
      </c>
      <c r="I301" s="285"/>
      <c r="J301" s="286">
        <f>ROUND(I301*H301,2)</f>
        <v>0</v>
      </c>
      <c r="K301" s="282" t="s">
        <v>19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6699</v>
      </c>
    </row>
    <row r="302" s="2" customFormat="1" ht="16.5" customHeight="1">
      <c r="A302" s="41"/>
      <c r="B302" s="42"/>
      <c r="C302" s="218" t="s">
        <v>1634</v>
      </c>
      <c r="D302" s="218" t="s">
        <v>375</v>
      </c>
      <c r="E302" s="219" t="s">
        <v>6700</v>
      </c>
      <c r="F302" s="220" t="s">
        <v>6701</v>
      </c>
      <c r="G302" s="221" t="s">
        <v>595</v>
      </c>
      <c r="H302" s="222">
        <v>1</v>
      </c>
      <c r="I302" s="223"/>
      <c r="J302" s="224">
        <f>ROUND(I302*H302,2)</f>
        <v>0</v>
      </c>
      <c r="K302" s="220" t="s">
        <v>19</v>
      </c>
      <c r="L302" s="47"/>
      <c r="M302" s="225" t="s">
        <v>19</v>
      </c>
      <c r="N302" s="226" t="s">
        <v>50</v>
      </c>
      <c r="O302" s="87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9" t="s">
        <v>482</v>
      </c>
      <c r="AT302" s="229" t="s">
        <v>375</v>
      </c>
      <c r="AU302" s="229" t="s">
        <v>91</v>
      </c>
      <c r="AY302" s="20" t="s">
        <v>373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0" t="s">
        <v>91</v>
      </c>
      <c r="BK302" s="230">
        <f>ROUND(I302*H302,2)</f>
        <v>0</v>
      </c>
      <c r="BL302" s="20" t="s">
        <v>482</v>
      </c>
      <c r="BM302" s="229" t="s">
        <v>6702</v>
      </c>
    </row>
    <row r="303" s="2" customFormat="1" ht="16.5" customHeight="1">
      <c r="A303" s="41"/>
      <c r="B303" s="42"/>
      <c r="C303" s="280" t="s">
        <v>1638</v>
      </c>
      <c r="D303" s="280" t="s">
        <v>489</v>
      </c>
      <c r="E303" s="281" t="s">
        <v>6703</v>
      </c>
      <c r="F303" s="282" t="s">
        <v>6704</v>
      </c>
      <c r="G303" s="283" t="s">
        <v>595</v>
      </c>
      <c r="H303" s="284">
        <v>1</v>
      </c>
      <c r="I303" s="285"/>
      <c r="J303" s="286">
        <f>ROUND(I303*H303,2)</f>
        <v>0</v>
      </c>
      <c r="K303" s="282" t="s">
        <v>19</v>
      </c>
      <c r="L303" s="287"/>
      <c r="M303" s="288" t="s">
        <v>19</v>
      </c>
      <c r="N303" s="289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616</v>
      </c>
      <c r="AT303" s="229" t="s">
        <v>489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6705</v>
      </c>
    </row>
    <row r="304" s="2" customFormat="1" ht="16.5" customHeight="1">
      <c r="A304" s="41"/>
      <c r="B304" s="42"/>
      <c r="C304" s="218" t="s">
        <v>1642</v>
      </c>
      <c r="D304" s="218" t="s">
        <v>375</v>
      </c>
      <c r="E304" s="219" t="s">
        <v>6706</v>
      </c>
      <c r="F304" s="220" t="s">
        <v>6707</v>
      </c>
      <c r="G304" s="221" t="s">
        <v>595</v>
      </c>
      <c r="H304" s="222">
        <v>1</v>
      </c>
      <c r="I304" s="223"/>
      <c r="J304" s="224">
        <f>ROUND(I304*H304,2)</f>
        <v>0</v>
      </c>
      <c r="K304" s="220" t="s">
        <v>19</v>
      </c>
      <c r="L304" s="47"/>
      <c r="M304" s="225" t="s">
        <v>19</v>
      </c>
      <c r="N304" s="226" t="s">
        <v>50</v>
      </c>
      <c r="O304" s="87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482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91</v>
      </c>
      <c r="BK304" s="230">
        <f>ROUND(I304*H304,2)</f>
        <v>0</v>
      </c>
      <c r="BL304" s="20" t="s">
        <v>482</v>
      </c>
      <c r="BM304" s="229" t="s">
        <v>6708</v>
      </c>
    </row>
    <row r="305" s="2" customFormat="1" ht="16.5" customHeight="1">
      <c r="A305" s="41"/>
      <c r="B305" s="42"/>
      <c r="C305" s="280" t="s">
        <v>1646</v>
      </c>
      <c r="D305" s="280" t="s">
        <v>489</v>
      </c>
      <c r="E305" s="281" t="s">
        <v>6709</v>
      </c>
      <c r="F305" s="282" t="s">
        <v>6710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6711</v>
      </c>
    </row>
    <row r="306" s="2" customFormat="1" ht="16.5" customHeight="1">
      <c r="A306" s="41"/>
      <c r="B306" s="42"/>
      <c r="C306" s="218" t="s">
        <v>1694</v>
      </c>
      <c r="D306" s="218" t="s">
        <v>375</v>
      </c>
      <c r="E306" s="219" t="s">
        <v>6712</v>
      </c>
      <c r="F306" s="220" t="s">
        <v>6713</v>
      </c>
      <c r="G306" s="221" t="s">
        <v>595</v>
      </c>
      <c r="H306" s="222">
        <v>1</v>
      </c>
      <c r="I306" s="223"/>
      <c r="J306" s="224">
        <f>ROUND(I306*H306,2)</f>
        <v>0</v>
      </c>
      <c r="K306" s="220" t="s">
        <v>19</v>
      </c>
      <c r="L306" s="47"/>
      <c r="M306" s="225" t="s">
        <v>19</v>
      </c>
      <c r="N306" s="226" t="s">
        <v>50</v>
      </c>
      <c r="O306" s="87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9" t="s">
        <v>482</v>
      </c>
      <c r="AT306" s="229" t="s">
        <v>375</v>
      </c>
      <c r="AU306" s="229" t="s">
        <v>91</v>
      </c>
      <c r="AY306" s="20" t="s">
        <v>373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0" t="s">
        <v>91</v>
      </c>
      <c r="BK306" s="230">
        <f>ROUND(I306*H306,2)</f>
        <v>0</v>
      </c>
      <c r="BL306" s="20" t="s">
        <v>482</v>
      </c>
      <c r="BM306" s="229" t="s">
        <v>6714</v>
      </c>
    </row>
    <row r="307" s="2" customFormat="1" ht="16.5" customHeight="1">
      <c r="A307" s="41"/>
      <c r="B307" s="42"/>
      <c r="C307" s="280" t="s">
        <v>1698</v>
      </c>
      <c r="D307" s="280" t="s">
        <v>489</v>
      </c>
      <c r="E307" s="281" t="s">
        <v>6715</v>
      </c>
      <c r="F307" s="282" t="s">
        <v>6716</v>
      </c>
      <c r="G307" s="283" t="s">
        <v>595</v>
      </c>
      <c r="H307" s="284">
        <v>1</v>
      </c>
      <c r="I307" s="285"/>
      <c r="J307" s="286">
        <f>ROUND(I307*H307,2)</f>
        <v>0</v>
      </c>
      <c r="K307" s="282" t="s">
        <v>19</v>
      </c>
      <c r="L307" s="287"/>
      <c r="M307" s="288" t="s">
        <v>19</v>
      </c>
      <c r="N307" s="289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616</v>
      </c>
      <c r="AT307" s="229" t="s">
        <v>489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6717</v>
      </c>
    </row>
    <row r="308" s="2" customFormat="1" ht="16.5" customHeight="1">
      <c r="A308" s="41"/>
      <c r="B308" s="42"/>
      <c r="C308" s="218" t="s">
        <v>1702</v>
      </c>
      <c r="D308" s="218" t="s">
        <v>375</v>
      </c>
      <c r="E308" s="219" t="s">
        <v>6718</v>
      </c>
      <c r="F308" s="220" t="s">
        <v>6719</v>
      </c>
      <c r="G308" s="221" t="s">
        <v>595</v>
      </c>
      <c r="H308" s="222">
        <v>1000</v>
      </c>
      <c r="I308" s="223"/>
      <c r="J308" s="224">
        <f>ROUND(I308*H308,2)</f>
        <v>0</v>
      </c>
      <c r="K308" s="220" t="s">
        <v>19</v>
      </c>
      <c r="L308" s="47"/>
      <c r="M308" s="225" t="s">
        <v>19</v>
      </c>
      <c r="N308" s="226" t="s">
        <v>50</v>
      </c>
      <c r="O308" s="87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482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91</v>
      </c>
      <c r="BK308" s="230">
        <f>ROUND(I308*H308,2)</f>
        <v>0</v>
      </c>
      <c r="BL308" s="20" t="s">
        <v>482</v>
      </c>
      <c r="BM308" s="229" t="s">
        <v>6720</v>
      </c>
    </row>
    <row r="309" s="2" customFormat="1" ht="16.5" customHeight="1">
      <c r="A309" s="41"/>
      <c r="B309" s="42"/>
      <c r="C309" s="280" t="s">
        <v>1714</v>
      </c>
      <c r="D309" s="280" t="s">
        <v>489</v>
      </c>
      <c r="E309" s="281" t="s">
        <v>6721</v>
      </c>
      <c r="F309" s="282" t="s">
        <v>6722</v>
      </c>
      <c r="G309" s="283" t="s">
        <v>595</v>
      </c>
      <c r="H309" s="284">
        <v>1000</v>
      </c>
      <c r="I309" s="285"/>
      <c r="J309" s="286">
        <f>ROUND(I309*H309,2)</f>
        <v>0</v>
      </c>
      <c r="K309" s="282" t="s">
        <v>19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6723</v>
      </c>
    </row>
    <row r="310" s="2" customFormat="1" ht="16.5" customHeight="1">
      <c r="A310" s="41"/>
      <c r="B310" s="42"/>
      <c r="C310" s="218" t="s">
        <v>1718</v>
      </c>
      <c r="D310" s="218" t="s">
        <v>375</v>
      </c>
      <c r="E310" s="219" t="s">
        <v>6724</v>
      </c>
      <c r="F310" s="220" t="s">
        <v>6725</v>
      </c>
      <c r="G310" s="221" t="s">
        <v>230</v>
      </c>
      <c r="H310" s="222">
        <v>293</v>
      </c>
      <c r="I310" s="223"/>
      <c r="J310" s="224">
        <f>ROUND(I310*H310,2)</f>
        <v>0</v>
      </c>
      <c r="K310" s="220" t="s">
        <v>19</v>
      </c>
      <c r="L310" s="47"/>
      <c r="M310" s="225" t="s">
        <v>19</v>
      </c>
      <c r="N310" s="226" t="s">
        <v>50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482</v>
      </c>
      <c r="AT310" s="229" t="s">
        <v>375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91</v>
      </c>
      <c r="BK310" s="230">
        <f>ROUND(I310*H310,2)</f>
        <v>0</v>
      </c>
      <c r="BL310" s="20" t="s">
        <v>482</v>
      </c>
      <c r="BM310" s="229" t="s">
        <v>6726</v>
      </c>
    </row>
    <row r="311" s="2" customFormat="1" ht="16.5" customHeight="1">
      <c r="A311" s="41"/>
      <c r="B311" s="42"/>
      <c r="C311" s="280" t="s">
        <v>1722</v>
      </c>
      <c r="D311" s="280" t="s">
        <v>489</v>
      </c>
      <c r="E311" s="281" t="s">
        <v>6727</v>
      </c>
      <c r="F311" s="282" t="s">
        <v>6725</v>
      </c>
      <c r="G311" s="283" t="s">
        <v>230</v>
      </c>
      <c r="H311" s="284">
        <v>293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616</v>
      </c>
      <c r="AT311" s="229" t="s">
        <v>489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6728</v>
      </c>
    </row>
    <row r="312" s="2" customFormat="1" ht="16.5" customHeight="1">
      <c r="A312" s="41"/>
      <c r="B312" s="42"/>
      <c r="C312" s="218" t="s">
        <v>1726</v>
      </c>
      <c r="D312" s="218" t="s">
        <v>375</v>
      </c>
      <c r="E312" s="219" t="s">
        <v>6729</v>
      </c>
      <c r="F312" s="220" t="s">
        <v>6730</v>
      </c>
      <c r="G312" s="221" t="s">
        <v>595</v>
      </c>
      <c r="H312" s="222">
        <v>1</v>
      </c>
      <c r="I312" s="223"/>
      <c r="J312" s="224">
        <f>ROUND(I312*H312,2)</f>
        <v>0</v>
      </c>
      <c r="K312" s="220" t="s">
        <v>19</v>
      </c>
      <c r="L312" s="47"/>
      <c r="M312" s="225" t="s">
        <v>19</v>
      </c>
      <c r="N312" s="226" t="s">
        <v>50</v>
      </c>
      <c r="O312" s="87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9" t="s">
        <v>482</v>
      </c>
      <c r="AT312" s="229" t="s">
        <v>375</v>
      </c>
      <c r="AU312" s="229" t="s">
        <v>91</v>
      </c>
      <c r="AY312" s="20" t="s">
        <v>373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0" t="s">
        <v>91</v>
      </c>
      <c r="BK312" s="230">
        <f>ROUND(I312*H312,2)</f>
        <v>0</v>
      </c>
      <c r="BL312" s="20" t="s">
        <v>482</v>
      </c>
      <c r="BM312" s="229" t="s">
        <v>6731</v>
      </c>
    </row>
    <row r="313" s="2" customFormat="1" ht="24.15" customHeight="1">
      <c r="A313" s="41"/>
      <c r="B313" s="42"/>
      <c r="C313" s="280" t="s">
        <v>1730</v>
      </c>
      <c r="D313" s="280" t="s">
        <v>489</v>
      </c>
      <c r="E313" s="281" t="s">
        <v>6732</v>
      </c>
      <c r="F313" s="282" t="s">
        <v>6733</v>
      </c>
      <c r="G313" s="283" t="s">
        <v>595</v>
      </c>
      <c r="H313" s="284">
        <v>1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50</v>
      </c>
      <c r="O313" s="87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9" t="s">
        <v>616</v>
      </c>
      <c r="AT313" s="229" t="s">
        <v>489</v>
      </c>
      <c r="AU313" s="229" t="s">
        <v>91</v>
      </c>
      <c r="AY313" s="20" t="s">
        <v>373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20" t="s">
        <v>91</v>
      </c>
      <c r="BK313" s="230">
        <f>ROUND(I313*H313,2)</f>
        <v>0</v>
      </c>
      <c r="BL313" s="20" t="s">
        <v>482</v>
      </c>
      <c r="BM313" s="229" t="s">
        <v>6734</v>
      </c>
    </row>
    <row r="314" s="2" customFormat="1" ht="16.5" customHeight="1">
      <c r="A314" s="41"/>
      <c r="B314" s="42"/>
      <c r="C314" s="218" t="s">
        <v>1739</v>
      </c>
      <c r="D314" s="218" t="s">
        <v>375</v>
      </c>
      <c r="E314" s="219" t="s">
        <v>6735</v>
      </c>
      <c r="F314" s="220" t="s">
        <v>6736</v>
      </c>
      <c r="G314" s="221" t="s">
        <v>595</v>
      </c>
      <c r="H314" s="222">
        <v>1</v>
      </c>
      <c r="I314" s="223"/>
      <c r="J314" s="224">
        <f>ROUND(I314*H314,2)</f>
        <v>0</v>
      </c>
      <c r="K314" s="220" t="s">
        <v>19</v>
      </c>
      <c r="L314" s="47"/>
      <c r="M314" s="225" t="s">
        <v>19</v>
      </c>
      <c r="N314" s="226" t="s">
        <v>50</v>
      </c>
      <c r="O314" s="87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482</v>
      </c>
      <c r="AT314" s="229" t="s">
        <v>375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6737</v>
      </c>
    </row>
    <row r="315" s="2" customFormat="1" ht="24.15" customHeight="1">
      <c r="A315" s="41"/>
      <c r="B315" s="42"/>
      <c r="C315" s="280" t="s">
        <v>1744</v>
      </c>
      <c r="D315" s="280" t="s">
        <v>489</v>
      </c>
      <c r="E315" s="281" t="s">
        <v>6738</v>
      </c>
      <c r="F315" s="282" t="s">
        <v>6739</v>
      </c>
      <c r="G315" s="283" t="s">
        <v>595</v>
      </c>
      <c r="H315" s="284">
        <v>2</v>
      </c>
      <c r="I315" s="285"/>
      <c r="J315" s="286">
        <f>ROUND(I315*H315,2)</f>
        <v>0</v>
      </c>
      <c r="K315" s="282" t="s">
        <v>19</v>
      </c>
      <c r="L315" s="287"/>
      <c r="M315" s="288" t="s">
        <v>19</v>
      </c>
      <c r="N315" s="289" t="s">
        <v>50</v>
      </c>
      <c r="O315" s="87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616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91</v>
      </c>
      <c r="BK315" s="230">
        <f>ROUND(I315*H315,2)</f>
        <v>0</v>
      </c>
      <c r="BL315" s="20" t="s">
        <v>482</v>
      </c>
      <c r="BM315" s="229" t="s">
        <v>6740</v>
      </c>
    </row>
    <row r="316" s="12" customFormat="1" ht="25.92" customHeight="1">
      <c r="A316" s="12"/>
      <c r="B316" s="202"/>
      <c r="C316" s="203"/>
      <c r="D316" s="204" t="s">
        <v>77</v>
      </c>
      <c r="E316" s="205" t="s">
        <v>489</v>
      </c>
      <c r="F316" s="205" t="s">
        <v>5342</v>
      </c>
      <c r="G316" s="203"/>
      <c r="H316" s="203"/>
      <c r="I316" s="206"/>
      <c r="J316" s="207">
        <f>BK316</f>
        <v>0</v>
      </c>
      <c r="K316" s="203"/>
      <c r="L316" s="208"/>
      <c r="M316" s="209"/>
      <c r="N316" s="210"/>
      <c r="O316" s="210"/>
      <c r="P316" s="211">
        <f>P317</f>
        <v>0</v>
      </c>
      <c r="Q316" s="210"/>
      <c r="R316" s="211">
        <f>R317</f>
        <v>0.02496</v>
      </c>
      <c r="S316" s="210"/>
      <c r="T316" s="21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98</v>
      </c>
      <c r="AT316" s="214" t="s">
        <v>77</v>
      </c>
      <c r="AU316" s="214" t="s">
        <v>78</v>
      </c>
      <c r="AY316" s="213" t="s">
        <v>373</v>
      </c>
      <c r="BK316" s="215">
        <f>BK317</f>
        <v>0</v>
      </c>
    </row>
    <row r="317" s="12" customFormat="1" ht="22.8" customHeight="1">
      <c r="A317" s="12"/>
      <c r="B317" s="202"/>
      <c r="C317" s="203"/>
      <c r="D317" s="204" t="s">
        <v>77</v>
      </c>
      <c r="E317" s="216" t="s">
        <v>6741</v>
      </c>
      <c r="F317" s="216" t="s">
        <v>6742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SUM(P318:P330)</f>
        <v>0</v>
      </c>
      <c r="Q317" s="210"/>
      <c r="R317" s="211">
        <f>SUM(R318:R330)</f>
        <v>0.02496</v>
      </c>
      <c r="S317" s="210"/>
      <c r="T317" s="212">
        <f>SUM(T318:T330)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98</v>
      </c>
      <c r="AT317" s="214" t="s">
        <v>77</v>
      </c>
      <c r="AU317" s="214" t="s">
        <v>85</v>
      </c>
      <c r="AY317" s="213" t="s">
        <v>373</v>
      </c>
      <c r="BK317" s="215">
        <f>SUM(BK318:BK330)</f>
        <v>0</v>
      </c>
    </row>
    <row r="318" s="2" customFormat="1" ht="24.15" customHeight="1">
      <c r="A318" s="41"/>
      <c r="B318" s="42"/>
      <c r="C318" s="218" t="s">
        <v>1750</v>
      </c>
      <c r="D318" s="218" t="s">
        <v>375</v>
      </c>
      <c r="E318" s="219" t="s">
        <v>6743</v>
      </c>
      <c r="F318" s="220" t="s">
        <v>6744</v>
      </c>
      <c r="G318" s="221" t="s">
        <v>6745</v>
      </c>
      <c r="H318" s="222">
        <v>0.032000000000000001</v>
      </c>
      <c r="I318" s="223"/>
      <c r="J318" s="224">
        <f>ROUND(I318*H318,2)</f>
        <v>0</v>
      </c>
      <c r="K318" s="220" t="s">
        <v>3934</v>
      </c>
      <c r="L318" s="47"/>
      <c r="M318" s="225" t="s">
        <v>19</v>
      </c>
      <c r="N318" s="226" t="s">
        <v>50</v>
      </c>
      <c r="O318" s="87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941</v>
      </c>
      <c r="AT318" s="229" t="s">
        <v>375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941</v>
      </c>
      <c r="BM318" s="229" t="s">
        <v>6746</v>
      </c>
    </row>
    <row r="319" s="2" customFormat="1">
      <c r="A319" s="41"/>
      <c r="B319" s="42"/>
      <c r="C319" s="43"/>
      <c r="D319" s="231" t="s">
        <v>381</v>
      </c>
      <c r="E319" s="43"/>
      <c r="F319" s="232" t="s">
        <v>6747</v>
      </c>
      <c r="G319" s="43"/>
      <c r="H319" s="43"/>
      <c r="I319" s="233"/>
      <c r="J319" s="43"/>
      <c r="K319" s="43"/>
      <c r="L319" s="47"/>
      <c r="M319" s="234"/>
      <c r="N319" s="23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381</v>
      </c>
      <c r="AU319" s="20" t="s">
        <v>91</v>
      </c>
    </row>
    <row r="320" s="2" customFormat="1" ht="66.75" customHeight="1">
      <c r="A320" s="41"/>
      <c r="B320" s="42"/>
      <c r="C320" s="218" t="s">
        <v>1756</v>
      </c>
      <c r="D320" s="218" t="s">
        <v>375</v>
      </c>
      <c r="E320" s="219" t="s">
        <v>6748</v>
      </c>
      <c r="F320" s="220" t="s">
        <v>6749</v>
      </c>
      <c r="G320" s="221" t="s">
        <v>230</v>
      </c>
      <c r="H320" s="222">
        <v>32</v>
      </c>
      <c r="I320" s="223"/>
      <c r="J320" s="224">
        <f>ROUND(I320*H320,2)</f>
        <v>0</v>
      </c>
      <c r="K320" s="220" t="s">
        <v>3934</v>
      </c>
      <c r="L320" s="47"/>
      <c r="M320" s="225" t="s">
        <v>19</v>
      </c>
      <c r="N320" s="226" t="s">
        <v>50</v>
      </c>
      <c r="O320" s="87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941</v>
      </c>
      <c r="AT320" s="229" t="s">
        <v>375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941</v>
      </c>
      <c r="BM320" s="229" t="s">
        <v>6750</v>
      </c>
    </row>
    <row r="321" s="2" customFormat="1">
      <c r="A321" s="41"/>
      <c r="B321" s="42"/>
      <c r="C321" s="43"/>
      <c r="D321" s="231" t="s">
        <v>381</v>
      </c>
      <c r="E321" s="43"/>
      <c r="F321" s="232" t="s">
        <v>6751</v>
      </c>
      <c r="G321" s="43"/>
      <c r="H321" s="43"/>
      <c r="I321" s="233"/>
      <c r="J321" s="43"/>
      <c r="K321" s="43"/>
      <c r="L321" s="47"/>
      <c r="M321" s="234"/>
      <c r="N321" s="23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381</v>
      </c>
      <c r="AU321" s="20" t="s">
        <v>91</v>
      </c>
    </row>
    <row r="322" s="2" customFormat="1" ht="55.5" customHeight="1">
      <c r="A322" s="41"/>
      <c r="B322" s="42"/>
      <c r="C322" s="218" t="s">
        <v>1762</v>
      </c>
      <c r="D322" s="218" t="s">
        <v>375</v>
      </c>
      <c r="E322" s="219" t="s">
        <v>6752</v>
      </c>
      <c r="F322" s="220" t="s">
        <v>6753</v>
      </c>
      <c r="G322" s="221" t="s">
        <v>230</v>
      </c>
      <c r="H322" s="222">
        <v>32</v>
      </c>
      <c r="I322" s="223"/>
      <c r="J322" s="224">
        <f>ROUND(I322*H322,2)</f>
        <v>0</v>
      </c>
      <c r="K322" s="220" t="s">
        <v>3934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941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941</v>
      </c>
      <c r="BM322" s="229" t="s">
        <v>6754</v>
      </c>
    </row>
    <row r="323" s="2" customFormat="1">
      <c r="A323" s="41"/>
      <c r="B323" s="42"/>
      <c r="C323" s="43"/>
      <c r="D323" s="231" t="s">
        <v>381</v>
      </c>
      <c r="E323" s="43"/>
      <c r="F323" s="232" t="s">
        <v>6755</v>
      </c>
      <c r="G323" s="43"/>
      <c r="H323" s="43"/>
      <c r="I323" s="233"/>
      <c r="J323" s="43"/>
      <c r="K323" s="43"/>
      <c r="L323" s="47"/>
      <c r="M323" s="234"/>
      <c r="N323" s="23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381</v>
      </c>
      <c r="AU323" s="20" t="s">
        <v>91</v>
      </c>
    </row>
    <row r="324" s="2" customFormat="1" ht="37.8" customHeight="1">
      <c r="A324" s="41"/>
      <c r="B324" s="42"/>
      <c r="C324" s="218" t="s">
        <v>1767</v>
      </c>
      <c r="D324" s="218" t="s">
        <v>375</v>
      </c>
      <c r="E324" s="219" t="s">
        <v>6756</v>
      </c>
      <c r="F324" s="220" t="s">
        <v>6757</v>
      </c>
      <c r="G324" s="221" t="s">
        <v>230</v>
      </c>
      <c r="H324" s="222">
        <v>32</v>
      </c>
      <c r="I324" s="223"/>
      <c r="J324" s="224">
        <f>ROUND(I324*H324,2)</f>
        <v>0</v>
      </c>
      <c r="K324" s="220" t="s">
        <v>3934</v>
      </c>
      <c r="L324" s="47"/>
      <c r="M324" s="225" t="s">
        <v>19</v>
      </c>
      <c r="N324" s="226" t="s">
        <v>50</v>
      </c>
      <c r="O324" s="87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9" t="s">
        <v>941</v>
      </c>
      <c r="AT324" s="229" t="s">
        <v>375</v>
      </c>
      <c r="AU324" s="229" t="s">
        <v>91</v>
      </c>
      <c r="AY324" s="20" t="s">
        <v>373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0" t="s">
        <v>91</v>
      </c>
      <c r="BK324" s="230">
        <f>ROUND(I324*H324,2)</f>
        <v>0</v>
      </c>
      <c r="BL324" s="20" t="s">
        <v>941</v>
      </c>
      <c r="BM324" s="229" t="s">
        <v>6758</v>
      </c>
    </row>
    <row r="325" s="2" customFormat="1">
      <c r="A325" s="41"/>
      <c r="B325" s="42"/>
      <c r="C325" s="43"/>
      <c r="D325" s="231" t="s">
        <v>381</v>
      </c>
      <c r="E325" s="43"/>
      <c r="F325" s="232" t="s">
        <v>6759</v>
      </c>
      <c r="G325" s="43"/>
      <c r="H325" s="43"/>
      <c r="I325" s="233"/>
      <c r="J325" s="43"/>
      <c r="K325" s="43"/>
      <c r="L325" s="47"/>
      <c r="M325" s="234"/>
      <c r="N325" s="23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381</v>
      </c>
      <c r="AU325" s="20" t="s">
        <v>91</v>
      </c>
    </row>
    <row r="326" s="2" customFormat="1" ht="37.8" customHeight="1">
      <c r="A326" s="41"/>
      <c r="B326" s="42"/>
      <c r="C326" s="218" t="s">
        <v>1772</v>
      </c>
      <c r="D326" s="218" t="s">
        <v>375</v>
      </c>
      <c r="E326" s="219" t="s">
        <v>6760</v>
      </c>
      <c r="F326" s="220" t="s">
        <v>6761</v>
      </c>
      <c r="G326" s="221" t="s">
        <v>230</v>
      </c>
      <c r="H326" s="222">
        <v>32</v>
      </c>
      <c r="I326" s="223"/>
      <c r="J326" s="224">
        <f>ROUND(I326*H326,2)</f>
        <v>0</v>
      </c>
      <c r="K326" s="220" t="s">
        <v>3934</v>
      </c>
      <c r="L326" s="47"/>
      <c r="M326" s="225" t="s">
        <v>19</v>
      </c>
      <c r="N326" s="226" t="s">
        <v>50</v>
      </c>
      <c r="O326" s="87"/>
      <c r="P326" s="227">
        <f>O326*H326</f>
        <v>0</v>
      </c>
      <c r="Q326" s="227">
        <v>9.0000000000000006E-05</v>
      </c>
      <c r="R326" s="227">
        <f>Q326*H326</f>
        <v>0.0028800000000000002</v>
      </c>
      <c r="S326" s="227">
        <v>0</v>
      </c>
      <c r="T326" s="22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9" t="s">
        <v>941</v>
      </c>
      <c r="AT326" s="229" t="s">
        <v>375</v>
      </c>
      <c r="AU326" s="229" t="s">
        <v>91</v>
      </c>
      <c r="AY326" s="20" t="s">
        <v>373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0" t="s">
        <v>91</v>
      </c>
      <c r="BK326" s="230">
        <f>ROUND(I326*H326,2)</f>
        <v>0</v>
      </c>
      <c r="BL326" s="20" t="s">
        <v>941</v>
      </c>
      <c r="BM326" s="229" t="s">
        <v>6762</v>
      </c>
    </row>
    <row r="327" s="2" customFormat="1">
      <c r="A327" s="41"/>
      <c r="B327" s="42"/>
      <c r="C327" s="43"/>
      <c r="D327" s="231" t="s">
        <v>381</v>
      </c>
      <c r="E327" s="43"/>
      <c r="F327" s="232" t="s">
        <v>6763</v>
      </c>
      <c r="G327" s="43"/>
      <c r="H327" s="43"/>
      <c r="I327" s="233"/>
      <c r="J327" s="43"/>
      <c r="K327" s="43"/>
      <c r="L327" s="47"/>
      <c r="M327" s="234"/>
      <c r="N327" s="23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381</v>
      </c>
      <c r="AU327" s="20" t="s">
        <v>91</v>
      </c>
    </row>
    <row r="328" s="2" customFormat="1" ht="37.8" customHeight="1">
      <c r="A328" s="41"/>
      <c r="B328" s="42"/>
      <c r="C328" s="218" t="s">
        <v>1777</v>
      </c>
      <c r="D328" s="218" t="s">
        <v>375</v>
      </c>
      <c r="E328" s="219" t="s">
        <v>6764</v>
      </c>
      <c r="F328" s="220" t="s">
        <v>6765</v>
      </c>
      <c r="G328" s="221" t="s">
        <v>230</v>
      </c>
      <c r="H328" s="222">
        <v>32</v>
      </c>
      <c r="I328" s="223"/>
      <c r="J328" s="224">
        <f>ROUND(I328*H328,2)</f>
        <v>0</v>
      </c>
      <c r="K328" s="220" t="s">
        <v>3934</v>
      </c>
      <c r="L328" s="47"/>
      <c r="M328" s="225" t="s">
        <v>19</v>
      </c>
      <c r="N328" s="226" t="s">
        <v>50</v>
      </c>
      <c r="O328" s="87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9" t="s">
        <v>941</v>
      </c>
      <c r="AT328" s="229" t="s">
        <v>375</v>
      </c>
      <c r="AU328" s="229" t="s">
        <v>91</v>
      </c>
      <c r="AY328" s="20" t="s">
        <v>373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0" t="s">
        <v>91</v>
      </c>
      <c r="BK328" s="230">
        <f>ROUND(I328*H328,2)</f>
        <v>0</v>
      </c>
      <c r="BL328" s="20" t="s">
        <v>941</v>
      </c>
      <c r="BM328" s="229" t="s">
        <v>6766</v>
      </c>
    </row>
    <row r="329" s="2" customFormat="1">
      <c r="A329" s="41"/>
      <c r="B329" s="42"/>
      <c r="C329" s="43"/>
      <c r="D329" s="231" t="s">
        <v>381</v>
      </c>
      <c r="E329" s="43"/>
      <c r="F329" s="232" t="s">
        <v>6767</v>
      </c>
      <c r="G329" s="43"/>
      <c r="H329" s="43"/>
      <c r="I329" s="233"/>
      <c r="J329" s="43"/>
      <c r="K329" s="43"/>
      <c r="L329" s="47"/>
      <c r="M329" s="234"/>
      <c r="N329" s="23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381</v>
      </c>
      <c r="AU329" s="20" t="s">
        <v>91</v>
      </c>
    </row>
    <row r="330" s="2" customFormat="1" ht="33" customHeight="1">
      <c r="A330" s="41"/>
      <c r="B330" s="42"/>
      <c r="C330" s="280" t="s">
        <v>1782</v>
      </c>
      <c r="D330" s="280" t="s">
        <v>489</v>
      </c>
      <c r="E330" s="281" t="s">
        <v>6768</v>
      </c>
      <c r="F330" s="282" t="s">
        <v>6769</v>
      </c>
      <c r="G330" s="283" t="s">
        <v>230</v>
      </c>
      <c r="H330" s="284">
        <v>32</v>
      </c>
      <c r="I330" s="285"/>
      <c r="J330" s="286">
        <f>ROUND(I330*H330,2)</f>
        <v>0</v>
      </c>
      <c r="K330" s="282" t="s">
        <v>3934</v>
      </c>
      <c r="L330" s="287"/>
      <c r="M330" s="288" t="s">
        <v>19</v>
      </c>
      <c r="N330" s="289" t="s">
        <v>50</v>
      </c>
      <c r="O330" s="87"/>
      <c r="P330" s="227">
        <f>O330*H330</f>
        <v>0</v>
      </c>
      <c r="Q330" s="227">
        <v>0.00068999999999999997</v>
      </c>
      <c r="R330" s="227">
        <f>Q330*H330</f>
        <v>0.022079999999999999</v>
      </c>
      <c r="S330" s="227">
        <v>0</v>
      </c>
      <c r="T330" s="22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9" t="s">
        <v>1453</v>
      </c>
      <c r="AT330" s="229" t="s">
        <v>489</v>
      </c>
      <c r="AU330" s="229" t="s">
        <v>91</v>
      </c>
      <c r="AY330" s="20" t="s">
        <v>373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91</v>
      </c>
      <c r="BK330" s="230">
        <f>ROUND(I330*H330,2)</f>
        <v>0</v>
      </c>
      <c r="BL330" s="20" t="s">
        <v>1453</v>
      </c>
      <c r="BM330" s="229" t="s">
        <v>6770</v>
      </c>
    </row>
    <row r="331" s="12" customFormat="1" ht="25.92" customHeight="1">
      <c r="A331" s="12"/>
      <c r="B331" s="202"/>
      <c r="C331" s="203"/>
      <c r="D331" s="204" t="s">
        <v>77</v>
      </c>
      <c r="E331" s="205" t="s">
        <v>6771</v>
      </c>
      <c r="F331" s="205" t="s">
        <v>6772</v>
      </c>
      <c r="G331" s="203"/>
      <c r="H331" s="203"/>
      <c r="I331" s="206"/>
      <c r="J331" s="207">
        <f>BK331</f>
        <v>0</v>
      </c>
      <c r="K331" s="203"/>
      <c r="L331" s="208"/>
      <c r="M331" s="209"/>
      <c r="N331" s="210"/>
      <c r="O331" s="210"/>
      <c r="P331" s="211">
        <f>SUM(P332:P333)</f>
        <v>0</v>
      </c>
      <c r="Q331" s="210"/>
      <c r="R331" s="211">
        <f>SUM(R332:R333)</f>
        <v>0</v>
      </c>
      <c r="S331" s="210"/>
      <c r="T331" s="21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379</v>
      </c>
      <c r="AT331" s="214" t="s">
        <v>77</v>
      </c>
      <c r="AU331" s="214" t="s">
        <v>78</v>
      </c>
      <c r="AY331" s="213" t="s">
        <v>373</v>
      </c>
      <c r="BK331" s="215">
        <f>SUM(BK332:BK333)</f>
        <v>0</v>
      </c>
    </row>
    <row r="332" s="2" customFormat="1" ht="24.15" customHeight="1">
      <c r="A332" s="41"/>
      <c r="B332" s="42"/>
      <c r="C332" s="218" t="s">
        <v>1787</v>
      </c>
      <c r="D332" s="218" t="s">
        <v>375</v>
      </c>
      <c r="E332" s="219" t="s">
        <v>6773</v>
      </c>
      <c r="F332" s="220" t="s">
        <v>6774</v>
      </c>
      <c r="G332" s="221" t="s">
        <v>5544</v>
      </c>
      <c r="H332" s="222">
        <v>225</v>
      </c>
      <c r="I332" s="223"/>
      <c r="J332" s="224">
        <f>ROUND(I332*H332,2)</f>
        <v>0</v>
      </c>
      <c r="K332" s="220" t="s">
        <v>3934</v>
      </c>
      <c r="L332" s="47"/>
      <c r="M332" s="225" t="s">
        <v>19</v>
      </c>
      <c r="N332" s="226" t="s">
        <v>50</v>
      </c>
      <c r="O332" s="87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3650</v>
      </c>
      <c r="AT332" s="229" t="s">
        <v>375</v>
      </c>
      <c r="AU332" s="229" t="s">
        <v>85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91</v>
      </c>
      <c r="BK332" s="230">
        <f>ROUND(I332*H332,2)</f>
        <v>0</v>
      </c>
      <c r="BL332" s="20" t="s">
        <v>3650</v>
      </c>
      <c r="BM332" s="229" t="s">
        <v>6775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6776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85</v>
      </c>
    </row>
    <row r="334" s="12" customFormat="1" ht="25.92" customHeight="1">
      <c r="A334" s="12"/>
      <c r="B334" s="202"/>
      <c r="C334" s="203"/>
      <c r="D334" s="204" t="s">
        <v>77</v>
      </c>
      <c r="E334" s="205" t="s">
        <v>148</v>
      </c>
      <c r="F334" s="205" t="s">
        <v>149</v>
      </c>
      <c r="G334" s="203"/>
      <c r="H334" s="203"/>
      <c r="I334" s="206"/>
      <c r="J334" s="207">
        <f>BK334</f>
        <v>0</v>
      </c>
      <c r="K334" s="203"/>
      <c r="L334" s="208"/>
      <c r="M334" s="209"/>
      <c r="N334" s="210"/>
      <c r="O334" s="210"/>
      <c r="P334" s="211">
        <f>P335+P338</f>
        <v>0</v>
      </c>
      <c r="Q334" s="210"/>
      <c r="R334" s="211">
        <f>R335+R338</f>
        <v>0</v>
      </c>
      <c r="S334" s="210"/>
      <c r="T334" s="212">
        <f>T335+T338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405</v>
      </c>
      <c r="AT334" s="214" t="s">
        <v>77</v>
      </c>
      <c r="AU334" s="214" t="s">
        <v>78</v>
      </c>
      <c r="AY334" s="213" t="s">
        <v>373</v>
      </c>
      <c r="BK334" s="215">
        <f>BK335+BK338</f>
        <v>0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6777</v>
      </c>
      <c r="F335" s="216" t="s">
        <v>6778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SUM(P336:P337)</f>
        <v>0</v>
      </c>
      <c r="Q335" s="210"/>
      <c r="R335" s="211">
        <f>SUM(R336:R337)</f>
        <v>0</v>
      </c>
      <c r="S335" s="210"/>
      <c r="T335" s="212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405</v>
      </c>
      <c r="AT335" s="214" t="s">
        <v>77</v>
      </c>
      <c r="AU335" s="214" t="s">
        <v>85</v>
      </c>
      <c r="AY335" s="213" t="s">
        <v>373</v>
      </c>
      <c r="BK335" s="215">
        <f>SUM(BK336:BK337)</f>
        <v>0</v>
      </c>
    </row>
    <row r="336" s="2" customFormat="1" ht="16.5" customHeight="1">
      <c r="A336" s="41"/>
      <c r="B336" s="42"/>
      <c r="C336" s="218" t="s">
        <v>1793</v>
      </c>
      <c r="D336" s="218" t="s">
        <v>375</v>
      </c>
      <c r="E336" s="219" t="s">
        <v>6779</v>
      </c>
      <c r="F336" s="220" t="s">
        <v>6780</v>
      </c>
      <c r="G336" s="221" t="s">
        <v>595</v>
      </c>
      <c r="H336" s="222">
        <v>1</v>
      </c>
      <c r="I336" s="223"/>
      <c r="J336" s="224">
        <f>ROUND(I336*H336,2)</f>
        <v>0</v>
      </c>
      <c r="K336" s="220" t="s">
        <v>3934</v>
      </c>
      <c r="L336" s="47"/>
      <c r="M336" s="225" t="s">
        <v>19</v>
      </c>
      <c r="N336" s="226" t="s">
        <v>50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6781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91</v>
      </c>
      <c r="BK336" s="230">
        <f>ROUND(I336*H336,2)</f>
        <v>0</v>
      </c>
      <c r="BL336" s="20" t="s">
        <v>6781</v>
      </c>
      <c r="BM336" s="229" t="s">
        <v>6782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6783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2" customFormat="1" ht="22.8" customHeight="1">
      <c r="A338" s="12"/>
      <c r="B338" s="202"/>
      <c r="C338" s="203"/>
      <c r="D338" s="204" t="s">
        <v>77</v>
      </c>
      <c r="E338" s="216" t="s">
        <v>6784</v>
      </c>
      <c r="F338" s="216" t="s">
        <v>6785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SUM(P339:P340)</f>
        <v>0</v>
      </c>
      <c r="Q338" s="210"/>
      <c r="R338" s="211">
        <f>SUM(R339:R340)</f>
        <v>0</v>
      </c>
      <c r="S338" s="210"/>
      <c r="T338" s="212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405</v>
      </c>
      <c r="AT338" s="214" t="s">
        <v>77</v>
      </c>
      <c r="AU338" s="214" t="s">
        <v>85</v>
      </c>
      <c r="AY338" s="213" t="s">
        <v>373</v>
      </c>
      <c r="BK338" s="215">
        <f>SUM(BK339:BK340)</f>
        <v>0</v>
      </c>
    </row>
    <row r="339" s="2" customFormat="1" ht="21.75" customHeight="1">
      <c r="A339" s="41"/>
      <c r="B339" s="42"/>
      <c r="C339" s="218" t="s">
        <v>1799</v>
      </c>
      <c r="D339" s="218" t="s">
        <v>375</v>
      </c>
      <c r="E339" s="219" t="s">
        <v>6786</v>
      </c>
      <c r="F339" s="220" t="s">
        <v>6787</v>
      </c>
      <c r="G339" s="221" t="s">
        <v>595</v>
      </c>
      <c r="H339" s="222">
        <v>1</v>
      </c>
      <c r="I339" s="223"/>
      <c r="J339" s="224">
        <f>ROUND(I339*H339,2)</f>
        <v>0</v>
      </c>
      <c r="K339" s="220" t="s">
        <v>3934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6781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6781</v>
      </c>
      <c r="BM339" s="229" t="s">
        <v>6788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6789</v>
      </c>
      <c r="G340" s="43"/>
      <c r="H340" s="43"/>
      <c r="I340" s="233"/>
      <c r="J340" s="43"/>
      <c r="K340" s="43"/>
      <c r="L340" s="47"/>
      <c r="M340" s="298"/>
      <c r="N340" s="299"/>
      <c r="O340" s="300"/>
      <c r="P340" s="300"/>
      <c r="Q340" s="300"/>
      <c r="R340" s="300"/>
      <c r="S340" s="300"/>
      <c r="T340" s="30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6.96" customHeight="1">
      <c r="A341" s="41"/>
      <c r="B341" s="62"/>
      <c r="C341" s="63"/>
      <c r="D341" s="63"/>
      <c r="E341" s="63"/>
      <c r="F341" s="63"/>
      <c r="G341" s="63"/>
      <c r="H341" s="63"/>
      <c r="I341" s="63"/>
      <c r="J341" s="63"/>
      <c r="K341" s="63"/>
      <c r="L341" s="47"/>
      <c r="M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</sheetData>
  <sheetProtection sheet="1" autoFilter="0" formatColumns="0" formatRows="0" objects="1" scenarios="1" spinCount="100000" saltValue="5XiNOgOEGf8k/6mbM1Jv1OAmAwR+1IoescMMbos2eVFwV6a9afNxEzm+uAFEZsLOEBLxbpVNKymUVimFOPyRxw==" hashValue="K2pZ6iCJIEHr8oJVhqMPyQ4ekxSWCBMQT1rjtoKUrFdHkPOrY58n6CtZtq+AknkurY2ubJnvYvJT/9txborjuQ==" algorithmName="SHA-512" password="CC3D"/>
  <autoFilter ref="C98:K3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1/741110302"/>
    <hyperlink ref="F106" r:id="rId2" display="https://podminky.urs.cz/item/CS_URS_2024_01/741112005"/>
    <hyperlink ref="F109" r:id="rId3" display="https://podminky.urs.cz/item/CS_URS_2024_01/741112061"/>
    <hyperlink ref="F112" r:id="rId4" display="https://podminky.urs.cz/item/CS_URS_2024_01/741112101"/>
    <hyperlink ref="F115" r:id="rId5" display="https://podminky.urs.cz/item/CS_URS_2024_01/741120001"/>
    <hyperlink ref="F118" r:id="rId6" display="https://podminky.urs.cz/item/CS_URS_2024_01/741120003"/>
    <hyperlink ref="F121" r:id="rId7" display="https://podminky.urs.cz/item/CS_URS_2024_01/741120005"/>
    <hyperlink ref="F124" r:id="rId8" display="https://podminky.urs.cz/item/CS_URS_2024_01/741122011"/>
    <hyperlink ref="F129" r:id="rId9" display="https://podminky.urs.cz/item/CS_URS_2024_01/741122015"/>
    <hyperlink ref="F135" r:id="rId10" display="https://podminky.urs.cz/item/CS_URS_2024_01/741122016"/>
    <hyperlink ref="F139" r:id="rId11" display="https://podminky.urs.cz/item/CS_URS_2024_01/741122031"/>
    <hyperlink ref="F145" r:id="rId12" display="https://podminky.urs.cz/item/CS_URS_2024_01/741122032"/>
    <hyperlink ref="F150" r:id="rId13" display="https://podminky.urs.cz/item/CS_URS_2024_01/741122033"/>
    <hyperlink ref="F154" r:id="rId14" display="https://podminky.urs.cz/item/CS_URS_2024_01/741122145"/>
    <hyperlink ref="F157" r:id="rId15" display="https://podminky.urs.cz/item/CS_URS_2024_01/741124701"/>
    <hyperlink ref="F160" r:id="rId16" display="https://podminky.urs.cz/item/CS_URS_2024_01/741130001"/>
    <hyperlink ref="F162" r:id="rId17" display="https://podminky.urs.cz/item/CS_URS_2024_01/741130003"/>
    <hyperlink ref="F164" r:id="rId18" display="https://podminky.urs.cz/item/CS_URS_2024_01/741130004"/>
    <hyperlink ref="F166" r:id="rId19" display="https://podminky.urs.cz/item/CS_URS_2024_01/741210001"/>
    <hyperlink ref="F169" r:id="rId20" display="https://podminky.urs.cz/item/CS_URS_2024_01/741210004"/>
    <hyperlink ref="F172" r:id="rId21" display="https://podminky.urs.cz/item/CS_URS_2024_01/741210005"/>
    <hyperlink ref="F175" r:id="rId22" display="https://podminky.urs.cz/item/CS_URS_2024_01/741210006"/>
    <hyperlink ref="F182" r:id="rId23" display="https://podminky.urs.cz/item/CS_URS_2024_01/741210211"/>
    <hyperlink ref="F185" r:id="rId24" display="https://podminky.urs.cz/item/CS_URS_2024_01/741310101"/>
    <hyperlink ref="F190" r:id="rId25" display="https://podminky.urs.cz/item/CS_URS_2024_01/741310112"/>
    <hyperlink ref="F195" r:id="rId26" display="https://podminky.urs.cz/item/CS_URS_2024_01/741310121"/>
    <hyperlink ref="F200" r:id="rId27" display="https://podminky.urs.cz/item/CS_URS_2024_01/741310125"/>
    <hyperlink ref="F205" r:id="rId28" display="https://podminky.urs.cz/item/CS_URS_2024_01/741310203"/>
    <hyperlink ref="F208" r:id="rId29" display="https://podminky.urs.cz/item/CS_URS_2024_01/741310221"/>
    <hyperlink ref="F211" r:id="rId30" display="https://podminky.urs.cz/item/CS_URS_2024_01/741311004"/>
    <hyperlink ref="F214" r:id="rId31" display="https://podminky.urs.cz/item/CS_URS_2024_01/741311071"/>
    <hyperlink ref="F218" r:id="rId32" display="https://podminky.urs.cz/item/CS_URS_2024_01/741313001"/>
    <hyperlink ref="F223" r:id="rId33" display="https://podminky.urs.cz/item/CS_URS_2024_01/741313004"/>
    <hyperlink ref="F226" r:id="rId34" display="https://podminky.urs.cz/item/CS_URS_2024_01/741313005"/>
    <hyperlink ref="F230" r:id="rId35" display="https://podminky.urs.cz/item/CS_URS_2024_01/741331075"/>
    <hyperlink ref="F233" r:id="rId36" display="https://podminky.urs.cz/item/CS_URS_2024_01/741372022"/>
    <hyperlink ref="F246" r:id="rId37" display="https://podminky.urs.cz/item/CS_URS_2024_01/741372112"/>
    <hyperlink ref="F253" r:id="rId38" display="https://podminky.urs.cz/item/CS_URS_2024_01/741410021"/>
    <hyperlink ref="F256" r:id="rId39" display="https://podminky.urs.cz/item/CS_URS_2023_02/741420001"/>
    <hyperlink ref="F259" r:id="rId40" display="https://podminky.urs.cz/item/CS_URS_2024_01/741420011"/>
    <hyperlink ref="F263" r:id="rId41" display="https://podminky.urs.cz/item/CS_URS_2023_02/741420021"/>
    <hyperlink ref="F267" r:id="rId42" display="https://podminky.urs.cz/item/CS_URS_2023_02/741420022"/>
    <hyperlink ref="F272" r:id="rId43" display="https://podminky.urs.cz/item/CS_URS_2023_02/741420024"/>
    <hyperlink ref="F275" r:id="rId44" display="https://podminky.urs.cz/item/CS_URS_2023_02/741420083"/>
    <hyperlink ref="F278" r:id="rId45" display="https://podminky.urs.cz/item/CS_URS_2023_02/741420101"/>
    <hyperlink ref="F281" r:id="rId46" display="https://podminky.urs.cz/item/CS_URS_2024_01/741430002"/>
    <hyperlink ref="F284" r:id="rId47" display="https://podminky.urs.cz/item/CS_URS_2024_01/741810003"/>
    <hyperlink ref="F286" r:id="rId48" display="https://podminky.urs.cz/item/CS_URS_2024_01/741810011"/>
    <hyperlink ref="F288" r:id="rId49" display="https://podminky.urs.cz/item/CS_URS_2024_01/741820013"/>
    <hyperlink ref="F290" r:id="rId50" display="https://podminky.urs.cz/item/CS_URS_2024_01/741920245"/>
    <hyperlink ref="F292" r:id="rId51" display="https://podminky.urs.cz/item/CS_URS_2024_01/741930001"/>
    <hyperlink ref="F295" r:id="rId52" display="https://podminky.urs.cz/item/CS_URS_2024_01/741930002"/>
    <hyperlink ref="F297" r:id="rId53" display="https://podminky.urs.cz/item/CS_URS_2024_01/741930003"/>
    <hyperlink ref="F299" r:id="rId54" display="https://podminky.urs.cz/item/CS_URS_2024_01/998741103"/>
    <hyperlink ref="F319" r:id="rId55" display="https://podminky.urs.cz/item/CS_URS_2024_01/460010011"/>
    <hyperlink ref="F321" r:id="rId56" display="https://podminky.urs.cz/item/CS_URS_2024_01/460171174"/>
    <hyperlink ref="F323" r:id="rId57" display="https://podminky.urs.cz/item/CS_URS_2024_01/460451184"/>
    <hyperlink ref="F325" r:id="rId58" display="https://podminky.urs.cz/item/CS_URS_2024_01/460661512"/>
    <hyperlink ref="F327" r:id="rId59" display="https://podminky.urs.cz/item/CS_URS_2024_01/460671113"/>
    <hyperlink ref="F329" r:id="rId60" display="https://podminky.urs.cz/item/CS_URS_2024_01/460791214"/>
    <hyperlink ref="F333" r:id="rId61" display="https://podminky.urs.cz/item/CS_URS_2024_01/HZS2232"/>
    <hyperlink ref="F337" r:id="rId62" display="https://podminky.urs.cz/item/CS_URS_2024_01/013254000"/>
    <hyperlink ref="F340" r:id="rId63" display="https://podminky.urs.cz/item/CS_URS_2024_01/043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6790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6214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6215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6214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6215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ROUND(J93,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ROUND((SUM(BE93:BE141)),  2)</f>
        <v>0</v>
      </c>
      <c r="G37" s="41"/>
      <c r="H37" s="41"/>
      <c r="I37" s="163">
        <v>0.20999999999999999</v>
      </c>
      <c r="J37" s="162">
        <f>ROUND(((SUM(BE93:BE141))*I37),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ROUND((SUM(BF93:BF141)),  2)</f>
        <v>0</v>
      </c>
      <c r="G38" s="41"/>
      <c r="H38" s="41"/>
      <c r="I38" s="163">
        <v>0.12</v>
      </c>
      <c r="J38" s="162">
        <f>ROUND(((SUM(BF93:BF141))*I38),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ROUND((SUM(BG93:BG141)),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ROUND((SUM(BH93:BH141)),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ROUND((SUM(BI93:BI141)),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D.1.4.C.2 - Fotovoltaická elektrárna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J94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6216</v>
      </c>
      <c r="E69" s="188"/>
      <c r="F69" s="188"/>
      <c r="G69" s="188"/>
      <c r="H69" s="188"/>
      <c r="I69" s="188"/>
      <c r="J69" s="189">
        <f>J95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171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5" t="s">
        <v>175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179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94" t="s">
        <v>5349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5350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D.1.4.C.2 - Fotovoltaická elektrárna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 xml:space="preserve"> p.č. 2656/3 a 2634 k.ú. Trutnov</v>
      </c>
      <c r="G87" s="43"/>
      <c r="H87" s="43"/>
      <c r="I87" s="35" t="s">
        <v>23</v>
      </c>
      <c r="J87" s="75" t="str">
        <f>IF(J16="","",J16)</f>
        <v>29. 7. 2024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E19</f>
        <v>Město Trutnov</v>
      </c>
      <c r="G89" s="43"/>
      <c r="H89" s="43"/>
      <c r="I89" s="35" t="s">
        <v>33</v>
      </c>
      <c r="J89" s="39" t="str">
        <f>E25</f>
        <v>Jiří Škop-elektroprojekce, Duhová 269, Náchod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91"/>
      <c r="B92" s="192"/>
      <c r="C92" s="193" t="s">
        <v>359</v>
      </c>
      <c r="D92" s="194" t="s">
        <v>63</v>
      </c>
      <c r="E92" s="194" t="s">
        <v>59</v>
      </c>
      <c r="F92" s="194" t="s">
        <v>60</v>
      </c>
      <c r="G92" s="194" t="s">
        <v>360</v>
      </c>
      <c r="H92" s="194" t="s">
        <v>361</v>
      </c>
      <c r="I92" s="194" t="s">
        <v>362</v>
      </c>
      <c r="J92" s="194" t="s">
        <v>326</v>
      </c>
      <c r="K92" s="195" t="s">
        <v>363</v>
      </c>
      <c r="L92" s="196"/>
      <c r="M92" s="95" t="s">
        <v>19</v>
      </c>
      <c r="N92" s="96" t="s">
        <v>48</v>
      </c>
      <c r="O92" s="96" t="s">
        <v>364</v>
      </c>
      <c r="P92" s="96" t="s">
        <v>365</v>
      </c>
      <c r="Q92" s="96" t="s">
        <v>366</v>
      </c>
      <c r="R92" s="96" t="s">
        <v>367</v>
      </c>
      <c r="S92" s="96" t="s">
        <v>368</v>
      </c>
      <c r="T92" s="97" t="s">
        <v>369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1"/>
      <c r="B93" s="42"/>
      <c r="C93" s="102" t="s">
        <v>370</v>
      </c>
      <c r="D93" s="43"/>
      <c r="E93" s="43"/>
      <c r="F93" s="43"/>
      <c r="G93" s="43"/>
      <c r="H93" s="43"/>
      <c r="I93" s="43"/>
      <c r="J93" s="197">
        <f>BK93</f>
        <v>0</v>
      </c>
      <c r="K93" s="43"/>
      <c r="L93" s="47"/>
      <c r="M93" s="98"/>
      <c r="N93" s="198"/>
      <c r="O93" s="99"/>
      <c r="P93" s="199">
        <f>P94</f>
        <v>0</v>
      </c>
      <c r="Q93" s="99"/>
      <c r="R93" s="199">
        <f>R94</f>
        <v>3.8137500000000002</v>
      </c>
      <c r="S93" s="99"/>
      <c r="T93" s="200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77</v>
      </c>
      <c r="AU93" s="20" t="s">
        <v>327</v>
      </c>
      <c r="BK93" s="201">
        <f>BK94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1935</v>
      </c>
      <c r="F94" s="205" t="s">
        <v>1936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3.8137500000000002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91</v>
      </c>
      <c r="AT94" s="214" t="s">
        <v>77</v>
      </c>
      <c r="AU94" s="214" t="s">
        <v>78</v>
      </c>
      <c r="AY94" s="213" t="s">
        <v>373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4933</v>
      </c>
      <c r="F95" s="216" t="s">
        <v>6222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SUM(P96:P141)</f>
        <v>0</v>
      </c>
      <c r="Q95" s="210"/>
      <c r="R95" s="211">
        <f>SUM(R96:R141)</f>
        <v>3.8137500000000002</v>
      </c>
      <c r="S95" s="210"/>
      <c r="T95" s="212">
        <f>SUM(T96:T141)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85</v>
      </c>
      <c r="AY95" s="213" t="s">
        <v>373</v>
      </c>
      <c r="BK95" s="215">
        <f>SUM(BK96:BK141)</f>
        <v>0</v>
      </c>
    </row>
    <row r="96" s="2" customFormat="1" ht="24.15" customHeight="1">
      <c r="A96" s="41"/>
      <c r="B96" s="42"/>
      <c r="C96" s="218" t="s">
        <v>85</v>
      </c>
      <c r="D96" s="218" t="s">
        <v>375</v>
      </c>
      <c r="E96" s="219" t="s">
        <v>6791</v>
      </c>
      <c r="F96" s="220" t="s">
        <v>6792</v>
      </c>
      <c r="G96" s="221" t="s">
        <v>230</v>
      </c>
      <c r="H96" s="222">
        <v>455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482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482</v>
      </c>
      <c r="BM96" s="229" t="s">
        <v>6793</v>
      </c>
    </row>
    <row r="97" s="2" customFormat="1">
      <c r="A97" s="41"/>
      <c r="B97" s="42"/>
      <c r="C97" s="43"/>
      <c r="D97" s="231" t="s">
        <v>381</v>
      </c>
      <c r="E97" s="43"/>
      <c r="F97" s="232" t="s">
        <v>6794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21.75" customHeight="1">
      <c r="A98" s="41"/>
      <c r="B98" s="42"/>
      <c r="C98" s="280" t="s">
        <v>91</v>
      </c>
      <c r="D98" s="280" t="s">
        <v>489</v>
      </c>
      <c r="E98" s="281" t="s">
        <v>6795</v>
      </c>
      <c r="F98" s="282" t="s">
        <v>6796</v>
      </c>
      <c r="G98" s="283" t="s">
        <v>230</v>
      </c>
      <c r="H98" s="284">
        <v>455</v>
      </c>
      <c r="I98" s="285"/>
      <c r="J98" s="286">
        <f>ROUND(I98*H98,2)</f>
        <v>0</v>
      </c>
      <c r="K98" s="282" t="s">
        <v>3934</v>
      </c>
      <c r="L98" s="287"/>
      <c r="M98" s="288" t="s">
        <v>19</v>
      </c>
      <c r="N98" s="289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616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482</v>
      </c>
      <c r="BM98" s="229" t="s">
        <v>6797</v>
      </c>
    </row>
    <row r="99" s="2" customFormat="1" ht="37.8" customHeight="1">
      <c r="A99" s="41"/>
      <c r="B99" s="42"/>
      <c r="C99" s="218" t="s">
        <v>98</v>
      </c>
      <c r="D99" s="218" t="s">
        <v>375</v>
      </c>
      <c r="E99" s="219" t="s">
        <v>6798</v>
      </c>
      <c r="F99" s="220" t="s">
        <v>6799</v>
      </c>
      <c r="G99" s="221" t="s">
        <v>230</v>
      </c>
      <c r="H99" s="222">
        <v>332</v>
      </c>
      <c r="I99" s="223"/>
      <c r="J99" s="224">
        <f>ROUND(I99*H99,2)</f>
        <v>0</v>
      </c>
      <c r="K99" s="220" t="s">
        <v>3934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482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6800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6801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379</v>
      </c>
      <c r="D101" s="280" t="s">
        <v>489</v>
      </c>
      <c r="E101" s="281" t="s">
        <v>6262</v>
      </c>
      <c r="F101" s="282" t="s">
        <v>6263</v>
      </c>
      <c r="G101" s="283" t="s">
        <v>230</v>
      </c>
      <c r="H101" s="284">
        <v>332</v>
      </c>
      <c r="I101" s="285"/>
      <c r="J101" s="286">
        <f>ROUND(I101*H101,2)</f>
        <v>0</v>
      </c>
      <c r="K101" s="282" t="s">
        <v>3934</v>
      </c>
      <c r="L101" s="287"/>
      <c r="M101" s="288" t="s">
        <v>19</v>
      </c>
      <c r="N101" s="289" t="s">
        <v>50</v>
      </c>
      <c r="O101" s="87"/>
      <c r="P101" s="227">
        <f>O101*H101</f>
        <v>0</v>
      </c>
      <c r="Q101" s="227">
        <v>0.00017000000000000001</v>
      </c>
      <c r="R101" s="227">
        <f>Q101*H101</f>
        <v>0.056440000000000004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616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6802</v>
      </c>
    </row>
    <row r="102" s="2" customFormat="1" ht="37.8" customHeight="1">
      <c r="A102" s="41"/>
      <c r="B102" s="42"/>
      <c r="C102" s="218" t="s">
        <v>405</v>
      </c>
      <c r="D102" s="218" t="s">
        <v>375</v>
      </c>
      <c r="E102" s="219" t="s">
        <v>6272</v>
      </c>
      <c r="F102" s="220" t="s">
        <v>6273</v>
      </c>
      <c r="G102" s="221" t="s">
        <v>230</v>
      </c>
      <c r="H102" s="222">
        <v>50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482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482</v>
      </c>
      <c r="BM102" s="229" t="s">
        <v>6803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6275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49.05" customHeight="1">
      <c r="A104" s="41"/>
      <c r="B104" s="42"/>
      <c r="C104" s="280" t="s">
        <v>411</v>
      </c>
      <c r="D104" s="280" t="s">
        <v>489</v>
      </c>
      <c r="E104" s="281" t="s">
        <v>6282</v>
      </c>
      <c r="F104" s="282" t="s">
        <v>6283</v>
      </c>
      <c r="G104" s="283" t="s">
        <v>230</v>
      </c>
      <c r="H104" s="284">
        <v>50</v>
      </c>
      <c r="I104" s="285"/>
      <c r="J104" s="286">
        <f>ROUND(I104*H104,2)</f>
        <v>0</v>
      </c>
      <c r="K104" s="282" t="s">
        <v>3934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0.00012999999999999999</v>
      </c>
      <c r="R104" s="227">
        <f>Q104*H104</f>
        <v>0.0064999999999999997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616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6804</v>
      </c>
    </row>
    <row r="105" s="2" customFormat="1" ht="49.05" customHeight="1">
      <c r="A105" s="41"/>
      <c r="B105" s="42"/>
      <c r="C105" s="218" t="s">
        <v>416</v>
      </c>
      <c r="D105" s="218" t="s">
        <v>375</v>
      </c>
      <c r="E105" s="219" t="s">
        <v>6805</v>
      </c>
      <c r="F105" s="220" t="s">
        <v>6806</v>
      </c>
      <c r="G105" s="221" t="s">
        <v>230</v>
      </c>
      <c r="H105" s="222">
        <v>195</v>
      </c>
      <c r="I105" s="223"/>
      <c r="J105" s="224">
        <f>ROUND(I105*H105,2)</f>
        <v>0</v>
      </c>
      <c r="K105" s="220" t="s">
        <v>3934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6807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6808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2" customFormat="1" ht="24.15" customHeight="1">
      <c r="A107" s="41"/>
      <c r="B107" s="42"/>
      <c r="C107" s="280" t="s">
        <v>422</v>
      </c>
      <c r="D107" s="280" t="s">
        <v>489</v>
      </c>
      <c r="E107" s="281" t="s">
        <v>6315</v>
      </c>
      <c r="F107" s="282" t="s">
        <v>6316</v>
      </c>
      <c r="G107" s="283" t="s">
        <v>230</v>
      </c>
      <c r="H107" s="284">
        <v>195</v>
      </c>
      <c r="I107" s="285"/>
      <c r="J107" s="286">
        <f>ROUND(I107*H107,2)</f>
        <v>0</v>
      </c>
      <c r="K107" s="282" t="s">
        <v>3934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0.00025000000000000001</v>
      </c>
      <c r="R107" s="227">
        <f>Q107*H107</f>
        <v>0.048750000000000002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616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6809</v>
      </c>
    </row>
    <row r="108" s="2" customFormat="1" ht="49.05" customHeight="1">
      <c r="A108" s="41"/>
      <c r="B108" s="42"/>
      <c r="C108" s="218" t="s">
        <v>430</v>
      </c>
      <c r="D108" s="218" t="s">
        <v>375</v>
      </c>
      <c r="E108" s="219" t="s">
        <v>6348</v>
      </c>
      <c r="F108" s="220" t="s">
        <v>6349</v>
      </c>
      <c r="G108" s="221" t="s">
        <v>230</v>
      </c>
      <c r="H108" s="222">
        <v>91</v>
      </c>
      <c r="I108" s="223"/>
      <c r="J108" s="224">
        <f>ROUND(I108*H108,2)</f>
        <v>0</v>
      </c>
      <c r="K108" s="220" t="s">
        <v>3934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6810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6351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2" customFormat="1" ht="24.15" customHeight="1">
      <c r="A110" s="41"/>
      <c r="B110" s="42"/>
      <c r="C110" s="280" t="s">
        <v>435</v>
      </c>
      <c r="D110" s="280" t="s">
        <v>489</v>
      </c>
      <c r="E110" s="281" t="s">
        <v>6352</v>
      </c>
      <c r="F110" s="282" t="s">
        <v>6353</v>
      </c>
      <c r="G110" s="283" t="s">
        <v>230</v>
      </c>
      <c r="H110" s="284">
        <v>91</v>
      </c>
      <c r="I110" s="285"/>
      <c r="J110" s="286">
        <f>ROUND(I110*H110,2)</f>
        <v>0</v>
      </c>
      <c r="K110" s="282" t="s">
        <v>3934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0.0011000000000000001</v>
      </c>
      <c r="R110" s="227">
        <f>Q110*H110</f>
        <v>0.10010000000000001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6811</v>
      </c>
    </row>
    <row r="111" s="2" customFormat="1" ht="24.15" customHeight="1">
      <c r="A111" s="41"/>
      <c r="B111" s="42"/>
      <c r="C111" s="218" t="s">
        <v>449</v>
      </c>
      <c r="D111" s="218" t="s">
        <v>375</v>
      </c>
      <c r="E111" s="219" t="s">
        <v>6812</v>
      </c>
      <c r="F111" s="220" t="s">
        <v>6813</v>
      </c>
      <c r="G111" s="221" t="s">
        <v>595</v>
      </c>
      <c r="H111" s="222">
        <v>180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6814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6815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21.75" customHeight="1">
      <c r="A113" s="41"/>
      <c r="B113" s="42"/>
      <c r="C113" s="280" t="s">
        <v>8</v>
      </c>
      <c r="D113" s="280" t="s">
        <v>489</v>
      </c>
      <c r="E113" s="281" t="s">
        <v>6816</v>
      </c>
      <c r="F113" s="282" t="s">
        <v>6817</v>
      </c>
      <c r="G113" s="283" t="s">
        <v>595</v>
      </c>
      <c r="H113" s="284">
        <v>180</v>
      </c>
      <c r="I113" s="285"/>
      <c r="J113" s="286">
        <f>ROUND(I113*H113,2)</f>
        <v>0</v>
      </c>
      <c r="K113" s="282" t="s">
        <v>3934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1.0000000000000001E-05</v>
      </c>
      <c r="R113" s="227">
        <f>Q113*H113</f>
        <v>0.0018000000000000002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6818</v>
      </c>
    </row>
    <row r="114" s="2" customFormat="1" ht="33" customHeight="1">
      <c r="A114" s="41"/>
      <c r="B114" s="42"/>
      <c r="C114" s="218" t="s">
        <v>460</v>
      </c>
      <c r="D114" s="218" t="s">
        <v>375</v>
      </c>
      <c r="E114" s="219" t="s">
        <v>6388</v>
      </c>
      <c r="F114" s="220" t="s">
        <v>6389</v>
      </c>
      <c r="G114" s="221" t="s">
        <v>595</v>
      </c>
      <c r="H114" s="222">
        <v>1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6819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6391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24.15" customHeight="1">
      <c r="A116" s="41"/>
      <c r="B116" s="42"/>
      <c r="C116" s="280" t="s">
        <v>467</v>
      </c>
      <c r="D116" s="280" t="s">
        <v>489</v>
      </c>
      <c r="E116" s="281" t="s">
        <v>6820</v>
      </c>
      <c r="F116" s="282" t="s">
        <v>6821</v>
      </c>
      <c r="G116" s="283" t="s">
        <v>595</v>
      </c>
      <c r="H116" s="284">
        <v>1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6822</v>
      </c>
    </row>
    <row r="117" s="2" customFormat="1" ht="37.8" customHeight="1">
      <c r="A117" s="41"/>
      <c r="B117" s="42"/>
      <c r="C117" s="218" t="s">
        <v>475</v>
      </c>
      <c r="D117" s="218" t="s">
        <v>375</v>
      </c>
      <c r="E117" s="219" t="s">
        <v>6484</v>
      </c>
      <c r="F117" s="220" t="s">
        <v>6485</v>
      </c>
      <c r="G117" s="221" t="s">
        <v>595</v>
      </c>
      <c r="H117" s="222">
        <v>1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482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6823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6487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21.75" customHeight="1">
      <c r="A119" s="41"/>
      <c r="B119" s="42"/>
      <c r="C119" s="280" t="s">
        <v>482</v>
      </c>
      <c r="D119" s="280" t="s">
        <v>489</v>
      </c>
      <c r="E119" s="281" t="s">
        <v>6824</v>
      </c>
      <c r="F119" s="282" t="s">
        <v>6825</v>
      </c>
      <c r="G119" s="283" t="s">
        <v>595</v>
      </c>
      <c r="H119" s="284">
        <v>1</v>
      </c>
      <c r="I119" s="285"/>
      <c r="J119" s="286">
        <f>ROUND(I119*H119,2)</f>
        <v>0</v>
      </c>
      <c r="K119" s="282" t="s">
        <v>3934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0.00016000000000000001</v>
      </c>
      <c r="R119" s="227">
        <f>Q119*H119</f>
        <v>0.00016000000000000001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616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482</v>
      </c>
      <c r="BM119" s="229" t="s">
        <v>6826</v>
      </c>
    </row>
    <row r="120" s="2" customFormat="1" ht="24.15" customHeight="1">
      <c r="A120" s="41"/>
      <c r="B120" s="42"/>
      <c r="C120" s="218" t="s">
        <v>488</v>
      </c>
      <c r="D120" s="218" t="s">
        <v>375</v>
      </c>
      <c r="E120" s="219" t="s">
        <v>6827</v>
      </c>
      <c r="F120" s="220" t="s">
        <v>6828</v>
      </c>
      <c r="G120" s="221" t="s">
        <v>595</v>
      </c>
      <c r="H120" s="222">
        <v>90</v>
      </c>
      <c r="I120" s="223"/>
      <c r="J120" s="224">
        <f>ROUND(I120*H120,2)</f>
        <v>0</v>
      </c>
      <c r="K120" s="220" t="s">
        <v>3934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6829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6830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2" customFormat="1" ht="24.15" customHeight="1">
      <c r="A122" s="41"/>
      <c r="B122" s="42"/>
      <c r="C122" s="280" t="s">
        <v>494</v>
      </c>
      <c r="D122" s="280" t="s">
        <v>489</v>
      </c>
      <c r="E122" s="281" t="s">
        <v>6831</v>
      </c>
      <c r="F122" s="282" t="s">
        <v>6832</v>
      </c>
      <c r="G122" s="283" t="s">
        <v>3894</v>
      </c>
      <c r="H122" s="284">
        <v>90</v>
      </c>
      <c r="I122" s="285"/>
      <c r="J122" s="286">
        <f>ROUND(I122*H122,2)</f>
        <v>0</v>
      </c>
      <c r="K122" s="282" t="s">
        <v>3934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0.01</v>
      </c>
      <c r="R122" s="227">
        <f>Q122*H122</f>
        <v>0.90000000000000002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616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6833</v>
      </c>
    </row>
    <row r="123" s="2" customFormat="1" ht="24.15" customHeight="1">
      <c r="A123" s="41"/>
      <c r="B123" s="42"/>
      <c r="C123" s="218" t="s">
        <v>501</v>
      </c>
      <c r="D123" s="218" t="s">
        <v>375</v>
      </c>
      <c r="E123" s="219" t="s">
        <v>6834</v>
      </c>
      <c r="F123" s="220" t="s">
        <v>6835</v>
      </c>
      <c r="G123" s="221" t="s">
        <v>595</v>
      </c>
      <c r="H123" s="222">
        <v>90</v>
      </c>
      <c r="I123" s="223"/>
      <c r="J123" s="224">
        <f>ROUND(I123*H123,2)</f>
        <v>0</v>
      </c>
      <c r="K123" s="220" t="s">
        <v>3934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6836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6837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6838</v>
      </c>
      <c r="F125" s="282" t="s">
        <v>6839</v>
      </c>
      <c r="G125" s="283" t="s">
        <v>595</v>
      </c>
      <c r="H125" s="284">
        <v>90</v>
      </c>
      <c r="I125" s="285"/>
      <c r="J125" s="286">
        <f>ROUND(I125*H125,2)</f>
        <v>0</v>
      </c>
      <c r="K125" s="282" t="s">
        <v>3934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0.029000000000000001</v>
      </c>
      <c r="R125" s="227">
        <f>Q125*H125</f>
        <v>2.6100000000000003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6840</v>
      </c>
    </row>
    <row r="126" s="2" customFormat="1" ht="49.05" customHeight="1">
      <c r="A126" s="41"/>
      <c r="B126" s="42"/>
      <c r="C126" s="218" t="s">
        <v>7</v>
      </c>
      <c r="D126" s="218" t="s">
        <v>375</v>
      </c>
      <c r="E126" s="219" t="s">
        <v>6841</v>
      </c>
      <c r="F126" s="220" t="s">
        <v>6842</v>
      </c>
      <c r="G126" s="221" t="s">
        <v>595</v>
      </c>
      <c r="H126" s="222">
        <v>1</v>
      </c>
      <c r="I126" s="223"/>
      <c r="J126" s="224">
        <f>ROUND(I126*H126,2)</f>
        <v>0</v>
      </c>
      <c r="K126" s="220" t="s">
        <v>3934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6843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6844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24.15" customHeight="1">
      <c r="A128" s="41"/>
      <c r="B128" s="42"/>
      <c r="C128" s="280" t="s">
        <v>533</v>
      </c>
      <c r="D128" s="280" t="s">
        <v>489</v>
      </c>
      <c r="E128" s="281" t="s">
        <v>6845</v>
      </c>
      <c r="F128" s="282" t="s">
        <v>6846</v>
      </c>
      <c r="G128" s="283" t="s">
        <v>595</v>
      </c>
      <c r="H128" s="284">
        <v>1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6847</v>
      </c>
    </row>
    <row r="129" s="2" customFormat="1" ht="37.8" customHeight="1">
      <c r="A129" s="41"/>
      <c r="B129" s="42"/>
      <c r="C129" s="218" t="s">
        <v>543</v>
      </c>
      <c r="D129" s="218" t="s">
        <v>375</v>
      </c>
      <c r="E129" s="219" t="s">
        <v>6848</v>
      </c>
      <c r="F129" s="220" t="s">
        <v>6849</v>
      </c>
      <c r="G129" s="221" t="s">
        <v>595</v>
      </c>
      <c r="H129" s="222">
        <v>90</v>
      </c>
      <c r="I129" s="223"/>
      <c r="J129" s="224">
        <f>ROUND(I129*H129,2)</f>
        <v>0</v>
      </c>
      <c r="K129" s="220" t="s">
        <v>3934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6850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6851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21.75" customHeight="1">
      <c r="A131" s="41"/>
      <c r="B131" s="42"/>
      <c r="C131" s="280" t="s">
        <v>552</v>
      </c>
      <c r="D131" s="280" t="s">
        <v>489</v>
      </c>
      <c r="E131" s="281" t="s">
        <v>6852</v>
      </c>
      <c r="F131" s="282" t="s">
        <v>6853</v>
      </c>
      <c r="G131" s="283" t="s">
        <v>595</v>
      </c>
      <c r="H131" s="284">
        <v>90</v>
      </c>
      <c r="I131" s="285"/>
      <c r="J131" s="286">
        <f>ROUND(I131*H131,2)</f>
        <v>0</v>
      </c>
      <c r="K131" s="282" t="s">
        <v>3934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0.001</v>
      </c>
      <c r="R131" s="227">
        <f>Q131*H131</f>
        <v>0.089999999999999997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6854</v>
      </c>
    </row>
    <row r="132" s="2" customFormat="1" ht="44.25" customHeight="1">
      <c r="A132" s="41"/>
      <c r="B132" s="42"/>
      <c r="C132" s="218" t="s">
        <v>559</v>
      </c>
      <c r="D132" s="218" t="s">
        <v>375</v>
      </c>
      <c r="E132" s="219" t="s">
        <v>6659</v>
      </c>
      <c r="F132" s="220" t="s">
        <v>6660</v>
      </c>
      <c r="G132" s="221" t="s">
        <v>595</v>
      </c>
      <c r="H132" s="222">
        <v>1</v>
      </c>
      <c r="I132" s="223"/>
      <c r="J132" s="224">
        <f>ROUND(I132*H132,2)</f>
        <v>0</v>
      </c>
      <c r="K132" s="220" t="s">
        <v>3934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482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6855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6662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55.5" customHeight="1">
      <c r="A134" s="41"/>
      <c r="B134" s="42"/>
      <c r="C134" s="218" t="s">
        <v>570</v>
      </c>
      <c r="D134" s="218" t="s">
        <v>375</v>
      </c>
      <c r="E134" s="219" t="s">
        <v>6663</v>
      </c>
      <c r="F134" s="220" t="s">
        <v>6664</v>
      </c>
      <c r="G134" s="221" t="s">
        <v>595</v>
      </c>
      <c r="H134" s="222">
        <v>1</v>
      </c>
      <c r="I134" s="223"/>
      <c r="J134" s="224">
        <f>ROUND(I134*H134,2)</f>
        <v>0</v>
      </c>
      <c r="K134" s="220" t="s">
        <v>3934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482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482</v>
      </c>
      <c r="BM134" s="229" t="s">
        <v>6856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6666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33" customHeight="1">
      <c r="A136" s="41"/>
      <c r="B136" s="42"/>
      <c r="C136" s="218" t="s">
        <v>578</v>
      </c>
      <c r="D136" s="218" t="s">
        <v>375</v>
      </c>
      <c r="E136" s="219" t="s">
        <v>6857</v>
      </c>
      <c r="F136" s="220" t="s">
        <v>6858</v>
      </c>
      <c r="G136" s="221" t="s">
        <v>230</v>
      </c>
      <c r="H136" s="222">
        <v>15</v>
      </c>
      <c r="I136" s="223"/>
      <c r="J136" s="224">
        <f>ROUND(I136*H136,2)</f>
        <v>0</v>
      </c>
      <c r="K136" s="220" t="s">
        <v>3934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482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6859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6860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16.5" customHeight="1">
      <c r="A138" s="41"/>
      <c r="B138" s="42"/>
      <c r="C138" s="280" t="s">
        <v>587</v>
      </c>
      <c r="D138" s="280" t="s">
        <v>489</v>
      </c>
      <c r="E138" s="281" t="s">
        <v>6861</v>
      </c>
      <c r="F138" s="282" t="s">
        <v>6862</v>
      </c>
      <c r="G138" s="283" t="s">
        <v>230</v>
      </c>
      <c r="H138" s="284">
        <v>15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616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482</v>
      </c>
      <c r="BM138" s="229" t="s">
        <v>6863</v>
      </c>
    </row>
    <row r="139" s="2" customFormat="1" ht="24.15" customHeight="1">
      <c r="A139" s="41"/>
      <c r="B139" s="42"/>
      <c r="C139" s="218" t="s">
        <v>592</v>
      </c>
      <c r="D139" s="218" t="s">
        <v>375</v>
      </c>
      <c r="E139" s="219" t="s">
        <v>6864</v>
      </c>
      <c r="F139" s="220" t="s">
        <v>6865</v>
      </c>
      <c r="G139" s="221" t="s">
        <v>230</v>
      </c>
      <c r="H139" s="222">
        <v>15</v>
      </c>
      <c r="I139" s="223"/>
      <c r="J139" s="224">
        <f>ROUND(I139*H139,2)</f>
        <v>0</v>
      </c>
      <c r="K139" s="220" t="s">
        <v>3934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482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6866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6867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16.5" customHeight="1">
      <c r="A141" s="41"/>
      <c r="B141" s="42"/>
      <c r="C141" s="280" t="s">
        <v>598</v>
      </c>
      <c r="D141" s="280" t="s">
        <v>489</v>
      </c>
      <c r="E141" s="281" t="s">
        <v>6868</v>
      </c>
      <c r="F141" s="282" t="s">
        <v>6869</v>
      </c>
      <c r="G141" s="283" t="s">
        <v>230</v>
      </c>
      <c r="H141" s="284">
        <v>15</v>
      </c>
      <c r="I141" s="285"/>
      <c r="J141" s="286">
        <f>ROUND(I141*H141,2)</f>
        <v>0</v>
      </c>
      <c r="K141" s="282" t="s">
        <v>19</v>
      </c>
      <c r="L141" s="287"/>
      <c r="M141" s="302" t="s">
        <v>19</v>
      </c>
      <c r="N141" s="303" t="s">
        <v>50</v>
      </c>
      <c r="O141" s="300"/>
      <c r="P141" s="304">
        <f>O141*H141</f>
        <v>0</v>
      </c>
      <c r="Q141" s="304">
        <v>0</v>
      </c>
      <c r="R141" s="304">
        <f>Q141*H141</f>
        <v>0</v>
      </c>
      <c r="S141" s="304">
        <v>0</v>
      </c>
      <c r="T141" s="30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616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6870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ZKfrJIIOhosyyHMXutkm6zvumxCpxtqxcItYr9KxGezsrC8uKx6Bxbdef+LQVejdv7Gkh1a8Y20+ZYYq3Fhc+w==" hashValue="xZx2m0v3ntQIjrwOksOiyZwPYDMnvUv5aSyt0O2zHLk0WKqYiP3j8IV9TKfzKgTvas6JQuk06JnJoI0RSTlsew==" algorithmName="SHA-512" password="CC3D"/>
  <autoFilter ref="C92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1/741120225"/>
    <hyperlink ref="F100" r:id="rId2" display="https://podminky.urs.cz/item/CS_URS_2024_01/741120403"/>
    <hyperlink ref="F103" r:id="rId3" display="https://podminky.urs.cz/item/CS_URS_2024_01/741122011"/>
    <hyperlink ref="F106" r:id="rId4" display="https://podminky.urs.cz/item/CS_URS_2024_01/741122142"/>
    <hyperlink ref="F109" r:id="rId5" display="https://podminky.urs.cz/item/CS_URS_2024_01/741122145"/>
    <hyperlink ref="F112" r:id="rId6" display="https://podminky.urs.cz/item/CS_URS_2024_01/741130420"/>
    <hyperlink ref="F115" r:id="rId7" display="https://podminky.urs.cz/item/CS_URS_2024_01/741210005"/>
    <hyperlink ref="F118" r:id="rId8" display="https://podminky.urs.cz/item/CS_URS_2024_01/741311071"/>
    <hyperlink ref="F121" r:id="rId9" display="https://podminky.urs.cz/item/CS_URS_2024_01/741711011"/>
    <hyperlink ref="F124" r:id="rId10" display="https://podminky.urs.cz/item/CS_URS_2024_01/741721211"/>
    <hyperlink ref="F127" r:id="rId11" display="https://podminky.urs.cz/item/CS_URS_2024_01/741730018"/>
    <hyperlink ref="F130" r:id="rId12" display="https://podminky.urs.cz/item/CS_URS_2024_01/741732061"/>
    <hyperlink ref="F133" r:id="rId13" display="https://podminky.urs.cz/item/CS_URS_2024_01/741810003"/>
    <hyperlink ref="F135" r:id="rId14" display="https://podminky.urs.cz/item/CS_URS_2024_01/741810011"/>
    <hyperlink ref="F137" r:id="rId15" display="https://podminky.urs.cz/item/CS_URS_2024_01/741910413"/>
    <hyperlink ref="F140" r:id="rId16" display="https://podminky.urs.cz/item/CS_URS_2024_01/7419104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6871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6214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6215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6214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6215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ROUND((SUM(BE94:BE192)),  2)</f>
        <v>0</v>
      </c>
      <c r="G37" s="41"/>
      <c r="H37" s="41"/>
      <c r="I37" s="163">
        <v>0.20999999999999999</v>
      </c>
      <c r="J37" s="162">
        <f>ROUND(((SUM(BE94:BE192))*I37),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ROUND((SUM(BF94:BF192)),  2)</f>
        <v>0</v>
      </c>
      <c r="G38" s="41"/>
      <c r="H38" s="41"/>
      <c r="I38" s="163">
        <v>0.12</v>
      </c>
      <c r="J38" s="162">
        <f>ROUND(((SUM(BF94:BF192))*I38),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ROUND((SUM(BG94:BG192)),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ROUND((SUM(BH94:BH192)),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ROUND((SUM(BI94:BI192)),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D.1.4.C.3 - Systém sestra - pacient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Jiří Škop-elektroprojekce, Duhová 269, Náchod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40.0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Jiří Škop-elektroprojekce, Duhová 269, Náchod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6216</v>
      </c>
      <c r="E69" s="188"/>
      <c r="F69" s="188"/>
      <c r="G69" s="188"/>
      <c r="H69" s="188"/>
      <c r="I69" s="188"/>
      <c r="J69" s="189">
        <f>J96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6872</v>
      </c>
      <c r="E70" s="188"/>
      <c r="F70" s="188"/>
      <c r="G70" s="188"/>
      <c r="H70" s="188"/>
      <c r="I70" s="188"/>
      <c r="J70" s="189">
        <f>J100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358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6.25" customHeight="1">
      <c r="A80" s="41"/>
      <c r="B80" s="42"/>
      <c r="C80" s="43"/>
      <c r="D80" s="43"/>
      <c r="E80" s="175" t="str">
        <f>E7</f>
        <v>Rozšíření domova pro seniory na p.č. 2656/3 a 2634 k.ú. Trutnov - ul. R. Frimla čp. 936, Trutnov</v>
      </c>
      <c r="F80" s="35"/>
      <c r="G80" s="35"/>
      <c r="H80" s="35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171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5" t="s">
        <v>175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179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94" t="s">
        <v>5349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5350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D.1.4.C.3 - Systém sestra - pacient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 xml:space="preserve"> p.č. 2656/3 a 2634 k.ú. Trutnov</v>
      </c>
      <c r="G88" s="43"/>
      <c r="H88" s="43"/>
      <c r="I88" s="35" t="s">
        <v>23</v>
      </c>
      <c r="J88" s="75" t="str">
        <f>IF(J16="","",J16)</f>
        <v>29. 7. 2024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25</v>
      </c>
      <c r="D90" s="43"/>
      <c r="E90" s="43"/>
      <c r="F90" s="30" t="str">
        <f>E19</f>
        <v>Město Trutnov</v>
      </c>
      <c r="G90" s="43"/>
      <c r="H90" s="43"/>
      <c r="I90" s="35" t="s">
        <v>33</v>
      </c>
      <c r="J90" s="39" t="str">
        <f>E25</f>
        <v>Jiří Škop-elektroprojekce, Duhová 269, Náchod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Jiří Škop-elektroprojekce, Duhová 269, Náchod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1"/>
      <c r="B93" s="192"/>
      <c r="C93" s="193" t="s">
        <v>359</v>
      </c>
      <c r="D93" s="194" t="s">
        <v>63</v>
      </c>
      <c r="E93" s="194" t="s">
        <v>59</v>
      </c>
      <c r="F93" s="194" t="s">
        <v>60</v>
      </c>
      <c r="G93" s="194" t="s">
        <v>360</v>
      </c>
      <c r="H93" s="194" t="s">
        <v>361</v>
      </c>
      <c r="I93" s="194" t="s">
        <v>362</v>
      </c>
      <c r="J93" s="194" t="s">
        <v>326</v>
      </c>
      <c r="K93" s="195" t="s">
        <v>363</v>
      </c>
      <c r="L93" s="196"/>
      <c r="M93" s="95" t="s">
        <v>19</v>
      </c>
      <c r="N93" s="96" t="s">
        <v>48</v>
      </c>
      <c r="O93" s="96" t="s">
        <v>364</v>
      </c>
      <c r="P93" s="96" t="s">
        <v>365</v>
      </c>
      <c r="Q93" s="96" t="s">
        <v>366</v>
      </c>
      <c r="R93" s="96" t="s">
        <v>367</v>
      </c>
      <c r="S93" s="96" t="s">
        <v>368</v>
      </c>
      <c r="T93" s="97" t="s">
        <v>369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1"/>
      <c r="B94" s="42"/>
      <c r="C94" s="102" t="s">
        <v>370</v>
      </c>
      <c r="D94" s="43"/>
      <c r="E94" s="43"/>
      <c r="F94" s="43"/>
      <c r="G94" s="43"/>
      <c r="H94" s="43"/>
      <c r="I94" s="43"/>
      <c r="J94" s="197">
        <f>BK94</f>
        <v>0</v>
      </c>
      <c r="K94" s="43"/>
      <c r="L94" s="47"/>
      <c r="M94" s="98"/>
      <c r="N94" s="198"/>
      <c r="O94" s="99"/>
      <c r="P94" s="199">
        <f>P95</f>
        <v>0</v>
      </c>
      <c r="Q94" s="99"/>
      <c r="R94" s="199">
        <f>R95</f>
        <v>0</v>
      </c>
      <c r="S94" s="99"/>
      <c r="T94" s="200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77</v>
      </c>
      <c r="AU94" s="20" t="s">
        <v>327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1935</v>
      </c>
      <c r="F95" s="205" t="s">
        <v>1936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P96+P100</f>
        <v>0</v>
      </c>
      <c r="Q95" s="210"/>
      <c r="R95" s="211">
        <f>R96+R100</f>
        <v>0</v>
      </c>
      <c r="S95" s="210"/>
      <c r="T95" s="212">
        <f>T96+T100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91</v>
      </c>
      <c r="AT95" s="214" t="s">
        <v>77</v>
      </c>
      <c r="AU95" s="214" t="s">
        <v>78</v>
      </c>
      <c r="AY95" s="213" t="s">
        <v>373</v>
      </c>
      <c r="BK95" s="215">
        <f>BK96+BK100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4933</v>
      </c>
      <c r="F96" s="216" t="s">
        <v>6222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SUM(P97:P99)</f>
        <v>0</v>
      </c>
      <c r="Q96" s="210"/>
      <c r="R96" s="211">
        <f>SUM(R97:R99)</f>
        <v>0</v>
      </c>
      <c r="S96" s="210"/>
      <c r="T96" s="21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91</v>
      </c>
      <c r="AT96" s="214" t="s">
        <v>77</v>
      </c>
      <c r="AU96" s="214" t="s">
        <v>85</v>
      </c>
      <c r="AY96" s="213" t="s">
        <v>373</v>
      </c>
      <c r="BK96" s="215">
        <f>SUM(BK97:BK99)</f>
        <v>0</v>
      </c>
    </row>
    <row r="97" s="2" customFormat="1" ht="49.05" customHeight="1">
      <c r="A97" s="41"/>
      <c r="B97" s="42"/>
      <c r="C97" s="218" t="s">
        <v>85</v>
      </c>
      <c r="D97" s="218" t="s">
        <v>375</v>
      </c>
      <c r="E97" s="219" t="s">
        <v>6873</v>
      </c>
      <c r="F97" s="220" t="s">
        <v>6874</v>
      </c>
      <c r="G97" s="221" t="s">
        <v>230</v>
      </c>
      <c r="H97" s="222">
        <v>119</v>
      </c>
      <c r="I97" s="223"/>
      <c r="J97" s="224">
        <f>ROUND(I97*H97,2)</f>
        <v>0</v>
      </c>
      <c r="K97" s="220" t="s">
        <v>3934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482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482</v>
      </c>
      <c r="BM97" s="229" t="s">
        <v>6875</v>
      </c>
    </row>
    <row r="98" s="2" customFormat="1">
      <c r="A98" s="41"/>
      <c r="B98" s="42"/>
      <c r="C98" s="43"/>
      <c r="D98" s="231" t="s">
        <v>381</v>
      </c>
      <c r="E98" s="43"/>
      <c r="F98" s="232" t="s">
        <v>6876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2" customFormat="1" ht="16.5" customHeight="1">
      <c r="A99" s="41"/>
      <c r="B99" s="42"/>
      <c r="C99" s="280" t="s">
        <v>91</v>
      </c>
      <c r="D99" s="280" t="s">
        <v>489</v>
      </c>
      <c r="E99" s="281" t="s">
        <v>6877</v>
      </c>
      <c r="F99" s="282" t="s">
        <v>6878</v>
      </c>
      <c r="G99" s="283" t="s">
        <v>230</v>
      </c>
      <c r="H99" s="284">
        <v>119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616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482</v>
      </c>
      <c r="BM99" s="229" t="s">
        <v>6879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4938</v>
      </c>
      <c r="F100" s="216" t="s">
        <v>6880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SUM(P101:P192)</f>
        <v>0</v>
      </c>
      <c r="Q100" s="210"/>
      <c r="R100" s="211">
        <f>SUM(R101:R192)</f>
        <v>0</v>
      </c>
      <c r="S100" s="210"/>
      <c r="T100" s="212">
        <f>SUM(T101:T192)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91</v>
      </c>
      <c r="AT100" s="214" t="s">
        <v>77</v>
      </c>
      <c r="AU100" s="214" t="s">
        <v>85</v>
      </c>
      <c r="AY100" s="213" t="s">
        <v>373</v>
      </c>
      <c r="BK100" s="215">
        <f>SUM(BK101:BK192)</f>
        <v>0</v>
      </c>
    </row>
    <row r="101" s="2" customFormat="1" ht="24.15" customHeight="1">
      <c r="A101" s="41"/>
      <c r="B101" s="42"/>
      <c r="C101" s="218" t="s">
        <v>98</v>
      </c>
      <c r="D101" s="218" t="s">
        <v>375</v>
      </c>
      <c r="E101" s="219" t="s">
        <v>6881</v>
      </c>
      <c r="F101" s="220" t="s">
        <v>6882</v>
      </c>
      <c r="G101" s="221" t="s">
        <v>230</v>
      </c>
      <c r="H101" s="222">
        <v>1124</v>
      </c>
      <c r="I101" s="223"/>
      <c r="J101" s="224">
        <f>ROUND(I101*H101,2)</f>
        <v>0</v>
      </c>
      <c r="K101" s="220" t="s">
        <v>3934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482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482</v>
      </c>
      <c r="BM101" s="229" t="s">
        <v>6883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6884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2" customFormat="1" ht="16.5" customHeight="1">
      <c r="A103" s="41"/>
      <c r="B103" s="42"/>
      <c r="C103" s="280" t="s">
        <v>379</v>
      </c>
      <c r="D103" s="280" t="s">
        <v>489</v>
      </c>
      <c r="E103" s="281" t="s">
        <v>6615</v>
      </c>
      <c r="F103" s="282" t="s">
        <v>6885</v>
      </c>
      <c r="G103" s="283" t="s">
        <v>230</v>
      </c>
      <c r="H103" s="284">
        <v>1124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616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482</v>
      </c>
      <c r="BM103" s="229" t="s">
        <v>6886</v>
      </c>
    </row>
    <row r="104" s="2" customFormat="1" ht="24.15" customHeight="1">
      <c r="A104" s="41"/>
      <c r="B104" s="42"/>
      <c r="C104" s="218" t="s">
        <v>405</v>
      </c>
      <c r="D104" s="218" t="s">
        <v>375</v>
      </c>
      <c r="E104" s="219" t="s">
        <v>6887</v>
      </c>
      <c r="F104" s="220" t="s">
        <v>6888</v>
      </c>
      <c r="G104" s="221" t="s">
        <v>595</v>
      </c>
      <c r="H104" s="222">
        <v>2</v>
      </c>
      <c r="I104" s="223"/>
      <c r="J104" s="224">
        <f>ROUND(I104*H104,2)</f>
        <v>0</v>
      </c>
      <c r="K104" s="220" t="s">
        <v>3934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6889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6890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411</v>
      </c>
      <c r="D106" s="280" t="s">
        <v>489</v>
      </c>
      <c r="E106" s="281" t="s">
        <v>6891</v>
      </c>
      <c r="F106" s="282" t="s">
        <v>6892</v>
      </c>
      <c r="G106" s="283" t="s">
        <v>595</v>
      </c>
      <c r="H106" s="284">
        <v>2</v>
      </c>
      <c r="I106" s="285"/>
      <c r="J106" s="286">
        <f>ROUND(I106*H106,2)</f>
        <v>0</v>
      </c>
      <c r="K106" s="282" t="s">
        <v>19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616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6893</v>
      </c>
    </row>
    <row r="107" s="2" customFormat="1" ht="24.15" customHeight="1">
      <c r="A107" s="41"/>
      <c r="B107" s="42"/>
      <c r="C107" s="218" t="s">
        <v>416</v>
      </c>
      <c r="D107" s="218" t="s">
        <v>375</v>
      </c>
      <c r="E107" s="219" t="s">
        <v>6894</v>
      </c>
      <c r="F107" s="220" t="s">
        <v>6895</v>
      </c>
      <c r="G107" s="221" t="s">
        <v>595</v>
      </c>
      <c r="H107" s="222">
        <v>3</v>
      </c>
      <c r="I107" s="223"/>
      <c r="J107" s="224">
        <f>ROUND(I107*H107,2)</f>
        <v>0</v>
      </c>
      <c r="K107" s="220" t="s">
        <v>3934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6896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6897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1.75" customHeight="1">
      <c r="A109" s="41"/>
      <c r="B109" s="42"/>
      <c r="C109" s="280" t="s">
        <v>422</v>
      </c>
      <c r="D109" s="280" t="s">
        <v>489</v>
      </c>
      <c r="E109" s="281" t="s">
        <v>6898</v>
      </c>
      <c r="F109" s="282" t="s">
        <v>6899</v>
      </c>
      <c r="G109" s="283" t="s">
        <v>595</v>
      </c>
      <c r="H109" s="284">
        <v>2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616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6900</v>
      </c>
    </row>
    <row r="110" s="2" customFormat="1" ht="21.75" customHeight="1">
      <c r="A110" s="41"/>
      <c r="B110" s="42"/>
      <c r="C110" s="280" t="s">
        <v>430</v>
      </c>
      <c r="D110" s="280" t="s">
        <v>489</v>
      </c>
      <c r="E110" s="281" t="s">
        <v>6901</v>
      </c>
      <c r="F110" s="282" t="s">
        <v>6902</v>
      </c>
      <c r="G110" s="283" t="s">
        <v>595</v>
      </c>
      <c r="H110" s="284">
        <v>1</v>
      </c>
      <c r="I110" s="285"/>
      <c r="J110" s="286">
        <f>ROUND(I110*H110,2)</f>
        <v>0</v>
      </c>
      <c r="K110" s="282" t="s">
        <v>19</v>
      </c>
      <c r="L110" s="287"/>
      <c r="M110" s="288" t="s">
        <v>19</v>
      </c>
      <c r="N110" s="289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616</v>
      </c>
      <c r="AT110" s="229" t="s">
        <v>489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6903</v>
      </c>
    </row>
    <row r="111" s="2" customFormat="1" ht="24.15" customHeight="1">
      <c r="A111" s="41"/>
      <c r="B111" s="42"/>
      <c r="C111" s="218" t="s">
        <v>435</v>
      </c>
      <c r="D111" s="218" t="s">
        <v>375</v>
      </c>
      <c r="E111" s="219" t="s">
        <v>6904</v>
      </c>
      <c r="F111" s="220" t="s">
        <v>6905</v>
      </c>
      <c r="G111" s="221" t="s">
        <v>595</v>
      </c>
      <c r="H111" s="222">
        <v>3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6906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6907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16.5" customHeight="1">
      <c r="A113" s="41"/>
      <c r="B113" s="42"/>
      <c r="C113" s="280" t="s">
        <v>449</v>
      </c>
      <c r="D113" s="280" t="s">
        <v>489</v>
      </c>
      <c r="E113" s="281" t="s">
        <v>6908</v>
      </c>
      <c r="F113" s="282" t="s">
        <v>6909</v>
      </c>
      <c r="G113" s="283" t="s">
        <v>595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616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482</v>
      </c>
      <c r="BM113" s="229" t="s">
        <v>6910</v>
      </c>
    </row>
    <row r="114" s="2" customFormat="1" ht="24.15" customHeight="1">
      <c r="A114" s="41"/>
      <c r="B114" s="42"/>
      <c r="C114" s="218" t="s">
        <v>8</v>
      </c>
      <c r="D114" s="218" t="s">
        <v>375</v>
      </c>
      <c r="E114" s="219" t="s">
        <v>6911</v>
      </c>
      <c r="F114" s="220" t="s">
        <v>6912</v>
      </c>
      <c r="G114" s="221" t="s">
        <v>595</v>
      </c>
      <c r="H114" s="222">
        <v>3</v>
      </c>
      <c r="I114" s="223"/>
      <c r="J114" s="224">
        <f>ROUND(I114*H114,2)</f>
        <v>0</v>
      </c>
      <c r="K114" s="220" t="s">
        <v>3934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482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482</v>
      </c>
      <c r="BM114" s="229" t="s">
        <v>6913</v>
      </c>
    </row>
    <row r="115" s="2" customFormat="1">
      <c r="A115" s="41"/>
      <c r="B115" s="42"/>
      <c r="C115" s="43"/>
      <c r="D115" s="231" t="s">
        <v>381</v>
      </c>
      <c r="E115" s="43"/>
      <c r="F115" s="232" t="s">
        <v>6914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381</v>
      </c>
      <c r="AU115" s="20" t="s">
        <v>91</v>
      </c>
    </row>
    <row r="116" s="2" customFormat="1" ht="16.5" customHeight="1">
      <c r="A116" s="41"/>
      <c r="B116" s="42"/>
      <c r="C116" s="280" t="s">
        <v>460</v>
      </c>
      <c r="D116" s="280" t="s">
        <v>489</v>
      </c>
      <c r="E116" s="281" t="s">
        <v>6861</v>
      </c>
      <c r="F116" s="282" t="s">
        <v>6915</v>
      </c>
      <c r="G116" s="283" t="s">
        <v>595</v>
      </c>
      <c r="H116" s="284">
        <v>2</v>
      </c>
      <c r="I116" s="285"/>
      <c r="J116" s="286">
        <f>ROUND(I116*H116,2)</f>
        <v>0</v>
      </c>
      <c r="K116" s="282" t="s">
        <v>19</v>
      </c>
      <c r="L116" s="287"/>
      <c r="M116" s="288" t="s">
        <v>19</v>
      </c>
      <c r="N116" s="289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616</v>
      </c>
      <c r="AT116" s="229" t="s">
        <v>489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482</v>
      </c>
      <c r="BM116" s="229" t="s">
        <v>6916</v>
      </c>
    </row>
    <row r="117" s="2" customFormat="1" ht="16.5" customHeight="1">
      <c r="A117" s="41"/>
      <c r="B117" s="42"/>
      <c r="C117" s="280" t="s">
        <v>467</v>
      </c>
      <c r="D117" s="280" t="s">
        <v>489</v>
      </c>
      <c r="E117" s="281" t="s">
        <v>6868</v>
      </c>
      <c r="F117" s="282" t="s">
        <v>6917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616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482</v>
      </c>
      <c r="BM117" s="229" t="s">
        <v>6918</v>
      </c>
    </row>
    <row r="118" s="2" customFormat="1" ht="24.15" customHeight="1">
      <c r="A118" s="41"/>
      <c r="B118" s="42"/>
      <c r="C118" s="218" t="s">
        <v>475</v>
      </c>
      <c r="D118" s="218" t="s">
        <v>375</v>
      </c>
      <c r="E118" s="219" t="s">
        <v>6919</v>
      </c>
      <c r="F118" s="220" t="s">
        <v>6920</v>
      </c>
      <c r="G118" s="221" t="s">
        <v>595</v>
      </c>
      <c r="H118" s="222">
        <v>3</v>
      </c>
      <c r="I118" s="223"/>
      <c r="J118" s="224">
        <f>ROUND(I118*H118,2)</f>
        <v>0</v>
      </c>
      <c r="K118" s="220" t="s">
        <v>3934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482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482</v>
      </c>
      <c r="BM118" s="229" t="s">
        <v>6921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6922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6845</v>
      </c>
      <c r="F120" s="282" t="s">
        <v>6923</v>
      </c>
      <c r="G120" s="283" t="s">
        <v>595</v>
      </c>
      <c r="H120" s="284">
        <v>2</v>
      </c>
      <c r="I120" s="285"/>
      <c r="J120" s="286">
        <f>ROUND(I120*H120,2)</f>
        <v>0</v>
      </c>
      <c r="K120" s="282" t="s">
        <v>19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616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6924</v>
      </c>
    </row>
    <row r="121" s="2" customFormat="1" ht="16.5" customHeight="1">
      <c r="A121" s="41"/>
      <c r="B121" s="42"/>
      <c r="C121" s="280" t="s">
        <v>488</v>
      </c>
      <c r="D121" s="280" t="s">
        <v>489</v>
      </c>
      <c r="E121" s="281" t="s">
        <v>6820</v>
      </c>
      <c r="F121" s="282" t="s">
        <v>6925</v>
      </c>
      <c r="G121" s="283" t="s">
        <v>595</v>
      </c>
      <c r="H121" s="284">
        <v>1</v>
      </c>
      <c r="I121" s="285"/>
      <c r="J121" s="286">
        <f>ROUND(I121*H121,2)</f>
        <v>0</v>
      </c>
      <c r="K121" s="282" t="s">
        <v>19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616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482</v>
      </c>
      <c r="BM121" s="229" t="s">
        <v>6926</v>
      </c>
    </row>
    <row r="122" s="2" customFormat="1" ht="24.15" customHeight="1">
      <c r="A122" s="41"/>
      <c r="B122" s="42"/>
      <c r="C122" s="218" t="s">
        <v>494</v>
      </c>
      <c r="D122" s="218" t="s">
        <v>375</v>
      </c>
      <c r="E122" s="219" t="s">
        <v>6927</v>
      </c>
      <c r="F122" s="220" t="s">
        <v>6928</v>
      </c>
      <c r="G122" s="221" t="s">
        <v>595</v>
      </c>
      <c r="H122" s="222">
        <v>34</v>
      </c>
      <c r="I122" s="223"/>
      <c r="J122" s="224">
        <f>ROUND(I122*H122,2)</f>
        <v>0</v>
      </c>
      <c r="K122" s="220" t="s">
        <v>3934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482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482</v>
      </c>
      <c r="BM122" s="229" t="s">
        <v>6929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6930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16.5" customHeight="1">
      <c r="A124" s="41"/>
      <c r="B124" s="42"/>
      <c r="C124" s="280" t="s">
        <v>501</v>
      </c>
      <c r="D124" s="280" t="s">
        <v>489</v>
      </c>
      <c r="E124" s="281" t="s">
        <v>6501</v>
      </c>
      <c r="F124" s="282" t="s">
        <v>6931</v>
      </c>
      <c r="G124" s="283" t="s">
        <v>595</v>
      </c>
      <c r="H124" s="284">
        <v>23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616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482</v>
      </c>
      <c r="BM124" s="229" t="s">
        <v>6932</v>
      </c>
    </row>
    <row r="125" s="2" customFormat="1" ht="16.5" customHeight="1">
      <c r="A125" s="41"/>
      <c r="B125" s="42"/>
      <c r="C125" s="280" t="s">
        <v>512</v>
      </c>
      <c r="D125" s="280" t="s">
        <v>489</v>
      </c>
      <c r="E125" s="281" t="s">
        <v>6488</v>
      </c>
      <c r="F125" s="282" t="s">
        <v>6933</v>
      </c>
      <c r="G125" s="283" t="s">
        <v>595</v>
      </c>
      <c r="H125" s="284">
        <v>11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616</v>
      </c>
      <c r="AT125" s="229" t="s">
        <v>489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482</v>
      </c>
      <c r="BM125" s="229" t="s">
        <v>6934</v>
      </c>
    </row>
    <row r="126" s="2" customFormat="1" ht="24.15" customHeight="1">
      <c r="A126" s="41"/>
      <c r="B126" s="42"/>
      <c r="C126" s="218" t="s">
        <v>7</v>
      </c>
      <c r="D126" s="218" t="s">
        <v>375</v>
      </c>
      <c r="E126" s="219" t="s">
        <v>6935</v>
      </c>
      <c r="F126" s="220" t="s">
        <v>6936</v>
      </c>
      <c r="G126" s="221" t="s">
        <v>595</v>
      </c>
      <c r="H126" s="222">
        <v>29</v>
      </c>
      <c r="I126" s="223"/>
      <c r="J126" s="224">
        <f>ROUND(I126*H126,2)</f>
        <v>0</v>
      </c>
      <c r="K126" s="220" t="s">
        <v>3934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482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482</v>
      </c>
      <c r="BM126" s="229" t="s">
        <v>6937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6938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2" customFormat="1" ht="16.5" customHeight="1">
      <c r="A128" s="41"/>
      <c r="B128" s="42"/>
      <c r="C128" s="280" t="s">
        <v>533</v>
      </c>
      <c r="D128" s="280" t="s">
        <v>489</v>
      </c>
      <c r="E128" s="281" t="s">
        <v>6491</v>
      </c>
      <c r="F128" s="282" t="s">
        <v>6939</v>
      </c>
      <c r="G128" s="283" t="s">
        <v>595</v>
      </c>
      <c r="H128" s="284">
        <v>29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616</v>
      </c>
      <c r="AT128" s="229" t="s">
        <v>489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6940</v>
      </c>
    </row>
    <row r="129" s="2" customFormat="1" ht="24.15" customHeight="1">
      <c r="A129" s="41"/>
      <c r="B129" s="42"/>
      <c r="C129" s="218" t="s">
        <v>543</v>
      </c>
      <c r="D129" s="218" t="s">
        <v>375</v>
      </c>
      <c r="E129" s="219" t="s">
        <v>6941</v>
      </c>
      <c r="F129" s="220" t="s">
        <v>6942</v>
      </c>
      <c r="G129" s="221" t="s">
        <v>595</v>
      </c>
      <c r="H129" s="222">
        <v>47</v>
      </c>
      <c r="I129" s="223"/>
      <c r="J129" s="224">
        <f>ROUND(I129*H129,2)</f>
        <v>0</v>
      </c>
      <c r="K129" s="220" t="s">
        <v>3934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482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482</v>
      </c>
      <c r="BM129" s="229" t="s">
        <v>6943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6944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2" customFormat="1" ht="16.5" customHeight="1">
      <c r="A131" s="41"/>
      <c r="B131" s="42"/>
      <c r="C131" s="280" t="s">
        <v>552</v>
      </c>
      <c r="D131" s="280" t="s">
        <v>489</v>
      </c>
      <c r="E131" s="281" t="s">
        <v>6524</v>
      </c>
      <c r="F131" s="282" t="s">
        <v>6945</v>
      </c>
      <c r="G131" s="283" t="s">
        <v>595</v>
      </c>
      <c r="H131" s="284">
        <v>32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616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482</v>
      </c>
      <c r="BM131" s="229" t="s">
        <v>6946</v>
      </c>
    </row>
    <row r="132" s="2" customFormat="1" ht="16.5" customHeight="1">
      <c r="A132" s="41"/>
      <c r="B132" s="42"/>
      <c r="C132" s="280" t="s">
        <v>559</v>
      </c>
      <c r="D132" s="280" t="s">
        <v>489</v>
      </c>
      <c r="E132" s="281" t="s">
        <v>6378</v>
      </c>
      <c r="F132" s="282" t="s">
        <v>6947</v>
      </c>
      <c r="G132" s="283" t="s">
        <v>595</v>
      </c>
      <c r="H132" s="284">
        <v>15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616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482</v>
      </c>
      <c r="BM132" s="229" t="s">
        <v>6948</v>
      </c>
    </row>
    <row r="133" s="2" customFormat="1" ht="24.15" customHeight="1">
      <c r="A133" s="41"/>
      <c r="B133" s="42"/>
      <c r="C133" s="218" t="s">
        <v>570</v>
      </c>
      <c r="D133" s="218" t="s">
        <v>375</v>
      </c>
      <c r="E133" s="219" t="s">
        <v>6949</v>
      </c>
      <c r="F133" s="220" t="s">
        <v>6950</v>
      </c>
      <c r="G133" s="221" t="s">
        <v>595</v>
      </c>
      <c r="H133" s="222">
        <v>12</v>
      </c>
      <c r="I133" s="223"/>
      <c r="J133" s="224">
        <f>ROUND(I133*H133,2)</f>
        <v>0</v>
      </c>
      <c r="K133" s="220" t="s">
        <v>3934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482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6951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6952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2" customFormat="1" ht="16.5" customHeight="1">
      <c r="A135" s="41"/>
      <c r="B135" s="42"/>
      <c r="C135" s="280" t="s">
        <v>578</v>
      </c>
      <c r="D135" s="280" t="s">
        <v>489</v>
      </c>
      <c r="E135" s="281" t="s">
        <v>6953</v>
      </c>
      <c r="F135" s="282" t="s">
        <v>6954</v>
      </c>
      <c r="G135" s="283" t="s">
        <v>595</v>
      </c>
      <c r="H135" s="284">
        <v>5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616</v>
      </c>
      <c r="AT135" s="229" t="s">
        <v>489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6955</v>
      </c>
    </row>
    <row r="136" s="2" customFormat="1" ht="16.5" customHeight="1">
      <c r="A136" s="41"/>
      <c r="B136" s="42"/>
      <c r="C136" s="280" t="s">
        <v>587</v>
      </c>
      <c r="D136" s="280" t="s">
        <v>489</v>
      </c>
      <c r="E136" s="281" t="s">
        <v>6956</v>
      </c>
      <c r="F136" s="282" t="s">
        <v>6957</v>
      </c>
      <c r="G136" s="283" t="s">
        <v>595</v>
      </c>
      <c r="H136" s="284">
        <v>7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616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482</v>
      </c>
      <c r="BM136" s="229" t="s">
        <v>6958</v>
      </c>
    </row>
    <row r="137" s="2" customFormat="1" ht="21.75" customHeight="1">
      <c r="A137" s="41"/>
      <c r="B137" s="42"/>
      <c r="C137" s="218" t="s">
        <v>592</v>
      </c>
      <c r="D137" s="218" t="s">
        <v>375</v>
      </c>
      <c r="E137" s="219" t="s">
        <v>6959</v>
      </c>
      <c r="F137" s="220" t="s">
        <v>6960</v>
      </c>
      <c r="G137" s="221" t="s">
        <v>595</v>
      </c>
      <c r="H137" s="222">
        <v>3</v>
      </c>
      <c r="I137" s="223"/>
      <c r="J137" s="224">
        <f>ROUND(I137*H137,2)</f>
        <v>0</v>
      </c>
      <c r="K137" s="220" t="s">
        <v>3934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6961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6962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2" customFormat="1" ht="16.5" customHeight="1">
      <c r="A139" s="41"/>
      <c r="B139" s="42"/>
      <c r="C139" s="280" t="s">
        <v>598</v>
      </c>
      <c r="D139" s="280" t="s">
        <v>489</v>
      </c>
      <c r="E139" s="281" t="s">
        <v>6963</v>
      </c>
      <c r="F139" s="282" t="s">
        <v>6964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19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616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482</v>
      </c>
      <c r="BM139" s="229" t="s">
        <v>6965</v>
      </c>
    </row>
    <row r="140" s="2" customFormat="1" ht="16.5" customHeight="1">
      <c r="A140" s="41"/>
      <c r="B140" s="42"/>
      <c r="C140" s="280" t="s">
        <v>609</v>
      </c>
      <c r="D140" s="280" t="s">
        <v>489</v>
      </c>
      <c r="E140" s="281" t="s">
        <v>6966</v>
      </c>
      <c r="F140" s="282" t="s">
        <v>6967</v>
      </c>
      <c r="G140" s="283" t="s">
        <v>595</v>
      </c>
      <c r="H140" s="284">
        <v>1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616</v>
      </c>
      <c r="AT140" s="229" t="s">
        <v>489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6968</v>
      </c>
    </row>
    <row r="141" s="2" customFormat="1" ht="24.15" customHeight="1">
      <c r="A141" s="41"/>
      <c r="B141" s="42"/>
      <c r="C141" s="218" t="s">
        <v>616</v>
      </c>
      <c r="D141" s="218" t="s">
        <v>375</v>
      </c>
      <c r="E141" s="219" t="s">
        <v>6969</v>
      </c>
      <c r="F141" s="220" t="s">
        <v>6970</v>
      </c>
      <c r="G141" s="221" t="s">
        <v>595</v>
      </c>
      <c r="H141" s="222">
        <v>1</v>
      </c>
      <c r="I141" s="223"/>
      <c r="J141" s="224">
        <f>ROUND(I141*H141,2)</f>
        <v>0</v>
      </c>
      <c r="K141" s="220" t="s">
        <v>3934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482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482</v>
      </c>
      <c r="BM141" s="229" t="s">
        <v>6971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6972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2" customFormat="1" ht="16.5" customHeight="1">
      <c r="A143" s="41"/>
      <c r="B143" s="42"/>
      <c r="C143" s="280" t="s">
        <v>622</v>
      </c>
      <c r="D143" s="280" t="s">
        <v>489</v>
      </c>
      <c r="E143" s="281" t="s">
        <v>6973</v>
      </c>
      <c r="F143" s="282" t="s">
        <v>6974</v>
      </c>
      <c r="G143" s="283" t="s">
        <v>595</v>
      </c>
      <c r="H143" s="284">
        <v>1</v>
      </c>
      <c r="I143" s="285"/>
      <c r="J143" s="286">
        <f>ROUND(I143*H143,2)</f>
        <v>0</v>
      </c>
      <c r="K143" s="282" t="s">
        <v>19</v>
      </c>
      <c r="L143" s="287"/>
      <c r="M143" s="288" t="s">
        <v>19</v>
      </c>
      <c r="N143" s="289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616</v>
      </c>
      <c r="AT143" s="229" t="s">
        <v>489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482</v>
      </c>
      <c r="BM143" s="229" t="s">
        <v>6975</v>
      </c>
    </row>
    <row r="144" s="2" customFormat="1" ht="16.5" customHeight="1">
      <c r="A144" s="41"/>
      <c r="B144" s="42"/>
      <c r="C144" s="218" t="s">
        <v>628</v>
      </c>
      <c r="D144" s="218" t="s">
        <v>375</v>
      </c>
      <c r="E144" s="219" t="s">
        <v>6694</v>
      </c>
      <c r="F144" s="220" t="s">
        <v>6976</v>
      </c>
      <c r="G144" s="221" t="s">
        <v>595</v>
      </c>
      <c r="H144" s="222">
        <v>45</v>
      </c>
      <c r="I144" s="223"/>
      <c r="J144" s="224">
        <f>ROUND(I144*H144,2)</f>
        <v>0</v>
      </c>
      <c r="K144" s="220" t="s">
        <v>19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6977</v>
      </c>
    </row>
    <row r="145" s="2" customFormat="1" ht="16.5" customHeight="1">
      <c r="A145" s="41"/>
      <c r="B145" s="42"/>
      <c r="C145" s="280" t="s">
        <v>633</v>
      </c>
      <c r="D145" s="280" t="s">
        <v>489</v>
      </c>
      <c r="E145" s="281" t="s">
        <v>6978</v>
      </c>
      <c r="F145" s="282" t="s">
        <v>6979</v>
      </c>
      <c r="G145" s="283" t="s">
        <v>595</v>
      </c>
      <c r="H145" s="284">
        <v>30</v>
      </c>
      <c r="I145" s="285"/>
      <c r="J145" s="286">
        <f>ROUND(I145*H145,2)</f>
        <v>0</v>
      </c>
      <c r="K145" s="282" t="s">
        <v>19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616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482</v>
      </c>
      <c r="BM145" s="229" t="s">
        <v>6980</v>
      </c>
    </row>
    <row r="146" s="2" customFormat="1" ht="16.5" customHeight="1">
      <c r="A146" s="41"/>
      <c r="B146" s="42"/>
      <c r="C146" s="280" t="s">
        <v>638</v>
      </c>
      <c r="D146" s="280" t="s">
        <v>489</v>
      </c>
      <c r="E146" s="281" t="s">
        <v>6981</v>
      </c>
      <c r="F146" s="282" t="s">
        <v>6982</v>
      </c>
      <c r="G146" s="283" t="s">
        <v>595</v>
      </c>
      <c r="H146" s="284">
        <v>15</v>
      </c>
      <c r="I146" s="285"/>
      <c r="J146" s="286">
        <f>ROUND(I146*H146,2)</f>
        <v>0</v>
      </c>
      <c r="K146" s="282" t="s">
        <v>19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6983</v>
      </c>
    </row>
    <row r="147" s="2" customFormat="1" ht="16.5" customHeight="1">
      <c r="A147" s="41"/>
      <c r="B147" s="42"/>
      <c r="C147" s="218" t="s">
        <v>644</v>
      </c>
      <c r="D147" s="218" t="s">
        <v>375</v>
      </c>
      <c r="E147" s="219" t="s">
        <v>6700</v>
      </c>
      <c r="F147" s="220" t="s">
        <v>6984</v>
      </c>
      <c r="G147" s="221" t="s">
        <v>595</v>
      </c>
      <c r="H147" s="222">
        <v>3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482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482</v>
      </c>
      <c r="BM147" s="229" t="s">
        <v>6985</v>
      </c>
    </row>
    <row r="148" s="2" customFormat="1" ht="16.5" customHeight="1">
      <c r="A148" s="41"/>
      <c r="B148" s="42"/>
      <c r="C148" s="280" t="s">
        <v>650</v>
      </c>
      <c r="D148" s="280" t="s">
        <v>489</v>
      </c>
      <c r="E148" s="281" t="s">
        <v>6697</v>
      </c>
      <c r="F148" s="282" t="s">
        <v>6984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616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6986</v>
      </c>
    </row>
    <row r="149" s="2" customFormat="1" ht="16.5" customHeight="1">
      <c r="A149" s="41"/>
      <c r="B149" s="42"/>
      <c r="C149" s="280" t="s">
        <v>656</v>
      </c>
      <c r="D149" s="280" t="s">
        <v>489</v>
      </c>
      <c r="E149" s="281" t="s">
        <v>6703</v>
      </c>
      <c r="F149" s="282" t="s">
        <v>6987</v>
      </c>
      <c r="G149" s="283" t="s">
        <v>595</v>
      </c>
      <c r="H149" s="284">
        <v>1</v>
      </c>
      <c r="I149" s="285"/>
      <c r="J149" s="286">
        <f>ROUND(I149*H149,2)</f>
        <v>0</v>
      </c>
      <c r="K149" s="282" t="s">
        <v>19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616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482</v>
      </c>
      <c r="BM149" s="229" t="s">
        <v>6988</v>
      </c>
    </row>
    <row r="150" s="2" customFormat="1" ht="16.5" customHeight="1">
      <c r="A150" s="41"/>
      <c r="B150" s="42"/>
      <c r="C150" s="218" t="s">
        <v>663</v>
      </c>
      <c r="D150" s="218" t="s">
        <v>375</v>
      </c>
      <c r="E150" s="219" t="s">
        <v>6706</v>
      </c>
      <c r="F150" s="220" t="s">
        <v>6989</v>
      </c>
      <c r="G150" s="221" t="s">
        <v>595</v>
      </c>
      <c r="H150" s="222">
        <v>35</v>
      </c>
      <c r="I150" s="223"/>
      <c r="J150" s="224">
        <f>ROUND(I150*H150,2)</f>
        <v>0</v>
      </c>
      <c r="K150" s="220" t="s">
        <v>19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482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482</v>
      </c>
      <c r="BM150" s="229" t="s">
        <v>6990</v>
      </c>
    </row>
    <row r="151" s="2" customFormat="1" ht="16.5" customHeight="1">
      <c r="A151" s="41"/>
      <c r="B151" s="42"/>
      <c r="C151" s="280" t="s">
        <v>676</v>
      </c>
      <c r="D151" s="280" t="s">
        <v>489</v>
      </c>
      <c r="E151" s="281" t="s">
        <v>6709</v>
      </c>
      <c r="F151" s="282" t="s">
        <v>6991</v>
      </c>
      <c r="G151" s="283" t="s">
        <v>595</v>
      </c>
      <c r="H151" s="284">
        <v>32</v>
      </c>
      <c r="I151" s="285"/>
      <c r="J151" s="286">
        <f>ROUND(I151*H151,2)</f>
        <v>0</v>
      </c>
      <c r="K151" s="282" t="s">
        <v>19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6992</v>
      </c>
    </row>
    <row r="152" s="2" customFormat="1" ht="16.5" customHeight="1">
      <c r="A152" s="41"/>
      <c r="B152" s="42"/>
      <c r="C152" s="280" t="s">
        <v>684</v>
      </c>
      <c r="D152" s="280" t="s">
        <v>489</v>
      </c>
      <c r="E152" s="281" t="s">
        <v>6715</v>
      </c>
      <c r="F152" s="282" t="s">
        <v>6993</v>
      </c>
      <c r="G152" s="283" t="s">
        <v>595</v>
      </c>
      <c r="H152" s="284">
        <v>3</v>
      </c>
      <c r="I152" s="285"/>
      <c r="J152" s="286">
        <f>ROUND(I152*H152,2)</f>
        <v>0</v>
      </c>
      <c r="K152" s="282" t="s">
        <v>19</v>
      </c>
      <c r="L152" s="287"/>
      <c r="M152" s="288" t="s">
        <v>19</v>
      </c>
      <c r="N152" s="289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616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482</v>
      </c>
      <c r="BM152" s="229" t="s">
        <v>6994</v>
      </c>
    </row>
    <row r="153" s="2" customFormat="1" ht="16.5" customHeight="1">
      <c r="A153" s="41"/>
      <c r="B153" s="42"/>
      <c r="C153" s="218" t="s">
        <v>698</v>
      </c>
      <c r="D153" s="218" t="s">
        <v>375</v>
      </c>
      <c r="E153" s="219" t="s">
        <v>6712</v>
      </c>
      <c r="F153" s="220" t="s">
        <v>6995</v>
      </c>
      <c r="G153" s="221" t="s">
        <v>595</v>
      </c>
      <c r="H153" s="222">
        <v>3</v>
      </c>
      <c r="I153" s="223"/>
      <c r="J153" s="224">
        <f>ROUND(I153*H153,2)</f>
        <v>0</v>
      </c>
      <c r="K153" s="220" t="s">
        <v>19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482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6996</v>
      </c>
    </row>
    <row r="154" s="2" customFormat="1" ht="16.5" customHeight="1">
      <c r="A154" s="41"/>
      <c r="B154" s="42"/>
      <c r="C154" s="280" t="s">
        <v>705</v>
      </c>
      <c r="D154" s="280" t="s">
        <v>489</v>
      </c>
      <c r="E154" s="281" t="s">
        <v>6721</v>
      </c>
      <c r="F154" s="282" t="s">
        <v>6997</v>
      </c>
      <c r="G154" s="283" t="s">
        <v>595</v>
      </c>
      <c r="H154" s="284">
        <v>3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616</v>
      </c>
      <c r="AT154" s="229" t="s">
        <v>489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482</v>
      </c>
      <c r="BM154" s="229" t="s">
        <v>6998</v>
      </c>
    </row>
    <row r="155" s="2" customFormat="1" ht="16.5" customHeight="1">
      <c r="A155" s="41"/>
      <c r="B155" s="42"/>
      <c r="C155" s="218" t="s">
        <v>716</v>
      </c>
      <c r="D155" s="218" t="s">
        <v>375</v>
      </c>
      <c r="E155" s="219" t="s">
        <v>6718</v>
      </c>
      <c r="F155" s="220" t="s">
        <v>6999</v>
      </c>
      <c r="G155" s="221" t="s">
        <v>595</v>
      </c>
      <c r="H155" s="222">
        <v>4</v>
      </c>
      <c r="I155" s="223"/>
      <c r="J155" s="224">
        <f>ROUND(I155*H155,2)</f>
        <v>0</v>
      </c>
      <c r="K155" s="220" t="s">
        <v>19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7000</v>
      </c>
    </row>
    <row r="156" s="2" customFormat="1" ht="16.5" customHeight="1">
      <c r="A156" s="41"/>
      <c r="B156" s="42"/>
      <c r="C156" s="280" t="s">
        <v>727</v>
      </c>
      <c r="D156" s="280" t="s">
        <v>489</v>
      </c>
      <c r="E156" s="281" t="s">
        <v>7001</v>
      </c>
      <c r="F156" s="282" t="s">
        <v>7002</v>
      </c>
      <c r="G156" s="283" t="s">
        <v>595</v>
      </c>
      <c r="H156" s="284">
        <v>1</v>
      </c>
      <c r="I156" s="285"/>
      <c r="J156" s="286">
        <f>ROUND(I156*H156,2)</f>
        <v>0</v>
      </c>
      <c r="K156" s="282" t="s">
        <v>19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616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7003</v>
      </c>
    </row>
    <row r="157" s="2" customFormat="1" ht="16.5" customHeight="1">
      <c r="A157" s="41"/>
      <c r="B157" s="42"/>
      <c r="C157" s="280" t="s">
        <v>738</v>
      </c>
      <c r="D157" s="280" t="s">
        <v>489</v>
      </c>
      <c r="E157" s="281" t="s">
        <v>7004</v>
      </c>
      <c r="F157" s="282" t="s">
        <v>7005</v>
      </c>
      <c r="G157" s="283" t="s">
        <v>595</v>
      </c>
      <c r="H157" s="284">
        <v>3</v>
      </c>
      <c r="I157" s="285"/>
      <c r="J157" s="286">
        <f>ROUND(I157*H157,2)</f>
        <v>0</v>
      </c>
      <c r="K157" s="282" t="s">
        <v>19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616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7006</v>
      </c>
    </row>
    <row r="158" s="2" customFormat="1" ht="16.5" customHeight="1">
      <c r="A158" s="41"/>
      <c r="B158" s="42"/>
      <c r="C158" s="218" t="s">
        <v>747</v>
      </c>
      <c r="D158" s="218" t="s">
        <v>375</v>
      </c>
      <c r="E158" s="219" t="s">
        <v>7007</v>
      </c>
      <c r="F158" s="220" t="s">
        <v>7008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482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7009</v>
      </c>
    </row>
    <row r="159" s="2" customFormat="1" ht="16.5" customHeight="1">
      <c r="A159" s="41"/>
      <c r="B159" s="42"/>
      <c r="C159" s="280" t="s">
        <v>754</v>
      </c>
      <c r="D159" s="280" t="s">
        <v>489</v>
      </c>
      <c r="E159" s="281" t="s">
        <v>7010</v>
      </c>
      <c r="F159" s="282" t="s">
        <v>7011</v>
      </c>
      <c r="G159" s="283" t="s">
        <v>595</v>
      </c>
      <c r="H159" s="284">
        <v>1</v>
      </c>
      <c r="I159" s="285"/>
      <c r="J159" s="286">
        <f>ROUND(I159*H159,2)</f>
        <v>0</v>
      </c>
      <c r="K159" s="282" t="s">
        <v>19</v>
      </c>
      <c r="L159" s="287"/>
      <c r="M159" s="288" t="s">
        <v>19</v>
      </c>
      <c r="N159" s="289" t="s">
        <v>50</v>
      </c>
      <c r="O159" s="87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9" t="s">
        <v>616</v>
      </c>
      <c r="AT159" s="229" t="s">
        <v>489</v>
      </c>
      <c r="AU159" s="229" t="s">
        <v>91</v>
      </c>
      <c r="AY159" s="20" t="s">
        <v>373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0" t="s">
        <v>91</v>
      </c>
      <c r="BK159" s="230">
        <f>ROUND(I159*H159,2)</f>
        <v>0</v>
      </c>
      <c r="BL159" s="20" t="s">
        <v>482</v>
      </c>
      <c r="BM159" s="229" t="s">
        <v>7012</v>
      </c>
    </row>
    <row r="160" s="2" customFormat="1" ht="16.5" customHeight="1">
      <c r="A160" s="41"/>
      <c r="B160" s="42"/>
      <c r="C160" s="218" t="s">
        <v>763</v>
      </c>
      <c r="D160" s="218" t="s">
        <v>375</v>
      </c>
      <c r="E160" s="219" t="s">
        <v>6724</v>
      </c>
      <c r="F160" s="220" t="s">
        <v>7013</v>
      </c>
      <c r="G160" s="221" t="s">
        <v>595</v>
      </c>
      <c r="H160" s="222">
        <v>133</v>
      </c>
      <c r="I160" s="223"/>
      <c r="J160" s="224">
        <f>ROUND(I160*H160,2)</f>
        <v>0</v>
      </c>
      <c r="K160" s="220" t="s">
        <v>19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7014</v>
      </c>
    </row>
    <row r="161" s="2" customFormat="1" ht="16.5" customHeight="1">
      <c r="A161" s="41"/>
      <c r="B161" s="42"/>
      <c r="C161" s="280" t="s">
        <v>324</v>
      </c>
      <c r="D161" s="280" t="s">
        <v>489</v>
      </c>
      <c r="E161" s="281" t="s">
        <v>7015</v>
      </c>
      <c r="F161" s="282" t="s">
        <v>7016</v>
      </c>
      <c r="G161" s="283" t="s">
        <v>595</v>
      </c>
      <c r="H161" s="284">
        <v>133</v>
      </c>
      <c r="I161" s="285"/>
      <c r="J161" s="286">
        <f>ROUND(I161*H161,2)</f>
        <v>0</v>
      </c>
      <c r="K161" s="282" t="s">
        <v>19</v>
      </c>
      <c r="L161" s="287"/>
      <c r="M161" s="288" t="s">
        <v>19</v>
      </c>
      <c r="N161" s="289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616</v>
      </c>
      <c r="AT161" s="229" t="s">
        <v>489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482</v>
      </c>
      <c r="BM161" s="229" t="s">
        <v>7017</v>
      </c>
    </row>
    <row r="162" s="2" customFormat="1" ht="16.5" customHeight="1">
      <c r="A162" s="41"/>
      <c r="B162" s="42"/>
      <c r="C162" s="218" t="s">
        <v>774</v>
      </c>
      <c r="D162" s="218" t="s">
        <v>375</v>
      </c>
      <c r="E162" s="219" t="s">
        <v>6729</v>
      </c>
      <c r="F162" s="220" t="s">
        <v>7018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19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482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7019</v>
      </c>
    </row>
    <row r="163" s="2" customFormat="1" ht="16.5" customHeight="1">
      <c r="A163" s="41"/>
      <c r="B163" s="42"/>
      <c r="C163" s="218" t="s">
        <v>781</v>
      </c>
      <c r="D163" s="218" t="s">
        <v>375</v>
      </c>
      <c r="E163" s="219" t="s">
        <v>6735</v>
      </c>
      <c r="F163" s="220" t="s">
        <v>7020</v>
      </c>
      <c r="G163" s="221" t="s">
        <v>595</v>
      </c>
      <c r="H163" s="222">
        <v>1</v>
      </c>
      <c r="I163" s="223"/>
      <c r="J163" s="224">
        <f>ROUND(I163*H163,2)</f>
        <v>0</v>
      </c>
      <c r="K163" s="220" t="s">
        <v>19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7021</v>
      </c>
    </row>
    <row r="164" s="2" customFormat="1" ht="16.5" customHeight="1">
      <c r="A164" s="41"/>
      <c r="B164" s="42"/>
      <c r="C164" s="218" t="s">
        <v>787</v>
      </c>
      <c r="D164" s="218" t="s">
        <v>375</v>
      </c>
      <c r="E164" s="219" t="s">
        <v>7022</v>
      </c>
      <c r="F164" s="220" t="s">
        <v>7023</v>
      </c>
      <c r="G164" s="221" t="s">
        <v>595</v>
      </c>
      <c r="H164" s="222">
        <v>2</v>
      </c>
      <c r="I164" s="223"/>
      <c r="J164" s="224">
        <f>ROUND(I164*H164,2)</f>
        <v>0</v>
      </c>
      <c r="K164" s="220" t="s">
        <v>19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482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482</v>
      </c>
      <c r="BM164" s="229" t="s">
        <v>7024</v>
      </c>
    </row>
    <row r="165" s="2" customFormat="1" ht="16.5" customHeight="1">
      <c r="A165" s="41"/>
      <c r="B165" s="42"/>
      <c r="C165" s="280" t="s">
        <v>793</v>
      </c>
      <c r="D165" s="280" t="s">
        <v>489</v>
      </c>
      <c r="E165" s="281" t="s">
        <v>7025</v>
      </c>
      <c r="F165" s="282" t="s">
        <v>7023</v>
      </c>
      <c r="G165" s="283" t="s">
        <v>595</v>
      </c>
      <c r="H165" s="284">
        <v>2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616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482</v>
      </c>
      <c r="BM165" s="229" t="s">
        <v>7026</v>
      </c>
    </row>
    <row r="166" s="2" customFormat="1" ht="16.5" customHeight="1">
      <c r="A166" s="41"/>
      <c r="B166" s="42"/>
      <c r="C166" s="218" t="s">
        <v>799</v>
      </c>
      <c r="D166" s="218" t="s">
        <v>375</v>
      </c>
      <c r="E166" s="219" t="s">
        <v>7027</v>
      </c>
      <c r="F166" s="220" t="s">
        <v>7028</v>
      </c>
      <c r="G166" s="221" t="s">
        <v>595</v>
      </c>
      <c r="H166" s="222">
        <v>12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7029</v>
      </c>
    </row>
    <row r="167" s="2" customFormat="1" ht="16.5" customHeight="1">
      <c r="A167" s="41"/>
      <c r="B167" s="42"/>
      <c r="C167" s="280" t="s">
        <v>805</v>
      </c>
      <c r="D167" s="280" t="s">
        <v>489</v>
      </c>
      <c r="E167" s="281" t="s">
        <v>7030</v>
      </c>
      <c r="F167" s="282" t="s">
        <v>7028</v>
      </c>
      <c r="G167" s="283" t="s">
        <v>595</v>
      </c>
      <c r="H167" s="284">
        <v>12</v>
      </c>
      <c r="I167" s="285"/>
      <c r="J167" s="286">
        <f>ROUND(I167*H167,2)</f>
        <v>0</v>
      </c>
      <c r="K167" s="282" t="s">
        <v>19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7031</v>
      </c>
    </row>
    <row r="168" s="2" customFormat="1" ht="16.5" customHeight="1">
      <c r="A168" s="41"/>
      <c r="B168" s="42"/>
      <c r="C168" s="218" t="s">
        <v>811</v>
      </c>
      <c r="D168" s="218" t="s">
        <v>375</v>
      </c>
      <c r="E168" s="219" t="s">
        <v>7032</v>
      </c>
      <c r="F168" s="220" t="s">
        <v>7033</v>
      </c>
      <c r="G168" s="221" t="s">
        <v>595</v>
      </c>
      <c r="H168" s="222">
        <v>170</v>
      </c>
      <c r="I168" s="223"/>
      <c r="J168" s="224">
        <f>ROUND(I168*H168,2)</f>
        <v>0</v>
      </c>
      <c r="K168" s="220" t="s">
        <v>19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482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482</v>
      </c>
      <c r="BM168" s="229" t="s">
        <v>7034</v>
      </c>
    </row>
    <row r="169" s="2" customFormat="1" ht="16.5" customHeight="1">
      <c r="A169" s="41"/>
      <c r="B169" s="42"/>
      <c r="C169" s="280" t="s">
        <v>817</v>
      </c>
      <c r="D169" s="280" t="s">
        <v>489</v>
      </c>
      <c r="E169" s="281" t="s">
        <v>7035</v>
      </c>
      <c r="F169" s="282" t="s">
        <v>7033</v>
      </c>
      <c r="G169" s="283" t="s">
        <v>595</v>
      </c>
      <c r="H169" s="284">
        <v>170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616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7036</v>
      </c>
    </row>
    <row r="170" s="2" customFormat="1" ht="16.5" customHeight="1">
      <c r="A170" s="41"/>
      <c r="B170" s="42"/>
      <c r="C170" s="218" t="s">
        <v>823</v>
      </c>
      <c r="D170" s="218" t="s">
        <v>375</v>
      </c>
      <c r="E170" s="219" t="s">
        <v>7037</v>
      </c>
      <c r="F170" s="220" t="s">
        <v>7038</v>
      </c>
      <c r="G170" s="221" t="s">
        <v>595</v>
      </c>
      <c r="H170" s="222">
        <v>1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482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482</v>
      </c>
      <c r="BM170" s="229" t="s">
        <v>7039</v>
      </c>
    </row>
    <row r="171" s="2" customFormat="1" ht="16.5" customHeight="1">
      <c r="A171" s="41"/>
      <c r="B171" s="42"/>
      <c r="C171" s="218" t="s">
        <v>878</v>
      </c>
      <c r="D171" s="218" t="s">
        <v>375</v>
      </c>
      <c r="E171" s="219" t="s">
        <v>7040</v>
      </c>
      <c r="F171" s="220" t="s">
        <v>7041</v>
      </c>
      <c r="G171" s="221" t="s">
        <v>595</v>
      </c>
      <c r="H171" s="222">
        <v>3</v>
      </c>
      <c r="I171" s="223"/>
      <c r="J171" s="224">
        <f>ROUND(I171*H171,2)</f>
        <v>0</v>
      </c>
      <c r="K171" s="220" t="s">
        <v>19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482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7042</v>
      </c>
    </row>
    <row r="172" s="2" customFormat="1" ht="16.5" customHeight="1">
      <c r="A172" s="41"/>
      <c r="B172" s="42"/>
      <c r="C172" s="280" t="s">
        <v>928</v>
      </c>
      <c r="D172" s="280" t="s">
        <v>489</v>
      </c>
      <c r="E172" s="281" t="s">
        <v>7043</v>
      </c>
      <c r="F172" s="282" t="s">
        <v>7041</v>
      </c>
      <c r="G172" s="283" t="s">
        <v>595</v>
      </c>
      <c r="H172" s="284">
        <v>3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616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482</v>
      </c>
      <c r="BM172" s="229" t="s">
        <v>7044</v>
      </c>
    </row>
    <row r="173" s="2" customFormat="1" ht="16.5" customHeight="1">
      <c r="A173" s="41"/>
      <c r="B173" s="42"/>
      <c r="C173" s="218" t="s">
        <v>933</v>
      </c>
      <c r="D173" s="218" t="s">
        <v>375</v>
      </c>
      <c r="E173" s="219" t="s">
        <v>7045</v>
      </c>
      <c r="F173" s="220" t="s">
        <v>7046</v>
      </c>
      <c r="G173" s="221" t="s">
        <v>595</v>
      </c>
      <c r="H173" s="222">
        <v>3</v>
      </c>
      <c r="I173" s="223"/>
      <c r="J173" s="224">
        <f>ROUND(I173*H173,2)</f>
        <v>0</v>
      </c>
      <c r="K173" s="220" t="s">
        <v>19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7047</v>
      </c>
    </row>
    <row r="174" s="2" customFormat="1" ht="16.5" customHeight="1">
      <c r="A174" s="41"/>
      <c r="B174" s="42"/>
      <c r="C174" s="280" t="s">
        <v>941</v>
      </c>
      <c r="D174" s="280" t="s">
        <v>489</v>
      </c>
      <c r="E174" s="281" t="s">
        <v>7048</v>
      </c>
      <c r="F174" s="282" t="s">
        <v>7046</v>
      </c>
      <c r="G174" s="283" t="s">
        <v>595</v>
      </c>
      <c r="H174" s="284">
        <v>3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616</v>
      </c>
      <c r="AT174" s="229" t="s">
        <v>489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7049</v>
      </c>
    </row>
    <row r="175" s="2" customFormat="1" ht="16.5" customHeight="1">
      <c r="A175" s="41"/>
      <c r="B175" s="42"/>
      <c r="C175" s="218" t="s">
        <v>949</v>
      </c>
      <c r="D175" s="218" t="s">
        <v>375</v>
      </c>
      <c r="E175" s="219" t="s">
        <v>7050</v>
      </c>
      <c r="F175" s="220" t="s">
        <v>7051</v>
      </c>
      <c r="G175" s="221" t="s">
        <v>595</v>
      </c>
      <c r="H175" s="222">
        <v>56</v>
      </c>
      <c r="I175" s="223"/>
      <c r="J175" s="224">
        <f>ROUND(I175*H175,2)</f>
        <v>0</v>
      </c>
      <c r="K175" s="220" t="s">
        <v>19</v>
      </c>
      <c r="L175" s="47"/>
      <c r="M175" s="225" t="s">
        <v>19</v>
      </c>
      <c r="N175" s="226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482</v>
      </c>
      <c r="AT175" s="229" t="s">
        <v>375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7052</v>
      </c>
    </row>
    <row r="176" s="2" customFormat="1" ht="16.5" customHeight="1">
      <c r="A176" s="41"/>
      <c r="B176" s="42"/>
      <c r="C176" s="280" t="s">
        <v>955</v>
      </c>
      <c r="D176" s="280" t="s">
        <v>489</v>
      </c>
      <c r="E176" s="281" t="s">
        <v>7053</v>
      </c>
      <c r="F176" s="282" t="s">
        <v>7051</v>
      </c>
      <c r="G176" s="283" t="s">
        <v>595</v>
      </c>
      <c r="H176" s="284">
        <v>56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616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7054</v>
      </c>
    </row>
    <row r="177" s="2" customFormat="1" ht="16.5" customHeight="1">
      <c r="A177" s="41"/>
      <c r="B177" s="42"/>
      <c r="C177" s="218" t="s">
        <v>960</v>
      </c>
      <c r="D177" s="218" t="s">
        <v>375</v>
      </c>
      <c r="E177" s="219" t="s">
        <v>7055</v>
      </c>
      <c r="F177" s="220" t="s">
        <v>7056</v>
      </c>
      <c r="G177" s="221" t="s">
        <v>230</v>
      </c>
      <c r="H177" s="222">
        <v>1120</v>
      </c>
      <c r="I177" s="223"/>
      <c r="J177" s="224">
        <f>ROUND(I177*H177,2)</f>
        <v>0</v>
      </c>
      <c r="K177" s="220" t="s">
        <v>19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482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7057</v>
      </c>
    </row>
    <row r="178" s="2" customFormat="1" ht="16.5" customHeight="1">
      <c r="A178" s="41"/>
      <c r="B178" s="42"/>
      <c r="C178" s="280" t="s">
        <v>973</v>
      </c>
      <c r="D178" s="280" t="s">
        <v>489</v>
      </c>
      <c r="E178" s="281" t="s">
        <v>7058</v>
      </c>
      <c r="F178" s="282" t="s">
        <v>7056</v>
      </c>
      <c r="G178" s="283" t="s">
        <v>230</v>
      </c>
      <c r="H178" s="284">
        <v>1120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7059</v>
      </c>
    </row>
    <row r="179" s="2" customFormat="1" ht="16.5" customHeight="1">
      <c r="A179" s="41"/>
      <c r="B179" s="42"/>
      <c r="C179" s="218" t="s">
        <v>982</v>
      </c>
      <c r="D179" s="218" t="s">
        <v>375</v>
      </c>
      <c r="E179" s="219" t="s">
        <v>7060</v>
      </c>
      <c r="F179" s="220" t="s">
        <v>7061</v>
      </c>
      <c r="G179" s="221" t="s">
        <v>595</v>
      </c>
      <c r="H179" s="222">
        <v>63</v>
      </c>
      <c r="I179" s="223"/>
      <c r="J179" s="224">
        <f>ROUND(I179*H179,2)</f>
        <v>0</v>
      </c>
      <c r="K179" s="220" t="s">
        <v>19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482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7062</v>
      </c>
    </row>
    <row r="180" s="2" customFormat="1" ht="16.5" customHeight="1">
      <c r="A180" s="41"/>
      <c r="B180" s="42"/>
      <c r="C180" s="280" t="s">
        <v>996</v>
      </c>
      <c r="D180" s="280" t="s">
        <v>489</v>
      </c>
      <c r="E180" s="281" t="s">
        <v>7063</v>
      </c>
      <c r="F180" s="282" t="s">
        <v>7064</v>
      </c>
      <c r="G180" s="283" t="s">
        <v>595</v>
      </c>
      <c r="H180" s="284">
        <v>52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7065</v>
      </c>
    </row>
    <row r="181" s="2" customFormat="1" ht="16.5" customHeight="1">
      <c r="A181" s="41"/>
      <c r="B181" s="42"/>
      <c r="C181" s="280" t="s">
        <v>1001</v>
      </c>
      <c r="D181" s="280" t="s">
        <v>489</v>
      </c>
      <c r="E181" s="281" t="s">
        <v>7066</v>
      </c>
      <c r="F181" s="282" t="s">
        <v>7067</v>
      </c>
      <c r="G181" s="283" t="s">
        <v>595</v>
      </c>
      <c r="H181" s="284">
        <v>11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7068</v>
      </c>
    </row>
    <row r="182" s="2" customFormat="1" ht="16.5" customHeight="1">
      <c r="A182" s="41"/>
      <c r="B182" s="42"/>
      <c r="C182" s="218" t="s">
        <v>1009</v>
      </c>
      <c r="D182" s="218" t="s">
        <v>375</v>
      </c>
      <c r="E182" s="219" t="s">
        <v>7069</v>
      </c>
      <c r="F182" s="220" t="s">
        <v>7070</v>
      </c>
      <c r="G182" s="221" t="s">
        <v>595</v>
      </c>
      <c r="H182" s="222">
        <v>3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482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7071</v>
      </c>
    </row>
    <row r="183" s="2" customFormat="1" ht="16.5" customHeight="1">
      <c r="A183" s="41"/>
      <c r="B183" s="42"/>
      <c r="C183" s="280" t="s">
        <v>1014</v>
      </c>
      <c r="D183" s="280" t="s">
        <v>489</v>
      </c>
      <c r="E183" s="281" t="s">
        <v>7072</v>
      </c>
      <c r="F183" s="282" t="s">
        <v>7070</v>
      </c>
      <c r="G183" s="283" t="s">
        <v>595</v>
      </c>
      <c r="H183" s="284">
        <v>3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616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7073</v>
      </c>
    </row>
    <row r="184" s="2" customFormat="1" ht="16.5" customHeight="1">
      <c r="A184" s="41"/>
      <c r="B184" s="42"/>
      <c r="C184" s="218" t="s">
        <v>1021</v>
      </c>
      <c r="D184" s="218" t="s">
        <v>375</v>
      </c>
      <c r="E184" s="219" t="s">
        <v>7074</v>
      </c>
      <c r="F184" s="220" t="s">
        <v>7075</v>
      </c>
      <c r="G184" s="221" t="s">
        <v>595</v>
      </c>
      <c r="H184" s="222">
        <v>2</v>
      </c>
      <c r="I184" s="223"/>
      <c r="J184" s="224">
        <f>ROUND(I184*H184,2)</f>
        <v>0</v>
      </c>
      <c r="K184" s="220" t="s">
        <v>19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7076</v>
      </c>
    </row>
    <row r="185" s="2" customFormat="1" ht="16.5" customHeight="1">
      <c r="A185" s="41"/>
      <c r="B185" s="42"/>
      <c r="C185" s="280" t="s">
        <v>1027</v>
      </c>
      <c r="D185" s="280" t="s">
        <v>489</v>
      </c>
      <c r="E185" s="281" t="s">
        <v>7077</v>
      </c>
      <c r="F185" s="282" t="s">
        <v>7078</v>
      </c>
      <c r="G185" s="283" t="s">
        <v>595</v>
      </c>
      <c r="H185" s="284">
        <v>2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616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482</v>
      </c>
      <c r="BM185" s="229" t="s">
        <v>7079</v>
      </c>
    </row>
    <row r="186" s="2" customFormat="1" ht="16.5" customHeight="1">
      <c r="A186" s="41"/>
      <c r="B186" s="42"/>
      <c r="C186" s="218" t="s">
        <v>1032</v>
      </c>
      <c r="D186" s="218" t="s">
        <v>375</v>
      </c>
      <c r="E186" s="219" t="s">
        <v>7080</v>
      </c>
      <c r="F186" s="220" t="s">
        <v>7081</v>
      </c>
      <c r="G186" s="221" t="s">
        <v>595</v>
      </c>
      <c r="H186" s="222">
        <v>126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7082</v>
      </c>
    </row>
    <row r="187" s="2" customFormat="1" ht="16.5" customHeight="1">
      <c r="A187" s="41"/>
      <c r="B187" s="42"/>
      <c r="C187" s="218" t="s">
        <v>1039</v>
      </c>
      <c r="D187" s="218" t="s">
        <v>375</v>
      </c>
      <c r="E187" s="219" t="s">
        <v>7083</v>
      </c>
      <c r="F187" s="220" t="s">
        <v>7084</v>
      </c>
      <c r="G187" s="221" t="s">
        <v>595</v>
      </c>
      <c r="H187" s="222">
        <v>45</v>
      </c>
      <c r="I187" s="223"/>
      <c r="J187" s="224">
        <f>ROUND(I187*H187,2)</f>
        <v>0</v>
      </c>
      <c r="K187" s="220" t="s">
        <v>19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482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482</v>
      </c>
      <c r="BM187" s="229" t="s">
        <v>7085</v>
      </c>
    </row>
    <row r="188" s="2" customFormat="1" ht="16.5" customHeight="1">
      <c r="A188" s="41"/>
      <c r="B188" s="42"/>
      <c r="C188" s="280" t="s">
        <v>1045</v>
      </c>
      <c r="D188" s="280" t="s">
        <v>489</v>
      </c>
      <c r="E188" s="281" t="s">
        <v>7086</v>
      </c>
      <c r="F188" s="282" t="s">
        <v>7087</v>
      </c>
      <c r="G188" s="283" t="s">
        <v>595</v>
      </c>
      <c r="H188" s="284">
        <v>30</v>
      </c>
      <c r="I188" s="285"/>
      <c r="J188" s="286">
        <f>ROUND(I188*H188,2)</f>
        <v>0</v>
      </c>
      <c r="K188" s="282" t="s">
        <v>19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616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7088</v>
      </c>
    </row>
    <row r="189" s="2" customFormat="1" ht="16.5" customHeight="1">
      <c r="A189" s="41"/>
      <c r="B189" s="42"/>
      <c r="C189" s="280" t="s">
        <v>1052</v>
      </c>
      <c r="D189" s="280" t="s">
        <v>489</v>
      </c>
      <c r="E189" s="281" t="s">
        <v>7089</v>
      </c>
      <c r="F189" s="282" t="s">
        <v>7090</v>
      </c>
      <c r="G189" s="283" t="s">
        <v>595</v>
      </c>
      <c r="H189" s="284">
        <v>15</v>
      </c>
      <c r="I189" s="285"/>
      <c r="J189" s="286">
        <f>ROUND(I189*H189,2)</f>
        <v>0</v>
      </c>
      <c r="K189" s="282" t="s">
        <v>19</v>
      </c>
      <c r="L189" s="287"/>
      <c r="M189" s="288" t="s">
        <v>19</v>
      </c>
      <c r="N189" s="289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616</v>
      </c>
      <c r="AT189" s="229" t="s">
        <v>489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482</v>
      </c>
      <c r="BM189" s="229" t="s">
        <v>7091</v>
      </c>
    </row>
    <row r="190" s="2" customFormat="1" ht="16.5" customHeight="1">
      <c r="A190" s="41"/>
      <c r="B190" s="42"/>
      <c r="C190" s="218" t="s">
        <v>1059</v>
      </c>
      <c r="D190" s="218" t="s">
        <v>375</v>
      </c>
      <c r="E190" s="219" t="s">
        <v>7092</v>
      </c>
      <c r="F190" s="220" t="s">
        <v>7093</v>
      </c>
      <c r="G190" s="221" t="s">
        <v>595</v>
      </c>
      <c r="H190" s="222">
        <v>3</v>
      </c>
      <c r="I190" s="223"/>
      <c r="J190" s="224">
        <f>ROUND(I190*H190,2)</f>
        <v>0</v>
      </c>
      <c r="K190" s="220" t="s">
        <v>19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7094</v>
      </c>
    </row>
    <row r="191" s="2" customFormat="1" ht="16.5" customHeight="1">
      <c r="A191" s="41"/>
      <c r="B191" s="42"/>
      <c r="C191" s="280" t="s">
        <v>1068</v>
      </c>
      <c r="D191" s="280" t="s">
        <v>489</v>
      </c>
      <c r="E191" s="281" t="s">
        <v>7095</v>
      </c>
      <c r="F191" s="282" t="s">
        <v>7096</v>
      </c>
      <c r="G191" s="283" t="s">
        <v>595</v>
      </c>
      <c r="H191" s="284">
        <v>2</v>
      </c>
      <c r="I191" s="285"/>
      <c r="J191" s="286">
        <f>ROUND(I191*H191,2)</f>
        <v>0</v>
      </c>
      <c r="K191" s="282" t="s">
        <v>19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616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482</v>
      </c>
      <c r="BM191" s="229" t="s">
        <v>7097</v>
      </c>
    </row>
    <row r="192" s="2" customFormat="1" ht="16.5" customHeight="1">
      <c r="A192" s="41"/>
      <c r="B192" s="42"/>
      <c r="C192" s="280" t="s">
        <v>1075</v>
      </c>
      <c r="D192" s="280" t="s">
        <v>489</v>
      </c>
      <c r="E192" s="281" t="s">
        <v>7098</v>
      </c>
      <c r="F192" s="282" t="s">
        <v>7099</v>
      </c>
      <c r="G192" s="283" t="s">
        <v>595</v>
      </c>
      <c r="H192" s="284">
        <v>1</v>
      </c>
      <c r="I192" s="285"/>
      <c r="J192" s="286">
        <f>ROUND(I192*H192,2)</f>
        <v>0</v>
      </c>
      <c r="K192" s="282" t="s">
        <v>19</v>
      </c>
      <c r="L192" s="287"/>
      <c r="M192" s="302" t="s">
        <v>19</v>
      </c>
      <c r="N192" s="303" t="s">
        <v>50</v>
      </c>
      <c r="O192" s="300"/>
      <c r="P192" s="304">
        <f>O192*H192</f>
        <v>0</v>
      </c>
      <c r="Q192" s="304">
        <v>0</v>
      </c>
      <c r="R192" s="304">
        <f>Q192*H192</f>
        <v>0</v>
      </c>
      <c r="S192" s="304">
        <v>0</v>
      </c>
      <c r="T192" s="30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7100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2LVBFioPFQ7bBLR/I1b3y3r0UHAtmKWLOEY+D1CxuEzM0rLlYoR58jxWkJGOnjcaX2qKqNQUNA4G3s+IefLPlQ==" hashValue="veltcmYrULRMzRS/H8Uwi+DkeUjBShxAK3DEgXi2/7/j/cgIFnzjj6JlauJobj1zIG385emATX2Qs1+rNn+NLg==" algorithmName="SHA-512" password="CC3D"/>
  <autoFilter ref="C93:K1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741122121"/>
    <hyperlink ref="F102" r:id="rId2" display="https://podminky.urs.cz/item/CS_URS_2024_01/742124002"/>
    <hyperlink ref="F105" r:id="rId3" display="https://podminky.urs.cz/item/CS_URS_2024_01/742360022"/>
    <hyperlink ref="F108" r:id="rId4" display="https://podminky.urs.cz/item/CS_URS_2024_01/742360032"/>
    <hyperlink ref="F112" r:id="rId5" display="https://podminky.urs.cz/item/CS_URS_2024_01/742360042"/>
    <hyperlink ref="F115" r:id="rId6" display="https://podminky.urs.cz/item/CS_URS_2024_01/742360125"/>
    <hyperlink ref="F119" r:id="rId7" display="https://podminky.urs.cz/item/CS_URS_2024_01/742360127"/>
    <hyperlink ref="F123" r:id="rId8" display="https://podminky.urs.cz/item/CS_URS_2024_01/742360151"/>
    <hyperlink ref="F127" r:id="rId9" display="https://podminky.urs.cz/item/CS_URS_2024_01/742360161"/>
    <hyperlink ref="F130" r:id="rId10" display="https://podminky.urs.cz/item/CS_URS_2024_01/742360201"/>
    <hyperlink ref="F134" r:id="rId11" display="https://podminky.urs.cz/item/CS_URS_2024_01/742360301"/>
    <hyperlink ref="F138" r:id="rId12" display="https://podminky.urs.cz/item/CS_URS_2024_01/742360302"/>
    <hyperlink ref="F142" r:id="rId13" display="https://podminky.urs.cz/item/CS_URS_2024_01/742360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7101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5352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5352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ROUND((SUM(BE101:BE368)),  2)</f>
        <v>0</v>
      </c>
      <c r="G37" s="41"/>
      <c r="H37" s="41"/>
      <c r="I37" s="163">
        <v>0.20999999999999999</v>
      </c>
      <c r="J37" s="162">
        <f>ROUND(((SUM(BE101:BE368))*I37),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ROUND((SUM(BF101:BF368)),  2)</f>
        <v>0</v>
      </c>
      <c r="G38" s="41"/>
      <c r="H38" s="41"/>
      <c r="I38" s="163">
        <v>0.12</v>
      </c>
      <c r="J38" s="162">
        <f>ROUND(((SUM(BF101:BF368))*I38),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ROUND((SUM(BG101:BG368)),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ROUND((SUM(BH101:BH368)),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ROUND((SUM(BI101:BI368)),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D.1.4.D - Vzduchotechnika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Ondřej Zikán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Ondřej Zikán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337</v>
      </c>
      <c r="E68" s="183"/>
      <c r="F68" s="183"/>
      <c r="G68" s="183"/>
      <c r="H68" s="183"/>
      <c r="I68" s="183"/>
      <c r="J68" s="184">
        <f>J102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7102</v>
      </c>
      <c r="E69" s="188"/>
      <c r="F69" s="188"/>
      <c r="G69" s="188"/>
      <c r="H69" s="188"/>
      <c r="I69" s="188"/>
      <c r="J69" s="189">
        <f>J103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340</v>
      </c>
      <c r="E70" s="188"/>
      <c r="F70" s="188"/>
      <c r="G70" s="188"/>
      <c r="H70" s="188"/>
      <c r="I70" s="188"/>
      <c r="J70" s="189">
        <f>J119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343</v>
      </c>
      <c r="E71" s="188"/>
      <c r="F71" s="188"/>
      <c r="G71" s="188"/>
      <c r="H71" s="188"/>
      <c r="I71" s="188"/>
      <c r="J71" s="189">
        <f>J134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7103</v>
      </c>
      <c r="E72" s="188"/>
      <c r="F72" s="188"/>
      <c r="G72" s="188"/>
      <c r="H72" s="188"/>
      <c r="I72" s="188"/>
      <c r="J72" s="189">
        <f>J139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7104</v>
      </c>
      <c r="E73" s="188"/>
      <c r="F73" s="188"/>
      <c r="G73" s="188"/>
      <c r="H73" s="188"/>
      <c r="I73" s="188"/>
      <c r="J73" s="189">
        <f>J253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7105</v>
      </c>
      <c r="E74" s="188"/>
      <c r="F74" s="188"/>
      <c r="G74" s="188"/>
      <c r="H74" s="188"/>
      <c r="I74" s="188"/>
      <c r="J74" s="189">
        <f>J285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7106</v>
      </c>
      <c r="E75" s="188"/>
      <c r="F75" s="188"/>
      <c r="G75" s="188"/>
      <c r="H75" s="188"/>
      <c r="I75" s="188"/>
      <c r="J75" s="189">
        <f>J298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7107</v>
      </c>
      <c r="E76" s="188"/>
      <c r="F76" s="188"/>
      <c r="G76" s="188"/>
      <c r="H76" s="188"/>
      <c r="I76" s="188"/>
      <c r="J76" s="189">
        <f>J330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7108</v>
      </c>
      <c r="E77" s="188"/>
      <c r="F77" s="188"/>
      <c r="G77" s="188"/>
      <c r="H77" s="188"/>
      <c r="I77" s="188"/>
      <c r="J77" s="189">
        <f>J347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358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6.25" customHeight="1">
      <c r="A87" s="41"/>
      <c r="B87" s="42"/>
      <c r="C87" s="43"/>
      <c r="D87" s="43"/>
      <c r="E87" s="175" t="str">
        <f>E7</f>
        <v>Rozšíření domova pro seniory na p.č. 2656/3 a 2634 k.ú. Trutnov - ul. R. Frimla čp. 936, Trutnov</v>
      </c>
      <c r="F87" s="35"/>
      <c r="G87" s="35"/>
      <c r="H87" s="35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171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1" customFormat="1" ht="16.5" customHeight="1">
      <c r="B89" s="24"/>
      <c r="C89" s="25"/>
      <c r="D89" s="25"/>
      <c r="E89" s="175" t="s">
        <v>175</v>
      </c>
      <c r="F89" s="25"/>
      <c r="G89" s="25"/>
      <c r="H89" s="25"/>
      <c r="I89" s="25"/>
      <c r="J89" s="25"/>
      <c r="K89" s="25"/>
      <c r="L89" s="23"/>
    </row>
    <row r="90" s="1" customFormat="1" ht="12" customHeight="1">
      <c r="B90" s="24"/>
      <c r="C90" s="35" t="s">
        <v>179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2" customFormat="1" ht="16.5" customHeight="1">
      <c r="A91" s="41"/>
      <c r="B91" s="42"/>
      <c r="C91" s="43"/>
      <c r="D91" s="43"/>
      <c r="E91" s="294" t="s">
        <v>5349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5350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D.1.4.D - Vzduchotechnika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F16</f>
        <v xml:space="preserve"> p.č. 2656/3 a 2634 k.ú. Trutnov</v>
      </c>
      <c r="G95" s="43"/>
      <c r="H95" s="43"/>
      <c r="I95" s="35" t="s">
        <v>23</v>
      </c>
      <c r="J95" s="75" t="str">
        <f>IF(J16="","",J16)</f>
        <v>29. 7. 2024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E19</f>
        <v>Město Trutnov</v>
      </c>
      <c r="G97" s="43"/>
      <c r="H97" s="43"/>
      <c r="I97" s="35" t="s">
        <v>33</v>
      </c>
      <c r="J97" s="39" t="str">
        <f>E25</f>
        <v>Ondřej Zikán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IF(E22="","",E22)</f>
        <v>Vyplň údaj</v>
      </c>
      <c r="G98" s="43"/>
      <c r="H98" s="43"/>
      <c r="I98" s="35" t="s">
        <v>38</v>
      </c>
      <c r="J98" s="39" t="str">
        <f>E28</f>
        <v>Ondřej Zikán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1"/>
      <c r="B100" s="192"/>
      <c r="C100" s="193" t="s">
        <v>359</v>
      </c>
      <c r="D100" s="194" t="s">
        <v>63</v>
      </c>
      <c r="E100" s="194" t="s">
        <v>59</v>
      </c>
      <c r="F100" s="194" t="s">
        <v>60</v>
      </c>
      <c r="G100" s="194" t="s">
        <v>360</v>
      </c>
      <c r="H100" s="194" t="s">
        <v>361</v>
      </c>
      <c r="I100" s="194" t="s">
        <v>362</v>
      </c>
      <c r="J100" s="194" t="s">
        <v>326</v>
      </c>
      <c r="K100" s="195" t="s">
        <v>363</v>
      </c>
      <c r="L100" s="196"/>
      <c r="M100" s="95" t="s">
        <v>19</v>
      </c>
      <c r="N100" s="96" t="s">
        <v>48</v>
      </c>
      <c r="O100" s="96" t="s">
        <v>364</v>
      </c>
      <c r="P100" s="96" t="s">
        <v>365</v>
      </c>
      <c r="Q100" s="96" t="s">
        <v>366</v>
      </c>
      <c r="R100" s="96" t="s">
        <v>367</v>
      </c>
      <c r="S100" s="96" t="s">
        <v>368</v>
      </c>
      <c r="T100" s="97" t="s">
        <v>369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41"/>
      <c r="B101" s="42"/>
      <c r="C101" s="102" t="s">
        <v>370</v>
      </c>
      <c r="D101" s="43"/>
      <c r="E101" s="43"/>
      <c r="F101" s="43"/>
      <c r="G101" s="43"/>
      <c r="H101" s="43"/>
      <c r="I101" s="43"/>
      <c r="J101" s="197">
        <f>BK101</f>
        <v>0</v>
      </c>
      <c r="K101" s="43"/>
      <c r="L101" s="47"/>
      <c r="M101" s="98"/>
      <c r="N101" s="198"/>
      <c r="O101" s="99"/>
      <c r="P101" s="199">
        <f>P102</f>
        <v>0</v>
      </c>
      <c r="Q101" s="99"/>
      <c r="R101" s="199">
        <f>R102</f>
        <v>14.51504834</v>
      </c>
      <c r="S101" s="99"/>
      <c r="T101" s="200">
        <f>T102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77</v>
      </c>
      <c r="AU101" s="20" t="s">
        <v>327</v>
      </c>
      <c r="BK101" s="201">
        <f>BK102</f>
        <v>0</v>
      </c>
    </row>
    <row r="102" s="12" customFormat="1" ht="25.92" customHeight="1">
      <c r="A102" s="12"/>
      <c r="B102" s="202"/>
      <c r="C102" s="203"/>
      <c r="D102" s="204" t="s">
        <v>77</v>
      </c>
      <c r="E102" s="205" t="s">
        <v>1935</v>
      </c>
      <c r="F102" s="205" t="s">
        <v>1936</v>
      </c>
      <c r="G102" s="203"/>
      <c r="H102" s="203"/>
      <c r="I102" s="206"/>
      <c r="J102" s="207">
        <f>BK102</f>
        <v>0</v>
      </c>
      <c r="K102" s="203"/>
      <c r="L102" s="208"/>
      <c r="M102" s="209"/>
      <c r="N102" s="210"/>
      <c r="O102" s="210"/>
      <c r="P102" s="211">
        <f>P103+P119+P134+P139+P253+P285+P298+P330+P347</f>
        <v>0</v>
      </c>
      <c r="Q102" s="210"/>
      <c r="R102" s="211">
        <f>R103+R119+R134+R139+R253+R285+R298+R330+R347</f>
        <v>14.51504834</v>
      </c>
      <c r="S102" s="210"/>
      <c r="T102" s="212">
        <f>T103+T119+T134+T139+T253+T285+T298+T330+T347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85</v>
      </c>
      <c r="AT102" s="214" t="s">
        <v>77</v>
      </c>
      <c r="AU102" s="214" t="s">
        <v>78</v>
      </c>
      <c r="AY102" s="213" t="s">
        <v>373</v>
      </c>
      <c r="BK102" s="215">
        <f>BK103+BK119+BK134+BK139+BK253+BK285+BK298+BK330+BK347</f>
        <v>0</v>
      </c>
    </row>
    <row r="103" s="12" customFormat="1" ht="22.8" customHeight="1">
      <c r="A103" s="12"/>
      <c r="B103" s="202"/>
      <c r="C103" s="203"/>
      <c r="D103" s="204" t="s">
        <v>77</v>
      </c>
      <c r="E103" s="216" t="s">
        <v>2482</v>
      </c>
      <c r="F103" s="216" t="s">
        <v>7109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SUM(P104:P118)</f>
        <v>0</v>
      </c>
      <c r="Q103" s="210"/>
      <c r="R103" s="211">
        <f>SUM(R104:R118)</f>
        <v>0</v>
      </c>
      <c r="S103" s="210"/>
      <c r="T103" s="212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85</v>
      </c>
      <c r="AY103" s="213" t="s">
        <v>373</v>
      </c>
      <c r="BK103" s="215">
        <f>SUM(BK104:BK118)</f>
        <v>0</v>
      </c>
    </row>
    <row r="104" s="2" customFormat="1" ht="24.15" customHeight="1">
      <c r="A104" s="41"/>
      <c r="B104" s="42"/>
      <c r="C104" s="218" t="s">
        <v>85</v>
      </c>
      <c r="D104" s="218" t="s">
        <v>375</v>
      </c>
      <c r="E104" s="219" t="s">
        <v>7110</v>
      </c>
      <c r="F104" s="220" t="s">
        <v>7111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5388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482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482</v>
      </c>
      <c r="BM104" s="229" t="s">
        <v>7112</v>
      </c>
    </row>
    <row r="105" s="2" customFormat="1" ht="33" customHeight="1">
      <c r="A105" s="41"/>
      <c r="B105" s="42"/>
      <c r="C105" s="218" t="s">
        <v>91</v>
      </c>
      <c r="D105" s="218" t="s">
        <v>375</v>
      </c>
      <c r="E105" s="219" t="s">
        <v>7113</v>
      </c>
      <c r="F105" s="220" t="s">
        <v>7114</v>
      </c>
      <c r="G105" s="221" t="s">
        <v>595</v>
      </c>
      <c r="H105" s="222">
        <v>6</v>
      </c>
      <c r="I105" s="223"/>
      <c r="J105" s="224">
        <f>ROUND(I105*H105,2)</f>
        <v>0</v>
      </c>
      <c r="K105" s="220" t="s">
        <v>5388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482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482</v>
      </c>
      <c r="BM105" s="229" t="s">
        <v>7115</v>
      </c>
    </row>
    <row r="106" s="2" customFormat="1" ht="33" customHeight="1">
      <c r="A106" s="41"/>
      <c r="B106" s="42"/>
      <c r="C106" s="218" t="s">
        <v>98</v>
      </c>
      <c r="D106" s="218" t="s">
        <v>375</v>
      </c>
      <c r="E106" s="219" t="s">
        <v>7116</v>
      </c>
      <c r="F106" s="220" t="s">
        <v>7117</v>
      </c>
      <c r="G106" s="221" t="s">
        <v>595</v>
      </c>
      <c r="H106" s="222">
        <v>2</v>
      </c>
      <c r="I106" s="223"/>
      <c r="J106" s="224">
        <f>ROUND(I106*H106,2)</f>
        <v>0</v>
      </c>
      <c r="K106" s="220" t="s">
        <v>5388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482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482</v>
      </c>
      <c r="BM106" s="229" t="s">
        <v>7118</v>
      </c>
    </row>
    <row r="107" s="2" customFormat="1" ht="16.5" customHeight="1">
      <c r="A107" s="41"/>
      <c r="B107" s="42"/>
      <c r="C107" s="218" t="s">
        <v>379</v>
      </c>
      <c r="D107" s="218" t="s">
        <v>375</v>
      </c>
      <c r="E107" s="219" t="s">
        <v>7119</v>
      </c>
      <c r="F107" s="220" t="s">
        <v>7120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5388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482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482</v>
      </c>
      <c r="BM107" s="229" t="s">
        <v>7121</v>
      </c>
    </row>
    <row r="108" s="2" customFormat="1" ht="49.05" customHeight="1">
      <c r="A108" s="41"/>
      <c r="B108" s="42"/>
      <c r="C108" s="218" t="s">
        <v>405</v>
      </c>
      <c r="D108" s="218" t="s">
        <v>375</v>
      </c>
      <c r="E108" s="219" t="s">
        <v>7122</v>
      </c>
      <c r="F108" s="220" t="s">
        <v>5543</v>
      </c>
      <c r="G108" s="221" t="s">
        <v>5544</v>
      </c>
      <c r="H108" s="222">
        <v>84</v>
      </c>
      <c r="I108" s="223"/>
      <c r="J108" s="224">
        <f>ROUND(I108*H108,2)</f>
        <v>0</v>
      </c>
      <c r="K108" s="220" t="s">
        <v>5388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482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482</v>
      </c>
      <c r="BM108" s="229" t="s">
        <v>7123</v>
      </c>
    </row>
    <row r="109" s="2" customFormat="1" ht="24.15" customHeight="1">
      <c r="A109" s="41"/>
      <c r="B109" s="42"/>
      <c r="C109" s="218" t="s">
        <v>411</v>
      </c>
      <c r="D109" s="218" t="s">
        <v>375</v>
      </c>
      <c r="E109" s="219" t="s">
        <v>7124</v>
      </c>
      <c r="F109" s="220" t="s">
        <v>7125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5388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7126</v>
      </c>
    </row>
    <row r="110" s="2" customFormat="1" ht="24.15" customHeight="1">
      <c r="A110" s="41"/>
      <c r="B110" s="42"/>
      <c r="C110" s="218" t="s">
        <v>416</v>
      </c>
      <c r="D110" s="218" t="s">
        <v>375</v>
      </c>
      <c r="E110" s="219" t="s">
        <v>7127</v>
      </c>
      <c r="F110" s="220" t="s">
        <v>7128</v>
      </c>
      <c r="G110" s="221" t="s">
        <v>595</v>
      </c>
      <c r="H110" s="222">
        <v>4</v>
      </c>
      <c r="I110" s="223"/>
      <c r="J110" s="224">
        <f>ROUND(I110*H110,2)</f>
        <v>0</v>
      </c>
      <c r="K110" s="220" t="s">
        <v>5388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482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482</v>
      </c>
      <c r="BM110" s="229" t="s">
        <v>7129</v>
      </c>
    </row>
    <row r="111" s="2" customFormat="1" ht="24.15" customHeight="1">
      <c r="A111" s="41"/>
      <c r="B111" s="42"/>
      <c r="C111" s="218" t="s">
        <v>422</v>
      </c>
      <c r="D111" s="218" t="s">
        <v>375</v>
      </c>
      <c r="E111" s="219" t="s">
        <v>7130</v>
      </c>
      <c r="F111" s="220" t="s">
        <v>7131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5388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482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482</v>
      </c>
      <c r="BM111" s="229" t="s">
        <v>7132</v>
      </c>
    </row>
    <row r="112" s="2" customFormat="1" ht="24.15" customHeight="1">
      <c r="A112" s="41"/>
      <c r="B112" s="42"/>
      <c r="C112" s="218" t="s">
        <v>430</v>
      </c>
      <c r="D112" s="218" t="s">
        <v>375</v>
      </c>
      <c r="E112" s="219" t="s">
        <v>7133</v>
      </c>
      <c r="F112" s="220" t="s">
        <v>7134</v>
      </c>
      <c r="G112" s="221" t="s">
        <v>595</v>
      </c>
      <c r="H112" s="222">
        <v>3</v>
      </c>
      <c r="I112" s="223"/>
      <c r="J112" s="224">
        <f>ROUND(I112*H112,2)</f>
        <v>0</v>
      </c>
      <c r="K112" s="220" t="s">
        <v>5388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482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482</v>
      </c>
      <c r="BM112" s="229" t="s">
        <v>7135</v>
      </c>
    </row>
    <row r="113" s="2" customFormat="1" ht="37.8" customHeight="1">
      <c r="A113" s="41"/>
      <c r="B113" s="42"/>
      <c r="C113" s="218" t="s">
        <v>435</v>
      </c>
      <c r="D113" s="218" t="s">
        <v>375</v>
      </c>
      <c r="E113" s="219" t="s">
        <v>7136</v>
      </c>
      <c r="F113" s="220" t="s">
        <v>7137</v>
      </c>
      <c r="G113" s="221" t="s">
        <v>595</v>
      </c>
      <c r="H113" s="222">
        <v>13</v>
      </c>
      <c r="I113" s="223"/>
      <c r="J113" s="224">
        <f>ROUND(I113*H113,2)</f>
        <v>0</v>
      </c>
      <c r="K113" s="220" t="s">
        <v>5388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3650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3650</v>
      </c>
      <c r="BM113" s="229" t="s">
        <v>7138</v>
      </c>
    </row>
    <row r="114" s="2" customFormat="1" ht="37.8" customHeight="1">
      <c r="A114" s="41"/>
      <c r="B114" s="42"/>
      <c r="C114" s="218" t="s">
        <v>449</v>
      </c>
      <c r="D114" s="218" t="s">
        <v>375</v>
      </c>
      <c r="E114" s="219" t="s">
        <v>7139</v>
      </c>
      <c r="F114" s="220" t="s">
        <v>7140</v>
      </c>
      <c r="G114" s="221" t="s">
        <v>595</v>
      </c>
      <c r="H114" s="222">
        <v>2</v>
      </c>
      <c r="I114" s="223"/>
      <c r="J114" s="224">
        <f>ROUND(I114*H114,2)</f>
        <v>0</v>
      </c>
      <c r="K114" s="220" t="s">
        <v>5388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3650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3650</v>
      </c>
      <c r="BM114" s="229" t="s">
        <v>7141</v>
      </c>
    </row>
    <row r="115" s="2" customFormat="1" ht="37.8" customHeight="1">
      <c r="A115" s="41"/>
      <c r="B115" s="42"/>
      <c r="C115" s="218" t="s">
        <v>8</v>
      </c>
      <c r="D115" s="218" t="s">
        <v>375</v>
      </c>
      <c r="E115" s="219" t="s">
        <v>7142</v>
      </c>
      <c r="F115" s="220" t="s">
        <v>7143</v>
      </c>
      <c r="G115" s="221" t="s">
        <v>595</v>
      </c>
      <c r="H115" s="222">
        <v>2</v>
      </c>
      <c r="I115" s="223"/>
      <c r="J115" s="224">
        <f>ROUND(I115*H115,2)</f>
        <v>0</v>
      </c>
      <c r="K115" s="220" t="s">
        <v>5388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3650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3650</v>
      </c>
      <c r="BM115" s="229" t="s">
        <v>7144</v>
      </c>
    </row>
    <row r="116" s="2" customFormat="1" ht="37.8" customHeight="1">
      <c r="A116" s="41"/>
      <c r="B116" s="42"/>
      <c r="C116" s="218" t="s">
        <v>460</v>
      </c>
      <c r="D116" s="218" t="s">
        <v>375</v>
      </c>
      <c r="E116" s="219" t="s">
        <v>7145</v>
      </c>
      <c r="F116" s="220" t="s">
        <v>7146</v>
      </c>
      <c r="G116" s="221" t="s">
        <v>595</v>
      </c>
      <c r="H116" s="222">
        <v>6</v>
      </c>
      <c r="I116" s="223"/>
      <c r="J116" s="224">
        <f>ROUND(I116*H116,2)</f>
        <v>0</v>
      </c>
      <c r="K116" s="220" t="s">
        <v>5388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3650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3650</v>
      </c>
      <c r="BM116" s="229" t="s">
        <v>7147</v>
      </c>
    </row>
    <row r="117" s="2" customFormat="1" ht="37.8" customHeight="1">
      <c r="A117" s="41"/>
      <c r="B117" s="42"/>
      <c r="C117" s="218" t="s">
        <v>467</v>
      </c>
      <c r="D117" s="218" t="s">
        <v>375</v>
      </c>
      <c r="E117" s="219" t="s">
        <v>7148</v>
      </c>
      <c r="F117" s="220" t="s">
        <v>7149</v>
      </c>
      <c r="G117" s="221" t="s">
        <v>595</v>
      </c>
      <c r="H117" s="222">
        <v>6</v>
      </c>
      <c r="I117" s="223"/>
      <c r="J117" s="224">
        <f>ROUND(I117*H117,2)</f>
        <v>0</v>
      </c>
      <c r="K117" s="220" t="s">
        <v>5388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3650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3650</v>
      </c>
      <c r="BM117" s="229" t="s">
        <v>7150</v>
      </c>
    </row>
    <row r="118" s="2" customFormat="1" ht="37.8" customHeight="1">
      <c r="A118" s="41"/>
      <c r="B118" s="42"/>
      <c r="C118" s="218" t="s">
        <v>475</v>
      </c>
      <c r="D118" s="218" t="s">
        <v>375</v>
      </c>
      <c r="E118" s="219" t="s">
        <v>7151</v>
      </c>
      <c r="F118" s="220" t="s">
        <v>7152</v>
      </c>
      <c r="G118" s="221" t="s">
        <v>595</v>
      </c>
      <c r="H118" s="222">
        <v>2</v>
      </c>
      <c r="I118" s="223"/>
      <c r="J118" s="224">
        <f>ROUND(I118*H118,2)</f>
        <v>0</v>
      </c>
      <c r="K118" s="220" t="s">
        <v>5388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3650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3650</v>
      </c>
      <c r="BM118" s="229" t="s">
        <v>7153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2302</v>
      </c>
      <c r="F119" s="216" t="s">
        <v>2303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SUM(P120:P133)</f>
        <v>0</v>
      </c>
      <c r="Q119" s="210"/>
      <c r="R119" s="211">
        <f>SUM(R120:R133)</f>
        <v>1.4580219999999999</v>
      </c>
      <c r="S119" s="210"/>
      <c r="T119" s="212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91</v>
      </c>
      <c r="AT119" s="214" t="s">
        <v>77</v>
      </c>
      <c r="AU119" s="214" t="s">
        <v>85</v>
      </c>
      <c r="AY119" s="213" t="s">
        <v>373</v>
      </c>
      <c r="BK119" s="215">
        <f>SUM(BK120:BK133)</f>
        <v>0</v>
      </c>
    </row>
    <row r="120" s="2" customFormat="1" ht="24.15" customHeight="1">
      <c r="A120" s="41"/>
      <c r="B120" s="42"/>
      <c r="C120" s="218" t="s">
        <v>482</v>
      </c>
      <c r="D120" s="218" t="s">
        <v>375</v>
      </c>
      <c r="E120" s="219" t="s">
        <v>7154</v>
      </c>
      <c r="F120" s="220" t="s">
        <v>7155</v>
      </c>
      <c r="G120" s="221" t="s">
        <v>153</v>
      </c>
      <c r="H120" s="222">
        <v>32.5</v>
      </c>
      <c r="I120" s="223"/>
      <c r="J120" s="224">
        <f>ROUND(I120*H120,2)</f>
        <v>0</v>
      </c>
      <c r="K120" s="220" t="s">
        <v>5388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482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482</v>
      </c>
      <c r="BM120" s="229" t="s">
        <v>7156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7157</v>
      </c>
      <c r="G121" s="248"/>
      <c r="H121" s="251">
        <v>25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85</v>
      </c>
      <c r="AY121" s="257" t="s">
        <v>373</v>
      </c>
    </row>
    <row r="122" s="14" customFormat="1">
      <c r="A122" s="14"/>
      <c r="B122" s="247"/>
      <c r="C122" s="248"/>
      <c r="D122" s="238" t="s">
        <v>383</v>
      </c>
      <c r="E122" s="248"/>
      <c r="F122" s="250" t="s">
        <v>7158</v>
      </c>
      <c r="G122" s="248"/>
      <c r="H122" s="251">
        <v>32.5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4</v>
      </c>
      <c r="AX122" s="14" t="s">
        <v>85</v>
      </c>
      <c r="AY122" s="257" t="s">
        <v>373</v>
      </c>
    </row>
    <row r="123" s="2" customFormat="1" ht="44.25" customHeight="1">
      <c r="A123" s="41"/>
      <c r="B123" s="42"/>
      <c r="C123" s="218" t="s">
        <v>488</v>
      </c>
      <c r="D123" s="218" t="s">
        <v>375</v>
      </c>
      <c r="E123" s="219" t="s">
        <v>5927</v>
      </c>
      <c r="F123" s="220" t="s">
        <v>5928</v>
      </c>
      <c r="G123" s="221" t="s">
        <v>230</v>
      </c>
      <c r="H123" s="222">
        <v>165.09999999999999</v>
      </c>
      <c r="I123" s="223"/>
      <c r="J123" s="224">
        <f>ROUND(I123*H123,2)</f>
        <v>0</v>
      </c>
      <c r="K123" s="220" t="s">
        <v>378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0.00022000000000000001</v>
      </c>
      <c r="R123" s="227">
        <f>Q123*H123</f>
        <v>0.036322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7159</v>
      </c>
    </row>
    <row r="124" s="2" customFormat="1">
      <c r="A124" s="41"/>
      <c r="B124" s="42"/>
      <c r="C124" s="43"/>
      <c r="D124" s="231" t="s">
        <v>381</v>
      </c>
      <c r="E124" s="43"/>
      <c r="F124" s="232" t="s">
        <v>5930</v>
      </c>
      <c r="G124" s="43"/>
      <c r="H124" s="43"/>
      <c r="I124" s="233"/>
      <c r="J124" s="43"/>
      <c r="K124" s="43"/>
      <c r="L124" s="47"/>
      <c r="M124" s="234"/>
      <c r="N124" s="23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381</v>
      </c>
      <c r="AU124" s="20" t="s">
        <v>91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7160</v>
      </c>
      <c r="G125" s="248"/>
      <c r="H125" s="251">
        <v>127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85</v>
      </c>
      <c r="AY125" s="257" t="s">
        <v>373</v>
      </c>
    </row>
    <row r="126" s="14" customFormat="1">
      <c r="A126" s="14"/>
      <c r="B126" s="247"/>
      <c r="C126" s="248"/>
      <c r="D126" s="238" t="s">
        <v>383</v>
      </c>
      <c r="E126" s="248"/>
      <c r="F126" s="250" t="s">
        <v>7161</v>
      </c>
      <c r="G126" s="248"/>
      <c r="H126" s="251">
        <v>165.09999999999999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4</v>
      </c>
      <c r="AX126" s="14" t="s">
        <v>85</v>
      </c>
      <c r="AY126" s="257" t="s">
        <v>373</v>
      </c>
    </row>
    <row r="127" s="2" customFormat="1" ht="24.15" customHeight="1">
      <c r="A127" s="41"/>
      <c r="B127" s="42"/>
      <c r="C127" s="280" t="s">
        <v>494</v>
      </c>
      <c r="D127" s="280" t="s">
        <v>489</v>
      </c>
      <c r="E127" s="281" t="s">
        <v>7162</v>
      </c>
      <c r="F127" s="282" t="s">
        <v>7163</v>
      </c>
      <c r="G127" s="283" t="s">
        <v>153</v>
      </c>
      <c r="H127" s="284">
        <v>149.5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0.0089999999999999993</v>
      </c>
      <c r="R127" s="227">
        <f>Q127*H127</f>
        <v>1.3454999999999999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616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482</v>
      </c>
      <c r="BM127" s="229" t="s">
        <v>7164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7165</v>
      </c>
      <c r="G128" s="248"/>
      <c r="H128" s="251">
        <v>115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4" customFormat="1">
      <c r="A129" s="14"/>
      <c r="B129" s="247"/>
      <c r="C129" s="248"/>
      <c r="D129" s="238" t="s">
        <v>383</v>
      </c>
      <c r="E129" s="248"/>
      <c r="F129" s="250" t="s">
        <v>7166</v>
      </c>
      <c r="G129" s="248"/>
      <c r="H129" s="251">
        <v>149.5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4</v>
      </c>
      <c r="AX129" s="14" t="s">
        <v>85</v>
      </c>
      <c r="AY129" s="257" t="s">
        <v>373</v>
      </c>
    </row>
    <row r="130" s="2" customFormat="1" ht="33" customHeight="1">
      <c r="A130" s="41"/>
      <c r="B130" s="42"/>
      <c r="C130" s="280" t="s">
        <v>501</v>
      </c>
      <c r="D130" s="280" t="s">
        <v>489</v>
      </c>
      <c r="E130" s="281" t="s">
        <v>7167</v>
      </c>
      <c r="F130" s="282" t="s">
        <v>7168</v>
      </c>
      <c r="G130" s="283" t="s">
        <v>153</v>
      </c>
      <c r="H130" s="284">
        <v>15.6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0.0044999999999999997</v>
      </c>
      <c r="R130" s="227">
        <f>Q130*H130</f>
        <v>0.070199999999999999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616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482</v>
      </c>
      <c r="BM130" s="229" t="s">
        <v>7169</v>
      </c>
    </row>
    <row r="131" s="14" customFormat="1">
      <c r="A131" s="14"/>
      <c r="B131" s="247"/>
      <c r="C131" s="248"/>
      <c r="D131" s="238" t="s">
        <v>383</v>
      </c>
      <c r="E131" s="249" t="s">
        <v>19</v>
      </c>
      <c r="F131" s="250" t="s">
        <v>7170</v>
      </c>
      <c r="G131" s="248"/>
      <c r="H131" s="251">
        <v>12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383</v>
      </c>
      <c r="AU131" s="257" t="s">
        <v>91</v>
      </c>
      <c r="AV131" s="14" t="s">
        <v>91</v>
      </c>
      <c r="AW131" s="14" t="s">
        <v>37</v>
      </c>
      <c r="AX131" s="14" t="s">
        <v>85</v>
      </c>
      <c r="AY131" s="257" t="s">
        <v>373</v>
      </c>
    </row>
    <row r="132" s="14" customFormat="1">
      <c r="A132" s="14"/>
      <c r="B132" s="247"/>
      <c r="C132" s="248"/>
      <c r="D132" s="238" t="s">
        <v>383</v>
      </c>
      <c r="E132" s="248"/>
      <c r="F132" s="250" t="s">
        <v>7171</v>
      </c>
      <c r="G132" s="248"/>
      <c r="H132" s="251">
        <v>15.6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4</v>
      </c>
      <c r="AX132" s="14" t="s">
        <v>85</v>
      </c>
      <c r="AY132" s="257" t="s">
        <v>373</v>
      </c>
    </row>
    <row r="133" s="2" customFormat="1" ht="16.5" customHeight="1">
      <c r="A133" s="41"/>
      <c r="B133" s="42"/>
      <c r="C133" s="280" t="s">
        <v>512</v>
      </c>
      <c r="D133" s="280" t="s">
        <v>489</v>
      </c>
      <c r="E133" s="281" t="s">
        <v>7172</v>
      </c>
      <c r="F133" s="282" t="s">
        <v>7173</v>
      </c>
      <c r="G133" s="283" t="s">
        <v>3112</v>
      </c>
      <c r="H133" s="284">
        <v>30</v>
      </c>
      <c r="I133" s="285"/>
      <c r="J133" s="286">
        <f>ROUND(I133*H133,2)</f>
        <v>0</v>
      </c>
      <c r="K133" s="282" t="s">
        <v>5388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0.00020000000000000001</v>
      </c>
      <c r="R133" s="227">
        <f>Q133*H133</f>
        <v>0.0060000000000000001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616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482</v>
      </c>
      <c r="BM133" s="229" t="s">
        <v>7174</v>
      </c>
    </row>
    <row r="134" s="12" customFormat="1" ht="22.8" customHeight="1">
      <c r="A134" s="12"/>
      <c r="B134" s="202"/>
      <c r="C134" s="203"/>
      <c r="D134" s="204" t="s">
        <v>77</v>
      </c>
      <c r="E134" s="216" t="s">
        <v>2659</v>
      </c>
      <c r="F134" s="216" t="s">
        <v>113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</v>
      </c>
      <c r="S134" s="210"/>
      <c r="T134" s="21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91</v>
      </c>
      <c r="AT134" s="214" t="s">
        <v>77</v>
      </c>
      <c r="AU134" s="214" t="s">
        <v>85</v>
      </c>
      <c r="AY134" s="213" t="s">
        <v>373</v>
      </c>
      <c r="BK134" s="215">
        <f>SUM(BK135:BK138)</f>
        <v>0</v>
      </c>
    </row>
    <row r="135" s="2" customFormat="1" ht="44.25" customHeight="1">
      <c r="A135" s="41"/>
      <c r="B135" s="42"/>
      <c r="C135" s="218" t="s">
        <v>7</v>
      </c>
      <c r="D135" s="218" t="s">
        <v>375</v>
      </c>
      <c r="E135" s="219" t="s">
        <v>7175</v>
      </c>
      <c r="F135" s="220" t="s">
        <v>7176</v>
      </c>
      <c r="G135" s="221" t="s">
        <v>2058</v>
      </c>
      <c r="H135" s="290"/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482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482</v>
      </c>
      <c r="BM135" s="229" t="s">
        <v>7177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7178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49.05" customHeight="1">
      <c r="A137" s="41"/>
      <c r="B137" s="42"/>
      <c r="C137" s="218" t="s">
        <v>533</v>
      </c>
      <c r="D137" s="218" t="s">
        <v>375</v>
      </c>
      <c r="E137" s="219" t="s">
        <v>7179</v>
      </c>
      <c r="F137" s="220" t="s">
        <v>7180</v>
      </c>
      <c r="G137" s="221" t="s">
        <v>2058</v>
      </c>
      <c r="H137" s="290"/>
      <c r="I137" s="223"/>
      <c r="J137" s="224">
        <f>ROUND(I137*H137,2)</f>
        <v>0</v>
      </c>
      <c r="K137" s="220" t="s">
        <v>378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482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482</v>
      </c>
      <c r="BM137" s="229" t="s">
        <v>7181</v>
      </c>
    </row>
    <row r="138" s="2" customFormat="1">
      <c r="A138" s="41"/>
      <c r="B138" s="42"/>
      <c r="C138" s="43"/>
      <c r="D138" s="231" t="s">
        <v>381</v>
      </c>
      <c r="E138" s="43"/>
      <c r="F138" s="232" t="s">
        <v>7182</v>
      </c>
      <c r="G138" s="43"/>
      <c r="H138" s="43"/>
      <c r="I138" s="233"/>
      <c r="J138" s="43"/>
      <c r="K138" s="43"/>
      <c r="L138" s="47"/>
      <c r="M138" s="234"/>
      <c r="N138" s="23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381</v>
      </c>
      <c r="AU138" s="20" t="s">
        <v>91</v>
      </c>
    </row>
    <row r="139" s="12" customFormat="1" ht="22.8" customHeight="1">
      <c r="A139" s="12"/>
      <c r="B139" s="202"/>
      <c r="C139" s="203"/>
      <c r="D139" s="204" t="s">
        <v>77</v>
      </c>
      <c r="E139" s="216" t="s">
        <v>7183</v>
      </c>
      <c r="F139" s="216" t="s">
        <v>7184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SUM(P140:P252)</f>
        <v>0</v>
      </c>
      <c r="Q139" s="210"/>
      <c r="R139" s="211">
        <f>SUM(R140:R252)</f>
        <v>11.84989064</v>
      </c>
      <c r="S139" s="210"/>
      <c r="T139" s="212">
        <f>SUM(T140:T252)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91</v>
      </c>
      <c r="AT139" s="214" t="s">
        <v>77</v>
      </c>
      <c r="AU139" s="214" t="s">
        <v>85</v>
      </c>
      <c r="AY139" s="213" t="s">
        <v>373</v>
      </c>
      <c r="BK139" s="215">
        <f>SUM(BK140:BK252)</f>
        <v>0</v>
      </c>
    </row>
    <row r="140" s="2" customFormat="1" ht="37.8" customHeight="1">
      <c r="A140" s="41"/>
      <c r="B140" s="42"/>
      <c r="C140" s="218" t="s">
        <v>543</v>
      </c>
      <c r="D140" s="218" t="s">
        <v>375</v>
      </c>
      <c r="E140" s="219" t="s">
        <v>7185</v>
      </c>
      <c r="F140" s="220" t="s">
        <v>7186</v>
      </c>
      <c r="G140" s="221" t="s">
        <v>595</v>
      </c>
      <c r="H140" s="222">
        <v>1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482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482</v>
      </c>
      <c r="BM140" s="229" t="s">
        <v>7187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7188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4.15" customHeight="1">
      <c r="A142" s="41"/>
      <c r="B142" s="42"/>
      <c r="C142" s="280" t="s">
        <v>552</v>
      </c>
      <c r="D142" s="280" t="s">
        <v>489</v>
      </c>
      <c r="E142" s="281" t="s">
        <v>7189</v>
      </c>
      <c r="F142" s="282" t="s">
        <v>7190</v>
      </c>
      <c r="G142" s="283" t="s">
        <v>595</v>
      </c>
      <c r="H142" s="284">
        <v>1</v>
      </c>
      <c r="I142" s="285"/>
      <c r="J142" s="286">
        <f>ROUND(I142*H142,2)</f>
        <v>0</v>
      </c>
      <c r="K142" s="282" t="s">
        <v>378</v>
      </c>
      <c r="L142" s="287"/>
      <c r="M142" s="288" t="s">
        <v>19</v>
      </c>
      <c r="N142" s="289" t="s">
        <v>50</v>
      </c>
      <c r="O142" s="87"/>
      <c r="P142" s="227">
        <f>O142*H142</f>
        <v>0</v>
      </c>
      <c r="Q142" s="227">
        <v>0.69999999999999996</v>
      </c>
      <c r="R142" s="227">
        <f>Q142*H142</f>
        <v>0.69999999999999996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616</v>
      </c>
      <c r="AT142" s="229" t="s">
        <v>489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482</v>
      </c>
      <c r="BM142" s="229" t="s">
        <v>7191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7192</v>
      </c>
      <c r="G143" s="248"/>
      <c r="H143" s="251">
        <v>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24.15" customHeight="1">
      <c r="A144" s="41"/>
      <c r="B144" s="42"/>
      <c r="C144" s="218" t="s">
        <v>559</v>
      </c>
      <c r="D144" s="218" t="s">
        <v>375</v>
      </c>
      <c r="E144" s="219" t="s">
        <v>7193</v>
      </c>
      <c r="F144" s="220" t="s">
        <v>7194</v>
      </c>
      <c r="G144" s="221" t="s">
        <v>595</v>
      </c>
      <c r="H144" s="222">
        <v>1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482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482</v>
      </c>
      <c r="BM144" s="229" t="s">
        <v>7195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7196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33" customHeight="1">
      <c r="A146" s="41"/>
      <c r="B146" s="42"/>
      <c r="C146" s="280" t="s">
        <v>570</v>
      </c>
      <c r="D146" s="280" t="s">
        <v>489</v>
      </c>
      <c r="E146" s="281" t="s">
        <v>7197</v>
      </c>
      <c r="F146" s="282" t="s">
        <v>7198</v>
      </c>
      <c r="G146" s="283" t="s">
        <v>595</v>
      </c>
      <c r="H146" s="284">
        <v>1</v>
      </c>
      <c r="I146" s="285"/>
      <c r="J146" s="286">
        <f>ROUND(I146*H146,2)</f>
        <v>0</v>
      </c>
      <c r="K146" s="282" t="s">
        <v>5388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0.050000000000000003</v>
      </c>
      <c r="R146" s="227">
        <f>Q146*H146</f>
        <v>0.050000000000000003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616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482</v>
      </c>
      <c r="BM146" s="229" t="s">
        <v>7199</v>
      </c>
    </row>
    <row r="147" s="14" customFormat="1">
      <c r="A147" s="14"/>
      <c r="B147" s="247"/>
      <c r="C147" s="248"/>
      <c r="D147" s="238" t="s">
        <v>383</v>
      </c>
      <c r="E147" s="249" t="s">
        <v>19</v>
      </c>
      <c r="F147" s="250" t="s">
        <v>5820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37</v>
      </c>
      <c r="AX147" s="14" t="s">
        <v>85</v>
      </c>
      <c r="AY147" s="257" t="s">
        <v>373</v>
      </c>
    </row>
    <row r="148" s="2" customFormat="1" ht="24.15" customHeight="1">
      <c r="A148" s="41"/>
      <c r="B148" s="42"/>
      <c r="C148" s="280" t="s">
        <v>578</v>
      </c>
      <c r="D148" s="280" t="s">
        <v>489</v>
      </c>
      <c r="E148" s="281" t="s">
        <v>7200</v>
      </c>
      <c r="F148" s="282" t="s">
        <v>7201</v>
      </c>
      <c r="G148" s="283" t="s">
        <v>230</v>
      </c>
      <c r="H148" s="284">
        <v>4.7999999999999998</v>
      </c>
      <c r="I148" s="285"/>
      <c r="J148" s="286">
        <f>ROUND(I148*H148,2)</f>
        <v>0</v>
      </c>
      <c r="K148" s="282" t="s">
        <v>5388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3650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3650</v>
      </c>
      <c r="BM148" s="229" t="s">
        <v>7202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5505</v>
      </c>
      <c r="G149" s="248"/>
      <c r="H149" s="251">
        <v>4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14" customFormat="1">
      <c r="A150" s="14"/>
      <c r="B150" s="247"/>
      <c r="C150" s="248"/>
      <c r="D150" s="238" t="s">
        <v>383</v>
      </c>
      <c r="E150" s="248"/>
      <c r="F150" s="250" t="s">
        <v>7203</v>
      </c>
      <c r="G150" s="248"/>
      <c r="H150" s="251">
        <v>4.7999999999999998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4</v>
      </c>
      <c r="AX150" s="14" t="s">
        <v>85</v>
      </c>
      <c r="AY150" s="257" t="s">
        <v>373</v>
      </c>
    </row>
    <row r="151" s="2" customFormat="1" ht="33" customHeight="1">
      <c r="A151" s="41"/>
      <c r="B151" s="42"/>
      <c r="C151" s="218" t="s">
        <v>587</v>
      </c>
      <c r="D151" s="218" t="s">
        <v>375</v>
      </c>
      <c r="E151" s="219" t="s">
        <v>7204</v>
      </c>
      <c r="F151" s="220" t="s">
        <v>7205</v>
      </c>
      <c r="G151" s="221" t="s">
        <v>595</v>
      </c>
      <c r="H151" s="222">
        <v>2</v>
      </c>
      <c r="I151" s="223"/>
      <c r="J151" s="224">
        <f>ROUND(I151*H151,2)</f>
        <v>0</v>
      </c>
      <c r="K151" s="220" t="s">
        <v>5388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3650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3650</v>
      </c>
      <c r="BM151" s="229" t="s">
        <v>7206</v>
      </c>
    </row>
    <row r="152" s="2" customFormat="1" ht="24.15" customHeight="1">
      <c r="A152" s="41"/>
      <c r="B152" s="42"/>
      <c r="C152" s="218" t="s">
        <v>592</v>
      </c>
      <c r="D152" s="218" t="s">
        <v>375</v>
      </c>
      <c r="E152" s="219" t="s">
        <v>7207</v>
      </c>
      <c r="F152" s="220" t="s">
        <v>7208</v>
      </c>
      <c r="G152" s="221" t="s">
        <v>595</v>
      </c>
      <c r="H152" s="222">
        <v>42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3650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3650</v>
      </c>
      <c r="BM152" s="229" t="s">
        <v>7209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7210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2" customFormat="1" ht="16.5" customHeight="1">
      <c r="A154" s="41"/>
      <c r="B154" s="42"/>
      <c r="C154" s="280" t="s">
        <v>598</v>
      </c>
      <c r="D154" s="280" t="s">
        <v>489</v>
      </c>
      <c r="E154" s="281" t="s">
        <v>7211</v>
      </c>
      <c r="F154" s="282" t="s">
        <v>7212</v>
      </c>
      <c r="G154" s="283" t="s">
        <v>595</v>
      </c>
      <c r="H154" s="284">
        <v>42</v>
      </c>
      <c r="I154" s="285"/>
      <c r="J154" s="286">
        <f>ROUND(I154*H154,2)</f>
        <v>0</v>
      </c>
      <c r="K154" s="282" t="s">
        <v>378</v>
      </c>
      <c r="L154" s="287"/>
      <c r="M154" s="288" t="s">
        <v>19</v>
      </c>
      <c r="N154" s="289" t="s">
        <v>50</v>
      </c>
      <c r="O154" s="87"/>
      <c r="P154" s="227">
        <f>O154*H154</f>
        <v>0</v>
      </c>
      <c r="Q154" s="227">
        <v>0.00020000000000000001</v>
      </c>
      <c r="R154" s="227">
        <f>Q154*H154</f>
        <v>0.0084000000000000012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3650</v>
      </c>
      <c r="AT154" s="229" t="s">
        <v>489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3650</v>
      </c>
      <c r="BM154" s="229" t="s">
        <v>7213</v>
      </c>
    </row>
    <row r="155" s="14" customFormat="1">
      <c r="A155" s="14"/>
      <c r="B155" s="247"/>
      <c r="C155" s="248"/>
      <c r="D155" s="238" t="s">
        <v>383</v>
      </c>
      <c r="E155" s="249" t="s">
        <v>19</v>
      </c>
      <c r="F155" s="250" t="s">
        <v>7214</v>
      </c>
      <c r="G155" s="248"/>
      <c r="H155" s="251">
        <v>42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383</v>
      </c>
      <c r="AU155" s="257" t="s">
        <v>91</v>
      </c>
      <c r="AV155" s="14" t="s">
        <v>91</v>
      </c>
      <c r="AW155" s="14" t="s">
        <v>37</v>
      </c>
      <c r="AX155" s="14" t="s">
        <v>85</v>
      </c>
      <c r="AY155" s="257" t="s">
        <v>373</v>
      </c>
    </row>
    <row r="156" s="2" customFormat="1" ht="33" customHeight="1">
      <c r="A156" s="41"/>
      <c r="B156" s="42"/>
      <c r="C156" s="218" t="s">
        <v>609</v>
      </c>
      <c r="D156" s="218" t="s">
        <v>375</v>
      </c>
      <c r="E156" s="219" t="s">
        <v>7215</v>
      </c>
      <c r="F156" s="220" t="s">
        <v>7216</v>
      </c>
      <c r="G156" s="221" t="s">
        <v>595</v>
      </c>
      <c r="H156" s="222">
        <v>69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482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482</v>
      </c>
      <c r="BM156" s="229" t="s">
        <v>7217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7218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24.15" customHeight="1">
      <c r="A158" s="41"/>
      <c r="B158" s="42"/>
      <c r="C158" s="280" t="s">
        <v>616</v>
      </c>
      <c r="D158" s="280" t="s">
        <v>489</v>
      </c>
      <c r="E158" s="281" t="s">
        <v>7219</v>
      </c>
      <c r="F158" s="282" t="s">
        <v>7220</v>
      </c>
      <c r="G158" s="283" t="s">
        <v>595</v>
      </c>
      <c r="H158" s="284">
        <v>69</v>
      </c>
      <c r="I158" s="285"/>
      <c r="J158" s="286">
        <f>ROUND(I158*H158,2)</f>
        <v>0</v>
      </c>
      <c r="K158" s="282" t="s">
        <v>5388</v>
      </c>
      <c r="L158" s="287"/>
      <c r="M158" s="288" t="s">
        <v>19</v>
      </c>
      <c r="N158" s="289" t="s">
        <v>50</v>
      </c>
      <c r="O158" s="87"/>
      <c r="P158" s="227">
        <f>O158*H158</f>
        <v>0</v>
      </c>
      <c r="Q158" s="227">
        <v>0.00020000000000000001</v>
      </c>
      <c r="R158" s="227">
        <f>Q158*H158</f>
        <v>0.013800000000000002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616</v>
      </c>
      <c r="AT158" s="229" t="s">
        <v>489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482</v>
      </c>
      <c r="BM158" s="229" t="s">
        <v>7221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7222</v>
      </c>
      <c r="G159" s="248"/>
      <c r="H159" s="251">
        <v>69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85</v>
      </c>
      <c r="AY159" s="257" t="s">
        <v>373</v>
      </c>
    </row>
    <row r="160" s="2" customFormat="1" ht="24.15" customHeight="1">
      <c r="A160" s="41"/>
      <c r="B160" s="42"/>
      <c r="C160" s="218" t="s">
        <v>622</v>
      </c>
      <c r="D160" s="218" t="s">
        <v>375</v>
      </c>
      <c r="E160" s="219" t="s">
        <v>7223</v>
      </c>
      <c r="F160" s="220" t="s">
        <v>7224</v>
      </c>
      <c r="G160" s="221" t="s">
        <v>595</v>
      </c>
      <c r="H160" s="222">
        <v>7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7225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7226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2" customFormat="1" ht="16.5" customHeight="1">
      <c r="A162" s="41"/>
      <c r="B162" s="42"/>
      <c r="C162" s="280" t="s">
        <v>628</v>
      </c>
      <c r="D162" s="280" t="s">
        <v>489</v>
      </c>
      <c r="E162" s="281" t="s">
        <v>7227</v>
      </c>
      <c r="F162" s="282" t="s">
        <v>7228</v>
      </c>
      <c r="G162" s="283" t="s">
        <v>595</v>
      </c>
      <c r="H162" s="284">
        <v>4</v>
      </c>
      <c r="I162" s="285"/>
      <c r="J162" s="286">
        <f>ROUND(I162*H162,2)</f>
        <v>0</v>
      </c>
      <c r="K162" s="282" t="s">
        <v>378</v>
      </c>
      <c r="L162" s="287"/>
      <c r="M162" s="288" t="s">
        <v>19</v>
      </c>
      <c r="N162" s="289" t="s">
        <v>50</v>
      </c>
      <c r="O162" s="87"/>
      <c r="P162" s="227">
        <f>O162*H162</f>
        <v>0</v>
      </c>
      <c r="Q162" s="227">
        <v>0.00046000000000000001</v>
      </c>
      <c r="R162" s="227">
        <f>Q162*H162</f>
        <v>0.0018400000000000001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616</v>
      </c>
      <c r="AT162" s="229" t="s">
        <v>489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482</v>
      </c>
      <c r="BM162" s="229" t="s">
        <v>7229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5505</v>
      </c>
      <c r="G163" s="248"/>
      <c r="H163" s="251">
        <v>4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85</v>
      </c>
      <c r="AY163" s="257" t="s">
        <v>373</v>
      </c>
    </row>
    <row r="164" s="2" customFormat="1" ht="16.5" customHeight="1">
      <c r="A164" s="41"/>
      <c r="B164" s="42"/>
      <c r="C164" s="280" t="s">
        <v>633</v>
      </c>
      <c r="D164" s="280" t="s">
        <v>489</v>
      </c>
      <c r="E164" s="281" t="s">
        <v>7230</v>
      </c>
      <c r="F164" s="282" t="s">
        <v>7231</v>
      </c>
      <c r="G164" s="283" t="s">
        <v>595</v>
      </c>
      <c r="H164" s="284">
        <v>3</v>
      </c>
      <c r="I164" s="285"/>
      <c r="J164" s="286">
        <f>ROUND(I164*H164,2)</f>
        <v>0</v>
      </c>
      <c r="K164" s="282" t="s">
        <v>378</v>
      </c>
      <c r="L164" s="287"/>
      <c r="M164" s="288" t="s">
        <v>19</v>
      </c>
      <c r="N164" s="289" t="s">
        <v>50</v>
      </c>
      <c r="O164" s="87"/>
      <c r="P164" s="227">
        <f>O164*H164</f>
        <v>0</v>
      </c>
      <c r="Q164" s="227">
        <v>0.00040000000000000002</v>
      </c>
      <c r="R164" s="227">
        <f>Q164*H164</f>
        <v>0.0012000000000000001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616</v>
      </c>
      <c r="AT164" s="229" t="s">
        <v>489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482</v>
      </c>
      <c r="BM164" s="229" t="s">
        <v>7232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7233</v>
      </c>
      <c r="G165" s="248"/>
      <c r="H165" s="251">
        <v>3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21.75" customHeight="1">
      <c r="A166" s="41"/>
      <c r="B166" s="42"/>
      <c r="C166" s="218" t="s">
        <v>638</v>
      </c>
      <c r="D166" s="218" t="s">
        <v>375</v>
      </c>
      <c r="E166" s="219" t="s">
        <v>7234</v>
      </c>
      <c r="F166" s="220" t="s">
        <v>7235</v>
      </c>
      <c r="G166" s="221" t="s">
        <v>595</v>
      </c>
      <c r="H166" s="222">
        <v>92</v>
      </c>
      <c r="I166" s="223"/>
      <c r="J166" s="224">
        <f>ROUND(I166*H166,2)</f>
        <v>0</v>
      </c>
      <c r="K166" s="220" t="s">
        <v>5388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7236</v>
      </c>
    </row>
    <row r="167" s="2" customFormat="1" ht="21.75" customHeight="1">
      <c r="A167" s="41"/>
      <c r="B167" s="42"/>
      <c r="C167" s="280" t="s">
        <v>644</v>
      </c>
      <c r="D167" s="280" t="s">
        <v>489</v>
      </c>
      <c r="E167" s="281" t="s">
        <v>7237</v>
      </c>
      <c r="F167" s="282" t="s">
        <v>7238</v>
      </c>
      <c r="G167" s="283" t="s">
        <v>595</v>
      </c>
      <c r="H167" s="284">
        <v>18</v>
      </c>
      <c r="I167" s="285"/>
      <c r="J167" s="286">
        <f>ROUND(I167*H167,2)</f>
        <v>0</v>
      </c>
      <c r="K167" s="282" t="s">
        <v>378</v>
      </c>
      <c r="L167" s="287"/>
      <c r="M167" s="288" t="s">
        <v>19</v>
      </c>
      <c r="N167" s="289" t="s">
        <v>50</v>
      </c>
      <c r="O167" s="87"/>
      <c r="P167" s="227">
        <f>O167*H167</f>
        <v>0</v>
      </c>
      <c r="Q167" s="227">
        <v>0.00040000000000000002</v>
      </c>
      <c r="R167" s="227">
        <f>Q167*H167</f>
        <v>0.0072000000000000007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616</v>
      </c>
      <c r="AT167" s="229" t="s">
        <v>489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482</v>
      </c>
      <c r="BM167" s="229" t="s">
        <v>7239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7240</v>
      </c>
      <c r="G168" s="248"/>
      <c r="H168" s="251">
        <v>18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2" customFormat="1" ht="21.75" customHeight="1">
      <c r="A169" s="41"/>
      <c r="B169" s="42"/>
      <c r="C169" s="280" t="s">
        <v>650</v>
      </c>
      <c r="D169" s="280" t="s">
        <v>489</v>
      </c>
      <c r="E169" s="281" t="s">
        <v>7241</v>
      </c>
      <c r="F169" s="282" t="s">
        <v>7242</v>
      </c>
      <c r="G169" s="283" t="s">
        <v>595</v>
      </c>
      <c r="H169" s="284">
        <v>69</v>
      </c>
      <c r="I169" s="285"/>
      <c r="J169" s="286">
        <f>ROUND(I169*H169,2)</f>
        <v>0</v>
      </c>
      <c r="K169" s="282" t="s">
        <v>378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0.00050000000000000001</v>
      </c>
      <c r="R169" s="227">
        <f>Q169*H169</f>
        <v>0.034500000000000003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616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7243</v>
      </c>
    </row>
    <row r="170" s="14" customFormat="1">
      <c r="A170" s="14"/>
      <c r="B170" s="247"/>
      <c r="C170" s="248"/>
      <c r="D170" s="238" t="s">
        <v>383</v>
      </c>
      <c r="E170" s="249" t="s">
        <v>19</v>
      </c>
      <c r="F170" s="250" t="s">
        <v>7222</v>
      </c>
      <c r="G170" s="248"/>
      <c r="H170" s="251">
        <v>69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383</v>
      </c>
      <c r="AU170" s="257" t="s">
        <v>91</v>
      </c>
      <c r="AV170" s="14" t="s">
        <v>91</v>
      </c>
      <c r="AW170" s="14" t="s">
        <v>37</v>
      </c>
      <c r="AX170" s="14" t="s">
        <v>85</v>
      </c>
      <c r="AY170" s="257" t="s">
        <v>373</v>
      </c>
    </row>
    <row r="171" s="2" customFormat="1" ht="21.75" customHeight="1">
      <c r="A171" s="41"/>
      <c r="B171" s="42"/>
      <c r="C171" s="280" t="s">
        <v>656</v>
      </c>
      <c r="D171" s="280" t="s">
        <v>489</v>
      </c>
      <c r="E171" s="281" t="s">
        <v>7244</v>
      </c>
      <c r="F171" s="282" t="s">
        <v>7245</v>
      </c>
      <c r="G171" s="283" t="s">
        <v>595</v>
      </c>
      <c r="H171" s="284">
        <v>5</v>
      </c>
      <c r="I171" s="285"/>
      <c r="J171" s="286">
        <f>ROUND(I171*H171,2)</f>
        <v>0</v>
      </c>
      <c r="K171" s="282" t="s">
        <v>378</v>
      </c>
      <c r="L171" s="287"/>
      <c r="M171" s="288" t="s">
        <v>19</v>
      </c>
      <c r="N171" s="289" t="s">
        <v>50</v>
      </c>
      <c r="O171" s="87"/>
      <c r="P171" s="227">
        <f>O171*H171</f>
        <v>0</v>
      </c>
      <c r="Q171" s="227">
        <v>0.00059999999999999995</v>
      </c>
      <c r="R171" s="227">
        <f>Q171*H171</f>
        <v>0.0029999999999999996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616</v>
      </c>
      <c r="AT171" s="229" t="s">
        <v>489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482</v>
      </c>
      <c r="BM171" s="229" t="s">
        <v>7246</v>
      </c>
    </row>
    <row r="172" s="14" customFormat="1">
      <c r="A172" s="14"/>
      <c r="B172" s="247"/>
      <c r="C172" s="248"/>
      <c r="D172" s="238" t="s">
        <v>383</v>
      </c>
      <c r="E172" s="249" t="s">
        <v>19</v>
      </c>
      <c r="F172" s="250" t="s">
        <v>7247</v>
      </c>
      <c r="G172" s="248"/>
      <c r="H172" s="251">
        <v>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383</v>
      </c>
      <c r="AU172" s="257" t="s">
        <v>91</v>
      </c>
      <c r="AV172" s="14" t="s">
        <v>91</v>
      </c>
      <c r="AW172" s="14" t="s">
        <v>37</v>
      </c>
      <c r="AX172" s="14" t="s">
        <v>85</v>
      </c>
      <c r="AY172" s="257" t="s">
        <v>373</v>
      </c>
    </row>
    <row r="173" s="2" customFormat="1" ht="24.15" customHeight="1">
      <c r="A173" s="41"/>
      <c r="B173" s="42"/>
      <c r="C173" s="218" t="s">
        <v>663</v>
      </c>
      <c r="D173" s="218" t="s">
        <v>375</v>
      </c>
      <c r="E173" s="219" t="s">
        <v>7248</v>
      </c>
      <c r="F173" s="220" t="s">
        <v>7249</v>
      </c>
      <c r="G173" s="221" t="s">
        <v>595</v>
      </c>
      <c r="H173" s="222">
        <v>47</v>
      </c>
      <c r="I173" s="223"/>
      <c r="J173" s="224">
        <f>ROUND(I173*H173,2)</f>
        <v>0</v>
      </c>
      <c r="K173" s="220" t="s">
        <v>5388</v>
      </c>
      <c r="L173" s="47"/>
      <c r="M173" s="225" t="s">
        <v>19</v>
      </c>
      <c r="N173" s="226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482</v>
      </c>
      <c r="AT173" s="229" t="s">
        <v>375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7250</v>
      </c>
    </row>
    <row r="174" s="2" customFormat="1" ht="16.5" customHeight="1">
      <c r="A174" s="41"/>
      <c r="B174" s="42"/>
      <c r="C174" s="280" t="s">
        <v>676</v>
      </c>
      <c r="D174" s="280" t="s">
        <v>489</v>
      </c>
      <c r="E174" s="281" t="s">
        <v>7251</v>
      </c>
      <c r="F174" s="282" t="s">
        <v>7252</v>
      </c>
      <c r="G174" s="283" t="s">
        <v>595</v>
      </c>
      <c r="H174" s="284">
        <v>47</v>
      </c>
      <c r="I174" s="285"/>
      <c r="J174" s="286">
        <f>ROUND(I174*H174,2)</f>
        <v>0</v>
      </c>
      <c r="K174" s="282" t="s">
        <v>5388</v>
      </c>
      <c r="L174" s="287"/>
      <c r="M174" s="288" t="s">
        <v>19</v>
      </c>
      <c r="N174" s="289" t="s">
        <v>50</v>
      </c>
      <c r="O174" s="87"/>
      <c r="P174" s="227">
        <f>O174*H174</f>
        <v>0</v>
      </c>
      <c r="Q174" s="227">
        <v>0.0032799999999999999</v>
      </c>
      <c r="R174" s="227">
        <f>Q174*H174</f>
        <v>0.15415999999999999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616</v>
      </c>
      <c r="AT174" s="229" t="s">
        <v>489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482</v>
      </c>
      <c r="BM174" s="229" t="s">
        <v>7253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7254</v>
      </c>
      <c r="G175" s="248"/>
      <c r="H175" s="251">
        <v>47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85</v>
      </c>
      <c r="AY175" s="257" t="s">
        <v>373</v>
      </c>
    </row>
    <row r="176" s="2" customFormat="1" ht="24.15" customHeight="1">
      <c r="A176" s="41"/>
      <c r="B176" s="42"/>
      <c r="C176" s="218" t="s">
        <v>684</v>
      </c>
      <c r="D176" s="218" t="s">
        <v>375</v>
      </c>
      <c r="E176" s="219" t="s">
        <v>7255</v>
      </c>
      <c r="F176" s="220" t="s">
        <v>7256</v>
      </c>
      <c r="G176" s="221" t="s">
        <v>595</v>
      </c>
      <c r="H176" s="222">
        <v>5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482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482</v>
      </c>
      <c r="BM176" s="229" t="s">
        <v>7257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7258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2" customFormat="1" ht="16.5" customHeight="1">
      <c r="A178" s="41"/>
      <c r="B178" s="42"/>
      <c r="C178" s="280" t="s">
        <v>698</v>
      </c>
      <c r="D178" s="280" t="s">
        <v>489</v>
      </c>
      <c r="E178" s="281" t="s">
        <v>7259</v>
      </c>
      <c r="F178" s="282" t="s">
        <v>7260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5388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0.056000000000000001</v>
      </c>
      <c r="R178" s="227">
        <f>Q178*H178</f>
        <v>0.056000000000000001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616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482</v>
      </c>
      <c r="BM178" s="229" t="s">
        <v>7261</v>
      </c>
    </row>
    <row r="179" s="14" customFormat="1">
      <c r="A179" s="14"/>
      <c r="B179" s="247"/>
      <c r="C179" s="248"/>
      <c r="D179" s="238" t="s">
        <v>383</v>
      </c>
      <c r="E179" s="249" t="s">
        <v>19</v>
      </c>
      <c r="F179" s="250" t="s">
        <v>5820</v>
      </c>
      <c r="G179" s="248"/>
      <c r="H179" s="251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383</v>
      </c>
      <c r="AU179" s="257" t="s">
        <v>91</v>
      </c>
      <c r="AV179" s="14" t="s">
        <v>91</v>
      </c>
      <c r="AW179" s="14" t="s">
        <v>37</v>
      </c>
      <c r="AX179" s="14" t="s">
        <v>85</v>
      </c>
      <c r="AY179" s="257" t="s">
        <v>373</v>
      </c>
    </row>
    <row r="180" s="2" customFormat="1" ht="16.5" customHeight="1">
      <c r="A180" s="41"/>
      <c r="B180" s="42"/>
      <c r="C180" s="280" t="s">
        <v>705</v>
      </c>
      <c r="D180" s="280" t="s">
        <v>489</v>
      </c>
      <c r="E180" s="281" t="s">
        <v>7262</v>
      </c>
      <c r="F180" s="282" t="s">
        <v>7260</v>
      </c>
      <c r="G180" s="283" t="s">
        <v>595</v>
      </c>
      <c r="H180" s="284">
        <v>3</v>
      </c>
      <c r="I180" s="285"/>
      <c r="J180" s="286">
        <f>ROUND(I180*H180,2)</f>
        <v>0</v>
      </c>
      <c r="K180" s="282" t="s">
        <v>5388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0.056000000000000001</v>
      </c>
      <c r="R180" s="227">
        <f>Q180*H180</f>
        <v>0.16800000000000001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616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482</v>
      </c>
      <c r="BM180" s="229" t="s">
        <v>7263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7233</v>
      </c>
      <c r="G181" s="248"/>
      <c r="H181" s="251">
        <v>3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85</v>
      </c>
      <c r="AY181" s="257" t="s">
        <v>373</v>
      </c>
    </row>
    <row r="182" s="2" customFormat="1" ht="16.5" customHeight="1">
      <c r="A182" s="41"/>
      <c r="B182" s="42"/>
      <c r="C182" s="280" t="s">
        <v>716</v>
      </c>
      <c r="D182" s="280" t="s">
        <v>489</v>
      </c>
      <c r="E182" s="281" t="s">
        <v>7264</v>
      </c>
      <c r="F182" s="282" t="s">
        <v>7260</v>
      </c>
      <c r="G182" s="283" t="s">
        <v>595</v>
      </c>
      <c r="H182" s="284">
        <v>1</v>
      </c>
      <c r="I182" s="285"/>
      <c r="J182" s="286">
        <f>ROUND(I182*H182,2)</f>
        <v>0</v>
      </c>
      <c r="K182" s="282" t="s">
        <v>5388</v>
      </c>
      <c r="L182" s="287"/>
      <c r="M182" s="288" t="s">
        <v>19</v>
      </c>
      <c r="N182" s="289" t="s">
        <v>50</v>
      </c>
      <c r="O182" s="87"/>
      <c r="P182" s="227">
        <f>O182*H182</f>
        <v>0</v>
      </c>
      <c r="Q182" s="227">
        <v>0.056000000000000001</v>
      </c>
      <c r="R182" s="227">
        <f>Q182*H182</f>
        <v>0.056000000000000001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616</v>
      </c>
      <c r="AT182" s="229" t="s">
        <v>489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482</v>
      </c>
      <c r="BM182" s="229" t="s">
        <v>7265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5820</v>
      </c>
      <c r="G183" s="248"/>
      <c r="H183" s="251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85</v>
      </c>
      <c r="AY183" s="257" t="s">
        <v>373</v>
      </c>
    </row>
    <row r="184" s="2" customFormat="1" ht="24.15" customHeight="1">
      <c r="A184" s="41"/>
      <c r="B184" s="42"/>
      <c r="C184" s="218" t="s">
        <v>727</v>
      </c>
      <c r="D184" s="218" t="s">
        <v>375</v>
      </c>
      <c r="E184" s="219" t="s">
        <v>7266</v>
      </c>
      <c r="F184" s="220" t="s">
        <v>7267</v>
      </c>
      <c r="G184" s="221" t="s">
        <v>595</v>
      </c>
      <c r="H184" s="222">
        <v>5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482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482</v>
      </c>
      <c r="BM184" s="229" t="s">
        <v>7268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7269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16.5" customHeight="1">
      <c r="A186" s="41"/>
      <c r="B186" s="42"/>
      <c r="C186" s="280" t="s">
        <v>738</v>
      </c>
      <c r="D186" s="280" t="s">
        <v>489</v>
      </c>
      <c r="E186" s="281" t="s">
        <v>7270</v>
      </c>
      <c r="F186" s="282" t="s">
        <v>7260</v>
      </c>
      <c r="G186" s="283" t="s">
        <v>595</v>
      </c>
      <c r="H186" s="284">
        <v>5</v>
      </c>
      <c r="I186" s="285"/>
      <c r="J186" s="286">
        <f>ROUND(I186*H186,2)</f>
        <v>0</v>
      </c>
      <c r="K186" s="282" t="s">
        <v>5388</v>
      </c>
      <c r="L186" s="287"/>
      <c r="M186" s="288" t="s">
        <v>19</v>
      </c>
      <c r="N186" s="289" t="s">
        <v>50</v>
      </c>
      <c r="O186" s="87"/>
      <c r="P186" s="227">
        <f>O186*H186</f>
        <v>0</v>
      </c>
      <c r="Q186" s="227">
        <v>0.056000000000000001</v>
      </c>
      <c r="R186" s="227">
        <f>Q186*H186</f>
        <v>0.28000000000000003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616</v>
      </c>
      <c r="AT186" s="229" t="s">
        <v>489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7271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7247</v>
      </c>
      <c r="G187" s="248"/>
      <c r="H187" s="251">
        <v>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85</v>
      </c>
      <c r="AY187" s="257" t="s">
        <v>373</v>
      </c>
    </row>
    <row r="188" s="2" customFormat="1" ht="37.8" customHeight="1">
      <c r="A188" s="41"/>
      <c r="B188" s="42"/>
      <c r="C188" s="218" t="s">
        <v>747</v>
      </c>
      <c r="D188" s="218" t="s">
        <v>375</v>
      </c>
      <c r="E188" s="219" t="s">
        <v>7272</v>
      </c>
      <c r="F188" s="220" t="s">
        <v>7273</v>
      </c>
      <c r="G188" s="221" t="s">
        <v>595</v>
      </c>
      <c r="H188" s="222">
        <v>16</v>
      </c>
      <c r="I188" s="223"/>
      <c r="J188" s="224">
        <f>ROUND(I188*H188,2)</f>
        <v>0</v>
      </c>
      <c r="K188" s="220" t="s">
        <v>378</v>
      </c>
      <c r="L188" s="47"/>
      <c r="M188" s="225" t="s">
        <v>19</v>
      </c>
      <c r="N188" s="226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482</v>
      </c>
      <c r="AT188" s="229" t="s">
        <v>375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482</v>
      </c>
      <c r="BM188" s="229" t="s">
        <v>7274</v>
      </c>
    </row>
    <row r="189" s="2" customFormat="1">
      <c r="A189" s="41"/>
      <c r="B189" s="42"/>
      <c r="C189" s="43"/>
      <c r="D189" s="231" t="s">
        <v>381</v>
      </c>
      <c r="E189" s="43"/>
      <c r="F189" s="232" t="s">
        <v>7275</v>
      </c>
      <c r="G189" s="43"/>
      <c r="H189" s="43"/>
      <c r="I189" s="233"/>
      <c r="J189" s="43"/>
      <c r="K189" s="43"/>
      <c r="L189" s="47"/>
      <c r="M189" s="234"/>
      <c r="N189" s="23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381</v>
      </c>
      <c r="AU189" s="20" t="s">
        <v>91</v>
      </c>
    </row>
    <row r="190" s="2" customFormat="1" ht="16.5" customHeight="1">
      <c r="A190" s="41"/>
      <c r="B190" s="42"/>
      <c r="C190" s="280" t="s">
        <v>754</v>
      </c>
      <c r="D190" s="280" t="s">
        <v>489</v>
      </c>
      <c r="E190" s="281" t="s">
        <v>7276</v>
      </c>
      <c r="F190" s="282" t="s">
        <v>7277</v>
      </c>
      <c r="G190" s="283" t="s">
        <v>595</v>
      </c>
      <c r="H190" s="284">
        <v>12</v>
      </c>
      <c r="I190" s="285"/>
      <c r="J190" s="286">
        <f>ROUND(I190*H190,2)</f>
        <v>0</v>
      </c>
      <c r="K190" s="282" t="s">
        <v>378</v>
      </c>
      <c r="L190" s="287"/>
      <c r="M190" s="288" t="s">
        <v>19</v>
      </c>
      <c r="N190" s="289" t="s">
        <v>50</v>
      </c>
      <c r="O190" s="87"/>
      <c r="P190" s="227">
        <f>O190*H190</f>
        <v>0</v>
      </c>
      <c r="Q190" s="227">
        <v>0.0045999999999999999</v>
      </c>
      <c r="R190" s="227">
        <f>Q190*H190</f>
        <v>0.055199999999999999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616</v>
      </c>
      <c r="AT190" s="229" t="s">
        <v>489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7278</v>
      </c>
    </row>
    <row r="191" s="14" customFormat="1">
      <c r="A191" s="14"/>
      <c r="B191" s="247"/>
      <c r="C191" s="248"/>
      <c r="D191" s="238" t="s">
        <v>383</v>
      </c>
      <c r="E191" s="249" t="s">
        <v>19</v>
      </c>
      <c r="F191" s="250" t="s">
        <v>7170</v>
      </c>
      <c r="G191" s="248"/>
      <c r="H191" s="251">
        <v>12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383</v>
      </c>
      <c r="AU191" s="257" t="s">
        <v>91</v>
      </c>
      <c r="AV191" s="14" t="s">
        <v>91</v>
      </c>
      <c r="AW191" s="14" t="s">
        <v>37</v>
      </c>
      <c r="AX191" s="14" t="s">
        <v>85</v>
      </c>
      <c r="AY191" s="257" t="s">
        <v>373</v>
      </c>
    </row>
    <row r="192" s="2" customFormat="1" ht="16.5" customHeight="1">
      <c r="A192" s="41"/>
      <c r="B192" s="42"/>
      <c r="C192" s="280" t="s">
        <v>763</v>
      </c>
      <c r="D192" s="280" t="s">
        <v>489</v>
      </c>
      <c r="E192" s="281" t="s">
        <v>7279</v>
      </c>
      <c r="F192" s="282" t="s">
        <v>7280</v>
      </c>
      <c r="G192" s="283" t="s">
        <v>595</v>
      </c>
      <c r="H192" s="284">
        <v>4</v>
      </c>
      <c r="I192" s="285"/>
      <c r="J192" s="286">
        <f>ROUND(I192*H192,2)</f>
        <v>0</v>
      </c>
      <c r="K192" s="282" t="s">
        <v>378</v>
      </c>
      <c r="L192" s="287"/>
      <c r="M192" s="288" t="s">
        <v>19</v>
      </c>
      <c r="N192" s="289" t="s">
        <v>50</v>
      </c>
      <c r="O192" s="87"/>
      <c r="P192" s="227">
        <f>O192*H192</f>
        <v>0</v>
      </c>
      <c r="Q192" s="227">
        <v>0.0053</v>
      </c>
      <c r="R192" s="227">
        <f>Q192*H192</f>
        <v>0.0212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616</v>
      </c>
      <c r="AT192" s="229" t="s">
        <v>489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482</v>
      </c>
      <c r="BM192" s="229" t="s">
        <v>7281</v>
      </c>
    </row>
    <row r="193" s="14" customFormat="1">
      <c r="A193" s="14"/>
      <c r="B193" s="247"/>
      <c r="C193" s="248"/>
      <c r="D193" s="238" t="s">
        <v>383</v>
      </c>
      <c r="E193" s="249" t="s">
        <v>19</v>
      </c>
      <c r="F193" s="250" t="s">
        <v>5505</v>
      </c>
      <c r="G193" s="248"/>
      <c r="H193" s="251">
        <v>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383</v>
      </c>
      <c r="AU193" s="257" t="s">
        <v>91</v>
      </c>
      <c r="AV193" s="14" t="s">
        <v>91</v>
      </c>
      <c r="AW193" s="14" t="s">
        <v>37</v>
      </c>
      <c r="AX193" s="14" t="s">
        <v>85</v>
      </c>
      <c r="AY193" s="257" t="s">
        <v>373</v>
      </c>
    </row>
    <row r="194" s="2" customFormat="1" ht="37.8" customHeight="1">
      <c r="A194" s="41"/>
      <c r="B194" s="42"/>
      <c r="C194" s="218" t="s">
        <v>324</v>
      </c>
      <c r="D194" s="218" t="s">
        <v>375</v>
      </c>
      <c r="E194" s="219" t="s">
        <v>7282</v>
      </c>
      <c r="F194" s="220" t="s">
        <v>7283</v>
      </c>
      <c r="G194" s="221" t="s">
        <v>595</v>
      </c>
      <c r="H194" s="222">
        <v>45</v>
      </c>
      <c r="I194" s="223"/>
      <c r="J194" s="224">
        <f>ROUND(I194*H194,2)</f>
        <v>0</v>
      </c>
      <c r="K194" s="220" t="s">
        <v>378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482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482</v>
      </c>
      <c r="BM194" s="229" t="s">
        <v>7284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7285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2" customFormat="1" ht="16.5" customHeight="1">
      <c r="A196" s="41"/>
      <c r="B196" s="42"/>
      <c r="C196" s="280" t="s">
        <v>774</v>
      </c>
      <c r="D196" s="280" t="s">
        <v>489</v>
      </c>
      <c r="E196" s="281" t="s">
        <v>7286</v>
      </c>
      <c r="F196" s="282" t="s">
        <v>7287</v>
      </c>
      <c r="G196" s="283" t="s">
        <v>595</v>
      </c>
      <c r="H196" s="284">
        <v>38</v>
      </c>
      <c r="I196" s="285"/>
      <c r="J196" s="286">
        <f>ROUND(I196*H196,2)</f>
        <v>0</v>
      </c>
      <c r="K196" s="282" t="s">
        <v>5388</v>
      </c>
      <c r="L196" s="287"/>
      <c r="M196" s="288" t="s">
        <v>19</v>
      </c>
      <c r="N196" s="289" t="s">
        <v>50</v>
      </c>
      <c r="O196" s="87"/>
      <c r="P196" s="227">
        <f>O196*H196</f>
        <v>0</v>
      </c>
      <c r="Q196" s="227">
        <v>0.00059999999999999995</v>
      </c>
      <c r="R196" s="227">
        <f>Q196*H196</f>
        <v>0.022799999999999997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616</v>
      </c>
      <c r="AT196" s="229" t="s">
        <v>489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482</v>
      </c>
      <c r="BM196" s="229" t="s">
        <v>7288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7289</v>
      </c>
      <c r="G197" s="248"/>
      <c r="H197" s="251">
        <v>38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85</v>
      </c>
      <c r="AY197" s="257" t="s">
        <v>373</v>
      </c>
    </row>
    <row r="198" s="2" customFormat="1" ht="16.5" customHeight="1">
      <c r="A198" s="41"/>
      <c r="B198" s="42"/>
      <c r="C198" s="280" t="s">
        <v>781</v>
      </c>
      <c r="D198" s="280" t="s">
        <v>489</v>
      </c>
      <c r="E198" s="281" t="s">
        <v>7290</v>
      </c>
      <c r="F198" s="282" t="s">
        <v>7291</v>
      </c>
      <c r="G198" s="283" t="s">
        <v>595</v>
      </c>
      <c r="H198" s="284">
        <v>7</v>
      </c>
      <c r="I198" s="285"/>
      <c r="J198" s="286">
        <f>ROUND(I198*H198,2)</f>
        <v>0</v>
      </c>
      <c r="K198" s="282" t="s">
        <v>5388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</v>
      </c>
      <c r="R198" s="227">
        <f>Q198*H198</f>
        <v>0.0070000000000000001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7292</v>
      </c>
    </row>
    <row r="199" s="14" customFormat="1">
      <c r="A199" s="14"/>
      <c r="B199" s="247"/>
      <c r="C199" s="248"/>
      <c r="D199" s="238" t="s">
        <v>383</v>
      </c>
      <c r="E199" s="249" t="s">
        <v>19</v>
      </c>
      <c r="F199" s="250" t="s">
        <v>7293</v>
      </c>
      <c r="G199" s="248"/>
      <c r="H199" s="251">
        <v>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37</v>
      </c>
      <c r="AX199" s="14" t="s">
        <v>85</v>
      </c>
      <c r="AY199" s="257" t="s">
        <v>373</v>
      </c>
    </row>
    <row r="200" s="2" customFormat="1" ht="37.8" customHeight="1">
      <c r="A200" s="41"/>
      <c r="B200" s="42"/>
      <c r="C200" s="218" t="s">
        <v>787</v>
      </c>
      <c r="D200" s="218" t="s">
        <v>375</v>
      </c>
      <c r="E200" s="219" t="s">
        <v>7294</v>
      </c>
      <c r="F200" s="220" t="s">
        <v>7295</v>
      </c>
      <c r="G200" s="221" t="s">
        <v>595</v>
      </c>
      <c r="H200" s="222">
        <v>10</v>
      </c>
      <c r="I200" s="223"/>
      <c r="J200" s="224">
        <f>ROUND(I200*H200,2)</f>
        <v>0</v>
      </c>
      <c r="K200" s="220" t="s">
        <v>5388</v>
      </c>
      <c r="L200" s="47"/>
      <c r="M200" s="225" t="s">
        <v>19</v>
      </c>
      <c r="N200" s="226" t="s">
        <v>50</v>
      </c>
      <c r="O200" s="87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482</v>
      </c>
      <c r="AT200" s="229" t="s">
        <v>375</v>
      </c>
      <c r="AU200" s="229" t="s">
        <v>91</v>
      </c>
      <c r="AY200" s="20" t="s">
        <v>373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91</v>
      </c>
      <c r="BK200" s="230">
        <f>ROUND(I200*H200,2)</f>
        <v>0</v>
      </c>
      <c r="BL200" s="20" t="s">
        <v>482</v>
      </c>
      <c r="BM200" s="229" t="s">
        <v>7296</v>
      </c>
    </row>
    <row r="201" s="2" customFormat="1" ht="16.5" customHeight="1">
      <c r="A201" s="41"/>
      <c r="B201" s="42"/>
      <c r="C201" s="280" t="s">
        <v>793</v>
      </c>
      <c r="D201" s="280" t="s">
        <v>489</v>
      </c>
      <c r="E201" s="281" t="s">
        <v>7297</v>
      </c>
      <c r="F201" s="282" t="s">
        <v>7298</v>
      </c>
      <c r="G201" s="283" t="s">
        <v>595</v>
      </c>
      <c r="H201" s="284">
        <v>2</v>
      </c>
      <c r="I201" s="285"/>
      <c r="J201" s="286">
        <f>ROUND(I201*H201,2)</f>
        <v>0</v>
      </c>
      <c r="K201" s="282" t="s">
        <v>5388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616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482</v>
      </c>
      <c r="BM201" s="229" t="s">
        <v>7299</v>
      </c>
    </row>
    <row r="202" s="2" customFormat="1" ht="16.5" customHeight="1">
      <c r="A202" s="41"/>
      <c r="B202" s="42"/>
      <c r="C202" s="280" t="s">
        <v>799</v>
      </c>
      <c r="D202" s="280" t="s">
        <v>489</v>
      </c>
      <c r="E202" s="281" t="s">
        <v>7300</v>
      </c>
      <c r="F202" s="282" t="s">
        <v>7298</v>
      </c>
      <c r="G202" s="283" t="s">
        <v>595</v>
      </c>
      <c r="H202" s="284">
        <v>2</v>
      </c>
      <c r="I202" s="285"/>
      <c r="J202" s="286">
        <f>ROUND(I202*H202,2)</f>
        <v>0</v>
      </c>
      <c r="K202" s="282" t="s">
        <v>5388</v>
      </c>
      <c r="L202" s="287"/>
      <c r="M202" s="288" t="s">
        <v>19</v>
      </c>
      <c r="N202" s="289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616</v>
      </c>
      <c r="AT202" s="229" t="s">
        <v>489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7301</v>
      </c>
    </row>
    <row r="203" s="14" customFormat="1">
      <c r="A203" s="14"/>
      <c r="B203" s="247"/>
      <c r="C203" s="248"/>
      <c r="D203" s="238" t="s">
        <v>383</v>
      </c>
      <c r="E203" s="249" t="s">
        <v>19</v>
      </c>
      <c r="F203" s="250" t="s">
        <v>5510</v>
      </c>
      <c r="G203" s="248"/>
      <c r="H203" s="251">
        <v>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383</v>
      </c>
      <c r="AU203" s="257" t="s">
        <v>91</v>
      </c>
      <c r="AV203" s="14" t="s">
        <v>91</v>
      </c>
      <c r="AW203" s="14" t="s">
        <v>37</v>
      </c>
      <c r="AX203" s="14" t="s">
        <v>85</v>
      </c>
      <c r="AY203" s="257" t="s">
        <v>373</v>
      </c>
    </row>
    <row r="204" s="2" customFormat="1" ht="16.5" customHeight="1">
      <c r="A204" s="41"/>
      <c r="B204" s="42"/>
      <c r="C204" s="280" t="s">
        <v>805</v>
      </c>
      <c r="D204" s="280" t="s">
        <v>489</v>
      </c>
      <c r="E204" s="281" t="s">
        <v>7302</v>
      </c>
      <c r="F204" s="282" t="s">
        <v>7298</v>
      </c>
      <c r="G204" s="283" t="s">
        <v>595</v>
      </c>
      <c r="H204" s="284">
        <v>6</v>
      </c>
      <c r="I204" s="285"/>
      <c r="J204" s="286">
        <f>ROUND(I204*H204,2)</f>
        <v>0</v>
      </c>
      <c r="K204" s="282" t="s">
        <v>5388</v>
      </c>
      <c r="L204" s="287"/>
      <c r="M204" s="288" t="s">
        <v>19</v>
      </c>
      <c r="N204" s="289" t="s">
        <v>50</v>
      </c>
      <c r="O204" s="87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616</v>
      </c>
      <c r="AT204" s="229" t="s">
        <v>489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482</v>
      </c>
      <c r="BM204" s="229" t="s">
        <v>7303</v>
      </c>
    </row>
    <row r="205" s="14" customFormat="1">
      <c r="A205" s="14"/>
      <c r="B205" s="247"/>
      <c r="C205" s="248"/>
      <c r="D205" s="238" t="s">
        <v>383</v>
      </c>
      <c r="E205" s="249" t="s">
        <v>19</v>
      </c>
      <c r="F205" s="250" t="s">
        <v>7304</v>
      </c>
      <c r="G205" s="248"/>
      <c r="H205" s="251">
        <v>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383</v>
      </c>
      <c r="AU205" s="257" t="s">
        <v>91</v>
      </c>
      <c r="AV205" s="14" t="s">
        <v>91</v>
      </c>
      <c r="AW205" s="14" t="s">
        <v>37</v>
      </c>
      <c r="AX205" s="14" t="s">
        <v>85</v>
      </c>
      <c r="AY205" s="257" t="s">
        <v>373</v>
      </c>
    </row>
    <row r="206" s="2" customFormat="1" ht="37.8" customHeight="1">
      <c r="A206" s="41"/>
      <c r="B206" s="42"/>
      <c r="C206" s="218" t="s">
        <v>811</v>
      </c>
      <c r="D206" s="218" t="s">
        <v>375</v>
      </c>
      <c r="E206" s="219" t="s">
        <v>7305</v>
      </c>
      <c r="F206" s="220" t="s">
        <v>7306</v>
      </c>
      <c r="G206" s="221" t="s">
        <v>595</v>
      </c>
      <c r="H206" s="222">
        <v>8</v>
      </c>
      <c r="I206" s="223"/>
      <c r="J206" s="224">
        <f>ROUND(I206*H206,2)</f>
        <v>0</v>
      </c>
      <c r="K206" s="220" t="s">
        <v>5388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7307</v>
      </c>
    </row>
    <row r="207" s="2" customFormat="1" ht="16.5" customHeight="1">
      <c r="A207" s="41"/>
      <c r="B207" s="42"/>
      <c r="C207" s="280" t="s">
        <v>817</v>
      </c>
      <c r="D207" s="280" t="s">
        <v>489</v>
      </c>
      <c r="E207" s="281" t="s">
        <v>7308</v>
      </c>
      <c r="F207" s="282" t="s">
        <v>7309</v>
      </c>
      <c r="G207" s="283" t="s">
        <v>595</v>
      </c>
      <c r="H207" s="284">
        <v>6</v>
      </c>
      <c r="I207" s="285"/>
      <c r="J207" s="286">
        <f>ROUND(I207*H207,2)</f>
        <v>0</v>
      </c>
      <c r="K207" s="282" t="s">
        <v>5388</v>
      </c>
      <c r="L207" s="287"/>
      <c r="M207" s="288" t="s">
        <v>19</v>
      </c>
      <c r="N207" s="289" t="s">
        <v>50</v>
      </c>
      <c r="O207" s="87"/>
      <c r="P207" s="227">
        <f>O207*H207</f>
        <v>0</v>
      </c>
      <c r="Q207" s="227">
        <v>0.0067999999999999996</v>
      </c>
      <c r="R207" s="227">
        <f>Q207*H207</f>
        <v>0.040799999999999996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616</v>
      </c>
      <c r="AT207" s="229" t="s">
        <v>489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482</v>
      </c>
      <c r="BM207" s="229" t="s">
        <v>7310</v>
      </c>
    </row>
    <row r="208" s="14" customFormat="1">
      <c r="A208" s="14"/>
      <c r="B208" s="247"/>
      <c r="C208" s="248"/>
      <c r="D208" s="238" t="s">
        <v>383</v>
      </c>
      <c r="E208" s="249" t="s">
        <v>19</v>
      </c>
      <c r="F208" s="250" t="s">
        <v>7304</v>
      </c>
      <c r="G208" s="248"/>
      <c r="H208" s="251">
        <v>6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383</v>
      </c>
      <c r="AU208" s="257" t="s">
        <v>91</v>
      </c>
      <c r="AV208" s="14" t="s">
        <v>91</v>
      </c>
      <c r="AW208" s="14" t="s">
        <v>37</v>
      </c>
      <c r="AX208" s="14" t="s">
        <v>85</v>
      </c>
      <c r="AY208" s="257" t="s">
        <v>373</v>
      </c>
    </row>
    <row r="209" s="2" customFormat="1" ht="16.5" customHeight="1">
      <c r="A209" s="41"/>
      <c r="B209" s="42"/>
      <c r="C209" s="280" t="s">
        <v>823</v>
      </c>
      <c r="D209" s="280" t="s">
        <v>489</v>
      </c>
      <c r="E209" s="281" t="s">
        <v>7311</v>
      </c>
      <c r="F209" s="282" t="s">
        <v>7309</v>
      </c>
      <c r="G209" s="283" t="s">
        <v>595</v>
      </c>
      <c r="H209" s="284">
        <v>2</v>
      </c>
      <c r="I209" s="285"/>
      <c r="J209" s="286">
        <f>ROUND(I209*H209,2)</f>
        <v>0</v>
      </c>
      <c r="K209" s="282" t="s">
        <v>5388</v>
      </c>
      <c r="L209" s="287"/>
      <c r="M209" s="288" t="s">
        <v>19</v>
      </c>
      <c r="N209" s="289" t="s">
        <v>50</v>
      </c>
      <c r="O209" s="87"/>
      <c r="P209" s="227">
        <f>O209*H209</f>
        <v>0</v>
      </c>
      <c r="Q209" s="227">
        <v>0.0067999999999999996</v>
      </c>
      <c r="R209" s="227">
        <f>Q209*H209</f>
        <v>0.013599999999999999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616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482</v>
      </c>
      <c r="BM209" s="229" t="s">
        <v>7312</v>
      </c>
    </row>
    <row r="210" s="14" customFormat="1">
      <c r="A210" s="14"/>
      <c r="B210" s="247"/>
      <c r="C210" s="248"/>
      <c r="D210" s="238" t="s">
        <v>383</v>
      </c>
      <c r="E210" s="249" t="s">
        <v>19</v>
      </c>
      <c r="F210" s="250" t="s">
        <v>5510</v>
      </c>
      <c r="G210" s="248"/>
      <c r="H210" s="251">
        <v>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383</v>
      </c>
      <c r="AU210" s="257" t="s">
        <v>91</v>
      </c>
      <c r="AV210" s="14" t="s">
        <v>91</v>
      </c>
      <c r="AW210" s="14" t="s">
        <v>37</v>
      </c>
      <c r="AX210" s="14" t="s">
        <v>85</v>
      </c>
      <c r="AY210" s="257" t="s">
        <v>373</v>
      </c>
    </row>
    <row r="211" s="2" customFormat="1" ht="33" customHeight="1">
      <c r="A211" s="41"/>
      <c r="B211" s="42"/>
      <c r="C211" s="218" t="s">
        <v>878</v>
      </c>
      <c r="D211" s="218" t="s">
        <v>375</v>
      </c>
      <c r="E211" s="219" t="s">
        <v>7313</v>
      </c>
      <c r="F211" s="220" t="s">
        <v>7314</v>
      </c>
      <c r="G211" s="221" t="s">
        <v>595</v>
      </c>
      <c r="H211" s="222">
        <v>9</v>
      </c>
      <c r="I211" s="223"/>
      <c r="J211" s="224">
        <f>ROUND(I211*H211,2)</f>
        <v>0</v>
      </c>
      <c r="K211" s="220" t="s">
        <v>378</v>
      </c>
      <c r="L211" s="47"/>
      <c r="M211" s="225" t="s">
        <v>19</v>
      </c>
      <c r="N211" s="226" t="s">
        <v>50</v>
      </c>
      <c r="O211" s="87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9" t="s">
        <v>482</v>
      </c>
      <c r="AT211" s="229" t="s">
        <v>375</v>
      </c>
      <c r="AU211" s="229" t="s">
        <v>91</v>
      </c>
      <c r="AY211" s="20" t="s">
        <v>373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0" t="s">
        <v>91</v>
      </c>
      <c r="BK211" s="230">
        <f>ROUND(I211*H211,2)</f>
        <v>0</v>
      </c>
      <c r="BL211" s="20" t="s">
        <v>482</v>
      </c>
      <c r="BM211" s="229" t="s">
        <v>7315</v>
      </c>
    </row>
    <row r="212" s="2" customFormat="1">
      <c r="A212" s="41"/>
      <c r="B212" s="42"/>
      <c r="C212" s="43"/>
      <c r="D212" s="231" t="s">
        <v>381</v>
      </c>
      <c r="E212" s="43"/>
      <c r="F212" s="232" t="s">
        <v>7316</v>
      </c>
      <c r="G212" s="43"/>
      <c r="H212" s="43"/>
      <c r="I212" s="233"/>
      <c r="J212" s="43"/>
      <c r="K212" s="43"/>
      <c r="L212" s="47"/>
      <c r="M212" s="234"/>
      <c r="N212" s="23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381</v>
      </c>
      <c r="AU212" s="20" t="s">
        <v>91</v>
      </c>
    </row>
    <row r="213" s="2" customFormat="1" ht="16.5" customHeight="1">
      <c r="A213" s="41"/>
      <c r="B213" s="42"/>
      <c r="C213" s="280" t="s">
        <v>928</v>
      </c>
      <c r="D213" s="280" t="s">
        <v>489</v>
      </c>
      <c r="E213" s="281" t="s">
        <v>7317</v>
      </c>
      <c r="F213" s="282" t="s">
        <v>7318</v>
      </c>
      <c r="G213" s="283" t="s">
        <v>595</v>
      </c>
      <c r="H213" s="284">
        <v>9</v>
      </c>
      <c r="I213" s="285"/>
      <c r="J213" s="286">
        <f>ROUND(I213*H213,2)</f>
        <v>0</v>
      </c>
      <c r="K213" s="282" t="s">
        <v>5388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0.00040000000000000002</v>
      </c>
      <c r="R213" s="227">
        <f>Q213*H213</f>
        <v>0.0036000000000000003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616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482</v>
      </c>
      <c r="BM213" s="229" t="s">
        <v>7319</v>
      </c>
    </row>
    <row r="214" s="14" customFormat="1">
      <c r="A214" s="14"/>
      <c r="B214" s="247"/>
      <c r="C214" s="248"/>
      <c r="D214" s="238" t="s">
        <v>383</v>
      </c>
      <c r="E214" s="249" t="s">
        <v>19</v>
      </c>
      <c r="F214" s="250" t="s">
        <v>7320</v>
      </c>
      <c r="G214" s="248"/>
      <c r="H214" s="251">
        <v>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383</v>
      </c>
      <c r="AU214" s="257" t="s">
        <v>91</v>
      </c>
      <c r="AV214" s="14" t="s">
        <v>91</v>
      </c>
      <c r="AW214" s="14" t="s">
        <v>37</v>
      </c>
      <c r="AX214" s="14" t="s">
        <v>85</v>
      </c>
      <c r="AY214" s="257" t="s">
        <v>373</v>
      </c>
    </row>
    <row r="215" s="2" customFormat="1" ht="37.8" customHeight="1">
      <c r="A215" s="41"/>
      <c r="B215" s="42"/>
      <c r="C215" s="218" t="s">
        <v>933</v>
      </c>
      <c r="D215" s="218" t="s">
        <v>375</v>
      </c>
      <c r="E215" s="219" t="s">
        <v>7321</v>
      </c>
      <c r="F215" s="220" t="s">
        <v>7322</v>
      </c>
      <c r="G215" s="221" t="s">
        <v>595</v>
      </c>
      <c r="H215" s="222">
        <v>7</v>
      </c>
      <c r="I215" s="223"/>
      <c r="J215" s="224">
        <f>ROUND(I215*H215,2)</f>
        <v>0</v>
      </c>
      <c r="K215" s="220" t="s">
        <v>378</v>
      </c>
      <c r="L215" s="47"/>
      <c r="M215" s="225" t="s">
        <v>19</v>
      </c>
      <c r="N215" s="226" t="s">
        <v>50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482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482</v>
      </c>
      <c r="BM215" s="229" t="s">
        <v>7323</v>
      </c>
    </row>
    <row r="216" s="2" customFormat="1">
      <c r="A216" s="41"/>
      <c r="B216" s="42"/>
      <c r="C216" s="43"/>
      <c r="D216" s="231" t="s">
        <v>381</v>
      </c>
      <c r="E216" s="43"/>
      <c r="F216" s="232" t="s">
        <v>7324</v>
      </c>
      <c r="G216" s="43"/>
      <c r="H216" s="43"/>
      <c r="I216" s="233"/>
      <c r="J216" s="43"/>
      <c r="K216" s="43"/>
      <c r="L216" s="47"/>
      <c r="M216" s="234"/>
      <c r="N216" s="23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381</v>
      </c>
      <c r="AU216" s="20" t="s">
        <v>91</v>
      </c>
    </row>
    <row r="217" s="2" customFormat="1" ht="16.5" customHeight="1">
      <c r="A217" s="41"/>
      <c r="B217" s="42"/>
      <c r="C217" s="280" t="s">
        <v>941</v>
      </c>
      <c r="D217" s="280" t="s">
        <v>489</v>
      </c>
      <c r="E217" s="281" t="s">
        <v>7325</v>
      </c>
      <c r="F217" s="282" t="s">
        <v>7326</v>
      </c>
      <c r="G217" s="283" t="s">
        <v>595</v>
      </c>
      <c r="H217" s="284">
        <v>5</v>
      </c>
      <c r="I217" s="285"/>
      <c r="J217" s="286">
        <f>ROUND(I217*H217,2)</f>
        <v>0</v>
      </c>
      <c r="K217" s="282" t="s">
        <v>5388</v>
      </c>
      <c r="L217" s="287"/>
      <c r="M217" s="288" t="s">
        <v>19</v>
      </c>
      <c r="N217" s="289" t="s">
        <v>50</v>
      </c>
      <c r="O217" s="87"/>
      <c r="P217" s="227">
        <f>O217*H217</f>
        <v>0</v>
      </c>
      <c r="Q217" s="227">
        <v>0.00059999999999999995</v>
      </c>
      <c r="R217" s="227">
        <f>Q217*H217</f>
        <v>0.0029999999999999996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616</v>
      </c>
      <c r="AT217" s="229" t="s">
        <v>489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482</v>
      </c>
      <c r="BM217" s="229" t="s">
        <v>7327</v>
      </c>
    </row>
    <row r="218" s="14" customFormat="1">
      <c r="A218" s="14"/>
      <c r="B218" s="247"/>
      <c r="C218" s="248"/>
      <c r="D218" s="238" t="s">
        <v>383</v>
      </c>
      <c r="E218" s="249" t="s">
        <v>19</v>
      </c>
      <c r="F218" s="250" t="s">
        <v>7328</v>
      </c>
      <c r="G218" s="248"/>
      <c r="H218" s="251">
        <v>5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383</v>
      </c>
      <c r="AU218" s="257" t="s">
        <v>91</v>
      </c>
      <c r="AV218" s="14" t="s">
        <v>91</v>
      </c>
      <c r="AW218" s="14" t="s">
        <v>37</v>
      </c>
      <c r="AX218" s="14" t="s">
        <v>85</v>
      </c>
      <c r="AY218" s="257" t="s">
        <v>373</v>
      </c>
    </row>
    <row r="219" s="2" customFormat="1" ht="16.5" customHeight="1">
      <c r="A219" s="41"/>
      <c r="B219" s="42"/>
      <c r="C219" s="280" t="s">
        <v>949</v>
      </c>
      <c r="D219" s="280" t="s">
        <v>489</v>
      </c>
      <c r="E219" s="281" t="s">
        <v>7329</v>
      </c>
      <c r="F219" s="282" t="s">
        <v>7330</v>
      </c>
      <c r="G219" s="283" t="s">
        <v>595</v>
      </c>
      <c r="H219" s="284">
        <v>2</v>
      </c>
      <c r="I219" s="285"/>
      <c r="J219" s="286">
        <f>ROUND(I219*H219,2)</f>
        <v>0</v>
      </c>
      <c r="K219" s="282" t="s">
        <v>5388</v>
      </c>
      <c r="L219" s="287"/>
      <c r="M219" s="288" t="s">
        <v>19</v>
      </c>
      <c r="N219" s="289" t="s">
        <v>50</v>
      </c>
      <c r="O219" s="87"/>
      <c r="P219" s="227">
        <f>O219*H219</f>
        <v>0</v>
      </c>
      <c r="Q219" s="227">
        <v>0.001</v>
      </c>
      <c r="R219" s="227">
        <f>Q219*H219</f>
        <v>0.002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616</v>
      </c>
      <c r="AT219" s="229" t="s">
        <v>489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482</v>
      </c>
      <c r="BM219" s="229" t="s">
        <v>7331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7332</v>
      </c>
      <c r="G220" s="248"/>
      <c r="H220" s="251">
        <v>2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85</v>
      </c>
      <c r="AY220" s="257" t="s">
        <v>373</v>
      </c>
    </row>
    <row r="221" s="2" customFormat="1" ht="37.8" customHeight="1">
      <c r="A221" s="41"/>
      <c r="B221" s="42"/>
      <c r="C221" s="218" t="s">
        <v>955</v>
      </c>
      <c r="D221" s="218" t="s">
        <v>375</v>
      </c>
      <c r="E221" s="219" t="s">
        <v>7333</v>
      </c>
      <c r="F221" s="220" t="s">
        <v>7334</v>
      </c>
      <c r="G221" s="221" t="s">
        <v>595</v>
      </c>
      <c r="H221" s="222">
        <v>2</v>
      </c>
      <c r="I221" s="223"/>
      <c r="J221" s="224">
        <f>ROUND(I221*H221,2)</f>
        <v>0</v>
      </c>
      <c r="K221" s="220" t="s">
        <v>378</v>
      </c>
      <c r="L221" s="47"/>
      <c r="M221" s="225" t="s">
        <v>19</v>
      </c>
      <c r="N221" s="226" t="s">
        <v>50</v>
      </c>
      <c r="O221" s="87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9" t="s">
        <v>482</v>
      </c>
      <c r="AT221" s="229" t="s">
        <v>375</v>
      </c>
      <c r="AU221" s="229" t="s">
        <v>91</v>
      </c>
      <c r="AY221" s="20" t="s">
        <v>373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0" t="s">
        <v>91</v>
      </c>
      <c r="BK221" s="230">
        <f>ROUND(I221*H221,2)</f>
        <v>0</v>
      </c>
      <c r="BL221" s="20" t="s">
        <v>482</v>
      </c>
      <c r="BM221" s="229" t="s">
        <v>7335</v>
      </c>
    </row>
    <row r="222" s="2" customFormat="1">
      <c r="A222" s="41"/>
      <c r="B222" s="42"/>
      <c r="C222" s="43"/>
      <c r="D222" s="231" t="s">
        <v>381</v>
      </c>
      <c r="E222" s="43"/>
      <c r="F222" s="232" t="s">
        <v>7336</v>
      </c>
      <c r="G222" s="43"/>
      <c r="H222" s="43"/>
      <c r="I222" s="233"/>
      <c r="J222" s="43"/>
      <c r="K222" s="43"/>
      <c r="L222" s="47"/>
      <c r="M222" s="234"/>
      <c r="N222" s="23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381</v>
      </c>
      <c r="AU222" s="20" t="s">
        <v>91</v>
      </c>
    </row>
    <row r="223" s="2" customFormat="1" ht="24.15" customHeight="1">
      <c r="A223" s="41"/>
      <c r="B223" s="42"/>
      <c r="C223" s="280" t="s">
        <v>960</v>
      </c>
      <c r="D223" s="280" t="s">
        <v>489</v>
      </c>
      <c r="E223" s="281" t="s">
        <v>7337</v>
      </c>
      <c r="F223" s="282" t="s">
        <v>7338</v>
      </c>
      <c r="G223" s="283" t="s">
        <v>595</v>
      </c>
      <c r="H223" s="284">
        <v>2</v>
      </c>
      <c r="I223" s="285"/>
      <c r="J223" s="286">
        <f>ROUND(I223*H223,2)</f>
        <v>0</v>
      </c>
      <c r="K223" s="282" t="s">
        <v>378</v>
      </c>
      <c r="L223" s="287"/>
      <c r="M223" s="288" t="s">
        <v>19</v>
      </c>
      <c r="N223" s="289" t="s">
        <v>50</v>
      </c>
      <c r="O223" s="87"/>
      <c r="P223" s="227">
        <f>O223*H223</f>
        <v>0</v>
      </c>
      <c r="Q223" s="227">
        <v>0.012800000000000001</v>
      </c>
      <c r="R223" s="227">
        <f>Q223*H223</f>
        <v>0.025600000000000001</v>
      </c>
      <c r="S223" s="227">
        <v>0</v>
      </c>
      <c r="T223" s="22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616</v>
      </c>
      <c r="AT223" s="229" t="s">
        <v>489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482</v>
      </c>
      <c r="BM223" s="229" t="s">
        <v>7339</v>
      </c>
    </row>
    <row r="224" s="14" customFormat="1">
      <c r="A224" s="14"/>
      <c r="B224" s="247"/>
      <c r="C224" s="248"/>
      <c r="D224" s="238" t="s">
        <v>383</v>
      </c>
      <c r="E224" s="249" t="s">
        <v>19</v>
      </c>
      <c r="F224" s="250" t="s">
        <v>7332</v>
      </c>
      <c r="G224" s="248"/>
      <c r="H224" s="251">
        <v>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383</v>
      </c>
      <c r="AU224" s="257" t="s">
        <v>91</v>
      </c>
      <c r="AV224" s="14" t="s">
        <v>91</v>
      </c>
      <c r="AW224" s="14" t="s">
        <v>37</v>
      </c>
      <c r="AX224" s="14" t="s">
        <v>85</v>
      </c>
      <c r="AY224" s="257" t="s">
        <v>373</v>
      </c>
    </row>
    <row r="225" s="2" customFormat="1" ht="24.15" customHeight="1">
      <c r="A225" s="41"/>
      <c r="B225" s="42"/>
      <c r="C225" s="218" t="s">
        <v>973</v>
      </c>
      <c r="D225" s="218" t="s">
        <v>375</v>
      </c>
      <c r="E225" s="219" t="s">
        <v>7340</v>
      </c>
      <c r="F225" s="220" t="s">
        <v>7341</v>
      </c>
      <c r="G225" s="221" t="s">
        <v>595</v>
      </c>
      <c r="H225" s="222">
        <v>2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482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482</v>
      </c>
      <c r="BM225" s="229" t="s">
        <v>7342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7343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21.75" customHeight="1">
      <c r="A227" s="41"/>
      <c r="B227" s="42"/>
      <c r="C227" s="280" t="s">
        <v>982</v>
      </c>
      <c r="D227" s="280" t="s">
        <v>489</v>
      </c>
      <c r="E227" s="281" t="s">
        <v>7344</v>
      </c>
      <c r="F227" s="282" t="s">
        <v>7345</v>
      </c>
      <c r="G227" s="283" t="s">
        <v>595</v>
      </c>
      <c r="H227" s="284">
        <v>2</v>
      </c>
      <c r="I227" s="285"/>
      <c r="J227" s="286">
        <f>ROUND(I227*H227,2)</f>
        <v>0</v>
      </c>
      <c r="K227" s="282" t="s">
        <v>378</v>
      </c>
      <c r="L227" s="287"/>
      <c r="M227" s="288" t="s">
        <v>19</v>
      </c>
      <c r="N227" s="289" t="s">
        <v>50</v>
      </c>
      <c r="O227" s="87"/>
      <c r="P227" s="227">
        <f>O227*H227</f>
        <v>0</v>
      </c>
      <c r="Q227" s="227">
        <v>0.00029999999999999997</v>
      </c>
      <c r="R227" s="227">
        <f>Q227*H227</f>
        <v>0.00059999999999999995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616</v>
      </c>
      <c r="AT227" s="229" t="s">
        <v>489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482</v>
      </c>
      <c r="BM227" s="229" t="s">
        <v>7346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7332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85</v>
      </c>
      <c r="AY228" s="257" t="s">
        <v>373</v>
      </c>
    </row>
    <row r="229" s="2" customFormat="1" ht="37.8" customHeight="1">
      <c r="A229" s="41"/>
      <c r="B229" s="42"/>
      <c r="C229" s="218" t="s">
        <v>996</v>
      </c>
      <c r="D229" s="218" t="s">
        <v>375</v>
      </c>
      <c r="E229" s="219" t="s">
        <v>7347</v>
      </c>
      <c r="F229" s="220" t="s">
        <v>7348</v>
      </c>
      <c r="G229" s="221" t="s">
        <v>230</v>
      </c>
      <c r="H229" s="222">
        <v>188.5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482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482</v>
      </c>
      <c r="BM229" s="229" t="s">
        <v>7349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7350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14" customFormat="1">
      <c r="A231" s="14"/>
      <c r="B231" s="247"/>
      <c r="C231" s="248"/>
      <c r="D231" s="238" t="s">
        <v>383</v>
      </c>
      <c r="E231" s="249" t="s">
        <v>19</v>
      </c>
      <c r="F231" s="250" t="s">
        <v>7351</v>
      </c>
      <c r="G231" s="248"/>
      <c r="H231" s="251">
        <v>19.199999999999999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383</v>
      </c>
      <c r="AU231" s="257" t="s">
        <v>91</v>
      </c>
      <c r="AV231" s="14" t="s">
        <v>91</v>
      </c>
      <c r="AW231" s="14" t="s">
        <v>37</v>
      </c>
      <c r="AX231" s="14" t="s">
        <v>78</v>
      </c>
      <c r="AY231" s="257" t="s">
        <v>373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7352</v>
      </c>
      <c r="G232" s="248"/>
      <c r="H232" s="251">
        <v>169.30000000000001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5" customFormat="1">
      <c r="A233" s="15"/>
      <c r="B233" s="258"/>
      <c r="C233" s="259"/>
      <c r="D233" s="238" t="s">
        <v>383</v>
      </c>
      <c r="E233" s="260" t="s">
        <v>19</v>
      </c>
      <c r="F233" s="261" t="s">
        <v>386</v>
      </c>
      <c r="G233" s="259"/>
      <c r="H233" s="262">
        <v>188.5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383</v>
      </c>
      <c r="AU233" s="268" t="s">
        <v>91</v>
      </c>
      <c r="AV233" s="15" t="s">
        <v>379</v>
      </c>
      <c r="AW233" s="15" t="s">
        <v>37</v>
      </c>
      <c r="AX233" s="15" t="s">
        <v>85</v>
      </c>
      <c r="AY233" s="268" t="s">
        <v>373</v>
      </c>
    </row>
    <row r="234" s="2" customFormat="1" ht="24.15" customHeight="1">
      <c r="A234" s="41"/>
      <c r="B234" s="42"/>
      <c r="C234" s="280" t="s">
        <v>1001</v>
      </c>
      <c r="D234" s="280" t="s">
        <v>489</v>
      </c>
      <c r="E234" s="281" t="s">
        <v>7353</v>
      </c>
      <c r="F234" s="282" t="s">
        <v>7354</v>
      </c>
      <c r="G234" s="283" t="s">
        <v>595</v>
      </c>
      <c r="H234" s="284">
        <v>2</v>
      </c>
      <c r="I234" s="285"/>
      <c r="J234" s="286">
        <f>ROUND(I234*H234,2)</f>
        <v>0</v>
      </c>
      <c r="K234" s="282" t="s">
        <v>378</v>
      </c>
      <c r="L234" s="287"/>
      <c r="M234" s="288" t="s">
        <v>19</v>
      </c>
      <c r="N234" s="289" t="s">
        <v>50</v>
      </c>
      <c r="O234" s="87"/>
      <c r="P234" s="227">
        <f>O234*H234</f>
        <v>0</v>
      </c>
      <c r="Q234" s="227">
        <v>0.0053</v>
      </c>
      <c r="R234" s="227">
        <f>Q234*H234</f>
        <v>0.0106</v>
      </c>
      <c r="S234" s="227">
        <v>0</v>
      </c>
      <c r="T234" s="22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9" t="s">
        <v>616</v>
      </c>
      <c r="AT234" s="229" t="s">
        <v>489</v>
      </c>
      <c r="AU234" s="229" t="s">
        <v>91</v>
      </c>
      <c r="AY234" s="20" t="s">
        <v>373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91</v>
      </c>
      <c r="BK234" s="230">
        <f>ROUND(I234*H234,2)</f>
        <v>0</v>
      </c>
      <c r="BL234" s="20" t="s">
        <v>482</v>
      </c>
      <c r="BM234" s="229" t="s">
        <v>7355</v>
      </c>
    </row>
    <row r="235" s="14" customFormat="1">
      <c r="A235" s="14"/>
      <c r="B235" s="247"/>
      <c r="C235" s="248"/>
      <c r="D235" s="238" t="s">
        <v>383</v>
      </c>
      <c r="E235" s="249" t="s">
        <v>19</v>
      </c>
      <c r="F235" s="250" t="s">
        <v>91</v>
      </c>
      <c r="G235" s="248"/>
      <c r="H235" s="251">
        <v>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383</v>
      </c>
      <c r="AU235" s="257" t="s">
        <v>91</v>
      </c>
      <c r="AV235" s="14" t="s">
        <v>91</v>
      </c>
      <c r="AW235" s="14" t="s">
        <v>37</v>
      </c>
      <c r="AX235" s="14" t="s">
        <v>85</v>
      </c>
      <c r="AY235" s="257" t="s">
        <v>373</v>
      </c>
    </row>
    <row r="236" s="2" customFormat="1" ht="24.15" customHeight="1">
      <c r="A236" s="41"/>
      <c r="B236" s="42"/>
      <c r="C236" s="280" t="s">
        <v>1009</v>
      </c>
      <c r="D236" s="280" t="s">
        <v>489</v>
      </c>
      <c r="E236" s="281" t="s">
        <v>7356</v>
      </c>
      <c r="F236" s="282" t="s">
        <v>7357</v>
      </c>
      <c r="G236" s="283" t="s">
        <v>595</v>
      </c>
      <c r="H236" s="284">
        <v>17</v>
      </c>
      <c r="I236" s="285"/>
      <c r="J236" s="286">
        <f>ROUND(I236*H236,2)</f>
        <v>0</v>
      </c>
      <c r="K236" s="282" t="s">
        <v>378</v>
      </c>
      <c r="L236" s="287"/>
      <c r="M236" s="288" t="s">
        <v>19</v>
      </c>
      <c r="N236" s="289" t="s">
        <v>50</v>
      </c>
      <c r="O236" s="87"/>
      <c r="P236" s="227">
        <f>O236*H236</f>
        <v>0</v>
      </c>
      <c r="Q236" s="227">
        <v>0.0077999999999999996</v>
      </c>
      <c r="R236" s="227">
        <f>Q236*H236</f>
        <v>0.1326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616</v>
      </c>
      <c r="AT236" s="229" t="s">
        <v>489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482</v>
      </c>
      <c r="BM236" s="229" t="s">
        <v>7358</v>
      </c>
    </row>
    <row r="237" s="14" customFormat="1">
      <c r="A237" s="14"/>
      <c r="B237" s="247"/>
      <c r="C237" s="248"/>
      <c r="D237" s="238" t="s">
        <v>383</v>
      </c>
      <c r="E237" s="249" t="s">
        <v>19</v>
      </c>
      <c r="F237" s="250" t="s">
        <v>488</v>
      </c>
      <c r="G237" s="248"/>
      <c r="H237" s="251">
        <v>17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383</v>
      </c>
      <c r="AU237" s="257" t="s">
        <v>91</v>
      </c>
      <c r="AV237" s="14" t="s">
        <v>91</v>
      </c>
      <c r="AW237" s="14" t="s">
        <v>37</v>
      </c>
      <c r="AX237" s="14" t="s">
        <v>85</v>
      </c>
      <c r="AY237" s="257" t="s">
        <v>373</v>
      </c>
    </row>
    <row r="238" s="2" customFormat="1" ht="37.8" customHeight="1">
      <c r="A238" s="41"/>
      <c r="B238" s="42"/>
      <c r="C238" s="218" t="s">
        <v>1014</v>
      </c>
      <c r="D238" s="218" t="s">
        <v>375</v>
      </c>
      <c r="E238" s="219" t="s">
        <v>7359</v>
      </c>
      <c r="F238" s="220" t="s">
        <v>7360</v>
      </c>
      <c r="G238" s="221" t="s">
        <v>230</v>
      </c>
      <c r="H238" s="222">
        <v>6</v>
      </c>
      <c r="I238" s="223"/>
      <c r="J238" s="224">
        <f>ROUND(I238*H238,2)</f>
        <v>0</v>
      </c>
      <c r="K238" s="220" t="s">
        <v>378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482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482</v>
      </c>
      <c r="BM238" s="229" t="s">
        <v>7361</v>
      </c>
    </row>
    <row r="239" s="2" customFormat="1">
      <c r="A239" s="41"/>
      <c r="B239" s="42"/>
      <c r="C239" s="43"/>
      <c r="D239" s="231" t="s">
        <v>381</v>
      </c>
      <c r="E239" s="43"/>
      <c r="F239" s="232" t="s">
        <v>7362</v>
      </c>
      <c r="G239" s="43"/>
      <c r="H239" s="43"/>
      <c r="I239" s="233"/>
      <c r="J239" s="43"/>
      <c r="K239" s="43"/>
      <c r="L239" s="47"/>
      <c r="M239" s="234"/>
      <c r="N239" s="23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381</v>
      </c>
      <c r="AU239" s="20" t="s">
        <v>91</v>
      </c>
    </row>
    <row r="240" s="14" customFormat="1">
      <c r="A240" s="14"/>
      <c r="B240" s="247"/>
      <c r="C240" s="248"/>
      <c r="D240" s="238" t="s">
        <v>383</v>
      </c>
      <c r="E240" s="249" t="s">
        <v>19</v>
      </c>
      <c r="F240" s="250" t="s">
        <v>7363</v>
      </c>
      <c r="G240" s="248"/>
      <c r="H240" s="251">
        <v>6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383</v>
      </c>
      <c r="AU240" s="257" t="s">
        <v>91</v>
      </c>
      <c r="AV240" s="14" t="s">
        <v>91</v>
      </c>
      <c r="AW240" s="14" t="s">
        <v>37</v>
      </c>
      <c r="AX240" s="14" t="s">
        <v>85</v>
      </c>
      <c r="AY240" s="257" t="s">
        <v>373</v>
      </c>
    </row>
    <row r="241" s="2" customFormat="1" ht="24.15" customHeight="1">
      <c r="A241" s="41"/>
      <c r="B241" s="42"/>
      <c r="C241" s="280" t="s">
        <v>1021</v>
      </c>
      <c r="D241" s="280" t="s">
        <v>489</v>
      </c>
      <c r="E241" s="281" t="s">
        <v>7364</v>
      </c>
      <c r="F241" s="282" t="s">
        <v>7365</v>
      </c>
      <c r="G241" s="283" t="s">
        <v>595</v>
      </c>
      <c r="H241" s="284">
        <v>1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50</v>
      </c>
      <c r="O241" s="87"/>
      <c r="P241" s="227">
        <f>O241*H241</f>
        <v>0</v>
      </c>
      <c r="Q241" s="227">
        <v>0.0101</v>
      </c>
      <c r="R241" s="227">
        <f>Q241*H241</f>
        <v>0.0101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616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91</v>
      </c>
      <c r="BK241" s="230">
        <f>ROUND(I241*H241,2)</f>
        <v>0</v>
      </c>
      <c r="BL241" s="20" t="s">
        <v>482</v>
      </c>
      <c r="BM241" s="229" t="s">
        <v>7366</v>
      </c>
    </row>
    <row r="242" s="14" customFormat="1">
      <c r="A242" s="14"/>
      <c r="B242" s="247"/>
      <c r="C242" s="248"/>
      <c r="D242" s="238" t="s">
        <v>383</v>
      </c>
      <c r="E242" s="249" t="s">
        <v>19</v>
      </c>
      <c r="F242" s="250" t="s">
        <v>85</v>
      </c>
      <c r="G242" s="248"/>
      <c r="H242" s="251">
        <v>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383</v>
      </c>
      <c r="AU242" s="257" t="s">
        <v>91</v>
      </c>
      <c r="AV242" s="14" t="s">
        <v>91</v>
      </c>
      <c r="AW242" s="14" t="s">
        <v>37</v>
      </c>
      <c r="AX242" s="14" t="s">
        <v>85</v>
      </c>
      <c r="AY242" s="257" t="s">
        <v>373</v>
      </c>
    </row>
    <row r="243" s="2" customFormat="1" ht="33" customHeight="1">
      <c r="A243" s="41"/>
      <c r="B243" s="42"/>
      <c r="C243" s="218" t="s">
        <v>1027</v>
      </c>
      <c r="D243" s="218" t="s">
        <v>375</v>
      </c>
      <c r="E243" s="219" t="s">
        <v>7367</v>
      </c>
      <c r="F243" s="220" t="s">
        <v>7368</v>
      </c>
      <c r="G243" s="221" t="s">
        <v>153</v>
      </c>
      <c r="H243" s="222">
        <v>571.779</v>
      </c>
      <c r="I243" s="223"/>
      <c r="J243" s="224">
        <f>ROUND(I243*H243,2)</f>
        <v>0</v>
      </c>
      <c r="K243" s="220" t="s">
        <v>5388</v>
      </c>
      <c r="L243" s="47"/>
      <c r="M243" s="225" t="s">
        <v>19</v>
      </c>
      <c r="N243" s="226" t="s">
        <v>50</v>
      </c>
      <c r="O243" s="87"/>
      <c r="P243" s="227">
        <f>O243*H243</f>
        <v>0</v>
      </c>
      <c r="Q243" s="227">
        <v>0.01336</v>
      </c>
      <c r="R243" s="227">
        <f>Q243*H243</f>
        <v>7.6389674400000001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3650</v>
      </c>
      <c r="AT243" s="229" t="s">
        <v>375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91</v>
      </c>
      <c r="BK243" s="230">
        <f>ROUND(I243*H243,2)</f>
        <v>0</v>
      </c>
      <c r="BL243" s="20" t="s">
        <v>3650</v>
      </c>
      <c r="BM243" s="229" t="s">
        <v>7369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7370</v>
      </c>
      <c r="G244" s="248"/>
      <c r="H244" s="251">
        <v>439.82999999999998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85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8"/>
      <c r="F245" s="250" t="s">
        <v>7371</v>
      </c>
      <c r="G245" s="248"/>
      <c r="H245" s="251">
        <v>571.779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4</v>
      </c>
      <c r="AX245" s="14" t="s">
        <v>85</v>
      </c>
      <c r="AY245" s="257" t="s">
        <v>373</v>
      </c>
    </row>
    <row r="246" s="2" customFormat="1" ht="37.8" customHeight="1">
      <c r="A246" s="41"/>
      <c r="B246" s="42"/>
      <c r="C246" s="218" t="s">
        <v>1032</v>
      </c>
      <c r="D246" s="218" t="s">
        <v>375</v>
      </c>
      <c r="E246" s="219" t="s">
        <v>7372</v>
      </c>
      <c r="F246" s="220" t="s">
        <v>7373</v>
      </c>
      <c r="G246" s="221" t="s">
        <v>230</v>
      </c>
      <c r="H246" s="222">
        <v>676.77999999999997</v>
      </c>
      <c r="I246" s="223"/>
      <c r="J246" s="224">
        <f>ROUND(I246*H246,2)</f>
        <v>0</v>
      </c>
      <c r="K246" s="220" t="s">
        <v>378</v>
      </c>
      <c r="L246" s="47"/>
      <c r="M246" s="225" t="s">
        <v>19</v>
      </c>
      <c r="N246" s="226" t="s">
        <v>50</v>
      </c>
      <c r="O246" s="87"/>
      <c r="P246" s="227">
        <f>O246*H246</f>
        <v>0</v>
      </c>
      <c r="Q246" s="227">
        <v>0.0034399999999999999</v>
      </c>
      <c r="R246" s="227">
        <f>Q246*H246</f>
        <v>2.3281231999999998</v>
      </c>
      <c r="S246" s="227">
        <v>0</v>
      </c>
      <c r="T246" s="22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9" t="s">
        <v>482</v>
      </c>
      <c r="AT246" s="229" t="s">
        <v>375</v>
      </c>
      <c r="AU246" s="229" t="s">
        <v>91</v>
      </c>
      <c r="AY246" s="20" t="s">
        <v>373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0" t="s">
        <v>91</v>
      </c>
      <c r="BK246" s="230">
        <f>ROUND(I246*H246,2)</f>
        <v>0</v>
      </c>
      <c r="BL246" s="20" t="s">
        <v>482</v>
      </c>
      <c r="BM246" s="229" t="s">
        <v>7374</v>
      </c>
    </row>
    <row r="247" s="2" customFormat="1">
      <c r="A247" s="41"/>
      <c r="B247" s="42"/>
      <c r="C247" s="43"/>
      <c r="D247" s="231" t="s">
        <v>381</v>
      </c>
      <c r="E247" s="43"/>
      <c r="F247" s="232" t="s">
        <v>7375</v>
      </c>
      <c r="G247" s="43"/>
      <c r="H247" s="43"/>
      <c r="I247" s="233"/>
      <c r="J247" s="43"/>
      <c r="K247" s="43"/>
      <c r="L247" s="47"/>
      <c r="M247" s="234"/>
      <c r="N247" s="23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381</v>
      </c>
      <c r="AU247" s="20" t="s">
        <v>91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7376</v>
      </c>
      <c r="G248" s="248"/>
      <c r="H248" s="251">
        <v>23.699999999999999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4" customFormat="1">
      <c r="A249" s="14"/>
      <c r="B249" s="247"/>
      <c r="C249" s="248"/>
      <c r="D249" s="238" t="s">
        <v>383</v>
      </c>
      <c r="E249" s="249" t="s">
        <v>19</v>
      </c>
      <c r="F249" s="250" t="s">
        <v>7377</v>
      </c>
      <c r="G249" s="248"/>
      <c r="H249" s="251">
        <v>363.60000000000002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383</v>
      </c>
      <c r="AU249" s="257" t="s">
        <v>91</v>
      </c>
      <c r="AV249" s="14" t="s">
        <v>91</v>
      </c>
      <c r="AW249" s="14" t="s">
        <v>37</v>
      </c>
      <c r="AX249" s="14" t="s">
        <v>78</v>
      </c>
      <c r="AY249" s="257" t="s">
        <v>373</v>
      </c>
    </row>
    <row r="250" s="14" customFormat="1">
      <c r="A250" s="14"/>
      <c r="B250" s="247"/>
      <c r="C250" s="248"/>
      <c r="D250" s="238" t="s">
        <v>383</v>
      </c>
      <c r="E250" s="249" t="s">
        <v>19</v>
      </c>
      <c r="F250" s="250" t="s">
        <v>7378</v>
      </c>
      <c r="G250" s="248"/>
      <c r="H250" s="251">
        <v>133.30000000000001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383</v>
      </c>
      <c r="AU250" s="257" t="s">
        <v>91</v>
      </c>
      <c r="AV250" s="14" t="s">
        <v>91</v>
      </c>
      <c r="AW250" s="14" t="s">
        <v>37</v>
      </c>
      <c r="AX250" s="14" t="s">
        <v>78</v>
      </c>
      <c r="AY250" s="257" t="s">
        <v>373</v>
      </c>
    </row>
    <row r="251" s="15" customFormat="1">
      <c r="A251" s="15"/>
      <c r="B251" s="258"/>
      <c r="C251" s="259"/>
      <c r="D251" s="238" t="s">
        <v>383</v>
      </c>
      <c r="E251" s="260" t="s">
        <v>19</v>
      </c>
      <c r="F251" s="261" t="s">
        <v>386</v>
      </c>
      <c r="G251" s="259"/>
      <c r="H251" s="262">
        <v>520.60000000000002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383</v>
      </c>
      <c r="AU251" s="268" t="s">
        <v>91</v>
      </c>
      <c r="AV251" s="15" t="s">
        <v>379</v>
      </c>
      <c r="AW251" s="15" t="s">
        <v>37</v>
      </c>
      <c r="AX251" s="15" t="s">
        <v>85</v>
      </c>
      <c r="AY251" s="268" t="s">
        <v>373</v>
      </c>
    </row>
    <row r="252" s="14" customFormat="1">
      <c r="A252" s="14"/>
      <c r="B252" s="247"/>
      <c r="C252" s="248"/>
      <c r="D252" s="238" t="s">
        <v>383</v>
      </c>
      <c r="E252" s="248"/>
      <c r="F252" s="250" t="s">
        <v>7379</v>
      </c>
      <c r="G252" s="248"/>
      <c r="H252" s="251">
        <v>676.77999999999997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4</v>
      </c>
      <c r="AX252" s="14" t="s">
        <v>85</v>
      </c>
      <c r="AY252" s="257" t="s">
        <v>373</v>
      </c>
    </row>
    <row r="253" s="12" customFormat="1" ht="22.8" customHeight="1">
      <c r="A253" s="12"/>
      <c r="B253" s="202"/>
      <c r="C253" s="203"/>
      <c r="D253" s="204" t="s">
        <v>77</v>
      </c>
      <c r="E253" s="216" t="s">
        <v>7380</v>
      </c>
      <c r="F253" s="216" t="s">
        <v>7381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SUM(P254:P284)</f>
        <v>0</v>
      </c>
      <c r="Q253" s="210"/>
      <c r="R253" s="211">
        <f>SUM(R254:R284)</f>
        <v>0.082736000000000004</v>
      </c>
      <c r="S253" s="210"/>
      <c r="T253" s="212">
        <f>SUM(T254:T284)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91</v>
      </c>
      <c r="AT253" s="214" t="s">
        <v>77</v>
      </c>
      <c r="AU253" s="214" t="s">
        <v>85</v>
      </c>
      <c r="AY253" s="213" t="s">
        <v>373</v>
      </c>
      <c r="BK253" s="215">
        <f>SUM(BK254:BK284)</f>
        <v>0</v>
      </c>
    </row>
    <row r="254" s="2" customFormat="1" ht="24.15" customHeight="1">
      <c r="A254" s="41"/>
      <c r="B254" s="42"/>
      <c r="C254" s="218" t="s">
        <v>1039</v>
      </c>
      <c r="D254" s="218" t="s">
        <v>375</v>
      </c>
      <c r="E254" s="219" t="s">
        <v>7382</v>
      </c>
      <c r="F254" s="220" t="s">
        <v>7383</v>
      </c>
      <c r="G254" s="221" t="s">
        <v>595</v>
      </c>
      <c r="H254" s="222">
        <v>3</v>
      </c>
      <c r="I254" s="223"/>
      <c r="J254" s="224">
        <f>ROUND(I254*H254,2)</f>
        <v>0</v>
      </c>
      <c r="K254" s="220" t="s">
        <v>378</v>
      </c>
      <c r="L254" s="47"/>
      <c r="M254" s="225" t="s">
        <v>19</v>
      </c>
      <c r="N254" s="226" t="s">
        <v>50</v>
      </c>
      <c r="O254" s="87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482</v>
      </c>
      <c r="AT254" s="229" t="s">
        <v>375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91</v>
      </c>
      <c r="BK254" s="230">
        <f>ROUND(I254*H254,2)</f>
        <v>0</v>
      </c>
      <c r="BL254" s="20" t="s">
        <v>482</v>
      </c>
      <c r="BM254" s="229" t="s">
        <v>7384</v>
      </c>
    </row>
    <row r="255" s="2" customFormat="1">
      <c r="A255" s="41"/>
      <c r="B255" s="42"/>
      <c r="C255" s="43"/>
      <c r="D255" s="231" t="s">
        <v>381</v>
      </c>
      <c r="E255" s="43"/>
      <c r="F255" s="232" t="s">
        <v>7385</v>
      </c>
      <c r="G255" s="43"/>
      <c r="H255" s="43"/>
      <c r="I255" s="233"/>
      <c r="J255" s="43"/>
      <c r="K255" s="43"/>
      <c r="L255" s="47"/>
      <c r="M255" s="234"/>
      <c r="N255" s="23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381</v>
      </c>
      <c r="AU255" s="20" t="s">
        <v>91</v>
      </c>
    </row>
    <row r="256" s="2" customFormat="1" ht="16.5" customHeight="1">
      <c r="A256" s="41"/>
      <c r="B256" s="42"/>
      <c r="C256" s="280" t="s">
        <v>1045</v>
      </c>
      <c r="D256" s="280" t="s">
        <v>489</v>
      </c>
      <c r="E256" s="281" t="s">
        <v>7386</v>
      </c>
      <c r="F256" s="282" t="s">
        <v>7387</v>
      </c>
      <c r="G256" s="283" t="s">
        <v>595</v>
      </c>
      <c r="H256" s="284">
        <v>3</v>
      </c>
      <c r="I256" s="285"/>
      <c r="J256" s="286">
        <f>ROUND(I256*H256,2)</f>
        <v>0</v>
      </c>
      <c r="K256" s="282" t="s">
        <v>5388</v>
      </c>
      <c r="L256" s="287"/>
      <c r="M256" s="288" t="s">
        <v>19</v>
      </c>
      <c r="N256" s="289" t="s">
        <v>50</v>
      </c>
      <c r="O256" s="87"/>
      <c r="P256" s="227">
        <f>O256*H256</f>
        <v>0</v>
      </c>
      <c r="Q256" s="227">
        <v>0.002</v>
      </c>
      <c r="R256" s="227">
        <f>Q256*H256</f>
        <v>0.0060000000000000001</v>
      </c>
      <c r="S256" s="227">
        <v>0</v>
      </c>
      <c r="T256" s="22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616</v>
      </c>
      <c r="AT256" s="229" t="s">
        <v>489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91</v>
      </c>
      <c r="BK256" s="230">
        <f>ROUND(I256*H256,2)</f>
        <v>0</v>
      </c>
      <c r="BL256" s="20" t="s">
        <v>482</v>
      </c>
      <c r="BM256" s="229" t="s">
        <v>7388</v>
      </c>
    </row>
    <row r="257" s="2" customFormat="1">
      <c r="A257" s="41"/>
      <c r="B257" s="42"/>
      <c r="C257" s="43"/>
      <c r="D257" s="238" t="s">
        <v>7389</v>
      </c>
      <c r="E257" s="43"/>
      <c r="F257" s="306" t="s">
        <v>7390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7389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5515</v>
      </c>
      <c r="G258" s="248"/>
      <c r="H258" s="251">
        <v>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85</v>
      </c>
      <c r="AY258" s="257" t="s">
        <v>373</v>
      </c>
    </row>
    <row r="259" s="2" customFormat="1" ht="33" customHeight="1">
      <c r="A259" s="41"/>
      <c r="B259" s="42"/>
      <c r="C259" s="218" t="s">
        <v>1052</v>
      </c>
      <c r="D259" s="218" t="s">
        <v>375</v>
      </c>
      <c r="E259" s="219" t="s">
        <v>7391</v>
      </c>
      <c r="F259" s="220" t="s">
        <v>7392</v>
      </c>
      <c r="G259" s="221" t="s">
        <v>595</v>
      </c>
      <c r="H259" s="222">
        <v>6</v>
      </c>
      <c r="I259" s="223"/>
      <c r="J259" s="224">
        <f>ROUND(I259*H259,2)</f>
        <v>0</v>
      </c>
      <c r="K259" s="220" t="s">
        <v>378</v>
      </c>
      <c r="L259" s="47"/>
      <c r="M259" s="225" t="s">
        <v>19</v>
      </c>
      <c r="N259" s="226" t="s">
        <v>50</v>
      </c>
      <c r="O259" s="87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9" t="s">
        <v>482</v>
      </c>
      <c r="AT259" s="229" t="s">
        <v>375</v>
      </c>
      <c r="AU259" s="229" t="s">
        <v>91</v>
      </c>
      <c r="AY259" s="20" t="s">
        <v>373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91</v>
      </c>
      <c r="BK259" s="230">
        <f>ROUND(I259*H259,2)</f>
        <v>0</v>
      </c>
      <c r="BL259" s="20" t="s">
        <v>482</v>
      </c>
      <c r="BM259" s="229" t="s">
        <v>7393</v>
      </c>
    </row>
    <row r="260" s="2" customFormat="1">
      <c r="A260" s="41"/>
      <c r="B260" s="42"/>
      <c r="C260" s="43"/>
      <c r="D260" s="231" t="s">
        <v>381</v>
      </c>
      <c r="E260" s="43"/>
      <c r="F260" s="232" t="s">
        <v>7394</v>
      </c>
      <c r="G260" s="43"/>
      <c r="H260" s="43"/>
      <c r="I260" s="233"/>
      <c r="J260" s="43"/>
      <c r="K260" s="43"/>
      <c r="L260" s="47"/>
      <c r="M260" s="234"/>
      <c r="N260" s="23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381</v>
      </c>
      <c r="AU260" s="20" t="s">
        <v>91</v>
      </c>
    </row>
    <row r="261" s="2" customFormat="1" ht="24.15" customHeight="1">
      <c r="A261" s="41"/>
      <c r="B261" s="42"/>
      <c r="C261" s="280" t="s">
        <v>1059</v>
      </c>
      <c r="D261" s="280" t="s">
        <v>489</v>
      </c>
      <c r="E261" s="281" t="s">
        <v>7395</v>
      </c>
      <c r="F261" s="282" t="s">
        <v>7396</v>
      </c>
      <c r="G261" s="283" t="s">
        <v>595</v>
      </c>
      <c r="H261" s="284">
        <v>6</v>
      </c>
      <c r="I261" s="285"/>
      <c r="J261" s="286">
        <f>ROUND(I261*H261,2)</f>
        <v>0</v>
      </c>
      <c r="K261" s="282" t="s">
        <v>5388</v>
      </c>
      <c r="L261" s="287"/>
      <c r="M261" s="288" t="s">
        <v>19</v>
      </c>
      <c r="N261" s="289" t="s">
        <v>50</v>
      </c>
      <c r="O261" s="87"/>
      <c r="P261" s="227">
        <f>O261*H261</f>
        <v>0</v>
      </c>
      <c r="Q261" s="227">
        <v>0.0011999999999999999</v>
      </c>
      <c r="R261" s="227">
        <f>Q261*H261</f>
        <v>0.0071999999999999998</v>
      </c>
      <c r="S261" s="227">
        <v>0</v>
      </c>
      <c r="T261" s="22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9" t="s">
        <v>616</v>
      </c>
      <c r="AT261" s="229" t="s">
        <v>489</v>
      </c>
      <c r="AU261" s="229" t="s">
        <v>91</v>
      </c>
      <c r="AY261" s="20" t="s">
        <v>373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0" t="s">
        <v>91</v>
      </c>
      <c r="BK261" s="230">
        <f>ROUND(I261*H261,2)</f>
        <v>0</v>
      </c>
      <c r="BL261" s="20" t="s">
        <v>482</v>
      </c>
      <c r="BM261" s="229" t="s">
        <v>7397</v>
      </c>
    </row>
    <row r="262" s="14" customFormat="1">
      <c r="A262" s="14"/>
      <c r="B262" s="247"/>
      <c r="C262" s="248"/>
      <c r="D262" s="238" t="s">
        <v>383</v>
      </c>
      <c r="E262" s="249" t="s">
        <v>19</v>
      </c>
      <c r="F262" s="250" t="s">
        <v>7304</v>
      </c>
      <c r="G262" s="248"/>
      <c r="H262" s="251">
        <v>6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383</v>
      </c>
      <c r="AU262" s="257" t="s">
        <v>91</v>
      </c>
      <c r="AV262" s="14" t="s">
        <v>91</v>
      </c>
      <c r="AW262" s="14" t="s">
        <v>37</v>
      </c>
      <c r="AX262" s="14" t="s">
        <v>85</v>
      </c>
      <c r="AY262" s="257" t="s">
        <v>373</v>
      </c>
    </row>
    <row r="263" s="2" customFormat="1" ht="37.8" customHeight="1">
      <c r="A263" s="41"/>
      <c r="B263" s="42"/>
      <c r="C263" s="218" t="s">
        <v>1068</v>
      </c>
      <c r="D263" s="218" t="s">
        <v>375</v>
      </c>
      <c r="E263" s="219" t="s">
        <v>7398</v>
      </c>
      <c r="F263" s="220" t="s">
        <v>7322</v>
      </c>
      <c r="G263" s="221" t="s">
        <v>595</v>
      </c>
      <c r="H263" s="222">
        <v>3</v>
      </c>
      <c r="I263" s="223"/>
      <c r="J263" s="224">
        <f>ROUND(I263*H263,2)</f>
        <v>0</v>
      </c>
      <c r="K263" s="220" t="s">
        <v>378</v>
      </c>
      <c r="L263" s="47"/>
      <c r="M263" s="225" t="s">
        <v>19</v>
      </c>
      <c r="N263" s="226" t="s">
        <v>50</v>
      </c>
      <c r="O263" s="87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9" t="s">
        <v>482</v>
      </c>
      <c r="AT263" s="229" t="s">
        <v>375</v>
      </c>
      <c r="AU263" s="229" t="s">
        <v>91</v>
      </c>
      <c r="AY263" s="20" t="s">
        <v>373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0" t="s">
        <v>91</v>
      </c>
      <c r="BK263" s="230">
        <f>ROUND(I263*H263,2)</f>
        <v>0</v>
      </c>
      <c r="BL263" s="20" t="s">
        <v>482</v>
      </c>
      <c r="BM263" s="229" t="s">
        <v>7399</v>
      </c>
    </row>
    <row r="264" s="2" customFormat="1">
      <c r="A264" s="41"/>
      <c r="B264" s="42"/>
      <c r="C264" s="43"/>
      <c r="D264" s="231" t="s">
        <v>381</v>
      </c>
      <c r="E264" s="43"/>
      <c r="F264" s="232" t="s">
        <v>7400</v>
      </c>
      <c r="G264" s="43"/>
      <c r="H264" s="43"/>
      <c r="I264" s="233"/>
      <c r="J264" s="43"/>
      <c r="K264" s="43"/>
      <c r="L264" s="47"/>
      <c r="M264" s="234"/>
      <c r="N264" s="23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381</v>
      </c>
      <c r="AU264" s="20" t="s">
        <v>91</v>
      </c>
    </row>
    <row r="265" s="2" customFormat="1" ht="16.5" customHeight="1">
      <c r="A265" s="41"/>
      <c r="B265" s="42"/>
      <c r="C265" s="280" t="s">
        <v>1075</v>
      </c>
      <c r="D265" s="280" t="s">
        <v>489</v>
      </c>
      <c r="E265" s="281" t="s">
        <v>7401</v>
      </c>
      <c r="F265" s="282" t="s">
        <v>7291</v>
      </c>
      <c r="G265" s="283" t="s">
        <v>595</v>
      </c>
      <c r="H265" s="284">
        <v>3</v>
      </c>
      <c r="I265" s="285"/>
      <c r="J265" s="286">
        <f>ROUND(I265*H265,2)</f>
        <v>0</v>
      </c>
      <c r="K265" s="282" t="s">
        <v>5388</v>
      </c>
      <c r="L265" s="287"/>
      <c r="M265" s="288" t="s">
        <v>19</v>
      </c>
      <c r="N265" s="289" t="s">
        <v>50</v>
      </c>
      <c r="O265" s="87"/>
      <c r="P265" s="227">
        <f>O265*H265</f>
        <v>0</v>
      </c>
      <c r="Q265" s="227">
        <v>0.001</v>
      </c>
      <c r="R265" s="227">
        <f>Q265*H265</f>
        <v>0.0030000000000000001</v>
      </c>
      <c r="S265" s="227">
        <v>0</v>
      </c>
      <c r="T265" s="22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616</v>
      </c>
      <c r="AT265" s="229" t="s">
        <v>489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91</v>
      </c>
      <c r="BK265" s="230">
        <f>ROUND(I265*H265,2)</f>
        <v>0</v>
      </c>
      <c r="BL265" s="20" t="s">
        <v>482</v>
      </c>
      <c r="BM265" s="229" t="s">
        <v>7402</v>
      </c>
    </row>
    <row r="266" s="14" customFormat="1">
      <c r="A266" s="14"/>
      <c r="B266" s="247"/>
      <c r="C266" s="248"/>
      <c r="D266" s="238" t="s">
        <v>383</v>
      </c>
      <c r="E266" s="249" t="s">
        <v>19</v>
      </c>
      <c r="F266" s="250" t="s">
        <v>7233</v>
      </c>
      <c r="G266" s="248"/>
      <c r="H266" s="251">
        <v>3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383</v>
      </c>
      <c r="AU266" s="257" t="s">
        <v>91</v>
      </c>
      <c r="AV266" s="14" t="s">
        <v>91</v>
      </c>
      <c r="AW266" s="14" t="s">
        <v>37</v>
      </c>
      <c r="AX266" s="14" t="s">
        <v>85</v>
      </c>
      <c r="AY266" s="257" t="s">
        <v>373</v>
      </c>
    </row>
    <row r="267" s="2" customFormat="1" ht="21.75" customHeight="1">
      <c r="A267" s="41"/>
      <c r="B267" s="42"/>
      <c r="C267" s="218" t="s">
        <v>1084</v>
      </c>
      <c r="D267" s="218" t="s">
        <v>375</v>
      </c>
      <c r="E267" s="219" t="s">
        <v>7403</v>
      </c>
      <c r="F267" s="220" t="s">
        <v>7235</v>
      </c>
      <c r="G267" s="221" t="s">
        <v>595</v>
      </c>
      <c r="H267" s="222">
        <v>3</v>
      </c>
      <c r="I267" s="223"/>
      <c r="J267" s="224">
        <f>ROUND(I267*H267,2)</f>
        <v>0</v>
      </c>
      <c r="K267" s="220" t="s">
        <v>378</v>
      </c>
      <c r="L267" s="47"/>
      <c r="M267" s="225" t="s">
        <v>19</v>
      </c>
      <c r="N267" s="226" t="s">
        <v>50</v>
      </c>
      <c r="O267" s="8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9" t="s">
        <v>482</v>
      </c>
      <c r="AT267" s="229" t="s">
        <v>375</v>
      </c>
      <c r="AU267" s="229" t="s">
        <v>91</v>
      </c>
      <c r="AY267" s="20" t="s">
        <v>373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91</v>
      </c>
      <c r="BK267" s="230">
        <f>ROUND(I267*H267,2)</f>
        <v>0</v>
      </c>
      <c r="BL267" s="20" t="s">
        <v>482</v>
      </c>
      <c r="BM267" s="229" t="s">
        <v>7404</v>
      </c>
    </row>
    <row r="268" s="2" customFormat="1">
      <c r="A268" s="41"/>
      <c r="B268" s="42"/>
      <c r="C268" s="43"/>
      <c r="D268" s="231" t="s">
        <v>381</v>
      </c>
      <c r="E268" s="43"/>
      <c r="F268" s="232" t="s">
        <v>7405</v>
      </c>
      <c r="G268" s="43"/>
      <c r="H268" s="43"/>
      <c r="I268" s="233"/>
      <c r="J268" s="43"/>
      <c r="K268" s="43"/>
      <c r="L268" s="47"/>
      <c r="M268" s="234"/>
      <c r="N268" s="23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381</v>
      </c>
      <c r="AU268" s="20" t="s">
        <v>91</v>
      </c>
    </row>
    <row r="269" s="2" customFormat="1" ht="24.15" customHeight="1">
      <c r="A269" s="41"/>
      <c r="B269" s="42"/>
      <c r="C269" s="280" t="s">
        <v>1090</v>
      </c>
      <c r="D269" s="280" t="s">
        <v>489</v>
      </c>
      <c r="E269" s="281" t="s">
        <v>7406</v>
      </c>
      <c r="F269" s="282" t="s">
        <v>7407</v>
      </c>
      <c r="G269" s="283" t="s">
        <v>595</v>
      </c>
      <c r="H269" s="284">
        <v>3</v>
      </c>
      <c r="I269" s="285"/>
      <c r="J269" s="286">
        <f>ROUND(I269*H269,2)</f>
        <v>0</v>
      </c>
      <c r="K269" s="282" t="s">
        <v>378</v>
      </c>
      <c r="L269" s="287"/>
      <c r="M269" s="288" t="s">
        <v>19</v>
      </c>
      <c r="N269" s="289" t="s">
        <v>50</v>
      </c>
      <c r="O269" s="87"/>
      <c r="P269" s="227">
        <f>O269*H269</f>
        <v>0</v>
      </c>
      <c r="Q269" s="227">
        <v>0.00020000000000000001</v>
      </c>
      <c r="R269" s="227">
        <f>Q269*H269</f>
        <v>0.00060000000000000006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616</v>
      </c>
      <c r="AT269" s="229" t="s">
        <v>489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91</v>
      </c>
      <c r="BK269" s="230">
        <f>ROUND(I269*H269,2)</f>
        <v>0</v>
      </c>
      <c r="BL269" s="20" t="s">
        <v>482</v>
      </c>
      <c r="BM269" s="229" t="s">
        <v>7408</v>
      </c>
    </row>
    <row r="270" s="14" customFormat="1">
      <c r="A270" s="14"/>
      <c r="B270" s="247"/>
      <c r="C270" s="248"/>
      <c r="D270" s="238" t="s">
        <v>383</v>
      </c>
      <c r="E270" s="249" t="s">
        <v>19</v>
      </c>
      <c r="F270" s="250" t="s">
        <v>7233</v>
      </c>
      <c r="G270" s="248"/>
      <c r="H270" s="251">
        <v>3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383</v>
      </c>
      <c r="AU270" s="257" t="s">
        <v>91</v>
      </c>
      <c r="AV270" s="14" t="s">
        <v>91</v>
      </c>
      <c r="AW270" s="14" t="s">
        <v>37</v>
      </c>
      <c r="AX270" s="14" t="s">
        <v>85</v>
      </c>
      <c r="AY270" s="257" t="s">
        <v>373</v>
      </c>
    </row>
    <row r="271" s="2" customFormat="1" ht="37.8" customHeight="1">
      <c r="A271" s="41"/>
      <c r="B271" s="42"/>
      <c r="C271" s="218" t="s">
        <v>1096</v>
      </c>
      <c r="D271" s="218" t="s">
        <v>375</v>
      </c>
      <c r="E271" s="219" t="s">
        <v>7409</v>
      </c>
      <c r="F271" s="220" t="s">
        <v>7410</v>
      </c>
      <c r="G271" s="221" t="s">
        <v>595</v>
      </c>
      <c r="H271" s="222">
        <v>1</v>
      </c>
      <c r="I271" s="223"/>
      <c r="J271" s="224">
        <f>ROUND(I271*H271,2)</f>
        <v>0</v>
      </c>
      <c r="K271" s="220" t="s">
        <v>5388</v>
      </c>
      <c r="L271" s="47"/>
      <c r="M271" s="225" t="s">
        <v>19</v>
      </c>
      <c r="N271" s="226" t="s">
        <v>50</v>
      </c>
      <c r="O271" s="87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9" t="s">
        <v>482</v>
      </c>
      <c r="AT271" s="229" t="s">
        <v>375</v>
      </c>
      <c r="AU271" s="229" t="s">
        <v>91</v>
      </c>
      <c r="AY271" s="20" t="s">
        <v>373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0" t="s">
        <v>91</v>
      </c>
      <c r="BK271" s="230">
        <f>ROUND(I271*H271,2)</f>
        <v>0</v>
      </c>
      <c r="BL271" s="20" t="s">
        <v>482</v>
      </c>
      <c r="BM271" s="229" t="s">
        <v>7411</v>
      </c>
    </row>
    <row r="272" s="2" customFormat="1" ht="21.75" customHeight="1">
      <c r="A272" s="41"/>
      <c r="B272" s="42"/>
      <c r="C272" s="280" t="s">
        <v>1101</v>
      </c>
      <c r="D272" s="280" t="s">
        <v>489</v>
      </c>
      <c r="E272" s="281" t="s">
        <v>7412</v>
      </c>
      <c r="F272" s="282" t="s">
        <v>7413</v>
      </c>
      <c r="G272" s="283" t="s">
        <v>595</v>
      </c>
      <c r="H272" s="284">
        <v>1</v>
      </c>
      <c r="I272" s="285"/>
      <c r="J272" s="286">
        <f>ROUND(I272*H272,2)</f>
        <v>0</v>
      </c>
      <c r="K272" s="282" t="s">
        <v>5388</v>
      </c>
      <c r="L272" s="287"/>
      <c r="M272" s="288" t="s">
        <v>19</v>
      </c>
      <c r="N272" s="289" t="s">
        <v>50</v>
      </c>
      <c r="O272" s="87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9" t="s">
        <v>616</v>
      </c>
      <c r="AT272" s="229" t="s">
        <v>489</v>
      </c>
      <c r="AU272" s="229" t="s">
        <v>91</v>
      </c>
      <c r="AY272" s="20" t="s">
        <v>373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0" t="s">
        <v>91</v>
      </c>
      <c r="BK272" s="230">
        <f>ROUND(I272*H272,2)</f>
        <v>0</v>
      </c>
      <c r="BL272" s="20" t="s">
        <v>482</v>
      </c>
      <c r="BM272" s="229" t="s">
        <v>7414</v>
      </c>
    </row>
    <row r="273" s="14" customFormat="1">
      <c r="A273" s="14"/>
      <c r="B273" s="247"/>
      <c r="C273" s="248"/>
      <c r="D273" s="238" t="s">
        <v>383</v>
      </c>
      <c r="E273" s="249" t="s">
        <v>19</v>
      </c>
      <c r="F273" s="250" t="s">
        <v>5820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383</v>
      </c>
      <c r="AU273" s="257" t="s">
        <v>91</v>
      </c>
      <c r="AV273" s="14" t="s">
        <v>91</v>
      </c>
      <c r="AW273" s="14" t="s">
        <v>37</v>
      </c>
      <c r="AX273" s="14" t="s">
        <v>85</v>
      </c>
      <c r="AY273" s="257" t="s">
        <v>373</v>
      </c>
    </row>
    <row r="274" s="2" customFormat="1" ht="37.8" customHeight="1">
      <c r="A274" s="41"/>
      <c r="B274" s="42"/>
      <c r="C274" s="218" t="s">
        <v>1107</v>
      </c>
      <c r="D274" s="218" t="s">
        <v>375</v>
      </c>
      <c r="E274" s="219" t="s">
        <v>7415</v>
      </c>
      <c r="F274" s="220" t="s">
        <v>7373</v>
      </c>
      <c r="G274" s="221" t="s">
        <v>230</v>
      </c>
      <c r="H274" s="222">
        <v>16.899999999999999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50</v>
      </c>
      <c r="O274" s="87"/>
      <c r="P274" s="227">
        <f>O274*H274</f>
        <v>0</v>
      </c>
      <c r="Q274" s="227">
        <v>0.0034399999999999999</v>
      </c>
      <c r="R274" s="227">
        <f>Q274*H274</f>
        <v>0.058135999999999993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482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91</v>
      </c>
      <c r="BK274" s="230">
        <f>ROUND(I274*H274,2)</f>
        <v>0</v>
      </c>
      <c r="BL274" s="20" t="s">
        <v>482</v>
      </c>
      <c r="BM274" s="229" t="s">
        <v>7416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7417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7418</v>
      </c>
      <c r="G276" s="248"/>
      <c r="H276" s="251">
        <v>13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5" customFormat="1">
      <c r="A277" s="15"/>
      <c r="B277" s="258"/>
      <c r="C277" s="259"/>
      <c r="D277" s="238" t="s">
        <v>383</v>
      </c>
      <c r="E277" s="260" t="s">
        <v>19</v>
      </c>
      <c r="F277" s="261" t="s">
        <v>386</v>
      </c>
      <c r="G277" s="259"/>
      <c r="H277" s="262">
        <v>13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383</v>
      </c>
      <c r="AU277" s="268" t="s">
        <v>91</v>
      </c>
      <c r="AV277" s="15" t="s">
        <v>379</v>
      </c>
      <c r="AW277" s="15" t="s">
        <v>37</v>
      </c>
      <c r="AX277" s="15" t="s">
        <v>85</v>
      </c>
      <c r="AY277" s="268" t="s">
        <v>373</v>
      </c>
    </row>
    <row r="278" s="14" customFormat="1">
      <c r="A278" s="14"/>
      <c r="B278" s="247"/>
      <c r="C278" s="248"/>
      <c r="D278" s="238" t="s">
        <v>383</v>
      </c>
      <c r="E278" s="248"/>
      <c r="F278" s="250" t="s">
        <v>7419</v>
      </c>
      <c r="G278" s="248"/>
      <c r="H278" s="251">
        <v>16.899999999999999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383</v>
      </c>
      <c r="AU278" s="257" t="s">
        <v>91</v>
      </c>
      <c r="AV278" s="14" t="s">
        <v>91</v>
      </c>
      <c r="AW278" s="14" t="s">
        <v>4</v>
      </c>
      <c r="AX278" s="14" t="s">
        <v>85</v>
      </c>
      <c r="AY278" s="257" t="s">
        <v>373</v>
      </c>
    </row>
    <row r="279" s="2" customFormat="1" ht="37.8" customHeight="1">
      <c r="A279" s="41"/>
      <c r="B279" s="42"/>
      <c r="C279" s="218" t="s">
        <v>1114</v>
      </c>
      <c r="D279" s="218" t="s">
        <v>375</v>
      </c>
      <c r="E279" s="219" t="s">
        <v>7420</v>
      </c>
      <c r="F279" s="220" t="s">
        <v>7348</v>
      </c>
      <c r="G279" s="221" t="s">
        <v>230</v>
      </c>
      <c r="H279" s="222">
        <v>4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50</v>
      </c>
      <c r="O279" s="87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482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91</v>
      </c>
      <c r="BK279" s="230">
        <f>ROUND(I279*H279,2)</f>
        <v>0</v>
      </c>
      <c r="BL279" s="20" t="s">
        <v>482</v>
      </c>
      <c r="BM279" s="229" t="s">
        <v>7421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7422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7423</v>
      </c>
      <c r="G281" s="248"/>
      <c r="H281" s="251">
        <v>4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80" t="s">
        <v>1119</v>
      </c>
      <c r="D283" s="280" t="s">
        <v>489</v>
      </c>
      <c r="E283" s="281" t="s">
        <v>7424</v>
      </c>
      <c r="F283" s="282" t="s">
        <v>7357</v>
      </c>
      <c r="G283" s="283" t="s">
        <v>595</v>
      </c>
      <c r="H283" s="284">
        <v>1</v>
      </c>
      <c r="I283" s="285"/>
      <c r="J283" s="286">
        <f>ROUND(I283*H283,2)</f>
        <v>0</v>
      </c>
      <c r="K283" s="282" t="s">
        <v>378</v>
      </c>
      <c r="L283" s="287"/>
      <c r="M283" s="288" t="s">
        <v>19</v>
      </c>
      <c r="N283" s="289" t="s">
        <v>50</v>
      </c>
      <c r="O283" s="87"/>
      <c r="P283" s="227">
        <f>O283*H283</f>
        <v>0</v>
      </c>
      <c r="Q283" s="227">
        <v>0.0077999999999999996</v>
      </c>
      <c r="R283" s="227">
        <f>Q283*H283</f>
        <v>0.0077999999999999996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616</v>
      </c>
      <c r="AT283" s="229" t="s">
        <v>489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91</v>
      </c>
      <c r="BK283" s="230">
        <f>ROUND(I283*H283,2)</f>
        <v>0</v>
      </c>
      <c r="BL283" s="20" t="s">
        <v>482</v>
      </c>
      <c r="BM283" s="229" t="s">
        <v>7425</v>
      </c>
    </row>
    <row r="284" s="14" customFormat="1">
      <c r="A284" s="14"/>
      <c r="B284" s="247"/>
      <c r="C284" s="248"/>
      <c r="D284" s="238" t="s">
        <v>383</v>
      </c>
      <c r="E284" s="249" t="s">
        <v>19</v>
      </c>
      <c r="F284" s="250" t="s">
        <v>5820</v>
      </c>
      <c r="G284" s="248"/>
      <c r="H284" s="251">
        <v>1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383</v>
      </c>
      <c r="AU284" s="257" t="s">
        <v>91</v>
      </c>
      <c r="AV284" s="14" t="s">
        <v>91</v>
      </c>
      <c r="AW284" s="14" t="s">
        <v>37</v>
      </c>
      <c r="AX284" s="14" t="s">
        <v>85</v>
      </c>
      <c r="AY284" s="257" t="s">
        <v>373</v>
      </c>
    </row>
    <row r="285" s="12" customFormat="1" ht="22.8" customHeight="1">
      <c r="A285" s="12"/>
      <c r="B285" s="202"/>
      <c r="C285" s="203"/>
      <c r="D285" s="204" t="s">
        <v>77</v>
      </c>
      <c r="E285" s="216" t="s">
        <v>7426</v>
      </c>
      <c r="F285" s="216" t="s">
        <v>7427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SUM(P286:P297)</f>
        <v>0</v>
      </c>
      <c r="Q285" s="210"/>
      <c r="R285" s="211">
        <f>SUM(R286:R297)</f>
        <v>0.039287200000000001</v>
      </c>
      <c r="S285" s="210"/>
      <c r="T285" s="212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91</v>
      </c>
      <c r="AT285" s="214" t="s">
        <v>77</v>
      </c>
      <c r="AU285" s="214" t="s">
        <v>85</v>
      </c>
      <c r="AY285" s="213" t="s">
        <v>373</v>
      </c>
      <c r="BK285" s="215">
        <f>SUM(BK286:BK297)</f>
        <v>0</v>
      </c>
    </row>
    <row r="286" s="2" customFormat="1" ht="24.15" customHeight="1">
      <c r="A286" s="41"/>
      <c r="B286" s="42"/>
      <c r="C286" s="218" t="s">
        <v>1124</v>
      </c>
      <c r="D286" s="218" t="s">
        <v>375</v>
      </c>
      <c r="E286" s="219" t="s">
        <v>7428</v>
      </c>
      <c r="F286" s="220" t="s">
        <v>7429</v>
      </c>
      <c r="G286" s="221" t="s">
        <v>595</v>
      </c>
      <c r="H286" s="222">
        <v>2</v>
      </c>
      <c r="I286" s="223"/>
      <c r="J286" s="224">
        <f>ROUND(I286*H286,2)</f>
        <v>0</v>
      </c>
      <c r="K286" s="220" t="s">
        <v>378</v>
      </c>
      <c r="L286" s="47"/>
      <c r="M286" s="225" t="s">
        <v>19</v>
      </c>
      <c r="N286" s="226" t="s">
        <v>50</v>
      </c>
      <c r="O286" s="87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9" t="s">
        <v>482</v>
      </c>
      <c r="AT286" s="229" t="s">
        <v>375</v>
      </c>
      <c r="AU286" s="229" t="s">
        <v>91</v>
      </c>
      <c r="AY286" s="20" t="s">
        <v>373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0" t="s">
        <v>91</v>
      </c>
      <c r="BK286" s="230">
        <f>ROUND(I286*H286,2)</f>
        <v>0</v>
      </c>
      <c r="BL286" s="20" t="s">
        <v>482</v>
      </c>
      <c r="BM286" s="229" t="s">
        <v>7430</v>
      </c>
    </row>
    <row r="287" s="2" customFormat="1">
      <c r="A287" s="41"/>
      <c r="B287" s="42"/>
      <c r="C287" s="43"/>
      <c r="D287" s="231" t="s">
        <v>381</v>
      </c>
      <c r="E287" s="43"/>
      <c r="F287" s="232" t="s">
        <v>7431</v>
      </c>
      <c r="G287" s="43"/>
      <c r="H287" s="43"/>
      <c r="I287" s="233"/>
      <c r="J287" s="43"/>
      <c r="K287" s="43"/>
      <c r="L287" s="47"/>
      <c r="M287" s="234"/>
      <c r="N287" s="23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381</v>
      </c>
      <c r="AU287" s="20" t="s">
        <v>91</v>
      </c>
    </row>
    <row r="288" s="2" customFormat="1" ht="21.75" customHeight="1">
      <c r="A288" s="41"/>
      <c r="B288" s="42"/>
      <c r="C288" s="280" t="s">
        <v>1165</v>
      </c>
      <c r="D288" s="280" t="s">
        <v>489</v>
      </c>
      <c r="E288" s="281" t="s">
        <v>7432</v>
      </c>
      <c r="F288" s="282" t="s">
        <v>7433</v>
      </c>
      <c r="G288" s="283" t="s">
        <v>595</v>
      </c>
      <c r="H288" s="284">
        <v>2</v>
      </c>
      <c r="I288" s="285"/>
      <c r="J288" s="286">
        <f>ROUND(I288*H288,2)</f>
        <v>0</v>
      </c>
      <c r="K288" s="282" t="s">
        <v>378</v>
      </c>
      <c r="L288" s="287"/>
      <c r="M288" s="288" t="s">
        <v>19</v>
      </c>
      <c r="N288" s="289" t="s">
        <v>50</v>
      </c>
      <c r="O288" s="87"/>
      <c r="P288" s="227">
        <f>O288*H288</f>
        <v>0</v>
      </c>
      <c r="Q288" s="227">
        <v>0.00040000000000000002</v>
      </c>
      <c r="R288" s="227">
        <f>Q288*H288</f>
        <v>0.00080000000000000004</v>
      </c>
      <c r="S288" s="227">
        <v>0</v>
      </c>
      <c r="T288" s="22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9" t="s">
        <v>616</v>
      </c>
      <c r="AT288" s="229" t="s">
        <v>489</v>
      </c>
      <c r="AU288" s="229" t="s">
        <v>91</v>
      </c>
      <c r="AY288" s="20" t="s">
        <v>373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0" t="s">
        <v>91</v>
      </c>
      <c r="BK288" s="230">
        <f>ROUND(I288*H288,2)</f>
        <v>0</v>
      </c>
      <c r="BL288" s="20" t="s">
        <v>482</v>
      </c>
      <c r="BM288" s="229" t="s">
        <v>7434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5510</v>
      </c>
      <c r="G289" s="248"/>
      <c r="H289" s="251">
        <v>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85</v>
      </c>
      <c r="AY289" s="257" t="s">
        <v>373</v>
      </c>
    </row>
    <row r="290" s="2" customFormat="1" ht="37.8" customHeight="1">
      <c r="A290" s="41"/>
      <c r="B290" s="42"/>
      <c r="C290" s="218" t="s">
        <v>743</v>
      </c>
      <c r="D290" s="218" t="s">
        <v>375</v>
      </c>
      <c r="E290" s="219" t="s">
        <v>7435</v>
      </c>
      <c r="F290" s="220" t="s">
        <v>7436</v>
      </c>
      <c r="G290" s="221" t="s">
        <v>595</v>
      </c>
      <c r="H290" s="222">
        <v>2</v>
      </c>
      <c r="I290" s="223"/>
      <c r="J290" s="224">
        <f>ROUND(I290*H290,2)</f>
        <v>0</v>
      </c>
      <c r="K290" s="220" t="s">
        <v>378</v>
      </c>
      <c r="L290" s="47"/>
      <c r="M290" s="225" t="s">
        <v>19</v>
      </c>
      <c r="N290" s="226" t="s">
        <v>50</v>
      </c>
      <c r="O290" s="87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9" t="s">
        <v>482</v>
      </c>
      <c r="AT290" s="229" t="s">
        <v>375</v>
      </c>
      <c r="AU290" s="229" t="s">
        <v>91</v>
      </c>
      <c r="AY290" s="20" t="s">
        <v>373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91</v>
      </c>
      <c r="BK290" s="230">
        <f>ROUND(I290*H290,2)</f>
        <v>0</v>
      </c>
      <c r="BL290" s="20" t="s">
        <v>482</v>
      </c>
      <c r="BM290" s="229" t="s">
        <v>7437</v>
      </c>
    </row>
    <row r="291" s="2" customFormat="1">
      <c r="A291" s="41"/>
      <c r="B291" s="42"/>
      <c r="C291" s="43"/>
      <c r="D291" s="231" t="s">
        <v>381</v>
      </c>
      <c r="E291" s="43"/>
      <c r="F291" s="232" t="s">
        <v>7438</v>
      </c>
      <c r="G291" s="43"/>
      <c r="H291" s="43"/>
      <c r="I291" s="233"/>
      <c r="J291" s="43"/>
      <c r="K291" s="43"/>
      <c r="L291" s="47"/>
      <c r="M291" s="234"/>
      <c r="N291" s="23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381</v>
      </c>
      <c r="AU291" s="20" t="s">
        <v>91</v>
      </c>
    </row>
    <row r="292" s="2" customFormat="1" ht="16.5" customHeight="1">
      <c r="A292" s="41"/>
      <c r="B292" s="42"/>
      <c r="C292" s="280" t="s">
        <v>1211</v>
      </c>
      <c r="D292" s="280" t="s">
        <v>489</v>
      </c>
      <c r="E292" s="281" t="s">
        <v>7439</v>
      </c>
      <c r="F292" s="282" t="s">
        <v>7440</v>
      </c>
      <c r="G292" s="283" t="s">
        <v>595</v>
      </c>
      <c r="H292" s="284">
        <v>2</v>
      </c>
      <c r="I292" s="285"/>
      <c r="J292" s="286">
        <f>ROUND(I292*H292,2)</f>
        <v>0</v>
      </c>
      <c r="K292" s="282" t="s">
        <v>5388</v>
      </c>
      <c r="L292" s="287"/>
      <c r="M292" s="288" t="s">
        <v>19</v>
      </c>
      <c r="N292" s="289" t="s">
        <v>50</v>
      </c>
      <c r="O292" s="87"/>
      <c r="P292" s="227">
        <f>O292*H292</f>
        <v>0</v>
      </c>
      <c r="Q292" s="227">
        <v>0.0016000000000000001</v>
      </c>
      <c r="R292" s="227">
        <f>Q292*H292</f>
        <v>0.0032000000000000002</v>
      </c>
      <c r="S292" s="227">
        <v>0</v>
      </c>
      <c r="T292" s="22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9" t="s">
        <v>616</v>
      </c>
      <c r="AT292" s="229" t="s">
        <v>489</v>
      </c>
      <c r="AU292" s="229" t="s">
        <v>91</v>
      </c>
      <c r="AY292" s="20" t="s">
        <v>373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0" t="s">
        <v>91</v>
      </c>
      <c r="BK292" s="230">
        <f>ROUND(I292*H292,2)</f>
        <v>0</v>
      </c>
      <c r="BL292" s="20" t="s">
        <v>482</v>
      </c>
      <c r="BM292" s="229" t="s">
        <v>7441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5510</v>
      </c>
      <c r="G293" s="248"/>
      <c r="H293" s="251">
        <v>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85</v>
      </c>
      <c r="AY293" s="257" t="s">
        <v>373</v>
      </c>
    </row>
    <row r="294" s="2" customFormat="1" ht="37.8" customHeight="1">
      <c r="A294" s="41"/>
      <c r="B294" s="42"/>
      <c r="C294" s="218" t="s">
        <v>1224</v>
      </c>
      <c r="D294" s="218" t="s">
        <v>375</v>
      </c>
      <c r="E294" s="219" t="s">
        <v>7442</v>
      </c>
      <c r="F294" s="220" t="s">
        <v>7443</v>
      </c>
      <c r="G294" s="221" t="s">
        <v>230</v>
      </c>
      <c r="H294" s="222">
        <v>6.7599999999999998</v>
      </c>
      <c r="I294" s="223"/>
      <c r="J294" s="224">
        <f>ROUND(I294*H294,2)</f>
        <v>0</v>
      </c>
      <c r="K294" s="220" t="s">
        <v>378</v>
      </c>
      <c r="L294" s="47"/>
      <c r="M294" s="225" t="s">
        <v>19</v>
      </c>
      <c r="N294" s="226" t="s">
        <v>50</v>
      </c>
      <c r="O294" s="87"/>
      <c r="P294" s="227">
        <f>O294*H294</f>
        <v>0</v>
      </c>
      <c r="Q294" s="227">
        <v>0.0052199999999999998</v>
      </c>
      <c r="R294" s="227">
        <f>Q294*H294</f>
        <v>0.035287199999999998</v>
      </c>
      <c r="S294" s="227">
        <v>0</v>
      </c>
      <c r="T294" s="22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9" t="s">
        <v>482</v>
      </c>
      <c r="AT294" s="229" t="s">
        <v>375</v>
      </c>
      <c r="AU294" s="229" t="s">
        <v>91</v>
      </c>
      <c r="AY294" s="20" t="s">
        <v>373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0" t="s">
        <v>91</v>
      </c>
      <c r="BK294" s="230">
        <f>ROUND(I294*H294,2)</f>
        <v>0</v>
      </c>
      <c r="BL294" s="20" t="s">
        <v>482</v>
      </c>
      <c r="BM294" s="229" t="s">
        <v>7444</v>
      </c>
    </row>
    <row r="295" s="2" customFormat="1">
      <c r="A295" s="41"/>
      <c r="B295" s="42"/>
      <c r="C295" s="43"/>
      <c r="D295" s="231" t="s">
        <v>381</v>
      </c>
      <c r="E295" s="43"/>
      <c r="F295" s="232" t="s">
        <v>7445</v>
      </c>
      <c r="G295" s="43"/>
      <c r="H295" s="43"/>
      <c r="I295" s="233"/>
      <c r="J295" s="43"/>
      <c r="K295" s="43"/>
      <c r="L295" s="47"/>
      <c r="M295" s="234"/>
      <c r="N295" s="23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381</v>
      </c>
      <c r="AU295" s="20" t="s">
        <v>91</v>
      </c>
    </row>
    <row r="296" s="14" customFormat="1">
      <c r="A296" s="14"/>
      <c r="B296" s="247"/>
      <c r="C296" s="248"/>
      <c r="D296" s="238" t="s">
        <v>383</v>
      </c>
      <c r="E296" s="249" t="s">
        <v>19</v>
      </c>
      <c r="F296" s="250" t="s">
        <v>7446</v>
      </c>
      <c r="G296" s="248"/>
      <c r="H296" s="251">
        <v>5.2000000000000002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383</v>
      </c>
      <c r="AU296" s="257" t="s">
        <v>91</v>
      </c>
      <c r="AV296" s="14" t="s">
        <v>91</v>
      </c>
      <c r="AW296" s="14" t="s">
        <v>37</v>
      </c>
      <c r="AX296" s="14" t="s">
        <v>85</v>
      </c>
      <c r="AY296" s="257" t="s">
        <v>373</v>
      </c>
    </row>
    <row r="297" s="14" customFormat="1">
      <c r="A297" s="14"/>
      <c r="B297" s="247"/>
      <c r="C297" s="248"/>
      <c r="D297" s="238" t="s">
        <v>383</v>
      </c>
      <c r="E297" s="248"/>
      <c r="F297" s="250" t="s">
        <v>7447</v>
      </c>
      <c r="G297" s="248"/>
      <c r="H297" s="251">
        <v>6.7599999999999998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4</v>
      </c>
      <c r="AX297" s="14" t="s">
        <v>85</v>
      </c>
      <c r="AY297" s="257" t="s">
        <v>373</v>
      </c>
    </row>
    <row r="298" s="12" customFormat="1" ht="22.8" customHeight="1">
      <c r="A298" s="12"/>
      <c r="B298" s="202"/>
      <c r="C298" s="203"/>
      <c r="D298" s="204" t="s">
        <v>77</v>
      </c>
      <c r="E298" s="216" t="s">
        <v>7448</v>
      </c>
      <c r="F298" s="216" t="s">
        <v>7449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SUM(P299:P329)</f>
        <v>0</v>
      </c>
      <c r="Q298" s="210"/>
      <c r="R298" s="211">
        <f>SUM(R299:R329)</f>
        <v>0.98755999999999999</v>
      </c>
      <c r="S298" s="210"/>
      <c r="T298" s="212">
        <f>SUM(T299:T329)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91</v>
      </c>
      <c r="AT298" s="214" t="s">
        <v>77</v>
      </c>
      <c r="AU298" s="214" t="s">
        <v>85</v>
      </c>
      <c r="AY298" s="213" t="s">
        <v>373</v>
      </c>
      <c r="BK298" s="215">
        <f>SUM(BK299:BK329)</f>
        <v>0</v>
      </c>
    </row>
    <row r="299" s="2" customFormat="1" ht="37.8" customHeight="1">
      <c r="A299" s="41"/>
      <c r="B299" s="42"/>
      <c r="C299" s="218" t="s">
        <v>1237</v>
      </c>
      <c r="D299" s="218" t="s">
        <v>375</v>
      </c>
      <c r="E299" s="219" t="s">
        <v>7450</v>
      </c>
      <c r="F299" s="220" t="s">
        <v>7451</v>
      </c>
      <c r="G299" s="221" t="s">
        <v>595</v>
      </c>
      <c r="H299" s="222">
        <v>1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50</v>
      </c>
      <c r="O299" s="87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482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91</v>
      </c>
      <c r="BK299" s="230">
        <f>ROUND(I299*H299,2)</f>
        <v>0</v>
      </c>
      <c r="BL299" s="20" t="s">
        <v>482</v>
      </c>
      <c r="BM299" s="229" t="s">
        <v>7452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7453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2" customFormat="1" ht="24.15" customHeight="1">
      <c r="A301" s="41"/>
      <c r="B301" s="42"/>
      <c r="C301" s="280" t="s">
        <v>1260</v>
      </c>
      <c r="D301" s="280" t="s">
        <v>489</v>
      </c>
      <c r="E301" s="281" t="s">
        <v>7454</v>
      </c>
      <c r="F301" s="282" t="s">
        <v>7455</v>
      </c>
      <c r="G301" s="283" t="s">
        <v>595</v>
      </c>
      <c r="H301" s="284">
        <v>1</v>
      </c>
      <c r="I301" s="285"/>
      <c r="J301" s="286">
        <f>ROUND(I301*H301,2)</f>
        <v>0</v>
      </c>
      <c r="K301" s="282" t="s">
        <v>5388</v>
      </c>
      <c r="L301" s="287"/>
      <c r="M301" s="288" t="s">
        <v>19</v>
      </c>
      <c r="N301" s="289" t="s">
        <v>50</v>
      </c>
      <c r="O301" s="87"/>
      <c r="P301" s="227">
        <f>O301*H301</f>
        <v>0</v>
      </c>
      <c r="Q301" s="227">
        <v>0.080000000000000002</v>
      </c>
      <c r="R301" s="227">
        <f>Q301*H301</f>
        <v>0.080000000000000002</v>
      </c>
      <c r="S301" s="227">
        <v>0</v>
      </c>
      <c r="T301" s="22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9" t="s">
        <v>616</v>
      </c>
      <c r="AT301" s="229" t="s">
        <v>489</v>
      </c>
      <c r="AU301" s="229" t="s">
        <v>91</v>
      </c>
      <c r="AY301" s="20" t="s">
        <v>373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91</v>
      </c>
      <c r="BK301" s="230">
        <f>ROUND(I301*H301,2)</f>
        <v>0</v>
      </c>
      <c r="BL301" s="20" t="s">
        <v>482</v>
      </c>
      <c r="BM301" s="229" t="s">
        <v>7456</v>
      </c>
    </row>
    <row r="302" s="14" customFormat="1">
      <c r="A302" s="14"/>
      <c r="B302" s="247"/>
      <c r="C302" s="248"/>
      <c r="D302" s="238" t="s">
        <v>383</v>
      </c>
      <c r="E302" s="249" t="s">
        <v>19</v>
      </c>
      <c r="F302" s="250" t="s">
        <v>5820</v>
      </c>
      <c r="G302" s="248"/>
      <c r="H302" s="251">
        <v>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383</v>
      </c>
      <c r="AU302" s="257" t="s">
        <v>91</v>
      </c>
      <c r="AV302" s="14" t="s">
        <v>91</v>
      </c>
      <c r="AW302" s="14" t="s">
        <v>37</v>
      </c>
      <c r="AX302" s="14" t="s">
        <v>85</v>
      </c>
      <c r="AY302" s="257" t="s">
        <v>373</v>
      </c>
    </row>
    <row r="303" s="2" customFormat="1" ht="37.8" customHeight="1">
      <c r="A303" s="41"/>
      <c r="B303" s="42"/>
      <c r="C303" s="218" t="s">
        <v>1265</v>
      </c>
      <c r="D303" s="218" t="s">
        <v>375</v>
      </c>
      <c r="E303" s="219" t="s">
        <v>7457</v>
      </c>
      <c r="F303" s="220" t="s">
        <v>7458</v>
      </c>
      <c r="G303" s="221" t="s">
        <v>595</v>
      </c>
      <c r="H303" s="222">
        <v>1</v>
      </c>
      <c r="I303" s="223"/>
      <c r="J303" s="224">
        <f>ROUND(I303*H303,2)</f>
        <v>0</v>
      </c>
      <c r="K303" s="220" t="s">
        <v>378</v>
      </c>
      <c r="L303" s="47"/>
      <c r="M303" s="225" t="s">
        <v>19</v>
      </c>
      <c r="N303" s="226" t="s">
        <v>50</v>
      </c>
      <c r="O303" s="8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9" t="s">
        <v>482</v>
      </c>
      <c r="AT303" s="229" t="s">
        <v>375</v>
      </c>
      <c r="AU303" s="229" t="s">
        <v>91</v>
      </c>
      <c r="AY303" s="20" t="s">
        <v>373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0" t="s">
        <v>91</v>
      </c>
      <c r="BK303" s="230">
        <f>ROUND(I303*H303,2)</f>
        <v>0</v>
      </c>
      <c r="BL303" s="20" t="s">
        <v>482</v>
      </c>
      <c r="BM303" s="229" t="s">
        <v>7459</v>
      </c>
    </row>
    <row r="304" s="2" customFormat="1">
      <c r="A304" s="41"/>
      <c r="B304" s="42"/>
      <c r="C304" s="43"/>
      <c r="D304" s="231" t="s">
        <v>381</v>
      </c>
      <c r="E304" s="43"/>
      <c r="F304" s="232" t="s">
        <v>7460</v>
      </c>
      <c r="G304" s="43"/>
      <c r="H304" s="43"/>
      <c r="I304" s="233"/>
      <c r="J304" s="43"/>
      <c r="K304" s="43"/>
      <c r="L304" s="47"/>
      <c r="M304" s="234"/>
      <c r="N304" s="23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381</v>
      </c>
      <c r="AU304" s="20" t="s">
        <v>91</v>
      </c>
    </row>
    <row r="305" s="2" customFormat="1" ht="24.15" customHeight="1">
      <c r="A305" s="41"/>
      <c r="B305" s="42"/>
      <c r="C305" s="280" t="s">
        <v>1271</v>
      </c>
      <c r="D305" s="280" t="s">
        <v>489</v>
      </c>
      <c r="E305" s="281" t="s">
        <v>7461</v>
      </c>
      <c r="F305" s="282" t="s">
        <v>7455</v>
      </c>
      <c r="G305" s="283" t="s">
        <v>595</v>
      </c>
      <c r="H305" s="284">
        <v>1</v>
      </c>
      <c r="I305" s="285"/>
      <c r="J305" s="286">
        <f>ROUND(I305*H305,2)</f>
        <v>0</v>
      </c>
      <c r="K305" s="282" t="s">
        <v>5388</v>
      </c>
      <c r="L305" s="287"/>
      <c r="M305" s="288" t="s">
        <v>19</v>
      </c>
      <c r="N305" s="289" t="s">
        <v>50</v>
      </c>
      <c r="O305" s="87"/>
      <c r="P305" s="227">
        <f>O305*H305</f>
        <v>0</v>
      </c>
      <c r="Q305" s="227">
        <v>0.080000000000000002</v>
      </c>
      <c r="R305" s="227">
        <f>Q305*H305</f>
        <v>0.080000000000000002</v>
      </c>
      <c r="S305" s="227">
        <v>0</v>
      </c>
      <c r="T305" s="22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9" t="s">
        <v>616</v>
      </c>
      <c r="AT305" s="229" t="s">
        <v>489</v>
      </c>
      <c r="AU305" s="229" t="s">
        <v>91</v>
      </c>
      <c r="AY305" s="20" t="s">
        <v>373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0" t="s">
        <v>91</v>
      </c>
      <c r="BK305" s="230">
        <f>ROUND(I305*H305,2)</f>
        <v>0</v>
      </c>
      <c r="BL305" s="20" t="s">
        <v>482</v>
      </c>
      <c r="BM305" s="229" t="s">
        <v>7462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5820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85</v>
      </c>
      <c r="AY306" s="257" t="s">
        <v>373</v>
      </c>
    </row>
    <row r="307" s="2" customFormat="1" ht="37.8" customHeight="1">
      <c r="A307" s="41"/>
      <c r="B307" s="42"/>
      <c r="C307" s="218" t="s">
        <v>1276</v>
      </c>
      <c r="D307" s="218" t="s">
        <v>375</v>
      </c>
      <c r="E307" s="219" t="s">
        <v>7463</v>
      </c>
      <c r="F307" s="220" t="s">
        <v>7464</v>
      </c>
      <c r="G307" s="221" t="s">
        <v>595</v>
      </c>
      <c r="H307" s="222">
        <v>1</v>
      </c>
      <c r="I307" s="223"/>
      <c r="J307" s="224">
        <f>ROUND(I307*H307,2)</f>
        <v>0</v>
      </c>
      <c r="K307" s="220" t="s">
        <v>378</v>
      </c>
      <c r="L307" s="47"/>
      <c r="M307" s="225" t="s">
        <v>19</v>
      </c>
      <c r="N307" s="226" t="s">
        <v>50</v>
      </c>
      <c r="O307" s="8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9" t="s">
        <v>482</v>
      </c>
      <c r="AT307" s="229" t="s">
        <v>375</v>
      </c>
      <c r="AU307" s="229" t="s">
        <v>91</v>
      </c>
      <c r="AY307" s="20" t="s">
        <v>373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91</v>
      </c>
      <c r="BK307" s="230">
        <f>ROUND(I307*H307,2)</f>
        <v>0</v>
      </c>
      <c r="BL307" s="20" t="s">
        <v>482</v>
      </c>
      <c r="BM307" s="229" t="s">
        <v>7465</v>
      </c>
    </row>
    <row r="308" s="2" customFormat="1">
      <c r="A308" s="41"/>
      <c r="B308" s="42"/>
      <c r="C308" s="43"/>
      <c r="D308" s="231" t="s">
        <v>381</v>
      </c>
      <c r="E308" s="43"/>
      <c r="F308" s="232" t="s">
        <v>7466</v>
      </c>
      <c r="G308" s="43"/>
      <c r="H308" s="43"/>
      <c r="I308" s="233"/>
      <c r="J308" s="43"/>
      <c r="K308" s="43"/>
      <c r="L308" s="47"/>
      <c r="M308" s="234"/>
      <c r="N308" s="23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381</v>
      </c>
      <c r="AU308" s="20" t="s">
        <v>91</v>
      </c>
    </row>
    <row r="309" s="2" customFormat="1" ht="16.5" customHeight="1">
      <c r="A309" s="41"/>
      <c r="B309" s="42"/>
      <c r="C309" s="280" t="s">
        <v>1281</v>
      </c>
      <c r="D309" s="280" t="s">
        <v>489</v>
      </c>
      <c r="E309" s="281" t="s">
        <v>7467</v>
      </c>
      <c r="F309" s="282" t="s">
        <v>7468</v>
      </c>
      <c r="G309" s="283" t="s">
        <v>595</v>
      </c>
      <c r="H309" s="284">
        <v>1</v>
      </c>
      <c r="I309" s="285"/>
      <c r="J309" s="286">
        <f>ROUND(I309*H309,2)</f>
        <v>0</v>
      </c>
      <c r="K309" s="282" t="s">
        <v>5388</v>
      </c>
      <c r="L309" s="287"/>
      <c r="M309" s="288" t="s">
        <v>19</v>
      </c>
      <c r="N309" s="289" t="s">
        <v>50</v>
      </c>
      <c r="O309" s="87"/>
      <c r="P309" s="227">
        <f>O309*H309</f>
        <v>0</v>
      </c>
      <c r="Q309" s="227">
        <v>0.012500000000000001</v>
      </c>
      <c r="R309" s="227">
        <f>Q309*H309</f>
        <v>0.012500000000000001</v>
      </c>
      <c r="S309" s="227">
        <v>0</v>
      </c>
      <c r="T309" s="22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9" t="s">
        <v>616</v>
      </c>
      <c r="AT309" s="229" t="s">
        <v>489</v>
      </c>
      <c r="AU309" s="229" t="s">
        <v>91</v>
      </c>
      <c r="AY309" s="20" t="s">
        <v>373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20" t="s">
        <v>91</v>
      </c>
      <c r="BK309" s="230">
        <f>ROUND(I309*H309,2)</f>
        <v>0</v>
      </c>
      <c r="BL309" s="20" t="s">
        <v>482</v>
      </c>
      <c r="BM309" s="229" t="s">
        <v>7469</v>
      </c>
    </row>
    <row r="310" s="14" customFormat="1">
      <c r="A310" s="14"/>
      <c r="B310" s="247"/>
      <c r="C310" s="248"/>
      <c r="D310" s="238" t="s">
        <v>383</v>
      </c>
      <c r="E310" s="249" t="s">
        <v>19</v>
      </c>
      <c r="F310" s="250" t="s">
        <v>5820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383</v>
      </c>
      <c r="AU310" s="257" t="s">
        <v>91</v>
      </c>
      <c r="AV310" s="14" t="s">
        <v>91</v>
      </c>
      <c r="AW310" s="14" t="s">
        <v>37</v>
      </c>
      <c r="AX310" s="14" t="s">
        <v>85</v>
      </c>
      <c r="AY310" s="257" t="s">
        <v>373</v>
      </c>
    </row>
    <row r="311" s="2" customFormat="1" ht="37.8" customHeight="1">
      <c r="A311" s="41"/>
      <c r="B311" s="42"/>
      <c r="C311" s="218" t="s">
        <v>1288</v>
      </c>
      <c r="D311" s="218" t="s">
        <v>375</v>
      </c>
      <c r="E311" s="219" t="s">
        <v>7470</v>
      </c>
      <c r="F311" s="220" t="s">
        <v>7471</v>
      </c>
      <c r="G311" s="221" t="s">
        <v>595</v>
      </c>
      <c r="H311" s="222">
        <v>1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50</v>
      </c>
      <c r="O311" s="87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482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91</v>
      </c>
      <c r="BK311" s="230">
        <f>ROUND(I311*H311,2)</f>
        <v>0</v>
      </c>
      <c r="BL311" s="20" t="s">
        <v>482</v>
      </c>
      <c r="BM311" s="229" t="s">
        <v>7472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7473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5820</v>
      </c>
      <c r="G313" s="248"/>
      <c r="H313" s="251">
        <v>1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85</v>
      </c>
      <c r="AY313" s="257" t="s">
        <v>373</v>
      </c>
    </row>
    <row r="314" s="2" customFormat="1" ht="16.5" customHeight="1">
      <c r="A314" s="41"/>
      <c r="B314" s="42"/>
      <c r="C314" s="280" t="s">
        <v>1304</v>
      </c>
      <c r="D314" s="280" t="s">
        <v>489</v>
      </c>
      <c r="E314" s="281" t="s">
        <v>7474</v>
      </c>
      <c r="F314" s="282" t="s">
        <v>7468</v>
      </c>
      <c r="G314" s="283" t="s">
        <v>595</v>
      </c>
      <c r="H314" s="284">
        <v>1</v>
      </c>
      <c r="I314" s="285"/>
      <c r="J314" s="286">
        <f>ROUND(I314*H314,2)</f>
        <v>0</v>
      </c>
      <c r="K314" s="282" t="s">
        <v>5388</v>
      </c>
      <c r="L314" s="287"/>
      <c r="M314" s="288" t="s">
        <v>19</v>
      </c>
      <c r="N314" s="289" t="s">
        <v>50</v>
      </c>
      <c r="O314" s="87"/>
      <c r="P314" s="227">
        <f>O314*H314</f>
        <v>0</v>
      </c>
      <c r="Q314" s="227">
        <v>0.012500000000000001</v>
      </c>
      <c r="R314" s="227">
        <f>Q314*H314</f>
        <v>0.012500000000000001</v>
      </c>
      <c r="S314" s="227">
        <v>0</v>
      </c>
      <c r="T314" s="22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9" t="s">
        <v>616</v>
      </c>
      <c r="AT314" s="229" t="s">
        <v>489</v>
      </c>
      <c r="AU314" s="229" t="s">
        <v>91</v>
      </c>
      <c r="AY314" s="20" t="s">
        <v>373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20" t="s">
        <v>91</v>
      </c>
      <c r="BK314" s="230">
        <f>ROUND(I314*H314,2)</f>
        <v>0</v>
      </c>
      <c r="BL314" s="20" t="s">
        <v>482</v>
      </c>
      <c r="BM314" s="229" t="s">
        <v>7475</v>
      </c>
    </row>
    <row r="315" s="14" customFormat="1">
      <c r="A315" s="14"/>
      <c r="B315" s="247"/>
      <c r="C315" s="248"/>
      <c r="D315" s="238" t="s">
        <v>383</v>
      </c>
      <c r="E315" s="249" t="s">
        <v>19</v>
      </c>
      <c r="F315" s="250" t="s">
        <v>5820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383</v>
      </c>
      <c r="AU315" s="257" t="s">
        <v>91</v>
      </c>
      <c r="AV315" s="14" t="s">
        <v>91</v>
      </c>
      <c r="AW315" s="14" t="s">
        <v>37</v>
      </c>
      <c r="AX315" s="14" t="s">
        <v>85</v>
      </c>
      <c r="AY315" s="257" t="s">
        <v>373</v>
      </c>
    </row>
    <row r="316" s="2" customFormat="1" ht="24.15" customHeight="1">
      <c r="A316" s="41"/>
      <c r="B316" s="42"/>
      <c r="C316" s="218" t="s">
        <v>1309</v>
      </c>
      <c r="D316" s="218" t="s">
        <v>375</v>
      </c>
      <c r="E316" s="219" t="s">
        <v>7476</v>
      </c>
      <c r="F316" s="220" t="s">
        <v>7477</v>
      </c>
      <c r="G316" s="221" t="s">
        <v>595</v>
      </c>
      <c r="H316" s="222">
        <v>8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50</v>
      </c>
      <c r="O316" s="87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482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91</v>
      </c>
      <c r="BK316" s="230">
        <f>ROUND(I316*H316,2)</f>
        <v>0</v>
      </c>
      <c r="BL316" s="20" t="s">
        <v>482</v>
      </c>
      <c r="BM316" s="229" t="s">
        <v>7478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7479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16.5" customHeight="1">
      <c r="A318" s="41"/>
      <c r="B318" s="42"/>
      <c r="C318" s="280" t="s">
        <v>1314</v>
      </c>
      <c r="D318" s="280" t="s">
        <v>489</v>
      </c>
      <c r="E318" s="281" t="s">
        <v>7480</v>
      </c>
      <c r="F318" s="282" t="s">
        <v>7481</v>
      </c>
      <c r="G318" s="283" t="s">
        <v>595</v>
      </c>
      <c r="H318" s="284">
        <v>4</v>
      </c>
      <c r="I318" s="285"/>
      <c r="J318" s="286">
        <f>ROUND(I318*H318,2)</f>
        <v>0</v>
      </c>
      <c r="K318" s="282" t="s">
        <v>5388</v>
      </c>
      <c r="L318" s="287"/>
      <c r="M318" s="288" t="s">
        <v>19</v>
      </c>
      <c r="N318" s="289" t="s">
        <v>50</v>
      </c>
      <c r="O318" s="87"/>
      <c r="P318" s="227">
        <f>O318*H318</f>
        <v>0</v>
      </c>
      <c r="Q318" s="227">
        <v>0.0016000000000000001</v>
      </c>
      <c r="R318" s="227">
        <f>Q318*H318</f>
        <v>0.0064000000000000003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616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91</v>
      </c>
      <c r="BK318" s="230">
        <f>ROUND(I318*H318,2)</f>
        <v>0</v>
      </c>
      <c r="BL318" s="20" t="s">
        <v>482</v>
      </c>
      <c r="BM318" s="229" t="s">
        <v>7482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5505</v>
      </c>
      <c r="G319" s="248"/>
      <c r="H319" s="251">
        <v>4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85</v>
      </c>
      <c r="AY319" s="257" t="s">
        <v>373</v>
      </c>
    </row>
    <row r="320" s="2" customFormat="1" ht="16.5" customHeight="1">
      <c r="A320" s="41"/>
      <c r="B320" s="42"/>
      <c r="C320" s="280" t="s">
        <v>1319</v>
      </c>
      <c r="D320" s="280" t="s">
        <v>489</v>
      </c>
      <c r="E320" s="281" t="s">
        <v>7483</v>
      </c>
      <c r="F320" s="282" t="s">
        <v>7484</v>
      </c>
      <c r="G320" s="283" t="s">
        <v>595</v>
      </c>
      <c r="H320" s="284">
        <v>4</v>
      </c>
      <c r="I320" s="285"/>
      <c r="J320" s="286">
        <f>ROUND(I320*H320,2)</f>
        <v>0</v>
      </c>
      <c r="K320" s="282" t="s">
        <v>378</v>
      </c>
      <c r="L320" s="287"/>
      <c r="M320" s="288" t="s">
        <v>19</v>
      </c>
      <c r="N320" s="289" t="s">
        <v>50</v>
      </c>
      <c r="O320" s="87"/>
      <c r="P320" s="227">
        <f>O320*H320</f>
        <v>0</v>
      </c>
      <c r="Q320" s="227">
        <v>0.0016999999999999999</v>
      </c>
      <c r="R320" s="227">
        <f>Q320*H320</f>
        <v>0.0067999999999999996</v>
      </c>
      <c r="S320" s="227">
        <v>0</v>
      </c>
      <c r="T320" s="228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9" t="s">
        <v>616</v>
      </c>
      <c r="AT320" s="229" t="s">
        <v>489</v>
      </c>
      <c r="AU320" s="229" t="s">
        <v>91</v>
      </c>
      <c r="AY320" s="20" t="s">
        <v>373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20" t="s">
        <v>91</v>
      </c>
      <c r="BK320" s="230">
        <f>ROUND(I320*H320,2)</f>
        <v>0</v>
      </c>
      <c r="BL320" s="20" t="s">
        <v>482</v>
      </c>
      <c r="BM320" s="229" t="s">
        <v>7485</v>
      </c>
    </row>
    <row r="321" s="14" customFormat="1">
      <c r="A321" s="14"/>
      <c r="B321" s="247"/>
      <c r="C321" s="248"/>
      <c r="D321" s="238" t="s">
        <v>383</v>
      </c>
      <c r="E321" s="249" t="s">
        <v>19</v>
      </c>
      <c r="F321" s="250" t="s">
        <v>5505</v>
      </c>
      <c r="G321" s="248"/>
      <c r="H321" s="251">
        <v>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383</v>
      </c>
      <c r="AU321" s="257" t="s">
        <v>91</v>
      </c>
      <c r="AV321" s="14" t="s">
        <v>91</v>
      </c>
      <c r="AW321" s="14" t="s">
        <v>37</v>
      </c>
      <c r="AX321" s="14" t="s">
        <v>85</v>
      </c>
      <c r="AY321" s="257" t="s">
        <v>373</v>
      </c>
    </row>
    <row r="322" s="2" customFormat="1" ht="37.8" customHeight="1">
      <c r="A322" s="41"/>
      <c r="B322" s="42"/>
      <c r="C322" s="218" t="s">
        <v>1324</v>
      </c>
      <c r="D322" s="218" t="s">
        <v>375</v>
      </c>
      <c r="E322" s="219" t="s">
        <v>7486</v>
      </c>
      <c r="F322" s="220" t="s">
        <v>7487</v>
      </c>
      <c r="G322" s="221" t="s">
        <v>595</v>
      </c>
      <c r="H322" s="222">
        <v>2</v>
      </c>
      <c r="I322" s="223"/>
      <c r="J322" s="224">
        <f>ROUND(I322*H322,2)</f>
        <v>0</v>
      </c>
      <c r="K322" s="220" t="s">
        <v>5388</v>
      </c>
      <c r="L322" s="47"/>
      <c r="M322" s="225" t="s">
        <v>19</v>
      </c>
      <c r="N322" s="226" t="s">
        <v>50</v>
      </c>
      <c r="O322" s="87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482</v>
      </c>
      <c r="AT322" s="229" t="s">
        <v>375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91</v>
      </c>
      <c r="BK322" s="230">
        <f>ROUND(I322*H322,2)</f>
        <v>0</v>
      </c>
      <c r="BL322" s="20" t="s">
        <v>482</v>
      </c>
      <c r="BM322" s="229" t="s">
        <v>7488</v>
      </c>
    </row>
    <row r="323" s="2" customFormat="1" ht="24.15" customHeight="1">
      <c r="A323" s="41"/>
      <c r="B323" s="42"/>
      <c r="C323" s="280" t="s">
        <v>1329</v>
      </c>
      <c r="D323" s="280" t="s">
        <v>489</v>
      </c>
      <c r="E323" s="281" t="s">
        <v>7489</v>
      </c>
      <c r="F323" s="282" t="s">
        <v>7490</v>
      </c>
      <c r="G323" s="283" t="s">
        <v>595</v>
      </c>
      <c r="H323" s="284">
        <v>1</v>
      </c>
      <c r="I323" s="285"/>
      <c r="J323" s="286">
        <f>ROUND(I323*H323,2)</f>
        <v>0</v>
      </c>
      <c r="K323" s="282" t="s">
        <v>5388</v>
      </c>
      <c r="L323" s="287"/>
      <c r="M323" s="288" t="s">
        <v>19</v>
      </c>
      <c r="N323" s="289" t="s">
        <v>50</v>
      </c>
      <c r="O323" s="87"/>
      <c r="P323" s="227">
        <f>O323*H323</f>
        <v>0</v>
      </c>
      <c r="Q323" s="227">
        <v>0.0038999999999999998</v>
      </c>
      <c r="R323" s="227">
        <f>Q323*H323</f>
        <v>0.0038999999999999998</v>
      </c>
      <c r="S323" s="227">
        <v>0</v>
      </c>
      <c r="T323" s="22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9" t="s">
        <v>616</v>
      </c>
      <c r="AT323" s="229" t="s">
        <v>489</v>
      </c>
      <c r="AU323" s="229" t="s">
        <v>91</v>
      </c>
      <c r="AY323" s="20" t="s">
        <v>373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20" t="s">
        <v>91</v>
      </c>
      <c r="BK323" s="230">
        <f>ROUND(I323*H323,2)</f>
        <v>0</v>
      </c>
      <c r="BL323" s="20" t="s">
        <v>482</v>
      </c>
      <c r="BM323" s="229" t="s">
        <v>7491</v>
      </c>
    </row>
    <row r="324" s="14" customFormat="1">
      <c r="A324" s="14"/>
      <c r="B324" s="247"/>
      <c r="C324" s="248"/>
      <c r="D324" s="238" t="s">
        <v>383</v>
      </c>
      <c r="E324" s="249" t="s">
        <v>19</v>
      </c>
      <c r="F324" s="250" t="s">
        <v>7492</v>
      </c>
      <c r="G324" s="248"/>
      <c r="H324" s="251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383</v>
      </c>
      <c r="AU324" s="257" t="s">
        <v>91</v>
      </c>
      <c r="AV324" s="14" t="s">
        <v>91</v>
      </c>
      <c r="AW324" s="14" t="s">
        <v>37</v>
      </c>
      <c r="AX324" s="14" t="s">
        <v>85</v>
      </c>
      <c r="AY324" s="257" t="s">
        <v>373</v>
      </c>
    </row>
    <row r="325" s="2" customFormat="1" ht="24.15" customHeight="1">
      <c r="A325" s="41"/>
      <c r="B325" s="42"/>
      <c r="C325" s="280" t="s">
        <v>1343</v>
      </c>
      <c r="D325" s="280" t="s">
        <v>489</v>
      </c>
      <c r="E325" s="281" t="s">
        <v>7493</v>
      </c>
      <c r="F325" s="282" t="s">
        <v>7490</v>
      </c>
      <c r="G325" s="283" t="s">
        <v>595</v>
      </c>
      <c r="H325" s="284">
        <v>1</v>
      </c>
      <c r="I325" s="285"/>
      <c r="J325" s="286">
        <f>ROUND(I325*H325,2)</f>
        <v>0</v>
      </c>
      <c r="K325" s="282" t="s">
        <v>5388</v>
      </c>
      <c r="L325" s="287"/>
      <c r="M325" s="288" t="s">
        <v>19</v>
      </c>
      <c r="N325" s="289" t="s">
        <v>50</v>
      </c>
      <c r="O325" s="87"/>
      <c r="P325" s="227">
        <f>O325*H325</f>
        <v>0</v>
      </c>
      <c r="Q325" s="227">
        <v>0.0038999999999999998</v>
      </c>
      <c r="R325" s="227">
        <f>Q325*H325</f>
        <v>0.0038999999999999998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616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91</v>
      </c>
      <c r="BK325" s="230">
        <f>ROUND(I325*H325,2)</f>
        <v>0</v>
      </c>
      <c r="BL325" s="20" t="s">
        <v>482</v>
      </c>
      <c r="BM325" s="229" t="s">
        <v>7494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7492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85</v>
      </c>
      <c r="AY326" s="257" t="s">
        <v>373</v>
      </c>
    </row>
    <row r="327" s="2" customFormat="1" ht="33" customHeight="1">
      <c r="A327" s="41"/>
      <c r="B327" s="42"/>
      <c r="C327" s="218" t="s">
        <v>1354</v>
      </c>
      <c r="D327" s="218" t="s">
        <v>375</v>
      </c>
      <c r="E327" s="219" t="s">
        <v>7495</v>
      </c>
      <c r="F327" s="220" t="s">
        <v>7368</v>
      </c>
      <c r="G327" s="221" t="s">
        <v>153</v>
      </c>
      <c r="H327" s="222">
        <v>58.5</v>
      </c>
      <c r="I327" s="223"/>
      <c r="J327" s="224">
        <f>ROUND(I327*H327,2)</f>
        <v>0</v>
      </c>
      <c r="K327" s="220" t="s">
        <v>5388</v>
      </c>
      <c r="L327" s="47"/>
      <c r="M327" s="225" t="s">
        <v>19</v>
      </c>
      <c r="N327" s="226" t="s">
        <v>50</v>
      </c>
      <c r="O327" s="87"/>
      <c r="P327" s="227">
        <f>O327*H327</f>
        <v>0</v>
      </c>
      <c r="Q327" s="227">
        <v>0.01336</v>
      </c>
      <c r="R327" s="227">
        <f>Q327*H327</f>
        <v>0.78156000000000003</v>
      </c>
      <c r="S327" s="227">
        <v>0</v>
      </c>
      <c r="T327" s="22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9" t="s">
        <v>482</v>
      </c>
      <c r="AT327" s="229" t="s">
        <v>375</v>
      </c>
      <c r="AU327" s="229" t="s">
        <v>91</v>
      </c>
      <c r="AY327" s="20" t="s">
        <v>373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20" t="s">
        <v>91</v>
      </c>
      <c r="BK327" s="230">
        <f>ROUND(I327*H327,2)</f>
        <v>0</v>
      </c>
      <c r="BL327" s="20" t="s">
        <v>482</v>
      </c>
      <c r="BM327" s="229" t="s">
        <v>7496</v>
      </c>
    </row>
    <row r="328" s="14" customFormat="1">
      <c r="A328" s="14"/>
      <c r="B328" s="247"/>
      <c r="C328" s="248"/>
      <c r="D328" s="238" t="s">
        <v>383</v>
      </c>
      <c r="E328" s="249" t="s">
        <v>19</v>
      </c>
      <c r="F328" s="250" t="s">
        <v>7497</v>
      </c>
      <c r="G328" s="248"/>
      <c r="H328" s="251">
        <v>45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383</v>
      </c>
      <c r="AU328" s="257" t="s">
        <v>91</v>
      </c>
      <c r="AV328" s="14" t="s">
        <v>91</v>
      </c>
      <c r="AW328" s="14" t="s">
        <v>37</v>
      </c>
      <c r="AX328" s="14" t="s">
        <v>85</v>
      </c>
      <c r="AY328" s="257" t="s">
        <v>373</v>
      </c>
    </row>
    <row r="329" s="14" customFormat="1">
      <c r="A329" s="14"/>
      <c r="B329" s="247"/>
      <c r="C329" s="248"/>
      <c r="D329" s="238" t="s">
        <v>383</v>
      </c>
      <c r="E329" s="248"/>
      <c r="F329" s="250" t="s">
        <v>7498</v>
      </c>
      <c r="G329" s="248"/>
      <c r="H329" s="251">
        <v>58.5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383</v>
      </c>
      <c r="AU329" s="257" t="s">
        <v>91</v>
      </c>
      <c r="AV329" s="14" t="s">
        <v>91</v>
      </c>
      <c r="AW329" s="14" t="s">
        <v>4</v>
      </c>
      <c r="AX329" s="14" t="s">
        <v>85</v>
      </c>
      <c r="AY329" s="257" t="s">
        <v>373</v>
      </c>
    </row>
    <row r="330" s="12" customFormat="1" ht="22.8" customHeight="1">
      <c r="A330" s="12"/>
      <c r="B330" s="202"/>
      <c r="C330" s="203"/>
      <c r="D330" s="204" t="s">
        <v>77</v>
      </c>
      <c r="E330" s="216" t="s">
        <v>7499</v>
      </c>
      <c r="F330" s="216" t="s">
        <v>7500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SUM(P331:P346)</f>
        <v>0</v>
      </c>
      <c r="Q330" s="210"/>
      <c r="R330" s="211">
        <f>SUM(R331:R346)</f>
        <v>0.0098565000000000007</v>
      </c>
      <c r="S330" s="210"/>
      <c r="T330" s="212">
        <f>SUM(T331:T346)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91</v>
      </c>
      <c r="AT330" s="214" t="s">
        <v>77</v>
      </c>
      <c r="AU330" s="214" t="s">
        <v>85</v>
      </c>
      <c r="AY330" s="213" t="s">
        <v>373</v>
      </c>
      <c r="BK330" s="215">
        <f>SUM(BK331:BK346)</f>
        <v>0</v>
      </c>
    </row>
    <row r="331" s="2" customFormat="1" ht="24.15" customHeight="1">
      <c r="A331" s="41"/>
      <c r="B331" s="42"/>
      <c r="C331" s="218" t="s">
        <v>1360</v>
      </c>
      <c r="D331" s="218" t="s">
        <v>375</v>
      </c>
      <c r="E331" s="219" t="s">
        <v>7501</v>
      </c>
      <c r="F331" s="220" t="s">
        <v>7502</v>
      </c>
      <c r="G331" s="221" t="s">
        <v>595</v>
      </c>
      <c r="H331" s="222">
        <v>2</v>
      </c>
      <c r="I331" s="223"/>
      <c r="J331" s="224">
        <f>ROUND(I331*H331,2)</f>
        <v>0</v>
      </c>
      <c r="K331" s="220" t="s">
        <v>378</v>
      </c>
      <c r="L331" s="47"/>
      <c r="M331" s="225" t="s">
        <v>19</v>
      </c>
      <c r="N331" s="226" t="s">
        <v>50</v>
      </c>
      <c r="O331" s="87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9" t="s">
        <v>482</v>
      </c>
      <c r="AT331" s="229" t="s">
        <v>375</v>
      </c>
      <c r="AU331" s="229" t="s">
        <v>91</v>
      </c>
      <c r="AY331" s="20" t="s">
        <v>373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0" t="s">
        <v>91</v>
      </c>
      <c r="BK331" s="230">
        <f>ROUND(I331*H331,2)</f>
        <v>0</v>
      </c>
      <c r="BL331" s="20" t="s">
        <v>482</v>
      </c>
      <c r="BM331" s="229" t="s">
        <v>7503</v>
      </c>
    </row>
    <row r="332" s="2" customFormat="1">
      <c r="A332" s="41"/>
      <c r="B332" s="42"/>
      <c r="C332" s="43"/>
      <c r="D332" s="231" t="s">
        <v>381</v>
      </c>
      <c r="E332" s="43"/>
      <c r="F332" s="232" t="s">
        <v>7504</v>
      </c>
      <c r="G332" s="43"/>
      <c r="H332" s="43"/>
      <c r="I332" s="233"/>
      <c r="J332" s="43"/>
      <c r="K332" s="43"/>
      <c r="L332" s="47"/>
      <c r="M332" s="234"/>
      <c r="N332" s="23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381</v>
      </c>
      <c r="AU332" s="20" t="s">
        <v>91</v>
      </c>
    </row>
    <row r="333" s="2" customFormat="1" ht="24.15" customHeight="1">
      <c r="A333" s="41"/>
      <c r="B333" s="42"/>
      <c r="C333" s="280" t="s">
        <v>1365</v>
      </c>
      <c r="D333" s="280" t="s">
        <v>489</v>
      </c>
      <c r="E333" s="281" t="s">
        <v>7505</v>
      </c>
      <c r="F333" s="282" t="s">
        <v>7506</v>
      </c>
      <c r="G333" s="283" t="s">
        <v>595</v>
      </c>
      <c r="H333" s="284">
        <v>2</v>
      </c>
      <c r="I333" s="285"/>
      <c r="J333" s="286">
        <f>ROUND(I333*H333,2)</f>
        <v>0</v>
      </c>
      <c r="K333" s="282" t="s">
        <v>5388</v>
      </c>
      <c r="L333" s="287"/>
      <c r="M333" s="288" t="s">
        <v>19</v>
      </c>
      <c r="N333" s="289" t="s">
        <v>50</v>
      </c>
      <c r="O333" s="87"/>
      <c r="P333" s="227">
        <f>O333*H333</f>
        <v>0</v>
      </c>
      <c r="Q333" s="227">
        <v>0.0015</v>
      </c>
      <c r="R333" s="227">
        <f>Q333*H333</f>
        <v>0.0030000000000000001</v>
      </c>
      <c r="S333" s="227">
        <v>0</v>
      </c>
      <c r="T333" s="22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9" t="s">
        <v>616</v>
      </c>
      <c r="AT333" s="229" t="s">
        <v>489</v>
      </c>
      <c r="AU333" s="229" t="s">
        <v>91</v>
      </c>
      <c r="AY333" s="20" t="s">
        <v>373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20" t="s">
        <v>91</v>
      </c>
      <c r="BK333" s="230">
        <f>ROUND(I333*H333,2)</f>
        <v>0</v>
      </c>
      <c r="BL333" s="20" t="s">
        <v>482</v>
      </c>
      <c r="BM333" s="229" t="s">
        <v>7507</v>
      </c>
    </row>
    <row r="334" s="14" customFormat="1">
      <c r="A334" s="14"/>
      <c r="B334" s="247"/>
      <c r="C334" s="248"/>
      <c r="D334" s="238" t="s">
        <v>383</v>
      </c>
      <c r="E334" s="249" t="s">
        <v>19</v>
      </c>
      <c r="F334" s="250" t="s">
        <v>5510</v>
      </c>
      <c r="G334" s="248"/>
      <c r="H334" s="251">
        <v>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383</v>
      </c>
      <c r="AU334" s="257" t="s">
        <v>91</v>
      </c>
      <c r="AV334" s="14" t="s">
        <v>91</v>
      </c>
      <c r="AW334" s="14" t="s">
        <v>37</v>
      </c>
      <c r="AX334" s="14" t="s">
        <v>85</v>
      </c>
      <c r="AY334" s="257" t="s">
        <v>373</v>
      </c>
    </row>
    <row r="335" s="2" customFormat="1" ht="37.8" customHeight="1">
      <c r="A335" s="41"/>
      <c r="B335" s="42"/>
      <c r="C335" s="218" t="s">
        <v>1368</v>
      </c>
      <c r="D335" s="218" t="s">
        <v>375</v>
      </c>
      <c r="E335" s="219" t="s">
        <v>7508</v>
      </c>
      <c r="F335" s="220" t="s">
        <v>7410</v>
      </c>
      <c r="G335" s="221" t="s">
        <v>595</v>
      </c>
      <c r="H335" s="222">
        <v>4</v>
      </c>
      <c r="I335" s="223"/>
      <c r="J335" s="224">
        <f>ROUND(I335*H335,2)</f>
        <v>0</v>
      </c>
      <c r="K335" s="220" t="s">
        <v>378</v>
      </c>
      <c r="L335" s="47"/>
      <c r="M335" s="225" t="s">
        <v>19</v>
      </c>
      <c r="N335" s="226" t="s">
        <v>50</v>
      </c>
      <c r="O335" s="87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9" t="s">
        <v>482</v>
      </c>
      <c r="AT335" s="229" t="s">
        <v>375</v>
      </c>
      <c r="AU335" s="229" t="s">
        <v>91</v>
      </c>
      <c r="AY335" s="20" t="s">
        <v>373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20" t="s">
        <v>91</v>
      </c>
      <c r="BK335" s="230">
        <f>ROUND(I335*H335,2)</f>
        <v>0</v>
      </c>
      <c r="BL335" s="20" t="s">
        <v>482</v>
      </c>
      <c r="BM335" s="229" t="s">
        <v>7509</v>
      </c>
    </row>
    <row r="336" s="2" customFormat="1">
      <c r="A336" s="41"/>
      <c r="B336" s="42"/>
      <c r="C336" s="43"/>
      <c r="D336" s="231" t="s">
        <v>381</v>
      </c>
      <c r="E336" s="43"/>
      <c r="F336" s="232" t="s">
        <v>7510</v>
      </c>
      <c r="G336" s="43"/>
      <c r="H336" s="43"/>
      <c r="I336" s="233"/>
      <c r="J336" s="43"/>
      <c r="K336" s="43"/>
      <c r="L336" s="47"/>
      <c r="M336" s="234"/>
      <c r="N336" s="23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381</v>
      </c>
      <c r="AU336" s="20" t="s">
        <v>91</v>
      </c>
    </row>
    <row r="337" s="2" customFormat="1" ht="24.15" customHeight="1">
      <c r="A337" s="41"/>
      <c r="B337" s="42"/>
      <c r="C337" s="280" t="s">
        <v>1373</v>
      </c>
      <c r="D337" s="280" t="s">
        <v>489</v>
      </c>
      <c r="E337" s="281" t="s">
        <v>7511</v>
      </c>
      <c r="F337" s="282" t="s">
        <v>7512</v>
      </c>
      <c r="G337" s="283" t="s">
        <v>595</v>
      </c>
      <c r="H337" s="284">
        <v>4</v>
      </c>
      <c r="I337" s="285"/>
      <c r="J337" s="286">
        <f>ROUND(I337*H337,2)</f>
        <v>0</v>
      </c>
      <c r="K337" s="282" t="s">
        <v>5388</v>
      </c>
      <c r="L337" s="287"/>
      <c r="M337" s="288" t="s">
        <v>19</v>
      </c>
      <c r="N337" s="289" t="s">
        <v>50</v>
      </c>
      <c r="O337" s="87"/>
      <c r="P337" s="227">
        <f>O337*H337</f>
        <v>0</v>
      </c>
      <c r="Q337" s="227">
        <v>0.00080000000000000004</v>
      </c>
      <c r="R337" s="227">
        <f>Q337*H337</f>
        <v>0.0032000000000000002</v>
      </c>
      <c r="S337" s="227">
        <v>0</v>
      </c>
      <c r="T337" s="22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9" t="s">
        <v>616</v>
      </c>
      <c r="AT337" s="229" t="s">
        <v>489</v>
      </c>
      <c r="AU337" s="229" t="s">
        <v>91</v>
      </c>
      <c r="AY337" s="20" t="s">
        <v>373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0" t="s">
        <v>91</v>
      </c>
      <c r="BK337" s="230">
        <f>ROUND(I337*H337,2)</f>
        <v>0</v>
      </c>
      <c r="BL337" s="20" t="s">
        <v>482</v>
      </c>
      <c r="BM337" s="229" t="s">
        <v>7513</v>
      </c>
    </row>
    <row r="338" s="14" customFormat="1">
      <c r="A338" s="14"/>
      <c r="B338" s="247"/>
      <c r="C338" s="248"/>
      <c r="D338" s="238" t="s">
        <v>383</v>
      </c>
      <c r="E338" s="249" t="s">
        <v>19</v>
      </c>
      <c r="F338" s="250" t="s">
        <v>5505</v>
      </c>
      <c r="G338" s="248"/>
      <c r="H338" s="251">
        <v>4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383</v>
      </c>
      <c r="AU338" s="257" t="s">
        <v>91</v>
      </c>
      <c r="AV338" s="14" t="s">
        <v>91</v>
      </c>
      <c r="AW338" s="14" t="s">
        <v>37</v>
      </c>
      <c r="AX338" s="14" t="s">
        <v>85</v>
      </c>
      <c r="AY338" s="257" t="s">
        <v>373</v>
      </c>
    </row>
    <row r="339" s="2" customFormat="1" ht="24.15" customHeight="1">
      <c r="A339" s="41"/>
      <c r="B339" s="42"/>
      <c r="C339" s="218" t="s">
        <v>1378</v>
      </c>
      <c r="D339" s="218" t="s">
        <v>375</v>
      </c>
      <c r="E339" s="219" t="s">
        <v>7514</v>
      </c>
      <c r="F339" s="220" t="s">
        <v>7515</v>
      </c>
      <c r="G339" s="221" t="s">
        <v>595</v>
      </c>
      <c r="H339" s="222">
        <v>2</v>
      </c>
      <c r="I339" s="223"/>
      <c r="J339" s="224">
        <f>ROUND(I339*H339,2)</f>
        <v>0</v>
      </c>
      <c r="K339" s="220" t="s">
        <v>378</v>
      </c>
      <c r="L339" s="47"/>
      <c r="M339" s="225" t="s">
        <v>19</v>
      </c>
      <c r="N339" s="226" t="s">
        <v>50</v>
      </c>
      <c r="O339" s="87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9" t="s">
        <v>482</v>
      </c>
      <c r="AT339" s="229" t="s">
        <v>375</v>
      </c>
      <c r="AU339" s="229" t="s">
        <v>91</v>
      </c>
      <c r="AY339" s="20" t="s">
        <v>373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0" t="s">
        <v>91</v>
      </c>
      <c r="BK339" s="230">
        <f>ROUND(I339*H339,2)</f>
        <v>0</v>
      </c>
      <c r="BL339" s="20" t="s">
        <v>482</v>
      </c>
      <c r="BM339" s="229" t="s">
        <v>7516</v>
      </c>
    </row>
    <row r="340" s="2" customFormat="1">
      <c r="A340" s="41"/>
      <c r="B340" s="42"/>
      <c r="C340" s="43"/>
      <c r="D340" s="231" t="s">
        <v>381</v>
      </c>
      <c r="E340" s="43"/>
      <c r="F340" s="232" t="s">
        <v>7517</v>
      </c>
      <c r="G340" s="43"/>
      <c r="H340" s="43"/>
      <c r="I340" s="233"/>
      <c r="J340" s="43"/>
      <c r="K340" s="43"/>
      <c r="L340" s="47"/>
      <c r="M340" s="234"/>
      <c r="N340" s="23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381</v>
      </c>
      <c r="AU340" s="20" t="s">
        <v>91</v>
      </c>
    </row>
    <row r="341" s="2" customFormat="1" ht="21.75" customHeight="1">
      <c r="A341" s="41"/>
      <c r="B341" s="42"/>
      <c r="C341" s="280" t="s">
        <v>1383</v>
      </c>
      <c r="D341" s="280" t="s">
        <v>489</v>
      </c>
      <c r="E341" s="281" t="s">
        <v>7518</v>
      </c>
      <c r="F341" s="282" t="s">
        <v>7519</v>
      </c>
      <c r="G341" s="283" t="s">
        <v>595</v>
      </c>
      <c r="H341" s="284">
        <v>2</v>
      </c>
      <c r="I341" s="285"/>
      <c r="J341" s="286">
        <f>ROUND(I341*H341,2)</f>
        <v>0</v>
      </c>
      <c r="K341" s="282" t="s">
        <v>378</v>
      </c>
      <c r="L341" s="287"/>
      <c r="M341" s="288" t="s">
        <v>19</v>
      </c>
      <c r="N341" s="289" t="s">
        <v>50</v>
      </c>
      <c r="O341" s="87"/>
      <c r="P341" s="227">
        <f>O341*H341</f>
        <v>0</v>
      </c>
      <c r="Q341" s="227">
        <v>0.00020000000000000001</v>
      </c>
      <c r="R341" s="227">
        <f>Q341*H341</f>
        <v>0.00040000000000000002</v>
      </c>
      <c r="S341" s="227">
        <v>0</v>
      </c>
      <c r="T341" s="22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9" t="s">
        <v>616</v>
      </c>
      <c r="AT341" s="229" t="s">
        <v>489</v>
      </c>
      <c r="AU341" s="229" t="s">
        <v>91</v>
      </c>
      <c r="AY341" s="20" t="s">
        <v>373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0" t="s">
        <v>91</v>
      </c>
      <c r="BK341" s="230">
        <f>ROUND(I341*H341,2)</f>
        <v>0</v>
      </c>
      <c r="BL341" s="20" t="s">
        <v>482</v>
      </c>
      <c r="BM341" s="229" t="s">
        <v>7520</v>
      </c>
    </row>
    <row r="342" s="14" customFormat="1">
      <c r="A342" s="14"/>
      <c r="B342" s="247"/>
      <c r="C342" s="248"/>
      <c r="D342" s="238" t="s">
        <v>383</v>
      </c>
      <c r="E342" s="249" t="s">
        <v>19</v>
      </c>
      <c r="F342" s="250" t="s">
        <v>5510</v>
      </c>
      <c r="G342" s="248"/>
      <c r="H342" s="251">
        <v>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383</v>
      </c>
      <c r="AU342" s="257" t="s">
        <v>91</v>
      </c>
      <c r="AV342" s="14" t="s">
        <v>91</v>
      </c>
      <c r="AW342" s="14" t="s">
        <v>37</v>
      </c>
      <c r="AX342" s="14" t="s">
        <v>85</v>
      </c>
      <c r="AY342" s="257" t="s">
        <v>373</v>
      </c>
    </row>
    <row r="343" s="2" customFormat="1" ht="37.8" customHeight="1">
      <c r="A343" s="41"/>
      <c r="B343" s="42"/>
      <c r="C343" s="218" t="s">
        <v>1388</v>
      </c>
      <c r="D343" s="218" t="s">
        <v>375</v>
      </c>
      <c r="E343" s="219" t="s">
        <v>7521</v>
      </c>
      <c r="F343" s="220" t="s">
        <v>7522</v>
      </c>
      <c r="G343" s="221" t="s">
        <v>230</v>
      </c>
      <c r="H343" s="222">
        <v>1.95</v>
      </c>
      <c r="I343" s="223"/>
      <c r="J343" s="224">
        <f>ROUND(I343*H343,2)</f>
        <v>0</v>
      </c>
      <c r="K343" s="220" t="s">
        <v>378</v>
      </c>
      <c r="L343" s="47"/>
      <c r="M343" s="225" t="s">
        <v>19</v>
      </c>
      <c r="N343" s="226" t="s">
        <v>50</v>
      </c>
      <c r="O343" s="87"/>
      <c r="P343" s="227">
        <f>O343*H343</f>
        <v>0</v>
      </c>
      <c r="Q343" s="227">
        <v>0.00167</v>
      </c>
      <c r="R343" s="227">
        <f>Q343*H343</f>
        <v>0.0032564999999999998</v>
      </c>
      <c r="S343" s="227">
        <v>0</v>
      </c>
      <c r="T343" s="22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9" t="s">
        <v>482</v>
      </c>
      <c r="AT343" s="229" t="s">
        <v>375</v>
      </c>
      <c r="AU343" s="229" t="s">
        <v>91</v>
      </c>
      <c r="AY343" s="20" t="s">
        <v>373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0" t="s">
        <v>91</v>
      </c>
      <c r="BK343" s="230">
        <f>ROUND(I343*H343,2)</f>
        <v>0</v>
      </c>
      <c r="BL343" s="20" t="s">
        <v>482</v>
      </c>
      <c r="BM343" s="229" t="s">
        <v>7523</v>
      </c>
    </row>
    <row r="344" s="2" customFormat="1">
      <c r="A344" s="41"/>
      <c r="B344" s="42"/>
      <c r="C344" s="43"/>
      <c r="D344" s="231" t="s">
        <v>381</v>
      </c>
      <c r="E344" s="43"/>
      <c r="F344" s="232" t="s">
        <v>7524</v>
      </c>
      <c r="G344" s="43"/>
      <c r="H344" s="43"/>
      <c r="I344" s="233"/>
      <c r="J344" s="43"/>
      <c r="K344" s="43"/>
      <c r="L344" s="47"/>
      <c r="M344" s="234"/>
      <c r="N344" s="23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381</v>
      </c>
      <c r="AU344" s="20" t="s">
        <v>91</v>
      </c>
    </row>
    <row r="345" s="14" customFormat="1">
      <c r="A345" s="14"/>
      <c r="B345" s="247"/>
      <c r="C345" s="248"/>
      <c r="D345" s="238" t="s">
        <v>383</v>
      </c>
      <c r="E345" s="249" t="s">
        <v>19</v>
      </c>
      <c r="F345" s="250" t="s">
        <v>7525</v>
      </c>
      <c r="G345" s="248"/>
      <c r="H345" s="251">
        <v>1.5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383</v>
      </c>
      <c r="AU345" s="257" t="s">
        <v>91</v>
      </c>
      <c r="AV345" s="14" t="s">
        <v>91</v>
      </c>
      <c r="AW345" s="14" t="s">
        <v>37</v>
      </c>
      <c r="AX345" s="14" t="s">
        <v>85</v>
      </c>
      <c r="AY345" s="257" t="s">
        <v>373</v>
      </c>
    </row>
    <row r="346" s="14" customFormat="1">
      <c r="A346" s="14"/>
      <c r="B346" s="247"/>
      <c r="C346" s="248"/>
      <c r="D346" s="238" t="s">
        <v>383</v>
      </c>
      <c r="E346" s="248"/>
      <c r="F346" s="250" t="s">
        <v>7526</v>
      </c>
      <c r="G346" s="248"/>
      <c r="H346" s="251">
        <v>1.95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383</v>
      </c>
      <c r="AU346" s="257" t="s">
        <v>91</v>
      </c>
      <c r="AV346" s="14" t="s">
        <v>91</v>
      </c>
      <c r="AW346" s="14" t="s">
        <v>4</v>
      </c>
      <c r="AX346" s="14" t="s">
        <v>85</v>
      </c>
      <c r="AY346" s="257" t="s">
        <v>373</v>
      </c>
    </row>
    <row r="347" s="12" customFormat="1" ht="22.8" customHeight="1">
      <c r="A347" s="12"/>
      <c r="B347" s="202"/>
      <c r="C347" s="203"/>
      <c r="D347" s="204" t="s">
        <v>77</v>
      </c>
      <c r="E347" s="216" t="s">
        <v>7527</v>
      </c>
      <c r="F347" s="216" t="s">
        <v>7528</v>
      </c>
      <c r="G347" s="203"/>
      <c r="H347" s="203"/>
      <c r="I347" s="206"/>
      <c r="J347" s="217">
        <f>BK347</f>
        <v>0</v>
      </c>
      <c r="K347" s="203"/>
      <c r="L347" s="208"/>
      <c r="M347" s="209"/>
      <c r="N347" s="210"/>
      <c r="O347" s="210"/>
      <c r="P347" s="211">
        <f>SUM(P348:P368)</f>
        <v>0</v>
      </c>
      <c r="Q347" s="210"/>
      <c r="R347" s="211">
        <f>SUM(R348:R368)</f>
        <v>0.087695999999999996</v>
      </c>
      <c r="S347" s="210"/>
      <c r="T347" s="212">
        <f>SUM(T348:T368)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91</v>
      </c>
      <c r="AT347" s="214" t="s">
        <v>77</v>
      </c>
      <c r="AU347" s="214" t="s">
        <v>85</v>
      </c>
      <c r="AY347" s="213" t="s">
        <v>373</v>
      </c>
      <c r="BK347" s="215">
        <f>SUM(BK348:BK368)</f>
        <v>0</v>
      </c>
    </row>
    <row r="348" s="2" customFormat="1" ht="24.15" customHeight="1">
      <c r="A348" s="41"/>
      <c r="B348" s="42"/>
      <c r="C348" s="218" t="s">
        <v>1393</v>
      </c>
      <c r="D348" s="218" t="s">
        <v>375</v>
      </c>
      <c r="E348" s="219" t="s">
        <v>7529</v>
      </c>
      <c r="F348" s="220" t="s">
        <v>7530</v>
      </c>
      <c r="G348" s="221" t="s">
        <v>595</v>
      </c>
      <c r="H348" s="222">
        <v>1</v>
      </c>
      <c r="I348" s="223"/>
      <c r="J348" s="224">
        <f>ROUND(I348*H348,2)</f>
        <v>0</v>
      </c>
      <c r="K348" s="220" t="s">
        <v>378</v>
      </c>
      <c r="L348" s="47"/>
      <c r="M348" s="225" t="s">
        <v>19</v>
      </c>
      <c r="N348" s="226" t="s">
        <v>50</v>
      </c>
      <c r="O348" s="87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9" t="s">
        <v>482</v>
      </c>
      <c r="AT348" s="229" t="s">
        <v>375</v>
      </c>
      <c r="AU348" s="229" t="s">
        <v>91</v>
      </c>
      <c r="AY348" s="20" t="s">
        <v>373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0" t="s">
        <v>91</v>
      </c>
      <c r="BK348" s="230">
        <f>ROUND(I348*H348,2)</f>
        <v>0</v>
      </c>
      <c r="BL348" s="20" t="s">
        <v>482</v>
      </c>
      <c r="BM348" s="229" t="s">
        <v>7531</v>
      </c>
    </row>
    <row r="349" s="2" customFormat="1">
      <c r="A349" s="41"/>
      <c r="B349" s="42"/>
      <c r="C349" s="43"/>
      <c r="D349" s="231" t="s">
        <v>381</v>
      </c>
      <c r="E349" s="43"/>
      <c r="F349" s="232" t="s">
        <v>7532</v>
      </c>
      <c r="G349" s="43"/>
      <c r="H349" s="43"/>
      <c r="I349" s="233"/>
      <c r="J349" s="43"/>
      <c r="K349" s="43"/>
      <c r="L349" s="47"/>
      <c r="M349" s="234"/>
      <c r="N349" s="23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381</v>
      </c>
      <c r="AU349" s="20" t="s">
        <v>91</v>
      </c>
    </row>
    <row r="350" s="2" customFormat="1" ht="24.15" customHeight="1">
      <c r="A350" s="41"/>
      <c r="B350" s="42"/>
      <c r="C350" s="280" t="s">
        <v>1398</v>
      </c>
      <c r="D350" s="280" t="s">
        <v>489</v>
      </c>
      <c r="E350" s="281" t="s">
        <v>7533</v>
      </c>
      <c r="F350" s="282" t="s">
        <v>7506</v>
      </c>
      <c r="G350" s="283" t="s">
        <v>595</v>
      </c>
      <c r="H350" s="284">
        <v>1</v>
      </c>
      <c r="I350" s="285"/>
      <c r="J350" s="286">
        <f>ROUND(I350*H350,2)</f>
        <v>0</v>
      </c>
      <c r="K350" s="282" t="s">
        <v>5388</v>
      </c>
      <c r="L350" s="287"/>
      <c r="M350" s="288" t="s">
        <v>19</v>
      </c>
      <c r="N350" s="289" t="s">
        <v>50</v>
      </c>
      <c r="O350" s="87"/>
      <c r="P350" s="227">
        <f>O350*H350</f>
        <v>0</v>
      </c>
      <c r="Q350" s="227">
        <v>0.0015</v>
      </c>
      <c r="R350" s="227">
        <f>Q350*H350</f>
        <v>0.0015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616</v>
      </c>
      <c r="AT350" s="229" t="s">
        <v>489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91</v>
      </c>
      <c r="BK350" s="230">
        <f>ROUND(I350*H350,2)</f>
        <v>0</v>
      </c>
      <c r="BL350" s="20" t="s">
        <v>482</v>
      </c>
      <c r="BM350" s="229" t="s">
        <v>7534</v>
      </c>
    </row>
    <row r="351" s="14" customFormat="1">
      <c r="A351" s="14"/>
      <c r="B351" s="247"/>
      <c r="C351" s="248"/>
      <c r="D351" s="238" t="s">
        <v>383</v>
      </c>
      <c r="E351" s="249" t="s">
        <v>19</v>
      </c>
      <c r="F351" s="250" t="s">
        <v>5820</v>
      </c>
      <c r="G351" s="248"/>
      <c r="H351" s="251">
        <v>1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383</v>
      </c>
      <c r="AU351" s="257" t="s">
        <v>91</v>
      </c>
      <c r="AV351" s="14" t="s">
        <v>91</v>
      </c>
      <c r="AW351" s="14" t="s">
        <v>37</v>
      </c>
      <c r="AX351" s="14" t="s">
        <v>85</v>
      </c>
      <c r="AY351" s="257" t="s">
        <v>373</v>
      </c>
    </row>
    <row r="352" s="2" customFormat="1" ht="37.8" customHeight="1">
      <c r="A352" s="41"/>
      <c r="B352" s="42"/>
      <c r="C352" s="218" t="s">
        <v>1403</v>
      </c>
      <c r="D352" s="218" t="s">
        <v>375</v>
      </c>
      <c r="E352" s="219" t="s">
        <v>7535</v>
      </c>
      <c r="F352" s="220" t="s">
        <v>7410</v>
      </c>
      <c r="G352" s="221" t="s">
        <v>595</v>
      </c>
      <c r="H352" s="222">
        <v>1</v>
      </c>
      <c r="I352" s="223"/>
      <c r="J352" s="224">
        <f>ROUND(I352*H352,2)</f>
        <v>0</v>
      </c>
      <c r="K352" s="220" t="s">
        <v>5388</v>
      </c>
      <c r="L352" s="47"/>
      <c r="M352" s="225" t="s">
        <v>19</v>
      </c>
      <c r="N352" s="226" t="s">
        <v>50</v>
      </c>
      <c r="O352" s="87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9" t="s">
        <v>482</v>
      </c>
      <c r="AT352" s="229" t="s">
        <v>375</v>
      </c>
      <c r="AU352" s="229" t="s">
        <v>91</v>
      </c>
      <c r="AY352" s="20" t="s">
        <v>373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0" t="s">
        <v>91</v>
      </c>
      <c r="BK352" s="230">
        <f>ROUND(I352*H352,2)</f>
        <v>0</v>
      </c>
      <c r="BL352" s="20" t="s">
        <v>482</v>
      </c>
      <c r="BM352" s="229" t="s">
        <v>7536</v>
      </c>
    </row>
    <row r="353" s="2" customFormat="1" ht="21.75" customHeight="1">
      <c r="A353" s="41"/>
      <c r="B353" s="42"/>
      <c r="C353" s="280" t="s">
        <v>1408</v>
      </c>
      <c r="D353" s="280" t="s">
        <v>489</v>
      </c>
      <c r="E353" s="281" t="s">
        <v>7537</v>
      </c>
      <c r="F353" s="282" t="s">
        <v>7413</v>
      </c>
      <c r="G353" s="283" t="s">
        <v>595</v>
      </c>
      <c r="H353" s="284">
        <v>1</v>
      </c>
      <c r="I353" s="285"/>
      <c r="J353" s="286">
        <f>ROUND(I353*H353,2)</f>
        <v>0</v>
      </c>
      <c r="K353" s="282" t="s">
        <v>5388</v>
      </c>
      <c r="L353" s="287"/>
      <c r="M353" s="288" t="s">
        <v>19</v>
      </c>
      <c r="N353" s="289" t="s">
        <v>50</v>
      </c>
      <c r="O353" s="87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9" t="s">
        <v>616</v>
      </c>
      <c r="AT353" s="229" t="s">
        <v>489</v>
      </c>
      <c r="AU353" s="229" t="s">
        <v>91</v>
      </c>
      <c r="AY353" s="20" t="s">
        <v>373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20" t="s">
        <v>91</v>
      </c>
      <c r="BK353" s="230">
        <f>ROUND(I353*H353,2)</f>
        <v>0</v>
      </c>
      <c r="BL353" s="20" t="s">
        <v>482</v>
      </c>
      <c r="BM353" s="229" t="s">
        <v>7538</v>
      </c>
    </row>
    <row r="354" s="14" customFormat="1">
      <c r="A354" s="14"/>
      <c r="B354" s="247"/>
      <c r="C354" s="248"/>
      <c r="D354" s="238" t="s">
        <v>383</v>
      </c>
      <c r="E354" s="249" t="s">
        <v>19</v>
      </c>
      <c r="F354" s="250" t="s">
        <v>5820</v>
      </c>
      <c r="G354" s="248"/>
      <c r="H354" s="251">
        <v>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383</v>
      </c>
      <c r="AU354" s="257" t="s">
        <v>91</v>
      </c>
      <c r="AV354" s="14" t="s">
        <v>91</v>
      </c>
      <c r="AW354" s="14" t="s">
        <v>37</v>
      </c>
      <c r="AX354" s="14" t="s">
        <v>85</v>
      </c>
      <c r="AY354" s="257" t="s">
        <v>373</v>
      </c>
    </row>
    <row r="355" s="2" customFormat="1" ht="37.8" customHeight="1">
      <c r="A355" s="41"/>
      <c r="B355" s="42"/>
      <c r="C355" s="218" t="s">
        <v>1415</v>
      </c>
      <c r="D355" s="218" t="s">
        <v>375</v>
      </c>
      <c r="E355" s="219" t="s">
        <v>7539</v>
      </c>
      <c r="F355" s="220" t="s">
        <v>7373</v>
      </c>
      <c r="G355" s="221" t="s">
        <v>230</v>
      </c>
      <c r="H355" s="222">
        <v>23.399999999999999</v>
      </c>
      <c r="I355" s="223"/>
      <c r="J355" s="224">
        <f>ROUND(I355*H355,2)</f>
        <v>0</v>
      </c>
      <c r="K355" s="220" t="s">
        <v>378</v>
      </c>
      <c r="L355" s="47"/>
      <c r="M355" s="225" t="s">
        <v>19</v>
      </c>
      <c r="N355" s="226" t="s">
        <v>50</v>
      </c>
      <c r="O355" s="87"/>
      <c r="P355" s="227">
        <f>O355*H355</f>
        <v>0</v>
      </c>
      <c r="Q355" s="227">
        <v>0.0034399999999999999</v>
      </c>
      <c r="R355" s="227">
        <f>Q355*H355</f>
        <v>0.080495999999999998</v>
      </c>
      <c r="S355" s="227">
        <v>0</v>
      </c>
      <c r="T355" s="22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9" t="s">
        <v>482</v>
      </c>
      <c r="AT355" s="229" t="s">
        <v>375</v>
      </c>
      <c r="AU355" s="229" t="s">
        <v>91</v>
      </c>
      <c r="AY355" s="20" t="s">
        <v>373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0" t="s">
        <v>91</v>
      </c>
      <c r="BK355" s="230">
        <f>ROUND(I355*H355,2)</f>
        <v>0</v>
      </c>
      <c r="BL355" s="20" t="s">
        <v>482</v>
      </c>
      <c r="BM355" s="229" t="s">
        <v>7540</v>
      </c>
    </row>
    <row r="356" s="2" customFormat="1">
      <c r="A356" s="41"/>
      <c r="B356" s="42"/>
      <c r="C356" s="43"/>
      <c r="D356" s="231" t="s">
        <v>381</v>
      </c>
      <c r="E356" s="43"/>
      <c r="F356" s="232" t="s">
        <v>7541</v>
      </c>
      <c r="G356" s="43"/>
      <c r="H356" s="43"/>
      <c r="I356" s="233"/>
      <c r="J356" s="43"/>
      <c r="K356" s="43"/>
      <c r="L356" s="47"/>
      <c r="M356" s="234"/>
      <c r="N356" s="23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381</v>
      </c>
      <c r="AU356" s="20" t="s">
        <v>91</v>
      </c>
    </row>
    <row r="357" s="14" customFormat="1">
      <c r="A357" s="14"/>
      <c r="B357" s="247"/>
      <c r="C357" s="248"/>
      <c r="D357" s="238" t="s">
        <v>383</v>
      </c>
      <c r="E357" s="249" t="s">
        <v>19</v>
      </c>
      <c r="F357" s="250" t="s">
        <v>7542</v>
      </c>
      <c r="G357" s="248"/>
      <c r="H357" s="251">
        <v>18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383</v>
      </c>
      <c r="AU357" s="257" t="s">
        <v>91</v>
      </c>
      <c r="AV357" s="14" t="s">
        <v>91</v>
      </c>
      <c r="AW357" s="14" t="s">
        <v>37</v>
      </c>
      <c r="AX357" s="14" t="s">
        <v>78</v>
      </c>
      <c r="AY357" s="257" t="s">
        <v>373</v>
      </c>
    </row>
    <row r="358" s="15" customFormat="1">
      <c r="A358" s="15"/>
      <c r="B358" s="258"/>
      <c r="C358" s="259"/>
      <c r="D358" s="238" t="s">
        <v>383</v>
      </c>
      <c r="E358" s="260" t="s">
        <v>19</v>
      </c>
      <c r="F358" s="261" t="s">
        <v>386</v>
      </c>
      <c r="G358" s="259"/>
      <c r="H358" s="262">
        <v>18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383</v>
      </c>
      <c r="AU358" s="268" t="s">
        <v>91</v>
      </c>
      <c r="AV358" s="15" t="s">
        <v>379</v>
      </c>
      <c r="AW358" s="15" t="s">
        <v>37</v>
      </c>
      <c r="AX358" s="15" t="s">
        <v>85</v>
      </c>
      <c r="AY358" s="268" t="s">
        <v>373</v>
      </c>
    </row>
    <row r="359" s="14" customFormat="1">
      <c r="A359" s="14"/>
      <c r="B359" s="247"/>
      <c r="C359" s="248"/>
      <c r="D359" s="238" t="s">
        <v>383</v>
      </c>
      <c r="E359" s="248"/>
      <c r="F359" s="250" t="s">
        <v>7543</v>
      </c>
      <c r="G359" s="248"/>
      <c r="H359" s="251">
        <v>23.399999999999999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383</v>
      </c>
      <c r="AU359" s="257" t="s">
        <v>91</v>
      </c>
      <c r="AV359" s="14" t="s">
        <v>91</v>
      </c>
      <c r="AW359" s="14" t="s">
        <v>4</v>
      </c>
      <c r="AX359" s="14" t="s">
        <v>85</v>
      </c>
      <c r="AY359" s="257" t="s">
        <v>373</v>
      </c>
    </row>
    <row r="360" s="2" customFormat="1" ht="37.8" customHeight="1">
      <c r="A360" s="41"/>
      <c r="B360" s="42"/>
      <c r="C360" s="218" t="s">
        <v>1420</v>
      </c>
      <c r="D360" s="218" t="s">
        <v>375</v>
      </c>
      <c r="E360" s="219" t="s">
        <v>7544</v>
      </c>
      <c r="F360" s="220" t="s">
        <v>7545</v>
      </c>
      <c r="G360" s="221" t="s">
        <v>230</v>
      </c>
      <c r="H360" s="222">
        <v>2</v>
      </c>
      <c r="I360" s="223"/>
      <c r="J360" s="224">
        <f>ROUND(I360*H360,2)</f>
        <v>0</v>
      </c>
      <c r="K360" s="220" t="s">
        <v>378</v>
      </c>
      <c r="L360" s="47"/>
      <c r="M360" s="225" t="s">
        <v>19</v>
      </c>
      <c r="N360" s="226" t="s">
        <v>50</v>
      </c>
      <c r="O360" s="87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9" t="s">
        <v>482</v>
      </c>
      <c r="AT360" s="229" t="s">
        <v>375</v>
      </c>
      <c r="AU360" s="229" t="s">
        <v>91</v>
      </c>
      <c r="AY360" s="20" t="s">
        <v>373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91</v>
      </c>
      <c r="BK360" s="230">
        <f>ROUND(I360*H360,2)</f>
        <v>0</v>
      </c>
      <c r="BL360" s="20" t="s">
        <v>482</v>
      </c>
      <c r="BM360" s="229" t="s">
        <v>7546</v>
      </c>
    </row>
    <row r="361" s="2" customFormat="1">
      <c r="A361" s="41"/>
      <c r="B361" s="42"/>
      <c r="C361" s="43"/>
      <c r="D361" s="231" t="s">
        <v>381</v>
      </c>
      <c r="E361" s="43"/>
      <c r="F361" s="232" t="s">
        <v>7547</v>
      </c>
      <c r="G361" s="43"/>
      <c r="H361" s="43"/>
      <c r="I361" s="233"/>
      <c r="J361" s="43"/>
      <c r="K361" s="43"/>
      <c r="L361" s="47"/>
      <c r="M361" s="234"/>
      <c r="N361" s="23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381</v>
      </c>
      <c r="AU361" s="20" t="s">
        <v>91</v>
      </c>
    </row>
    <row r="362" s="14" customFormat="1">
      <c r="A362" s="14"/>
      <c r="B362" s="247"/>
      <c r="C362" s="248"/>
      <c r="D362" s="238" t="s">
        <v>383</v>
      </c>
      <c r="E362" s="249" t="s">
        <v>19</v>
      </c>
      <c r="F362" s="250" t="s">
        <v>5510</v>
      </c>
      <c r="G362" s="248"/>
      <c r="H362" s="251">
        <v>2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383</v>
      </c>
      <c r="AU362" s="257" t="s">
        <v>91</v>
      </c>
      <c r="AV362" s="14" t="s">
        <v>91</v>
      </c>
      <c r="AW362" s="14" t="s">
        <v>37</v>
      </c>
      <c r="AX362" s="14" t="s">
        <v>85</v>
      </c>
      <c r="AY362" s="257" t="s">
        <v>373</v>
      </c>
    </row>
    <row r="363" s="2" customFormat="1" ht="24.15" customHeight="1">
      <c r="A363" s="41"/>
      <c r="B363" s="42"/>
      <c r="C363" s="280" t="s">
        <v>1424</v>
      </c>
      <c r="D363" s="280" t="s">
        <v>489</v>
      </c>
      <c r="E363" s="281" t="s">
        <v>7353</v>
      </c>
      <c r="F363" s="282" t="s">
        <v>7354</v>
      </c>
      <c r="G363" s="283" t="s">
        <v>595</v>
      </c>
      <c r="H363" s="284">
        <v>1</v>
      </c>
      <c r="I363" s="285"/>
      <c r="J363" s="286">
        <f>ROUND(I363*H363,2)</f>
        <v>0</v>
      </c>
      <c r="K363" s="282" t="s">
        <v>378</v>
      </c>
      <c r="L363" s="287"/>
      <c r="M363" s="288" t="s">
        <v>19</v>
      </c>
      <c r="N363" s="289" t="s">
        <v>50</v>
      </c>
      <c r="O363" s="87"/>
      <c r="P363" s="227">
        <f>O363*H363</f>
        <v>0</v>
      </c>
      <c r="Q363" s="227">
        <v>0.0053</v>
      </c>
      <c r="R363" s="227">
        <f>Q363*H363</f>
        <v>0.0053</v>
      </c>
      <c r="S363" s="227">
        <v>0</v>
      </c>
      <c r="T363" s="22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9" t="s">
        <v>616</v>
      </c>
      <c r="AT363" s="229" t="s">
        <v>489</v>
      </c>
      <c r="AU363" s="229" t="s">
        <v>91</v>
      </c>
      <c r="AY363" s="20" t="s">
        <v>373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20" t="s">
        <v>91</v>
      </c>
      <c r="BK363" s="230">
        <f>ROUND(I363*H363,2)</f>
        <v>0</v>
      </c>
      <c r="BL363" s="20" t="s">
        <v>482</v>
      </c>
      <c r="BM363" s="229" t="s">
        <v>7548</v>
      </c>
    </row>
    <row r="364" s="14" customFormat="1">
      <c r="A364" s="14"/>
      <c r="B364" s="247"/>
      <c r="C364" s="248"/>
      <c r="D364" s="238" t="s">
        <v>383</v>
      </c>
      <c r="E364" s="249" t="s">
        <v>19</v>
      </c>
      <c r="F364" s="250" t="s">
        <v>85</v>
      </c>
      <c r="G364" s="248"/>
      <c r="H364" s="251">
        <v>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383</v>
      </c>
      <c r="AU364" s="257" t="s">
        <v>91</v>
      </c>
      <c r="AV364" s="14" t="s">
        <v>91</v>
      </c>
      <c r="AW364" s="14" t="s">
        <v>37</v>
      </c>
      <c r="AX364" s="14" t="s">
        <v>85</v>
      </c>
      <c r="AY364" s="257" t="s">
        <v>373</v>
      </c>
    </row>
    <row r="365" s="2" customFormat="1" ht="33" customHeight="1">
      <c r="A365" s="41"/>
      <c r="B365" s="42"/>
      <c r="C365" s="218" t="s">
        <v>1428</v>
      </c>
      <c r="D365" s="218" t="s">
        <v>375</v>
      </c>
      <c r="E365" s="219" t="s">
        <v>7313</v>
      </c>
      <c r="F365" s="220" t="s">
        <v>7314</v>
      </c>
      <c r="G365" s="221" t="s">
        <v>595</v>
      </c>
      <c r="H365" s="222">
        <v>1</v>
      </c>
      <c r="I365" s="223"/>
      <c r="J365" s="224">
        <f>ROUND(I365*H365,2)</f>
        <v>0</v>
      </c>
      <c r="K365" s="220" t="s">
        <v>378</v>
      </c>
      <c r="L365" s="47"/>
      <c r="M365" s="225" t="s">
        <v>19</v>
      </c>
      <c r="N365" s="226" t="s">
        <v>50</v>
      </c>
      <c r="O365" s="87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9" t="s">
        <v>482</v>
      </c>
      <c r="AT365" s="229" t="s">
        <v>375</v>
      </c>
      <c r="AU365" s="229" t="s">
        <v>91</v>
      </c>
      <c r="AY365" s="20" t="s">
        <v>373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0" t="s">
        <v>91</v>
      </c>
      <c r="BK365" s="230">
        <f>ROUND(I365*H365,2)</f>
        <v>0</v>
      </c>
      <c r="BL365" s="20" t="s">
        <v>482</v>
      </c>
      <c r="BM365" s="229" t="s">
        <v>7549</v>
      </c>
    </row>
    <row r="366" s="2" customFormat="1">
      <c r="A366" s="41"/>
      <c r="B366" s="42"/>
      <c r="C366" s="43"/>
      <c r="D366" s="231" t="s">
        <v>381</v>
      </c>
      <c r="E366" s="43"/>
      <c r="F366" s="232" t="s">
        <v>7316</v>
      </c>
      <c r="G366" s="43"/>
      <c r="H366" s="43"/>
      <c r="I366" s="233"/>
      <c r="J366" s="43"/>
      <c r="K366" s="43"/>
      <c r="L366" s="47"/>
      <c r="M366" s="234"/>
      <c r="N366" s="23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381</v>
      </c>
      <c r="AU366" s="20" t="s">
        <v>91</v>
      </c>
    </row>
    <row r="367" s="2" customFormat="1" ht="16.5" customHeight="1">
      <c r="A367" s="41"/>
      <c r="B367" s="42"/>
      <c r="C367" s="280" t="s">
        <v>1432</v>
      </c>
      <c r="D367" s="280" t="s">
        <v>489</v>
      </c>
      <c r="E367" s="281" t="s">
        <v>7550</v>
      </c>
      <c r="F367" s="282" t="s">
        <v>7318</v>
      </c>
      <c r="G367" s="283" t="s">
        <v>595</v>
      </c>
      <c r="H367" s="284">
        <v>1</v>
      </c>
      <c r="I367" s="285"/>
      <c r="J367" s="286">
        <f>ROUND(I367*H367,2)</f>
        <v>0</v>
      </c>
      <c r="K367" s="282" t="s">
        <v>378</v>
      </c>
      <c r="L367" s="287"/>
      <c r="M367" s="288" t="s">
        <v>19</v>
      </c>
      <c r="N367" s="289" t="s">
        <v>50</v>
      </c>
      <c r="O367" s="87"/>
      <c r="P367" s="227">
        <f>O367*H367</f>
        <v>0</v>
      </c>
      <c r="Q367" s="227">
        <v>0.00040000000000000002</v>
      </c>
      <c r="R367" s="227">
        <f>Q367*H367</f>
        <v>0.00040000000000000002</v>
      </c>
      <c r="S367" s="227">
        <v>0</v>
      </c>
      <c r="T367" s="22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9" t="s">
        <v>616</v>
      </c>
      <c r="AT367" s="229" t="s">
        <v>489</v>
      </c>
      <c r="AU367" s="229" t="s">
        <v>91</v>
      </c>
      <c r="AY367" s="20" t="s">
        <v>373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0" t="s">
        <v>91</v>
      </c>
      <c r="BK367" s="230">
        <f>ROUND(I367*H367,2)</f>
        <v>0</v>
      </c>
      <c r="BL367" s="20" t="s">
        <v>482</v>
      </c>
      <c r="BM367" s="229" t="s">
        <v>7551</v>
      </c>
    </row>
    <row r="368" s="14" customFormat="1">
      <c r="A368" s="14"/>
      <c r="B368" s="247"/>
      <c r="C368" s="248"/>
      <c r="D368" s="238" t="s">
        <v>383</v>
      </c>
      <c r="E368" s="249" t="s">
        <v>19</v>
      </c>
      <c r="F368" s="250" t="s">
        <v>7552</v>
      </c>
      <c r="G368" s="248"/>
      <c r="H368" s="251">
        <v>1</v>
      </c>
      <c r="I368" s="252"/>
      <c r="J368" s="248"/>
      <c r="K368" s="248"/>
      <c r="L368" s="253"/>
      <c r="M368" s="295"/>
      <c r="N368" s="296"/>
      <c r="O368" s="296"/>
      <c r="P368" s="296"/>
      <c r="Q368" s="296"/>
      <c r="R368" s="296"/>
      <c r="S368" s="296"/>
      <c r="T368" s="29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383</v>
      </c>
      <c r="AU368" s="257" t="s">
        <v>91</v>
      </c>
      <c r="AV368" s="14" t="s">
        <v>91</v>
      </c>
      <c r="AW368" s="14" t="s">
        <v>37</v>
      </c>
      <c r="AX368" s="14" t="s">
        <v>85</v>
      </c>
      <c r="AY368" s="257" t="s">
        <v>373</v>
      </c>
    </row>
    <row r="369" s="2" customFormat="1" ht="6.96" customHeight="1">
      <c r="A369" s="41"/>
      <c r="B369" s="62"/>
      <c r="C369" s="63"/>
      <c r="D369" s="63"/>
      <c r="E369" s="63"/>
      <c r="F369" s="63"/>
      <c r="G369" s="63"/>
      <c r="H369" s="63"/>
      <c r="I369" s="63"/>
      <c r="J369" s="63"/>
      <c r="K369" s="63"/>
      <c r="L369" s="47"/>
      <c r="M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</row>
  </sheetData>
  <sheetProtection sheet="1" autoFilter="0" formatColumns="0" formatRows="0" objects="1" scenarios="1" spinCount="100000" saltValue="9cl4uybR6xXiZBH64XtdxRUc6aKLh0GJLyG5VewmciBFSKPr+lZm4MnRAvVDPzgZKQlxQKrS0C02rhOSaZU+dw==" hashValue="IumgyPLaWC6ffHmx9Lcuqh9pHNQ/p9P+ZxiIBJ5pcfL/Qwz0A7AclNYbVWclkJDm8FbVvDI4KhS5ukfKYvIg2w==" algorithmName="SHA-512" password="CC3D"/>
  <autoFilter ref="C100:K3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24" r:id="rId1" display="https://podminky.urs.cz/item/CS_URS_2024_02/713411121"/>
    <hyperlink ref="F136" r:id="rId2" display="https://podminky.urs.cz/item/CS_URS_2024_02/998751201"/>
    <hyperlink ref="F138" r:id="rId3" display="https://podminky.urs.cz/item/CS_URS_2024_02/998751291"/>
    <hyperlink ref="F141" r:id="rId4" display="https://podminky.urs.cz/item/CS_URS_2024_02/751611117"/>
    <hyperlink ref="F145" r:id="rId5" display="https://podminky.urs.cz/item/CS_URS_2024_02/751721111"/>
    <hyperlink ref="F153" r:id="rId6" display="https://podminky.urs.cz/item/CS_URS_2024_02/751614121"/>
    <hyperlink ref="F157" r:id="rId7" display="https://podminky.urs.cz/item/CS_URS_2024_02/751322111"/>
    <hyperlink ref="F161" r:id="rId8" display="https://podminky.urs.cz/item/CS_URS_2024_02/751311091"/>
    <hyperlink ref="F177" r:id="rId9" display="https://podminky.urs.cz/item/CS_URS_2024_02/751344124"/>
    <hyperlink ref="F185" r:id="rId10" display="https://podminky.urs.cz/item/CS_URS_2024_02/751344125"/>
    <hyperlink ref="F189" r:id="rId11" display="https://podminky.urs.cz/item/CS_URS_2024_02/751514612"/>
    <hyperlink ref="F195" r:id="rId12" display="https://podminky.urs.cz/item/CS_URS_2024_02/751514662"/>
    <hyperlink ref="F212" r:id="rId13" display="https://podminky.urs.cz/item/CS_URS_2024_02/751514678"/>
    <hyperlink ref="F216" r:id="rId14" display="https://podminky.urs.cz/item/CS_URS_2024_02/751514679"/>
    <hyperlink ref="F222" r:id="rId15" display="https://podminky.urs.cz/item/CS_URS_2024_02/751398055"/>
    <hyperlink ref="F226" r:id="rId16" display="https://podminky.urs.cz/item/CS_URS_2024_02/751398012"/>
    <hyperlink ref="F230" r:id="rId17" display="https://podminky.urs.cz/item/CS_URS_2024_02/751537146"/>
    <hyperlink ref="F239" r:id="rId18" display="https://podminky.urs.cz/item/CS_URS_2024_02/751537147"/>
    <hyperlink ref="F247" r:id="rId19" display="https://podminky.urs.cz/item/CS_URS_2024_02/751510042"/>
    <hyperlink ref="F255" r:id="rId20" display="https://podminky.urs.cz/item/CS_URS_2024_02/751111131"/>
    <hyperlink ref="F260" r:id="rId21" display="https://podminky.urs.cz/item/CS_URS_2024_02/751514536.1"/>
    <hyperlink ref="F264" r:id="rId22" display="https://podminky.urs.cz/item/CS_URS_2024_02/751514679.1"/>
    <hyperlink ref="F268" r:id="rId23" display="https://podminky.urs.cz/item/CS_URS_2024_02/751322012"/>
    <hyperlink ref="F275" r:id="rId24" display="https://podminky.urs.cz/item/CS_URS_2024_02/751510042_2"/>
    <hyperlink ref="F280" r:id="rId25" display="https://podminky.urs.cz/item/CS_URS_2024_02/751537146_2"/>
    <hyperlink ref="F287" r:id="rId26" display="https://podminky.urs.cz/item/CS_URS_2024_02/751398013"/>
    <hyperlink ref="F291" r:id="rId27" display="https://podminky.urs.cz/item/CS_URS_2024_02/751514777"/>
    <hyperlink ref="F295" r:id="rId28" display="https://podminky.urs.cz/item/CS_URS_2024_02/751510043"/>
    <hyperlink ref="F300" r:id="rId29" display="https://podminky.urs.cz/item/CS_URS_2024_02/751122114"/>
    <hyperlink ref="F304" r:id="rId30" display="https://podminky.urs.cz/item/CS_URS_2024_02/751122116"/>
    <hyperlink ref="F308" r:id="rId31" display="https://podminky.urs.cz/item/CS_URS_2024_02/751514617"/>
    <hyperlink ref="F312" r:id="rId32" display="https://podminky.urs.cz/item/CS_URS_2024_02/751514618"/>
    <hyperlink ref="F317" r:id="rId33" display="https://podminky.urs.cz/item/CS_URS_2024_02/751311096"/>
    <hyperlink ref="F332" r:id="rId34" display="https://podminky.urs.cz/item/CS_URS_2024_02/751122011"/>
    <hyperlink ref="F336" r:id="rId35" display="https://podminky.urs.cz/item/CS_URS_2024_02/751398041"/>
    <hyperlink ref="F340" r:id="rId36" display="https://podminky.urs.cz/item/CS_URS_2024_02/751398011"/>
    <hyperlink ref="F344" r:id="rId37" display="https://podminky.urs.cz/item/CS_URS_2024_02/751510041"/>
    <hyperlink ref="F349" r:id="rId38" display="https://podminky.urs.cz/item/CS_URS_2024_02/751122051"/>
    <hyperlink ref="F356" r:id="rId39" display="https://podminky.urs.cz/item/CS_URS_2024_02/751510042_6"/>
    <hyperlink ref="F361" r:id="rId40" display="https://podminky.urs.cz/item/CS_URS_2024_02/751537145"/>
    <hyperlink ref="F366" r:id="rId41" display="https://podminky.urs.cz/item/CS_URS_2024_02/751514678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7553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7554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7554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ROUND((SUM(BE95:BE215)),  2)</f>
        <v>0</v>
      </c>
      <c r="G37" s="41"/>
      <c r="H37" s="41"/>
      <c r="I37" s="163">
        <v>0.20999999999999999</v>
      </c>
      <c r="J37" s="162">
        <f>ROUND(((SUM(BE95:BE215))*I37),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ROUND((SUM(BF95:BF215)),  2)</f>
        <v>0</v>
      </c>
      <c r="G38" s="41"/>
      <c r="H38" s="41"/>
      <c r="I38" s="163">
        <v>0.12</v>
      </c>
      <c r="J38" s="162">
        <f>ROUND(((SUM(BF95:BF215))*I38),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ROUND((SUM(BG95:BG215)),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ROUND((SUM(BH95:BH215)),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ROUND((SUM(BI95:BI215)),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D.1.4.E.1 - EPS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7555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7556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7557</v>
      </c>
      <c r="E70" s="188"/>
      <c r="F70" s="188"/>
      <c r="G70" s="188"/>
      <c r="H70" s="188"/>
      <c r="I70" s="188"/>
      <c r="J70" s="189">
        <f>J167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7558</v>
      </c>
      <c r="E71" s="188"/>
      <c r="F71" s="188"/>
      <c r="G71" s="188"/>
      <c r="H71" s="188"/>
      <c r="I71" s="188"/>
      <c r="J71" s="189">
        <f>J211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5349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5350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D.1.4.E.1 - EPS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0.36288999999999999</v>
      </c>
      <c r="S95" s="99"/>
      <c r="T95" s="200">
        <f>T96</f>
        <v>0.78200000000000003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2379</v>
      </c>
      <c r="F96" s="205" t="s">
        <v>7559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P97+P167+P211</f>
        <v>0</v>
      </c>
      <c r="Q96" s="210"/>
      <c r="R96" s="211">
        <f>R97+R167+R211</f>
        <v>0.36288999999999999</v>
      </c>
      <c r="S96" s="210"/>
      <c r="T96" s="212">
        <f>T97+T167+T211</f>
        <v>0.78200000000000003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BK97+BK167+BK211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2482</v>
      </c>
      <c r="F97" s="216" t="s">
        <v>7560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SUM(P98:P166)</f>
        <v>0</v>
      </c>
      <c r="Q97" s="210"/>
      <c r="R97" s="211">
        <f>SUM(R98:R166)</f>
        <v>0.12257</v>
      </c>
      <c r="S97" s="210"/>
      <c r="T97" s="212">
        <f>SUM(T98:T166)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SUM(BK98:BK166)</f>
        <v>0</v>
      </c>
    </row>
    <row r="98" s="2" customFormat="1" ht="24.15" customHeight="1">
      <c r="A98" s="41"/>
      <c r="B98" s="42"/>
      <c r="C98" s="218" t="s">
        <v>85</v>
      </c>
      <c r="D98" s="218" t="s">
        <v>375</v>
      </c>
      <c r="E98" s="219" t="s">
        <v>7561</v>
      </c>
      <c r="F98" s="220" t="s">
        <v>7562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>
      <c r="A99" s="41"/>
      <c r="B99" s="42"/>
      <c r="C99" s="43"/>
      <c r="D99" s="231" t="s">
        <v>381</v>
      </c>
      <c r="E99" s="43"/>
      <c r="F99" s="232" t="s">
        <v>7563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16.5" customHeight="1">
      <c r="A100" s="41"/>
      <c r="B100" s="42"/>
      <c r="C100" s="218" t="s">
        <v>91</v>
      </c>
      <c r="D100" s="218" t="s">
        <v>375</v>
      </c>
      <c r="E100" s="219" t="s">
        <v>7564</v>
      </c>
      <c r="F100" s="220" t="s">
        <v>7565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411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7566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98</v>
      </c>
      <c r="D102" s="280" t="s">
        <v>489</v>
      </c>
      <c r="E102" s="281" t="s">
        <v>7567</v>
      </c>
      <c r="F102" s="282" t="s">
        <v>7568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0.0089999999999999993</v>
      </c>
      <c r="R102" s="227">
        <f>Q102*H102</f>
        <v>0.0089999999999999993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422</v>
      </c>
    </row>
    <row r="103" s="2" customFormat="1" ht="16.5" customHeight="1">
      <c r="A103" s="41"/>
      <c r="B103" s="42"/>
      <c r="C103" s="218" t="s">
        <v>379</v>
      </c>
      <c r="D103" s="218" t="s">
        <v>375</v>
      </c>
      <c r="E103" s="219" t="s">
        <v>7569</v>
      </c>
      <c r="F103" s="220" t="s">
        <v>7570</v>
      </c>
      <c r="G103" s="221" t="s">
        <v>595</v>
      </c>
      <c r="H103" s="222">
        <v>4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435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7571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2" customFormat="1" ht="24.15" customHeight="1">
      <c r="A105" s="41"/>
      <c r="B105" s="42"/>
      <c r="C105" s="280" t="s">
        <v>405</v>
      </c>
      <c r="D105" s="280" t="s">
        <v>489</v>
      </c>
      <c r="E105" s="281" t="s">
        <v>7572</v>
      </c>
      <c r="F105" s="282" t="s">
        <v>7573</v>
      </c>
      <c r="G105" s="283" t="s">
        <v>595</v>
      </c>
      <c r="H105" s="284">
        <v>1</v>
      </c>
      <c r="I105" s="285"/>
      <c r="J105" s="286">
        <f>ROUND(I105*H105,2)</f>
        <v>0</v>
      </c>
      <c r="K105" s="282" t="s">
        <v>378</v>
      </c>
      <c r="L105" s="287"/>
      <c r="M105" s="288" t="s">
        <v>19</v>
      </c>
      <c r="N105" s="289" t="s">
        <v>50</v>
      </c>
      <c r="O105" s="87"/>
      <c r="P105" s="227">
        <f>O105*H105</f>
        <v>0</v>
      </c>
      <c r="Q105" s="227">
        <v>0.00029999999999999997</v>
      </c>
      <c r="R105" s="227">
        <f>Q105*H105</f>
        <v>0.00029999999999999997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422</v>
      </c>
      <c r="AT105" s="229" t="s">
        <v>489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</v>
      </c>
    </row>
    <row r="106" s="2" customFormat="1" ht="21.75" customHeight="1">
      <c r="A106" s="41"/>
      <c r="B106" s="42"/>
      <c r="C106" s="280" t="s">
        <v>411</v>
      </c>
      <c r="D106" s="280" t="s">
        <v>489</v>
      </c>
      <c r="E106" s="281" t="s">
        <v>7574</v>
      </c>
      <c r="F106" s="282" t="s">
        <v>7575</v>
      </c>
      <c r="G106" s="283" t="s">
        <v>595</v>
      </c>
      <c r="H106" s="284">
        <v>1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0.00029999999999999997</v>
      </c>
      <c r="R106" s="227">
        <f>Q106*H106</f>
        <v>0.00029999999999999997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467</v>
      </c>
    </row>
    <row r="107" s="2" customFormat="1" ht="24.15" customHeight="1">
      <c r="A107" s="41"/>
      <c r="B107" s="42"/>
      <c r="C107" s="280" t="s">
        <v>416</v>
      </c>
      <c r="D107" s="280" t="s">
        <v>489</v>
      </c>
      <c r="E107" s="281" t="s">
        <v>7576</v>
      </c>
      <c r="F107" s="282" t="s">
        <v>7577</v>
      </c>
      <c r="G107" s="283" t="s">
        <v>595</v>
      </c>
      <c r="H107" s="284">
        <v>1</v>
      </c>
      <c r="I107" s="285"/>
      <c r="J107" s="286">
        <f>ROUND(I107*H107,2)</f>
        <v>0</v>
      </c>
      <c r="K107" s="282" t="s">
        <v>378</v>
      </c>
      <c r="L107" s="287"/>
      <c r="M107" s="288" t="s">
        <v>19</v>
      </c>
      <c r="N107" s="289" t="s">
        <v>50</v>
      </c>
      <c r="O107" s="87"/>
      <c r="P107" s="227">
        <f>O107*H107</f>
        <v>0</v>
      </c>
      <c r="Q107" s="227">
        <v>0.00029999999999999997</v>
      </c>
      <c r="R107" s="227">
        <f>Q107*H107</f>
        <v>0.00029999999999999997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422</v>
      </c>
      <c r="AT107" s="229" t="s">
        <v>489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482</v>
      </c>
    </row>
    <row r="108" s="2" customFormat="1" ht="24.15" customHeight="1">
      <c r="A108" s="41"/>
      <c r="B108" s="42"/>
      <c r="C108" s="280" t="s">
        <v>422</v>
      </c>
      <c r="D108" s="280" t="s">
        <v>489</v>
      </c>
      <c r="E108" s="281" t="s">
        <v>7578</v>
      </c>
      <c r="F108" s="282" t="s">
        <v>7579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0.00029999999999999997</v>
      </c>
      <c r="R108" s="227">
        <f>Q108*H108</f>
        <v>0.00029999999999999997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494</v>
      </c>
    </row>
    <row r="109" s="2" customFormat="1" ht="24.15" customHeight="1">
      <c r="A109" s="41"/>
      <c r="B109" s="42"/>
      <c r="C109" s="218" t="s">
        <v>430</v>
      </c>
      <c r="D109" s="218" t="s">
        <v>375</v>
      </c>
      <c r="E109" s="219" t="s">
        <v>7580</v>
      </c>
      <c r="F109" s="220" t="s">
        <v>7581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512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7582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4.15" customHeight="1">
      <c r="A111" s="41"/>
      <c r="B111" s="42"/>
      <c r="C111" s="280" t="s">
        <v>435</v>
      </c>
      <c r="D111" s="280" t="s">
        <v>489</v>
      </c>
      <c r="E111" s="281" t="s">
        <v>7583</v>
      </c>
      <c r="F111" s="282" t="s">
        <v>7584</v>
      </c>
      <c r="G111" s="283" t="s">
        <v>595</v>
      </c>
      <c r="H111" s="284">
        <v>1</v>
      </c>
      <c r="I111" s="285"/>
      <c r="J111" s="286">
        <f>ROUND(I111*H111,2)</f>
        <v>0</v>
      </c>
      <c r="K111" s="282" t="s">
        <v>378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0.0050000000000000001</v>
      </c>
      <c r="R111" s="227">
        <f>Q111*H111</f>
        <v>0.0050000000000000001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533</v>
      </c>
    </row>
    <row r="112" s="2" customFormat="1" ht="21.75" customHeight="1">
      <c r="A112" s="41"/>
      <c r="B112" s="42"/>
      <c r="C112" s="218" t="s">
        <v>449</v>
      </c>
      <c r="D112" s="218" t="s">
        <v>375</v>
      </c>
      <c r="E112" s="219" t="s">
        <v>7585</v>
      </c>
      <c r="F112" s="220" t="s">
        <v>7586</v>
      </c>
      <c r="G112" s="221" t="s">
        <v>595</v>
      </c>
      <c r="H112" s="222">
        <v>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552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7587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2" customFormat="1" ht="21.75" customHeight="1">
      <c r="A114" s="41"/>
      <c r="B114" s="42"/>
      <c r="C114" s="280" t="s">
        <v>8</v>
      </c>
      <c r="D114" s="280" t="s">
        <v>489</v>
      </c>
      <c r="E114" s="281" t="s">
        <v>7588</v>
      </c>
      <c r="F114" s="282" t="s">
        <v>7589</v>
      </c>
      <c r="G114" s="283" t="s">
        <v>595</v>
      </c>
      <c r="H114" s="284">
        <v>4</v>
      </c>
      <c r="I114" s="285"/>
      <c r="J114" s="286">
        <f>ROUND(I114*H114,2)</f>
        <v>0</v>
      </c>
      <c r="K114" s="282" t="s">
        <v>378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0.0050000000000000001</v>
      </c>
      <c r="R114" s="227">
        <f>Q114*H114</f>
        <v>0.02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570</v>
      </c>
    </row>
    <row r="115" s="2" customFormat="1" ht="24.15" customHeight="1">
      <c r="A115" s="41"/>
      <c r="B115" s="42"/>
      <c r="C115" s="218" t="s">
        <v>460</v>
      </c>
      <c r="D115" s="218" t="s">
        <v>375</v>
      </c>
      <c r="E115" s="219" t="s">
        <v>7590</v>
      </c>
      <c r="F115" s="220" t="s">
        <v>7591</v>
      </c>
      <c r="G115" s="221" t="s">
        <v>595</v>
      </c>
      <c r="H115" s="222">
        <v>1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587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7592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44.25" customHeight="1">
      <c r="A117" s="41"/>
      <c r="B117" s="42"/>
      <c r="C117" s="280" t="s">
        <v>467</v>
      </c>
      <c r="D117" s="280" t="s">
        <v>489</v>
      </c>
      <c r="E117" s="281" t="s">
        <v>7593</v>
      </c>
      <c r="F117" s="282" t="s">
        <v>7594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598</v>
      </c>
    </row>
    <row r="118" s="2" customFormat="1" ht="16.5" customHeight="1">
      <c r="A118" s="41"/>
      <c r="B118" s="42"/>
      <c r="C118" s="218" t="s">
        <v>475</v>
      </c>
      <c r="D118" s="218" t="s">
        <v>375</v>
      </c>
      <c r="E118" s="219" t="s">
        <v>7595</v>
      </c>
      <c r="F118" s="220" t="s">
        <v>7596</v>
      </c>
      <c r="G118" s="221" t="s">
        <v>595</v>
      </c>
      <c r="H118" s="222">
        <v>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616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7597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482</v>
      </c>
      <c r="D120" s="280" t="s">
        <v>489</v>
      </c>
      <c r="E120" s="281" t="s">
        <v>7598</v>
      </c>
      <c r="F120" s="282" t="s">
        <v>7599</v>
      </c>
      <c r="G120" s="283" t="s">
        <v>595</v>
      </c>
      <c r="H120" s="284">
        <v>1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0.0041999999999999997</v>
      </c>
      <c r="R120" s="227">
        <f>Q120*H120</f>
        <v>0.0041999999999999997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628</v>
      </c>
    </row>
    <row r="121" s="2" customFormat="1" ht="16.5" customHeight="1">
      <c r="A121" s="41"/>
      <c r="B121" s="42"/>
      <c r="C121" s="218" t="s">
        <v>488</v>
      </c>
      <c r="D121" s="218" t="s">
        <v>375</v>
      </c>
      <c r="E121" s="219" t="s">
        <v>7600</v>
      </c>
      <c r="F121" s="220" t="s">
        <v>7601</v>
      </c>
      <c r="G121" s="221" t="s">
        <v>595</v>
      </c>
      <c r="H121" s="222">
        <v>1</v>
      </c>
      <c r="I121" s="223"/>
      <c r="J121" s="224">
        <f>ROUND(I121*H121,2)</f>
        <v>0</v>
      </c>
      <c r="K121" s="220" t="s">
        <v>378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638</v>
      </c>
    </row>
    <row r="122" s="2" customFormat="1">
      <c r="A122" s="41"/>
      <c r="B122" s="42"/>
      <c r="C122" s="43"/>
      <c r="D122" s="231" t="s">
        <v>381</v>
      </c>
      <c r="E122" s="43"/>
      <c r="F122" s="232" t="s">
        <v>7602</v>
      </c>
      <c r="G122" s="43"/>
      <c r="H122" s="43"/>
      <c r="I122" s="233"/>
      <c r="J122" s="43"/>
      <c r="K122" s="43"/>
      <c r="L122" s="47"/>
      <c r="M122" s="234"/>
      <c r="N122" s="23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381</v>
      </c>
      <c r="AU122" s="20" t="s">
        <v>91</v>
      </c>
    </row>
    <row r="123" s="2" customFormat="1" ht="16.5" customHeight="1">
      <c r="A123" s="41"/>
      <c r="B123" s="42"/>
      <c r="C123" s="280" t="s">
        <v>494</v>
      </c>
      <c r="D123" s="280" t="s">
        <v>489</v>
      </c>
      <c r="E123" s="281" t="s">
        <v>7603</v>
      </c>
      <c r="F123" s="282" t="s">
        <v>7604</v>
      </c>
      <c r="G123" s="283" t="s">
        <v>595</v>
      </c>
      <c r="H123" s="284">
        <v>1</v>
      </c>
      <c r="I123" s="285"/>
      <c r="J123" s="286">
        <f>ROUND(I123*H123,2)</f>
        <v>0</v>
      </c>
      <c r="K123" s="282" t="s">
        <v>378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0.019</v>
      </c>
      <c r="R123" s="227">
        <f>Q123*H123</f>
        <v>0.019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650</v>
      </c>
    </row>
    <row r="124" s="2" customFormat="1" ht="16.5" customHeight="1">
      <c r="A124" s="41"/>
      <c r="B124" s="42"/>
      <c r="C124" s="218" t="s">
        <v>501</v>
      </c>
      <c r="D124" s="218" t="s">
        <v>375</v>
      </c>
      <c r="E124" s="219" t="s">
        <v>7605</v>
      </c>
      <c r="F124" s="220" t="s">
        <v>7606</v>
      </c>
      <c r="G124" s="221" t="s">
        <v>595</v>
      </c>
      <c r="H124" s="222">
        <v>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663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7607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16.5" customHeight="1">
      <c r="A126" s="41"/>
      <c r="B126" s="42"/>
      <c r="C126" s="280" t="s">
        <v>512</v>
      </c>
      <c r="D126" s="280" t="s">
        <v>489</v>
      </c>
      <c r="E126" s="281" t="s">
        <v>7608</v>
      </c>
      <c r="F126" s="282" t="s">
        <v>7609</v>
      </c>
      <c r="G126" s="283" t="s">
        <v>595</v>
      </c>
      <c r="H126" s="284">
        <v>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0.0040000000000000001</v>
      </c>
      <c r="R126" s="227">
        <f>Q126*H126</f>
        <v>0.0080000000000000002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684</v>
      </c>
    </row>
    <row r="127" s="2" customFormat="1" ht="16.5" customHeight="1">
      <c r="A127" s="41"/>
      <c r="B127" s="42"/>
      <c r="C127" s="218" t="s">
        <v>7</v>
      </c>
      <c r="D127" s="218" t="s">
        <v>375</v>
      </c>
      <c r="E127" s="219" t="s">
        <v>7610</v>
      </c>
      <c r="F127" s="220" t="s">
        <v>7611</v>
      </c>
      <c r="G127" s="221" t="s">
        <v>595</v>
      </c>
      <c r="H127" s="222">
        <v>28</v>
      </c>
      <c r="I127" s="223"/>
      <c r="J127" s="224">
        <f>ROUND(I127*H127,2)</f>
        <v>0</v>
      </c>
      <c r="K127" s="220" t="s">
        <v>378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705</v>
      </c>
    </row>
    <row r="128" s="2" customFormat="1">
      <c r="A128" s="41"/>
      <c r="B128" s="42"/>
      <c r="C128" s="43"/>
      <c r="D128" s="231" t="s">
        <v>381</v>
      </c>
      <c r="E128" s="43"/>
      <c r="F128" s="232" t="s">
        <v>7612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381</v>
      </c>
      <c r="AU128" s="20" t="s">
        <v>91</v>
      </c>
    </row>
    <row r="129" s="2" customFormat="1" ht="16.5" customHeight="1">
      <c r="A129" s="41"/>
      <c r="B129" s="42"/>
      <c r="C129" s="280" t="s">
        <v>533</v>
      </c>
      <c r="D129" s="280" t="s">
        <v>489</v>
      </c>
      <c r="E129" s="281" t="s">
        <v>7613</v>
      </c>
      <c r="F129" s="282" t="s">
        <v>7614</v>
      </c>
      <c r="G129" s="283" t="s">
        <v>595</v>
      </c>
      <c r="H129" s="284">
        <v>28</v>
      </c>
      <c r="I129" s="285"/>
      <c r="J129" s="286">
        <f>ROUND(I129*H129,2)</f>
        <v>0</v>
      </c>
      <c r="K129" s="282" t="s">
        <v>378</v>
      </c>
      <c r="L129" s="287"/>
      <c r="M129" s="288" t="s">
        <v>19</v>
      </c>
      <c r="N129" s="289" t="s">
        <v>50</v>
      </c>
      <c r="O129" s="87"/>
      <c r="P129" s="227">
        <f>O129*H129</f>
        <v>0</v>
      </c>
      <c r="Q129" s="227">
        <v>0.00017000000000000001</v>
      </c>
      <c r="R129" s="227">
        <f>Q129*H129</f>
        <v>0.0047600000000000003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422</v>
      </c>
      <c r="AT129" s="229" t="s">
        <v>489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727</v>
      </c>
    </row>
    <row r="130" s="2" customFormat="1" ht="16.5" customHeight="1">
      <c r="A130" s="41"/>
      <c r="B130" s="42"/>
      <c r="C130" s="280" t="s">
        <v>543</v>
      </c>
      <c r="D130" s="280" t="s">
        <v>489</v>
      </c>
      <c r="E130" s="281" t="s">
        <v>7615</v>
      </c>
      <c r="F130" s="282" t="s">
        <v>7616</v>
      </c>
      <c r="G130" s="283" t="s">
        <v>595</v>
      </c>
      <c r="H130" s="284">
        <v>1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3.0000000000000001E-05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747</v>
      </c>
    </row>
    <row r="131" s="2" customFormat="1" ht="16.5" customHeight="1">
      <c r="A131" s="41"/>
      <c r="B131" s="42"/>
      <c r="C131" s="218" t="s">
        <v>552</v>
      </c>
      <c r="D131" s="218" t="s">
        <v>375</v>
      </c>
      <c r="E131" s="219" t="s">
        <v>7617</v>
      </c>
      <c r="F131" s="220" t="s">
        <v>7618</v>
      </c>
      <c r="G131" s="221" t="s">
        <v>595</v>
      </c>
      <c r="H131" s="222">
        <v>126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763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7619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2" customFormat="1" ht="16.5" customHeight="1">
      <c r="A133" s="41"/>
      <c r="B133" s="42"/>
      <c r="C133" s="280" t="s">
        <v>559</v>
      </c>
      <c r="D133" s="280" t="s">
        <v>489</v>
      </c>
      <c r="E133" s="281" t="s">
        <v>7620</v>
      </c>
      <c r="F133" s="282" t="s">
        <v>7621</v>
      </c>
      <c r="G133" s="283" t="s">
        <v>595</v>
      </c>
      <c r="H133" s="284">
        <v>36</v>
      </c>
      <c r="I133" s="285"/>
      <c r="J133" s="286">
        <f>ROUND(I133*H133,2)</f>
        <v>0</v>
      </c>
      <c r="K133" s="282" t="s">
        <v>378</v>
      </c>
      <c r="L133" s="287"/>
      <c r="M133" s="288" t="s">
        <v>19</v>
      </c>
      <c r="N133" s="289" t="s">
        <v>50</v>
      </c>
      <c r="O133" s="87"/>
      <c r="P133" s="227">
        <f>O133*H133</f>
        <v>0</v>
      </c>
      <c r="Q133" s="227">
        <v>0.00016000000000000001</v>
      </c>
      <c r="R133" s="227">
        <f>Q133*H133</f>
        <v>0.0057600000000000004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422</v>
      </c>
      <c r="AT133" s="229" t="s">
        <v>489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774</v>
      </c>
    </row>
    <row r="134" s="2" customFormat="1" ht="16.5" customHeight="1">
      <c r="A134" s="41"/>
      <c r="B134" s="42"/>
      <c r="C134" s="280" t="s">
        <v>570</v>
      </c>
      <c r="D134" s="280" t="s">
        <v>489</v>
      </c>
      <c r="E134" s="281" t="s">
        <v>7622</v>
      </c>
      <c r="F134" s="282" t="s">
        <v>7623</v>
      </c>
      <c r="G134" s="283" t="s">
        <v>595</v>
      </c>
      <c r="H134" s="284">
        <v>90</v>
      </c>
      <c r="I134" s="285"/>
      <c r="J134" s="286">
        <f>ROUND(I134*H134,2)</f>
        <v>0</v>
      </c>
      <c r="K134" s="282" t="s">
        <v>378</v>
      </c>
      <c r="L134" s="287"/>
      <c r="M134" s="288" t="s">
        <v>19</v>
      </c>
      <c r="N134" s="289" t="s">
        <v>50</v>
      </c>
      <c r="O134" s="87"/>
      <c r="P134" s="227">
        <f>O134*H134</f>
        <v>0</v>
      </c>
      <c r="Q134" s="227">
        <v>0.00020000000000000001</v>
      </c>
      <c r="R134" s="227">
        <f>Q134*H134</f>
        <v>0.018000000000000002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422</v>
      </c>
      <c r="AT134" s="229" t="s">
        <v>489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787</v>
      </c>
    </row>
    <row r="135" s="2" customFormat="1" ht="16.5" customHeight="1">
      <c r="A135" s="41"/>
      <c r="B135" s="42"/>
      <c r="C135" s="218" t="s">
        <v>578</v>
      </c>
      <c r="D135" s="218" t="s">
        <v>375</v>
      </c>
      <c r="E135" s="219" t="s">
        <v>7624</v>
      </c>
      <c r="F135" s="220" t="s">
        <v>7625</v>
      </c>
      <c r="G135" s="221" t="s">
        <v>595</v>
      </c>
      <c r="H135" s="222">
        <v>126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799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7626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2" customFormat="1" ht="16.5" customHeight="1">
      <c r="A137" s="41"/>
      <c r="B137" s="42"/>
      <c r="C137" s="280" t="s">
        <v>587</v>
      </c>
      <c r="D137" s="280" t="s">
        <v>489</v>
      </c>
      <c r="E137" s="281" t="s">
        <v>7627</v>
      </c>
      <c r="F137" s="282" t="s">
        <v>7628</v>
      </c>
      <c r="G137" s="283" t="s">
        <v>595</v>
      </c>
      <c r="H137" s="284">
        <v>121</v>
      </c>
      <c r="I137" s="285"/>
      <c r="J137" s="286">
        <f>ROUND(I137*H137,2)</f>
        <v>0</v>
      </c>
      <c r="K137" s="282" t="s">
        <v>378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0.00010000000000000001</v>
      </c>
      <c r="R137" s="227">
        <f>Q137*H137</f>
        <v>0.012100000000000001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811</v>
      </c>
    </row>
    <row r="138" s="2" customFormat="1" ht="16.5" customHeight="1">
      <c r="A138" s="41"/>
      <c r="B138" s="42"/>
      <c r="C138" s="280" t="s">
        <v>592</v>
      </c>
      <c r="D138" s="280" t="s">
        <v>489</v>
      </c>
      <c r="E138" s="281" t="s">
        <v>7629</v>
      </c>
      <c r="F138" s="282" t="s">
        <v>7630</v>
      </c>
      <c r="G138" s="283" t="s">
        <v>595</v>
      </c>
      <c r="H138" s="284">
        <v>5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0.00050000000000000001</v>
      </c>
      <c r="R138" s="227">
        <f>Q138*H138</f>
        <v>0.0025000000000000001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823</v>
      </c>
    </row>
    <row r="139" s="2" customFormat="1" ht="24.15" customHeight="1">
      <c r="A139" s="41"/>
      <c r="B139" s="42"/>
      <c r="C139" s="218" t="s">
        <v>598</v>
      </c>
      <c r="D139" s="218" t="s">
        <v>375</v>
      </c>
      <c r="E139" s="219" t="s">
        <v>7631</v>
      </c>
      <c r="F139" s="220" t="s">
        <v>7632</v>
      </c>
      <c r="G139" s="221" t="s">
        <v>595</v>
      </c>
      <c r="H139" s="222">
        <v>1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928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7633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1.75" customHeight="1">
      <c r="A141" s="41"/>
      <c r="B141" s="42"/>
      <c r="C141" s="280" t="s">
        <v>609</v>
      </c>
      <c r="D141" s="280" t="s">
        <v>489</v>
      </c>
      <c r="E141" s="281" t="s">
        <v>7634</v>
      </c>
      <c r="F141" s="282" t="s">
        <v>7635</v>
      </c>
      <c r="G141" s="283" t="s">
        <v>595</v>
      </c>
      <c r="H141" s="284">
        <v>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0.00022000000000000001</v>
      </c>
      <c r="R141" s="227">
        <f>Q141*H141</f>
        <v>0.00022000000000000001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941</v>
      </c>
    </row>
    <row r="142" s="2" customFormat="1" ht="16.5" customHeight="1">
      <c r="A142" s="41"/>
      <c r="B142" s="42"/>
      <c r="C142" s="218" t="s">
        <v>616</v>
      </c>
      <c r="D142" s="218" t="s">
        <v>375</v>
      </c>
      <c r="E142" s="219" t="s">
        <v>7636</v>
      </c>
      <c r="F142" s="220" t="s">
        <v>7637</v>
      </c>
      <c r="G142" s="221" t="s">
        <v>595</v>
      </c>
      <c r="H142" s="222">
        <v>8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955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7638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4.15" customHeight="1">
      <c r="A144" s="41"/>
      <c r="B144" s="42"/>
      <c r="C144" s="280" t="s">
        <v>622</v>
      </c>
      <c r="D144" s="280" t="s">
        <v>489</v>
      </c>
      <c r="E144" s="281" t="s">
        <v>7639</v>
      </c>
      <c r="F144" s="282" t="s">
        <v>7640</v>
      </c>
      <c r="G144" s="283" t="s">
        <v>595</v>
      </c>
      <c r="H144" s="284">
        <v>8</v>
      </c>
      <c r="I144" s="285"/>
      <c r="J144" s="286">
        <f>ROUND(I144*H144,2)</f>
        <v>0</v>
      </c>
      <c r="K144" s="282" t="s">
        <v>378</v>
      </c>
      <c r="L144" s="287"/>
      <c r="M144" s="288" t="s">
        <v>19</v>
      </c>
      <c r="N144" s="289" t="s">
        <v>50</v>
      </c>
      <c r="O144" s="87"/>
      <c r="P144" s="227">
        <f>O144*H144</f>
        <v>0</v>
      </c>
      <c r="Q144" s="227">
        <v>0.0011000000000000001</v>
      </c>
      <c r="R144" s="227">
        <f>Q144*H144</f>
        <v>0.0088000000000000005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422</v>
      </c>
      <c r="AT144" s="229" t="s">
        <v>489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973</v>
      </c>
    </row>
    <row r="145" s="2" customFormat="1" ht="24.15" customHeight="1">
      <c r="A145" s="41"/>
      <c r="B145" s="42"/>
      <c r="C145" s="218" t="s">
        <v>628</v>
      </c>
      <c r="D145" s="218" t="s">
        <v>375</v>
      </c>
      <c r="E145" s="219" t="s">
        <v>7641</v>
      </c>
      <c r="F145" s="220" t="s">
        <v>7642</v>
      </c>
      <c r="G145" s="221" t="s">
        <v>595</v>
      </c>
      <c r="H145" s="222">
        <v>14</v>
      </c>
      <c r="I145" s="223"/>
      <c r="J145" s="224">
        <f>ROUND(I145*H145,2)</f>
        <v>0</v>
      </c>
      <c r="K145" s="220" t="s">
        <v>378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996</v>
      </c>
    </row>
    <row r="146" s="2" customFormat="1">
      <c r="A146" s="41"/>
      <c r="B146" s="42"/>
      <c r="C146" s="43"/>
      <c r="D146" s="231" t="s">
        <v>381</v>
      </c>
      <c r="E146" s="43"/>
      <c r="F146" s="232" t="s">
        <v>7643</v>
      </c>
      <c r="G146" s="43"/>
      <c r="H146" s="43"/>
      <c r="I146" s="233"/>
      <c r="J146" s="43"/>
      <c r="K146" s="43"/>
      <c r="L146" s="47"/>
      <c r="M146" s="234"/>
      <c r="N146" s="23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381</v>
      </c>
      <c r="AU146" s="20" t="s">
        <v>91</v>
      </c>
    </row>
    <row r="147" s="2" customFormat="1" ht="16.5" customHeight="1">
      <c r="A147" s="41"/>
      <c r="B147" s="42"/>
      <c r="C147" s="280" t="s">
        <v>633</v>
      </c>
      <c r="D147" s="280" t="s">
        <v>489</v>
      </c>
      <c r="E147" s="281" t="s">
        <v>7644</v>
      </c>
      <c r="F147" s="282" t="s">
        <v>7645</v>
      </c>
      <c r="G147" s="283" t="s">
        <v>595</v>
      </c>
      <c r="H147" s="284">
        <v>13</v>
      </c>
      <c r="I147" s="285"/>
      <c r="J147" s="286">
        <f>ROUND(I147*H147,2)</f>
        <v>0</v>
      </c>
      <c r="K147" s="282" t="s">
        <v>378</v>
      </c>
      <c r="L147" s="287"/>
      <c r="M147" s="288" t="s">
        <v>19</v>
      </c>
      <c r="N147" s="289" t="s">
        <v>50</v>
      </c>
      <c r="O147" s="87"/>
      <c r="P147" s="227">
        <f>O147*H147</f>
        <v>0</v>
      </c>
      <c r="Q147" s="227">
        <v>0.00010000000000000001</v>
      </c>
      <c r="R147" s="227">
        <f>Q147*H147</f>
        <v>0.0013000000000000002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422</v>
      </c>
      <c r="AT147" s="229" t="s">
        <v>489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1009</v>
      </c>
    </row>
    <row r="148" s="2" customFormat="1" ht="24.15" customHeight="1">
      <c r="A148" s="41"/>
      <c r="B148" s="42"/>
      <c r="C148" s="280" t="s">
        <v>638</v>
      </c>
      <c r="D148" s="280" t="s">
        <v>489</v>
      </c>
      <c r="E148" s="281" t="s">
        <v>7646</v>
      </c>
      <c r="F148" s="282" t="s">
        <v>7647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0.00059999999999999995</v>
      </c>
      <c r="R148" s="227">
        <f>Q148*H148</f>
        <v>0.00059999999999999995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1021</v>
      </c>
    </row>
    <row r="149" s="2" customFormat="1" ht="21.75" customHeight="1">
      <c r="A149" s="41"/>
      <c r="B149" s="42"/>
      <c r="C149" s="280" t="s">
        <v>644</v>
      </c>
      <c r="D149" s="280" t="s">
        <v>489</v>
      </c>
      <c r="E149" s="281" t="s">
        <v>7648</v>
      </c>
      <c r="F149" s="282" t="s">
        <v>7649</v>
      </c>
      <c r="G149" s="283" t="s">
        <v>595</v>
      </c>
      <c r="H149" s="284">
        <v>38</v>
      </c>
      <c r="I149" s="285"/>
      <c r="J149" s="286">
        <f>ROUND(I149*H149,2)</f>
        <v>0</v>
      </c>
      <c r="K149" s="282" t="s">
        <v>7650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1032</v>
      </c>
    </row>
    <row r="150" s="2" customFormat="1" ht="21.75" customHeight="1">
      <c r="A150" s="41"/>
      <c r="B150" s="42"/>
      <c r="C150" s="280" t="s">
        <v>650</v>
      </c>
      <c r="D150" s="280" t="s">
        <v>489</v>
      </c>
      <c r="E150" s="281" t="s">
        <v>7651</v>
      </c>
      <c r="F150" s="282" t="s">
        <v>7652</v>
      </c>
      <c r="G150" s="283" t="s">
        <v>595</v>
      </c>
      <c r="H150" s="284">
        <v>169</v>
      </c>
      <c r="I150" s="285"/>
      <c r="J150" s="286">
        <f>ROUND(I150*H150,2)</f>
        <v>0</v>
      </c>
      <c r="K150" s="282" t="s">
        <v>19</v>
      </c>
      <c r="L150" s="287"/>
      <c r="M150" s="288" t="s">
        <v>19</v>
      </c>
      <c r="N150" s="289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1045</v>
      </c>
    </row>
    <row r="151" s="2" customFormat="1" ht="55.5" customHeight="1">
      <c r="A151" s="41"/>
      <c r="B151" s="42"/>
      <c r="C151" s="218" t="s">
        <v>656</v>
      </c>
      <c r="D151" s="218" t="s">
        <v>375</v>
      </c>
      <c r="E151" s="219" t="s">
        <v>7653</v>
      </c>
      <c r="F151" s="220" t="s">
        <v>7654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378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1059</v>
      </c>
    </row>
    <row r="152" s="2" customFormat="1">
      <c r="A152" s="41"/>
      <c r="B152" s="42"/>
      <c r="C152" s="43"/>
      <c r="D152" s="231" t="s">
        <v>381</v>
      </c>
      <c r="E152" s="43"/>
      <c r="F152" s="232" t="s">
        <v>7655</v>
      </c>
      <c r="G152" s="43"/>
      <c r="H152" s="43"/>
      <c r="I152" s="233"/>
      <c r="J152" s="43"/>
      <c r="K152" s="43"/>
      <c r="L152" s="47"/>
      <c r="M152" s="234"/>
      <c r="N152" s="23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381</v>
      </c>
      <c r="AU152" s="20" t="s">
        <v>91</v>
      </c>
    </row>
    <row r="153" s="2" customFormat="1" ht="33" customHeight="1">
      <c r="A153" s="41"/>
      <c r="B153" s="42"/>
      <c r="C153" s="280" t="s">
        <v>663</v>
      </c>
      <c r="D153" s="280" t="s">
        <v>489</v>
      </c>
      <c r="E153" s="281" t="s">
        <v>7656</v>
      </c>
      <c r="F153" s="282" t="s">
        <v>7657</v>
      </c>
      <c r="G153" s="283" t="s">
        <v>595</v>
      </c>
      <c r="H153" s="284">
        <v>7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0.00029999999999999997</v>
      </c>
      <c r="R153" s="227">
        <f>Q153*H153</f>
        <v>0.0020999999999999999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1075</v>
      </c>
    </row>
    <row r="154" s="2" customFormat="1" ht="24.15" customHeight="1">
      <c r="A154" s="41"/>
      <c r="B154" s="42"/>
      <c r="C154" s="218" t="s">
        <v>676</v>
      </c>
      <c r="D154" s="218" t="s">
        <v>375</v>
      </c>
      <c r="E154" s="219" t="s">
        <v>7658</v>
      </c>
      <c r="F154" s="220" t="s">
        <v>7659</v>
      </c>
      <c r="G154" s="221" t="s">
        <v>595</v>
      </c>
      <c r="H154" s="222">
        <v>7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1090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7660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24.15" customHeight="1">
      <c r="A156" s="41"/>
      <c r="B156" s="42"/>
      <c r="C156" s="218" t="s">
        <v>684</v>
      </c>
      <c r="D156" s="218" t="s">
        <v>375</v>
      </c>
      <c r="E156" s="219" t="s">
        <v>7661</v>
      </c>
      <c r="F156" s="220" t="s">
        <v>7662</v>
      </c>
      <c r="G156" s="221" t="s">
        <v>595</v>
      </c>
      <c r="H156" s="222">
        <v>169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1101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7663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21.75" customHeight="1">
      <c r="A158" s="41"/>
      <c r="B158" s="42"/>
      <c r="C158" s="218" t="s">
        <v>698</v>
      </c>
      <c r="D158" s="218" t="s">
        <v>375</v>
      </c>
      <c r="E158" s="219" t="s">
        <v>7664</v>
      </c>
      <c r="F158" s="220" t="s">
        <v>7665</v>
      </c>
      <c r="G158" s="221" t="s">
        <v>595</v>
      </c>
      <c r="H158" s="222">
        <v>1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1114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7666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2" customFormat="1" ht="24.15" customHeight="1">
      <c r="A160" s="41"/>
      <c r="B160" s="42"/>
      <c r="C160" s="218" t="s">
        <v>705</v>
      </c>
      <c r="D160" s="218" t="s">
        <v>375</v>
      </c>
      <c r="E160" s="219" t="s">
        <v>7667</v>
      </c>
      <c r="F160" s="220" t="s">
        <v>7668</v>
      </c>
      <c r="G160" s="221" t="s">
        <v>595</v>
      </c>
      <c r="H160" s="222">
        <v>169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1124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7669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2" customFormat="1" ht="16.5" customHeight="1">
      <c r="A162" s="41"/>
      <c r="B162" s="42"/>
      <c r="C162" s="218" t="s">
        <v>716</v>
      </c>
      <c r="D162" s="218" t="s">
        <v>375</v>
      </c>
      <c r="E162" s="219" t="s">
        <v>7670</v>
      </c>
      <c r="F162" s="220" t="s">
        <v>7671</v>
      </c>
      <c r="G162" s="221" t="s">
        <v>595</v>
      </c>
      <c r="H162" s="222">
        <v>1</v>
      </c>
      <c r="I162" s="223"/>
      <c r="J162" s="224">
        <f>ROUND(I162*H162,2)</f>
        <v>0</v>
      </c>
      <c r="K162" s="220" t="s">
        <v>378</v>
      </c>
      <c r="L162" s="47"/>
      <c r="M162" s="225" t="s">
        <v>19</v>
      </c>
      <c r="N162" s="226" t="s">
        <v>50</v>
      </c>
      <c r="O162" s="87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9" t="s">
        <v>379</v>
      </c>
      <c r="AT162" s="229" t="s">
        <v>375</v>
      </c>
      <c r="AU162" s="229" t="s">
        <v>91</v>
      </c>
      <c r="AY162" s="20" t="s">
        <v>373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0" t="s">
        <v>91</v>
      </c>
      <c r="BK162" s="230">
        <f>ROUND(I162*H162,2)</f>
        <v>0</v>
      </c>
      <c r="BL162" s="20" t="s">
        <v>379</v>
      </c>
      <c r="BM162" s="229" t="s">
        <v>743</v>
      </c>
    </row>
    <row r="163" s="2" customFormat="1">
      <c r="A163" s="41"/>
      <c r="B163" s="42"/>
      <c r="C163" s="43"/>
      <c r="D163" s="231" t="s">
        <v>381</v>
      </c>
      <c r="E163" s="43"/>
      <c r="F163" s="232" t="s">
        <v>7672</v>
      </c>
      <c r="G163" s="43"/>
      <c r="H163" s="43"/>
      <c r="I163" s="233"/>
      <c r="J163" s="43"/>
      <c r="K163" s="43"/>
      <c r="L163" s="47"/>
      <c r="M163" s="234"/>
      <c r="N163" s="23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381</v>
      </c>
      <c r="AU163" s="20" t="s">
        <v>91</v>
      </c>
    </row>
    <row r="164" s="2" customFormat="1" ht="24.15" customHeight="1">
      <c r="A164" s="41"/>
      <c r="B164" s="42"/>
      <c r="C164" s="280" t="s">
        <v>727</v>
      </c>
      <c r="D164" s="280" t="s">
        <v>489</v>
      </c>
      <c r="E164" s="281" t="s">
        <v>7673</v>
      </c>
      <c r="F164" s="282" t="s">
        <v>7674</v>
      </c>
      <c r="G164" s="283" t="s">
        <v>595</v>
      </c>
      <c r="H164" s="284">
        <v>3</v>
      </c>
      <c r="I164" s="285"/>
      <c r="J164" s="286">
        <f>ROUND(I164*H164,2)</f>
        <v>0</v>
      </c>
      <c r="K164" s="282" t="s">
        <v>19</v>
      </c>
      <c r="L164" s="287"/>
      <c r="M164" s="288" t="s">
        <v>19</v>
      </c>
      <c r="N164" s="289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422</v>
      </c>
      <c r="AT164" s="229" t="s">
        <v>489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1224</v>
      </c>
    </row>
    <row r="165" s="2" customFormat="1" ht="24.15" customHeight="1">
      <c r="A165" s="41"/>
      <c r="B165" s="42"/>
      <c r="C165" s="280" t="s">
        <v>738</v>
      </c>
      <c r="D165" s="280" t="s">
        <v>489</v>
      </c>
      <c r="E165" s="281" t="s">
        <v>7675</v>
      </c>
      <c r="F165" s="282" t="s">
        <v>7676</v>
      </c>
      <c r="G165" s="283" t="s">
        <v>595</v>
      </c>
      <c r="H165" s="284">
        <v>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1260</v>
      </c>
    </row>
    <row r="166" s="2" customFormat="1" ht="21.75" customHeight="1">
      <c r="A166" s="41"/>
      <c r="B166" s="42"/>
      <c r="C166" s="218" t="s">
        <v>747</v>
      </c>
      <c r="D166" s="218" t="s">
        <v>375</v>
      </c>
      <c r="E166" s="219" t="s">
        <v>7677</v>
      </c>
      <c r="F166" s="220" t="s">
        <v>7678</v>
      </c>
      <c r="G166" s="221" t="s">
        <v>5544</v>
      </c>
      <c r="H166" s="222">
        <v>32</v>
      </c>
      <c r="I166" s="223"/>
      <c r="J166" s="224">
        <f>ROUND(I166*H166,2)</f>
        <v>0</v>
      </c>
      <c r="K166" s="220" t="s">
        <v>19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1271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7679</v>
      </c>
      <c r="F167" s="216" t="s">
        <v>7680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SUM(P168:P210)</f>
        <v>0</v>
      </c>
      <c r="Q167" s="210"/>
      <c r="R167" s="211">
        <f>SUM(R168:R210)</f>
        <v>0.24032000000000001</v>
      </c>
      <c r="S167" s="210"/>
      <c r="T167" s="212">
        <f>SUM(T168:T210)</f>
        <v>0.78200000000000003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85</v>
      </c>
      <c r="AT167" s="214" t="s">
        <v>77</v>
      </c>
      <c r="AU167" s="214" t="s">
        <v>85</v>
      </c>
      <c r="AY167" s="213" t="s">
        <v>373</v>
      </c>
      <c r="BK167" s="215">
        <f>SUM(BK168:BK210)</f>
        <v>0</v>
      </c>
    </row>
    <row r="168" s="2" customFormat="1" ht="24.15" customHeight="1">
      <c r="A168" s="41"/>
      <c r="B168" s="42"/>
      <c r="C168" s="218" t="s">
        <v>754</v>
      </c>
      <c r="D168" s="218" t="s">
        <v>375</v>
      </c>
      <c r="E168" s="219" t="s">
        <v>7681</v>
      </c>
      <c r="F168" s="220" t="s">
        <v>7682</v>
      </c>
      <c r="G168" s="221" t="s">
        <v>230</v>
      </c>
      <c r="H168" s="222">
        <v>1480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1281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7683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62.7" customHeight="1">
      <c r="A170" s="41"/>
      <c r="B170" s="42"/>
      <c r="C170" s="280" t="s">
        <v>763</v>
      </c>
      <c r="D170" s="280" t="s">
        <v>489</v>
      </c>
      <c r="E170" s="281" t="s">
        <v>7684</v>
      </c>
      <c r="F170" s="282" t="s">
        <v>7685</v>
      </c>
      <c r="G170" s="283" t="s">
        <v>230</v>
      </c>
      <c r="H170" s="284">
        <v>1300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6.9999999999999994E-05</v>
      </c>
      <c r="R170" s="227">
        <f>Q170*H170</f>
        <v>0.090999999999999998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1304</v>
      </c>
    </row>
    <row r="171" s="2" customFormat="1" ht="62.7" customHeight="1">
      <c r="A171" s="41"/>
      <c r="B171" s="42"/>
      <c r="C171" s="280" t="s">
        <v>324</v>
      </c>
      <c r="D171" s="280" t="s">
        <v>489</v>
      </c>
      <c r="E171" s="281" t="s">
        <v>7686</v>
      </c>
      <c r="F171" s="282" t="s">
        <v>7687</v>
      </c>
      <c r="G171" s="283" t="s">
        <v>230</v>
      </c>
      <c r="H171" s="284">
        <v>100</v>
      </c>
      <c r="I171" s="285"/>
      <c r="J171" s="286">
        <f>ROUND(I171*H171,2)</f>
        <v>0</v>
      </c>
      <c r="K171" s="282" t="s">
        <v>378</v>
      </c>
      <c r="L171" s="287"/>
      <c r="M171" s="288" t="s">
        <v>19</v>
      </c>
      <c r="N171" s="289" t="s">
        <v>50</v>
      </c>
      <c r="O171" s="87"/>
      <c r="P171" s="227">
        <f>O171*H171</f>
        <v>0</v>
      </c>
      <c r="Q171" s="227">
        <v>0.00012999999999999999</v>
      </c>
      <c r="R171" s="227">
        <f>Q171*H171</f>
        <v>0.012999999999999999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422</v>
      </c>
      <c r="AT171" s="229" t="s">
        <v>489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1314</v>
      </c>
    </row>
    <row r="172" s="2" customFormat="1" ht="62.7" customHeight="1">
      <c r="A172" s="41"/>
      <c r="B172" s="42"/>
      <c r="C172" s="280" t="s">
        <v>774</v>
      </c>
      <c r="D172" s="280" t="s">
        <v>489</v>
      </c>
      <c r="E172" s="281" t="s">
        <v>7688</v>
      </c>
      <c r="F172" s="282" t="s">
        <v>7689</v>
      </c>
      <c r="G172" s="283" t="s">
        <v>230</v>
      </c>
      <c r="H172" s="284">
        <v>40</v>
      </c>
      <c r="I172" s="285"/>
      <c r="J172" s="286">
        <f>ROUND(I172*H172,2)</f>
        <v>0</v>
      </c>
      <c r="K172" s="282" t="s">
        <v>378</v>
      </c>
      <c r="L172" s="287"/>
      <c r="M172" s="288" t="s">
        <v>19</v>
      </c>
      <c r="N172" s="289" t="s">
        <v>50</v>
      </c>
      <c r="O172" s="87"/>
      <c r="P172" s="227">
        <f>O172*H172</f>
        <v>0</v>
      </c>
      <c r="Q172" s="227">
        <v>0.00016000000000000001</v>
      </c>
      <c r="R172" s="227">
        <f>Q172*H172</f>
        <v>0.0064000000000000003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422</v>
      </c>
      <c r="AT172" s="229" t="s">
        <v>489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1324</v>
      </c>
    </row>
    <row r="173" s="2" customFormat="1" ht="62.7" customHeight="1">
      <c r="A173" s="41"/>
      <c r="B173" s="42"/>
      <c r="C173" s="280" t="s">
        <v>781</v>
      </c>
      <c r="D173" s="280" t="s">
        <v>489</v>
      </c>
      <c r="E173" s="281" t="s">
        <v>7690</v>
      </c>
      <c r="F173" s="282" t="s">
        <v>7691</v>
      </c>
      <c r="G173" s="283" t="s">
        <v>230</v>
      </c>
      <c r="H173" s="284">
        <v>40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0.00029999999999999997</v>
      </c>
      <c r="R173" s="227">
        <f>Q173*H173</f>
        <v>0.011999999999999999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1343</v>
      </c>
    </row>
    <row r="174" s="2" customFormat="1" ht="44.25" customHeight="1">
      <c r="A174" s="41"/>
      <c r="B174" s="42"/>
      <c r="C174" s="218" t="s">
        <v>787</v>
      </c>
      <c r="D174" s="218" t="s">
        <v>375</v>
      </c>
      <c r="E174" s="219" t="s">
        <v>7692</v>
      </c>
      <c r="F174" s="220" t="s">
        <v>7693</v>
      </c>
      <c r="G174" s="221" t="s">
        <v>230</v>
      </c>
      <c r="H174" s="222">
        <v>400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1360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7694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44.25" customHeight="1">
      <c r="A176" s="41"/>
      <c r="B176" s="42"/>
      <c r="C176" s="280" t="s">
        <v>793</v>
      </c>
      <c r="D176" s="280" t="s">
        <v>489</v>
      </c>
      <c r="E176" s="281" t="s">
        <v>7695</v>
      </c>
      <c r="F176" s="282" t="s">
        <v>7696</v>
      </c>
      <c r="G176" s="283" t="s">
        <v>230</v>
      </c>
      <c r="H176" s="284">
        <v>400</v>
      </c>
      <c r="I176" s="285"/>
      <c r="J176" s="286">
        <f>ROUND(I176*H176,2)</f>
        <v>0</v>
      </c>
      <c r="K176" s="282" t="s">
        <v>378</v>
      </c>
      <c r="L176" s="287"/>
      <c r="M176" s="288" t="s">
        <v>19</v>
      </c>
      <c r="N176" s="289" t="s">
        <v>50</v>
      </c>
      <c r="O176" s="87"/>
      <c r="P176" s="227">
        <f>O176*H176</f>
        <v>0</v>
      </c>
      <c r="Q176" s="227">
        <v>0.00016000000000000001</v>
      </c>
      <c r="R176" s="227">
        <f>Q176*H176</f>
        <v>0.064000000000000001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422</v>
      </c>
      <c r="AT176" s="229" t="s">
        <v>489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1368</v>
      </c>
    </row>
    <row r="177" s="2" customFormat="1" ht="24.15" customHeight="1">
      <c r="A177" s="41"/>
      <c r="B177" s="42"/>
      <c r="C177" s="218" t="s">
        <v>799</v>
      </c>
      <c r="D177" s="218" t="s">
        <v>375</v>
      </c>
      <c r="E177" s="219" t="s">
        <v>7697</v>
      </c>
      <c r="F177" s="220" t="s">
        <v>7698</v>
      </c>
      <c r="G177" s="221" t="s">
        <v>230</v>
      </c>
      <c r="H177" s="222">
        <v>300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1378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7699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2" customFormat="1" ht="21.75" customHeight="1">
      <c r="A179" s="41"/>
      <c r="B179" s="42"/>
      <c r="C179" s="280" t="s">
        <v>805</v>
      </c>
      <c r="D179" s="280" t="s">
        <v>489</v>
      </c>
      <c r="E179" s="281" t="s">
        <v>7700</v>
      </c>
      <c r="F179" s="282" t="s">
        <v>7701</v>
      </c>
      <c r="G179" s="283" t="s">
        <v>230</v>
      </c>
      <c r="H179" s="284">
        <v>100</v>
      </c>
      <c r="I179" s="285"/>
      <c r="J179" s="286">
        <f>ROUND(I179*H179,2)</f>
        <v>0</v>
      </c>
      <c r="K179" s="282" t="s">
        <v>378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0.00010000000000000001</v>
      </c>
      <c r="R179" s="227">
        <f>Q179*H179</f>
        <v>0.01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422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1388</v>
      </c>
    </row>
    <row r="180" s="2" customFormat="1" ht="21.75" customHeight="1">
      <c r="A180" s="41"/>
      <c r="B180" s="42"/>
      <c r="C180" s="280" t="s">
        <v>811</v>
      </c>
      <c r="D180" s="280" t="s">
        <v>489</v>
      </c>
      <c r="E180" s="281" t="s">
        <v>7702</v>
      </c>
      <c r="F180" s="282" t="s">
        <v>7703</v>
      </c>
      <c r="G180" s="283" t="s">
        <v>230</v>
      </c>
      <c r="H180" s="284">
        <v>150</v>
      </c>
      <c r="I180" s="285"/>
      <c r="J180" s="286">
        <f>ROUND(I180*H180,2)</f>
        <v>0</v>
      </c>
      <c r="K180" s="282" t="s">
        <v>378</v>
      </c>
      <c r="L180" s="287"/>
      <c r="M180" s="288" t="s">
        <v>19</v>
      </c>
      <c r="N180" s="289" t="s">
        <v>50</v>
      </c>
      <c r="O180" s="87"/>
      <c r="P180" s="227">
        <f>O180*H180</f>
        <v>0</v>
      </c>
      <c r="Q180" s="227">
        <v>0.00016000000000000001</v>
      </c>
      <c r="R180" s="227">
        <f>Q180*H180</f>
        <v>0.024</v>
      </c>
      <c r="S180" s="227">
        <v>0</v>
      </c>
      <c r="T180" s="22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9" t="s">
        <v>422</v>
      </c>
      <c r="AT180" s="229" t="s">
        <v>489</v>
      </c>
      <c r="AU180" s="229" t="s">
        <v>91</v>
      </c>
      <c r="AY180" s="20" t="s">
        <v>373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0" t="s">
        <v>91</v>
      </c>
      <c r="BK180" s="230">
        <f>ROUND(I180*H180,2)</f>
        <v>0</v>
      </c>
      <c r="BL180" s="20" t="s">
        <v>379</v>
      </c>
      <c r="BM180" s="229" t="s">
        <v>1398</v>
      </c>
    </row>
    <row r="181" s="2" customFormat="1" ht="21.75" customHeight="1">
      <c r="A181" s="41"/>
      <c r="B181" s="42"/>
      <c r="C181" s="280" t="s">
        <v>817</v>
      </c>
      <c r="D181" s="280" t="s">
        <v>489</v>
      </c>
      <c r="E181" s="281" t="s">
        <v>7704</v>
      </c>
      <c r="F181" s="282" t="s">
        <v>7705</v>
      </c>
      <c r="G181" s="283" t="s">
        <v>230</v>
      </c>
      <c r="H181" s="284">
        <v>50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0.00022000000000000001</v>
      </c>
      <c r="R181" s="227">
        <f>Q181*H181</f>
        <v>0.011000000000000001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1408</v>
      </c>
    </row>
    <row r="182" s="2" customFormat="1" ht="37.8" customHeight="1">
      <c r="A182" s="41"/>
      <c r="B182" s="42"/>
      <c r="C182" s="218" t="s">
        <v>823</v>
      </c>
      <c r="D182" s="218" t="s">
        <v>375</v>
      </c>
      <c r="E182" s="219" t="s">
        <v>7706</v>
      </c>
      <c r="F182" s="220" t="s">
        <v>7707</v>
      </c>
      <c r="G182" s="221" t="s">
        <v>230</v>
      </c>
      <c r="H182" s="222">
        <v>20</v>
      </c>
      <c r="I182" s="223"/>
      <c r="J182" s="224">
        <f>ROUND(I182*H182,2)</f>
        <v>0</v>
      </c>
      <c r="K182" s="220" t="s">
        <v>19</v>
      </c>
      <c r="L182" s="47"/>
      <c r="M182" s="225" t="s">
        <v>19</v>
      </c>
      <c r="N182" s="226" t="s">
        <v>50</v>
      </c>
      <c r="O182" s="87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379</v>
      </c>
      <c r="AT182" s="229" t="s">
        <v>375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1420</v>
      </c>
    </row>
    <row r="183" s="2" customFormat="1" ht="44.25" customHeight="1">
      <c r="A183" s="41"/>
      <c r="B183" s="42"/>
      <c r="C183" s="280" t="s">
        <v>878</v>
      </c>
      <c r="D183" s="280" t="s">
        <v>489</v>
      </c>
      <c r="E183" s="281" t="s">
        <v>7708</v>
      </c>
      <c r="F183" s="282" t="s">
        <v>7709</v>
      </c>
      <c r="G183" s="283" t="s">
        <v>230</v>
      </c>
      <c r="H183" s="284">
        <v>20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422</v>
      </c>
      <c r="AT183" s="229" t="s">
        <v>489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1428</v>
      </c>
    </row>
    <row r="184" s="2" customFormat="1" ht="21.75" customHeight="1">
      <c r="A184" s="41"/>
      <c r="B184" s="42"/>
      <c r="C184" s="218" t="s">
        <v>928</v>
      </c>
      <c r="D184" s="218" t="s">
        <v>375</v>
      </c>
      <c r="E184" s="219" t="s">
        <v>7710</v>
      </c>
      <c r="F184" s="220" t="s">
        <v>7711</v>
      </c>
      <c r="G184" s="221" t="s">
        <v>230</v>
      </c>
      <c r="H184" s="222">
        <v>20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1437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7712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2" customFormat="1" ht="55.5" customHeight="1">
      <c r="A186" s="41"/>
      <c r="B186" s="42"/>
      <c r="C186" s="218" t="s">
        <v>933</v>
      </c>
      <c r="D186" s="218" t="s">
        <v>375</v>
      </c>
      <c r="E186" s="219" t="s">
        <v>7713</v>
      </c>
      <c r="F186" s="220" t="s">
        <v>7714</v>
      </c>
      <c r="G186" s="221" t="s">
        <v>230</v>
      </c>
      <c r="H186" s="222">
        <v>1600</v>
      </c>
      <c r="I186" s="223"/>
      <c r="J186" s="224">
        <f>ROUND(I186*H186,2)</f>
        <v>0</v>
      </c>
      <c r="K186" s="220" t="s">
        <v>19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1453</v>
      </c>
    </row>
    <row r="187" s="2" customFormat="1" ht="16.5" customHeight="1">
      <c r="A187" s="41"/>
      <c r="B187" s="42"/>
      <c r="C187" s="218" t="s">
        <v>941</v>
      </c>
      <c r="D187" s="218" t="s">
        <v>375</v>
      </c>
      <c r="E187" s="219" t="s">
        <v>7715</v>
      </c>
      <c r="F187" s="220" t="s">
        <v>7716</v>
      </c>
      <c r="G187" s="221" t="s">
        <v>230</v>
      </c>
      <c r="H187" s="222">
        <v>1920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1465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7717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55.5" customHeight="1">
      <c r="A189" s="41"/>
      <c r="B189" s="42"/>
      <c r="C189" s="218" t="s">
        <v>949</v>
      </c>
      <c r="D189" s="218" t="s">
        <v>375</v>
      </c>
      <c r="E189" s="219" t="s">
        <v>7718</v>
      </c>
      <c r="F189" s="220" t="s">
        <v>7719</v>
      </c>
      <c r="G189" s="221" t="s">
        <v>230</v>
      </c>
      <c r="H189" s="222">
        <v>30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1475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7720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24.15" customHeight="1">
      <c r="A191" s="41"/>
      <c r="B191" s="42"/>
      <c r="C191" s="280" t="s">
        <v>955</v>
      </c>
      <c r="D191" s="280" t="s">
        <v>489</v>
      </c>
      <c r="E191" s="281" t="s">
        <v>7721</v>
      </c>
      <c r="F191" s="282" t="s">
        <v>7722</v>
      </c>
      <c r="G191" s="283" t="s">
        <v>230</v>
      </c>
      <c r="H191" s="284">
        <v>30</v>
      </c>
      <c r="I191" s="285"/>
      <c r="J191" s="286">
        <f>ROUND(I191*H191,2)</f>
        <v>0</v>
      </c>
      <c r="K191" s="282" t="s">
        <v>378</v>
      </c>
      <c r="L191" s="287"/>
      <c r="M191" s="288" t="s">
        <v>19</v>
      </c>
      <c r="N191" s="289" t="s">
        <v>50</v>
      </c>
      <c r="O191" s="87"/>
      <c r="P191" s="227">
        <f>O191*H191</f>
        <v>0</v>
      </c>
      <c r="Q191" s="227">
        <v>6.9999999999999994E-05</v>
      </c>
      <c r="R191" s="227">
        <f>Q191*H191</f>
        <v>0.0020999999999999999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422</v>
      </c>
      <c r="AT191" s="229" t="s">
        <v>489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1485</v>
      </c>
    </row>
    <row r="192" s="2" customFormat="1" ht="24.15" customHeight="1">
      <c r="A192" s="41"/>
      <c r="B192" s="42"/>
      <c r="C192" s="218" t="s">
        <v>960</v>
      </c>
      <c r="D192" s="218" t="s">
        <v>375</v>
      </c>
      <c r="E192" s="219" t="s">
        <v>7723</v>
      </c>
      <c r="F192" s="220" t="s">
        <v>7724</v>
      </c>
      <c r="G192" s="221" t="s">
        <v>595</v>
      </c>
      <c r="H192" s="222">
        <v>1</v>
      </c>
      <c r="I192" s="223"/>
      <c r="J192" s="224">
        <f>ROUND(I192*H192,2)</f>
        <v>0</v>
      </c>
      <c r="K192" s="220" t="s">
        <v>19</v>
      </c>
      <c r="L192" s="47"/>
      <c r="M192" s="225" t="s">
        <v>19</v>
      </c>
      <c r="N192" s="226" t="s">
        <v>50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91</v>
      </c>
      <c r="BK192" s="230">
        <f>ROUND(I192*H192,2)</f>
        <v>0</v>
      </c>
      <c r="BL192" s="20" t="s">
        <v>379</v>
      </c>
      <c r="BM192" s="229" t="s">
        <v>1495</v>
      </c>
    </row>
    <row r="193" s="2" customFormat="1" ht="49.05" customHeight="1">
      <c r="A193" s="41"/>
      <c r="B193" s="42"/>
      <c r="C193" s="218" t="s">
        <v>973</v>
      </c>
      <c r="D193" s="218" t="s">
        <v>375</v>
      </c>
      <c r="E193" s="219" t="s">
        <v>7725</v>
      </c>
      <c r="F193" s="220" t="s">
        <v>7726</v>
      </c>
      <c r="G193" s="221" t="s">
        <v>595</v>
      </c>
      <c r="H193" s="222">
        <v>3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0.00048999999999999998</v>
      </c>
      <c r="R193" s="227">
        <f>Q193*H193</f>
        <v>0.00147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1508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7727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24.15" customHeight="1">
      <c r="A195" s="41"/>
      <c r="B195" s="42"/>
      <c r="C195" s="218" t="s">
        <v>982</v>
      </c>
      <c r="D195" s="218" t="s">
        <v>375</v>
      </c>
      <c r="E195" s="219" t="s">
        <v>7728</v>
      </c>
      <c r="F195" s="220" t="s">
        <v>7729</v>
      </c>
      <c r="G195" s="221" t="s">
        <v>230</v>
      </c>
      <c r="H195" s="222">
        <v>10</v>
      </c>
      <c r="I195" s="223"/>
      <c r="J195" s="224">
        <f>ROUND(I195*H195,2)</f>
        <v>0</v>
      </c>
      <c r="K195" s="220" t="s">
        <v>7650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379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1517</v>
      </c>
    </row>
    <row r="196" s="2" customFormat="1" ht="24.15" customHeight="1">
      <c r="A196" s="41"/>
      <c r="B196" s="42"/>
      <c r="C196" s="218" t="s">
        <v>996</v>
      </c>
      <c r="D196" s="218" t="s">
        <v>375</v>
      </c>
      <c r="E196" s="219" t="s">
        <v>7730</v>
      </c>
      <c r="F196" s="220" t="s">
        <v>7731</v>
      </c>
      <c r="G196" s="221" t="s">
        <v>595</v>
      </c>
      <c r="H196" s="222">
        <v>31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1533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7732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16.5" customHeight="1">
      <c r="A198" s="41"/>
      <c r="B198" s="42"/>
      <c r="C198" s="280" t="s">
        <v>1001</v>
      </c>
      <c r="D198" s="280" t="s">
        <v>489</v>
      </c>
      <c r="E198" s="281" t="s">
        <v>7733</v>
      </c>
      <c r="F198" s="282" t="s">
        <v>7734</v>
      </c>
      <c r="G198" s="283" t="s">
        <v>2079</v>
      </c>
      <c r="H198" s="284">
        <v>5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0.00107</v>
      </c>
      <c r="R198" s="227">
        <f>Q198*H198</f>
        <v>0.0053499999999999997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1545</v>
      </c>
    </row>
    <row r="199" s="2" customFormat="1" ht="44.25" customHeight="1">
      <c r="A199" s="41"/>
      <c r="B199" s="42"/>
      <c r="C199" s="218" t="s">
        <v>1009</v>
      </c>
      <c r="D199" s="218" t="s">
        <v>375</v>
      </c>
      <c r="E199" s="219" t="s">
        <v>7735</v>
      </c>
      <c r="F199" s="220" t="s">
        <v>7736</v>
      </c>
      <c r="G199" s="221" t="s">
        <v>595</v>
      </c>
      <c r="H199" s="222">
        <v>40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0.017000000000000001</v>
      </c>
      <c r="T199" s="228">
        <f>S199*H199</f>
        <v>0.68000000000000005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1634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7737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44.25" customHeight="1">
      <c r="A201" s="41"/>
      <c r="B201" s="42"/>
      <c r="C201" s="218" t="s">
        <v>1014</v>
      </c>
      <c r="D201" s="218" t="s">
        <v>375</v>
      </c>
      <c r="E201" s="219" t="s">
        <v>7738</v>
      </c>
      <c r="F201" s="220" t="s">
        <v>7739</v>
      </c>
      <c r="G201" s="221" t="s">
        <v>595</v>
      </c>
      <c r="H201" s="222">
        <v>3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0.034000000000000002</v>
      </c>
      <c r="T201" s="228">
        <f>S201*H201</f>
        <v>0.10200000000000001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1642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7740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33" customHeight="1">
      <c r="A203" s="41"/>
      <c r="B203" s="42"/>
      <c r="C203" s="218" t="s">
        <v>1021</v>
      </c>
      <c r="D203" s="218" t="s">
        <v>375</v>
      </c>
      <c r="E203" s="219" t="s">
        <v>7741</v>
      </c>
      <c r="F203" s="220" t="s">
        <v>7742</v>
      </c>
      <c r="G203" s="221" t="s">
        <v>463</v>
      </c>
      <c r="H203" s="222">
        <v>1</v>
      </c>
      <c r="I203" s="223"/>
      <c r="J203" s="224">
        <f>ROUND(I203*H203,2)</f>
        <v>0</v>
      </c>
      <c r="K203" s="220" t="s">
        <v>378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379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379</v>
      </c>
      <c r="BM203" s="229" t="s">
        <v>1694</v>
      </c>
    </row>
    <row r="204" s="2" customFormat="1">
      <c r="A204" s="41"/>
      <c r="B204" s="42"/>
      <c r="C204" s="43"/>
      <c r="D204" s="231" t="s">
        <v>381</v>
      </c>
      <c r="E204" s="43"/>
      <c r="F204" s="232" t="s">
        <v>7743</v>
      </c>
      <c r="G204" s="43"/>
      <c r="H204" s="43"/>
      <c r="I204" s="233"/>
      <c r="J204" s="43"/>
      <c r="K204" s="43"/>
      <c r="L204" s="47"/>
      <c r="M204" s="234"/>
      <c r="N204" s="23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381</v>
      </c>
      <c r="AU204" s="20" t="s">
        <v>91</v>
      </c>
    </row>
    <row r="205" s="2" customFormat="1" ht="44.25" customHeight="1">
      <c r="A205" s="41"/>
      <c r="B205" s="42"/>
      <c r="C205" s="218" t="s">
        <v>1027</v>
      </c>
      <c r="D205" s="218" t="s">
        <v>375</v>
      </c>
      <c r="E205" s="219" t="s">
        <v>7744</v>
      </c>
      <c r="F205" s="220" t="s">
        <v>7745</v>
      </c>
      <c r="G205" s="221" t="s">
        <v>463</v>
      </c>
      <c r="H205" s="222">
        <v>1</v>
      </c>
      <c r="I205" s="223"/>
      <c r="J205" s="224">
        <f>ROUND(I205*H205,2)</f>
        <v>0</v>
      </c>
      <c r="K205" s="220" t="s">
        <v>378</v>
      </c>
      <c r="L205" s="47"/>
      <c r="M205" s="225" t="s">
        <v>19</v>
      </c>
      <c r="N205" s="226" t="s">
        <v>50</v>
      </c>
      <c r="O205" s="87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379</v>
      </c>
      <c r="AT205" s="229" t="s">
        <v>375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1702</v>
      </c>
    </row>
    <row r="206" s="2" customFormat="1">
      <c r="A206" s="41"/>
      <c r="B206" s="42"/>
      <c r="C206" s="43"/>
      <c r="D206" s="231" t="s">
        <v>381</v>
      </c>
      <c r="E206" s="43"/>
      <c r="F206" s="232" t="s">
        <v>7746</v>
      </c>
      <c r="G206" s="43"/>
      <c r="H206" s="43"/>
      <c r="I206" s="233"/>
      <c r="J206" s="43"/>
      <c r="K206" s="43"/>
      <c r="L206" s="47"/>
      <c r="M206" s="234"/>
      <c r="N206" s="23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381</v>
      </c>
      <c r="AU206" s="20" t="s">
        <v>91</v>
      </c>
    </row>
    <row r="207" s="2" customFormat="1" ht="37.8" customHeight="1">
      <c r="A207" s="41"/>
      <c r="B207" s="42"/>
      <c r="C207" s="218" t="s">
        <v>1032</v>
      </c>
      <c r="D207" s="218" t="s">
        <v>375</v>
      </c>
      <c r="E207" s="219" t="s">
        <v>7747</v>
      </c>
      <c r="F207" s="220" t="s">
        <v>7748</v>
      </c>
      <c r="G207" s="221" t="s">
        <v>463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50</v>
      </c>
      <c r="O207" s="87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91</v>
      </c>
      <c r="BK207" s="230">
        <f>ROUND(I207*H207,2)</f>
        <v>0</v>
      </c>
      <c r="BL207" s="20" t="s">
        <v>379</v>
      </c>
      <c r="BM207" s="229" t="s">
        <v>1718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7749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49.05" customHeight="1">
      <c r="A209" s="41"/>
      <c r="B209" s="42"/>
      <c r="C209" s="218" t="s">
        <v>1039</v>
      </c>
      <c r="D209" s="218" t="s">
        <v>375</v>
      </c>
      <c r="E209" s="219" t="s">
        <v>7750</v>
      </c>
      <c r="F209" s="220" t="s">
        <v>7751</v>
      </c>
      <c r="G209" s="221" t="s">
        <v>463</v>
      </c>
      <c r="H209" s="222">
        <v>1</v>
      </c>
      <c r="I209" s="223"/>
      <c r="J209" s="224">
        <f>ROUND(I209*H209,2)</f>
        <v>0</v>
      </c>
      <c r="K209" s="220" t="s">
        <v>378</v>
      </c>
      <c r="L209" s="47"/>
      <c r="M209" s="225" t="s">
        <v>19</v>
      </c>
      <c r="N209" s="226" t="s">
        <v>50</v>
      </c>
      <c r="O209" s="87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379</v>
      </c>
      <c r="AT209" s="229" t="s">
        <v>375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91</v>
      </c>
      <c r="BK209" s="230">
        <f>ROUND(I209*H209,2)</f>
        <v>0</v>
      </c>
      <c r="BL209" s="20" t="s">
        <v>379</v>
      </c>
      <c r="BM209" s="229" t="s">
        <v>1726</v>
      </c>
    </row>
    <row r="210" s="2" customFormat="1">
      <c r="A210" s="41"/>
      <c r="B210" s="42"/>
      <c r="C210" s="43"/>
      <c r="D210" s="231" t="s">
        <v>381</v>
      </c>
      <c r="E210" s="43"/>
      <c r="F210" s="232" t="s">
        <v>7752</v>
      </c>
      <c r="G210" s="43"/>
      <c r="H210" s="43"/>
      <c r="I210" s="233"/>
      <c r="J210" s="43"/>
      <c r="K210" s="43"/>
      <c r="L210" s="47"/>
      <c r="M210" s="234"/>
      <c r="N210" s="23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381</v>
      </c>
      <c r="AU210" s="20" t="s">
        <v>91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7753</v>
      </c>
      <c r="F211" s="216" t="s">
        <v>149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SUM(P212:P215)</f>
        <v>0</v>
      </c>
      <c r="Q211" s="210"/>
      <c r="R211" s="211">
        <f>SUM(R212:R215)</f>
        <v>0</v>
      </c>
      <c r="S211" s="210"/>
      <c r="T211" s="212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SUM(BK212:BK215)</f>
        <v>0</v>
      </c>
    </row>
    <row r="212" s="2" customFormat="1" ht="21.75" customHeight="1">
      <c r="A212" s="41"/>
      <c r="B212" s="42"/>
      <c r="C212" s="218" t="s">
        <v>1045</v>
      </c>
      <c r="D212" s="218" t="s">
        <v>375</v>
      </c>
      <c r="E212" s="219" t="s">
        <v>7754</v>
      </c>
      <c r="F212" s="220" t="s">
        <v>7755</v>
      </c>
      <c r="G212" s="221" t="s">
        <v>595</v>
      </c>
      <c r="H212" s="222">
        <v>1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50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1739</v>
      </c>
    </row>
    <row r="213" s="2" customFormat="1" ht="24.15" customHeight="1">
      <c r="A213" s="41"/>
      <c r="B213" s="42"/>
      <c r="C213" s="218" t="s">
        <v>1052</v>
      </c>
      <c r="D213" s="218" t="s">
        <v>375</v>
      </c>
      <c r="E213" s="219" t="s">
        <v>7756</v>
      </c>
      <c r="F213" s="220" t="s">
        <v>7757</v>
      </c>
      <c r="G213" s="221" t="s">
        <v>595</v>
      </c>
      <c r="H213" s="222">
        <v>1</v>
      </c>
      <c r="I213" s="223"/>
      <c r="J213" s="224">
        <f>ROUND(I213*H213,2)</f>
        <v>0</v>
      </c>
      <c r="K213" s="220" t="s">
        <v>19</v>
      </c>
      <c r="L213" s="47"/>
      <c r="M213" s="225" t="s">
        <v>19</v>
      </c>
      <c r="N213" s="226" t="s">
        <v>50</v>
      </c>
      <c r="O213" s="87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379</v>
      </c>
      <c r="AT213" s="229" t="s">
        <v>375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1750</v>
      </c>
    </row>
    <row r="214" s="2" customFormat="1" ht="24.15" customHeight="1">
      <c r="A214" s="41"/>
      <c r="B214" s="42"/>
      <c r="C214" s="218" t="s">
        <v>1059</v>
      </c>
      <c r="D214" s="218" t="s">
        <v>375</v>
      </c>
      <c r="E214" s="219" t="s">
        <v>7758</v>
      </c>
      <c r="F214" s="220" t="s">
        <v>7759</v>
      </c>
      <c r="G214" s="221" t="s">
        <v>595</v>
      </c>
      <c r="H214" s="222">
        <v>1</v>
      </c>
      <c r="I214" s="223"/>
      <c r="J214" s="224">
        <f>ROUND(I214*H214,2)</f>
        <v>0</v>
      </c>
      <c r="K214" s="220" t="s">
        <v>19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1762</v>
      </c>
    </row>
    <row r="215" s="2" customFormat="1" ht="21.75" customHeight="1">
      <c r="A215" s="41"/>
      <c r="B215" s="42"/>
      <c r="C215" s="218" t="s">
        <v>1068</v>
      </c>
      <c r="D215" s="218" t="s">
        <v>375</v>
      </c>
      <c r="E215" s="219" t="s">
        <v>7760</v>
      </c>
      <c r="F215" s="220" t="s">
        <v>7761</v>
      </c>
      <c r="G215" s="221" t="s">
        <v>595</v>
      </c>
      <c r="H215" s="222">
        <v>1</v>
      </c>
      <c r="I215" s="223"/>
      <c r="J215" s="224">
        <f>ROUND(I215*H215,2)</f>
        <v>0</v>
      </c>
      <c r="K215" s="220" t="s">
        <v>19</v>
      </c>
      <c r="L215" s="47"/>
      <c r="M215" s="307" t="s">
        <v>19</v>
      </c>
      <c r="N215" s="308" t="s">
        <v>50</v>
      </c>
      <c r="O215" s="300"/>
      <c r="P215" s="304">
        <f>O215*H215</f>
        <v>0</v>
      </c>
      <c r="Q215" s="304">
        <v>0</v>
      </c>
      <c r="R215" s="304">
        <f>Q215*H215</f>
        <v>0</v>
      </c>
      <c r="S215" s="304">
        <v>0</v>
      </c>
      <c r="T215" s="30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379</v>
      </c>
      <c r="AT215" s="229" t="s">
        <v>375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379</v>
      </c>
      <c r="BM215" s="229" t="s">
        <v>1772</v>
      </c>
    </row>
    <row r="216" s="2" customFormat="1" ht="6.96" customHeight="1">
      <c r="A216" s="41"/>
      <c r="B216" s="62"/>
      <c r="C216" s="63"/>
      <c r="D216" s="63"/>
      <c r="E216" s="63"/>
      <c r="F216" s="63"/>
      <c r="G216" s="63"/>
      <c r="H216" s="63"/>
      <c r="I216" s="63"/>
      <c r="J216" s="63"/>
      <c r="K216" s="63"/>
      <c r="L216" s="47"/>
      <c r="M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</sheetData>
  <sheetProtection sheet="1" autoFilter="0" formatColumns="0" formatRows="0" objects="1" scenarios="1" spinCount="100000" saltValue="/kv08xYPnOIZjj0K88JUbHMJfWcSjJSRUnTpymiwk3+cWVQYAa6+7caYE5WD/dbvuIIbmDVJLLr7F+tWS/WWQQ==" hashValue="GwPRVQsR2PJfcygsV3u8z8jJYOFjR/UTG4C3QbjLtbBzZSKxSq6YJkRDmlNAF36fGVrhB/tzruWNI0A+E1Zlig==" algorithmName="SHA-512" password="CC3D"/>
  <autoFilter ref="C94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99" r:id="rId1" display="https://podminky.urs.cz/item/CS_URS_2024_02/742210002"/>
    <hyperlink ref="F101" r:id="rId2" display="https://podminky.urs.cz/item/CS_URS_2024_02/742210005"/>
    <hyperlink ref="F104" r:id="rId3" display="https://podminky.urs.cz/item/CS_URS_2024_02/742210006"/>
    <hyperlink ref="F110" r:id="rId4" display="https://podminky.urs.cz/item/CS_URS_2024_02/742210031"/>
    <hyperlink ref="F113" r:id="rId5" display="https://podminky.urs.cz/item/CS_URS_2024_02/742210041"/>
    <hyperlink ref="F116" r:id="rId6" display="https://podminky.urs.cz/item/CS_URS_2024_02/742210051"/>
    <hyperlink ref="F119" r:id="rId7" display="https://podminky.urs.cz/item/CS_URS_2024_02/742210061"/>
    <hyperlink ref="F122" r:id="rId8" display="https://podminky.urs.cz/item/CS_URS_2024_02/742210111"/>
    <hyperlink ref="F125" r:id="rId9" display="https://podminky.urs.cz/item/CS_URS_2024_02/742210071"/>
    <hyperlink ref="F128" r:id="rId10" display="https://podminky.urs.cz/item/CS_URS_2024_02/742210151"/>
    <hyperlink ref="F132" r:id="rId11" display="https://podminky.urs.cz/item/CS_URS_2024_02/742210121"/>
    <hyperlink ref="F136" r:id="rId12" display="https://podminky.urs.cz/item/CS_URS_2024_02/742210131"/>
    <hyperlink ref="F140" r:id="rId13" display="https://podminky.urs.cz/item/CS_URS_2024_02/742210261"/>
    <hyperlink ref="F143" r:id="rId14" display="https://podminky.urs.cz/item/CS_URS_2024_02/742210231"/>
    <hyperlink ref="F146" r:id="rId15" display="https://podminky.urs.cz/item/CS_URS_2024_02/742210303"/>
    <hyperlink ref="F152" r:id="rId16" display="https://podminky.urs.cz/item/CS_URS_2024_02/741112023"/>
    <hyperlink ref="F155" r:id="rId17" display="https://podminky.urs.cz/item/CS_URS_2024_02/742210401"/>
    <hyperlink ref="F157" r:id="rId18" display="https://podminky.urs.cz/item/CS_URS_2024_02/742210421"/>
    <hyperlink ref="F159" r:id="rId19" display="https://podminky.urs.cz/item/CS_URS_2024_02/742210503"/>
    <hyperlink ref="F161" r:id="rId20" display="https://podminky.urs.cz/item/CS_URS_2024_02/742210521"/>
    <hyperlink ref="F163" r:id="rId21" display="https://podminky.urs.cz/item/CS_URS_2024_02/742210501"/>
    <hyperlink ref="F169" r:id="rId22" display="https://podminky.urs.cz/item/CS_URS_2024_02/742121001"/>
    <hyperlink ref="F175" r:id="rId23" display="https://podminky.urs.cz/item/CS_URS_2024_02/741122601"/>
    <hyperlink ref="F178" r:id="rId24" display="https://podminky.urs.cz/item/CS_URS_2024_02/742110002"/>
    <hyperlink ref="F185" r:id="rId25" display="https://podminky.urs.cz/item/CS_URS_2024_02/742190003"/>
    <hyperlink ref="F188" r:id="rId26" display="https://podminky.urs.cz/item/CS_URS_2024_02/742190002"/>
    <hyperlink ref="F190" r:id="rId27" display="https://podminky.urs.cz/item/CS_URS_2024_02/741120201"/>
    <hyperlink ref="F194" r:id="rId28" display="https://podminky.urs.cz/item/CS_URS_2024_02/741920437"/>
    <hyperlink ref="F197" r:id="rId29" display="https://podminky.urs.cz/item/CS_URS_2024_02/742190005"/>
    <hyperlink ref="F200" r:id="rId30" display="https://podminky.urs.cz/item/CS_URS_2024_02/971052241"/>
    <hyperlink ref="F202" r:id="rId31" display="https://podminky.urs.cz/item/CS_URS_2024_02/971052261"/>
    <hyperlink ref="F204" r:id="rId32" display="https://podminky.urs.cz/item/CS_URS_2024_02/997013501"/>
    <hyperlink ref="F206" r:id="rId33" display="https://podminky.urs.cz/item/CS_URS_2024_02/997013602"/>
    <hyperlink ref="F208" r:id="rId34" display="https://podminky.urs.cz/item/CS_URS_2024_02/997013215"/>
    <hyperlink ref="F210" r:id="rId3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7762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7554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7554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ROUND(J95,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ROUND((SUM(BE95:BE150)),  2)</f>
        <v>0</v>
      </c>
      <c r="G37" s="41"/>
      <c r="H37" s="41"/>
      <c r="I37" s="163">
        <v>0.20999999999999999</v>
      </c>
      <c r="J37" s="162">
        <f>ROUND(((SUM(BE95:BE150))*I37),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ROUND((SUM(BF95:BF150)),  2)</f>
        <v>0</v>
      </c>
      <c r="G38" s="41"/>
      <c r="H38" s="41"/>
      <c r="I38" s="163">
        <v>0.12</v>
      </c>
      <c r="J38" s="162">
        <f>ROUND(((SUM(BF95:BF150))*I38),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ROUND((SUM(BG95:BG150)),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ROUND((SUM(BH95:BH150)),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ROUND((SUM(BI95:BI150)),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D.1.4.E.2 - NZS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7763</v>
      </c>
      <c r="E68" s="183"/>
      <c r="F68" s="183"/>
      <c r="G68" s="183"/>
      <c r="H68" s="183"/>
      <c r="I68" s="183"/>
      <c r="J68" s="184">
        <f>J96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7764</v>
      </c>
      <c r="E69" s="188"/>
      <c r="F69" s="188"/>
      <c r="G69" s="188"/>
      <c r="H69" s="188"/>
      <c r="I69" s="188"/>
      <c r="J69" s="189">
        <f>J97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7557</v>
      </c>
      <c r="E70" s="188"/>
      <c r="F70" s="188"/>
      <c r="G70" s="188"/>
      <c r="H70" s="188"/>
      <c r="I70" s="188"/>
      <c r="J70" s="189">
        <f>J128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7558</v>
      </c>
      <c r="E71" s="188"/>
      <c r="F71" s="188"/>
      <c r="G71" s="188"/>
      <c r="H71" s="188"/>
      <c r="I71" s="188"/>
      <c r="J71" s="189">
        <f>J146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171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5" t="s">
        <v>175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179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4" t="s">
        <v>5349</v>
      </c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5350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D.1.4.E.2 - NZS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p.č. 2656/3 a 2634 k.ú. Trutnov</v>
      </c>
      <c r="G89" s="43"/>
      <c r="H89" s="43"/>
      <c r="I89" s="35" t="s">
        <v>23</v>
      </c>
      <c r="J89" s="75" t="str">
        <f>IF(J16="","",J16)</f>
        <v>29. 7. 2024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Město Trutnov</v>
      </c>
      <c r="G91" s="43"/>
      <c r="H91" s="43"/>
      <c r="I91" s="35" t="s">
        <v>33</v>
      </c>
      <c r="J91" s="39" t="str">
        <f>E25</f>
        <v>Pavel Schánil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Pavel Schánil</v>
      </c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91"/>
      <c r="B94" s="192"/>
      <c r="C94" s="193" t="s">
        <v>359</v>
      </c>
      <c r="D94" s="194" t="s">
        <v>63</v>
      </c>
      <c r="E94" s="194" t="s">
        <v>59</v>
      </c>
      <c r="F94" s="194" t="s">
        <v>60</v>
      </c>
      <c r="G94" s="194" t="s">
        <v>360</v>
      </c>
      <c r="H94" s="194" t="s">
        <v>361</v>
      </c>
      <c r="I94" s="194" t="s">
        <v>362</v>
      </c>
      <c r="J94" s="194" t="s">
        <v>326</v>
      </c>
      <c r="K94" s="195" t="s">
        <v>363</v>
      </c>
      <c r="L94" s="196"/>
      <c r="M94" s="95" t="s">
        <v>19</v>
      </c>
      <c r="N94" s="96" t="s">
        <v>48</v>
      </c>
      <c r="O94" s="96" t="s">
        <v>364</v>
      </c>
      <c r="P94" s="96" t="s">
        <v>365</v>
      </c>
      <c r="Q94" s="96" t="s">
        <v>366</v>
      </c>
      <c r="R94" s="96" t="s">
        <v>367</v>
      </c>
      <c r="S94" s="96" t="s">
        <v>368</v>
      </c>
      <c r="T94" s="97" t="s">
        <v>369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1"/>
      <c r="B95" s="42"/>
      <c r="C95" s="102" t="s">
        <v>370</v>
      </c>
      <c r="D95" s="43"/>
      <c r="E95" s="43"/>
      <c r="F95" s="43"/>
      <c r="G95" s="43"/>
      <c r="H95" s="43"/>
      <c r="I95" s="43"/>
      <c r="J95" s="197">
        <f>BK95</f>
        <v>0</v>
      </c>
      <c r="K95" s="43"/>
      <c r="L95" s="47"/>
      <c r="M95" s="98"/>
      <c r="N95" s="198"/>
      <c r="O95" s="99"/>
      <c r="P95" s="199">
        <f>P96</f>
        <v>0</v>
      </c>
      <c r="Q95" s="99"/>
      <c r="R95" s="199">
        <f>R96</f>
        <v>1.0128499999999998</v>
      </c>
      <c r="S95" s="99"/>
      <c r="T95" s="200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77</v>
      </c>
      <c r="AU95" s="20" t="s">
        <v>327</v>
      </c>
      <c r="BK95" s="201">
        <f>BK96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2379</v>
      </c>
      <c r="F96" s="205" t="s">
        <v>7765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P97+P128+P146</f>
        <v>0</v>
      </c>
      <c r="Q96" s="210"/>
      <c r="R96" s="211">
        <f>R97+R128+R146</f>
        <v>1.0128499999999998</v>
      </c>
      <c r="S96" s="210"/>
      <c r="T96" s="212">
        <f>T97+T128+T146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373</v>
      </c>
      <c r="BK96" s="215">
        <f>BK97+BK128+BK146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2482</v>
      </c>
      <c r="F97" s="216" t="s">
        <v>7766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SUM(P98:P127)</f>
        <v>0</v>
      </c>
      <c r="Q97" s="210"/>
      <c r="R97" s="211">
        <f>SUM(R98:R127)</f>
        <v>0.40110000000000001</v>
      </c>
      <c r="S97" s="210"/>
      <c r="T97" s="212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373</v>
      </c>
      <c r="BK97" s="215">
        <f>SUM(BK98:BK127)</f>
        <v>0</v>
      </c>
    </row>
    <row r="98" s="2" customFormat="1" ht="16.5" customHeight="1">
      <c r="A98" s="41"/>
      <c r="B98" s="42"/>
      <c r="C98" s="218" t="s">
        <v>85</v>
      </c>
      <c r="D98" s="218" t="s">
        <v>375</v>
      </c>
      <c r="E98" s="219" t="s">
        <v>7767</v>
      </c>
      <c r="F98" s="220" t="s">
        <v>7768</v>
      </c>
      <c r="G98" s="221" t="s">
        <v>595</v>
      </c>
      <c r="H98" s="222">
        <v>1</v>
      </c>
      <c r="I98" s="223"/>
      <c r="J98" s="224">
        <f>ROUND(I98*H98,2)</f>
        <v>0</v>
      </c>
      <c r="K98" s="220" t="s">
        <v>7650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379</v>
      </c>
    </row>
    <row r="99" s="2" customFormat="1" ht="24.15" customHeight="1">
      <c r="A99" s="41"/>
      <c r="B99" s="42"/>
      <c r="C99" s="280" t="s">
        <v>91</v>
      </c>
      <c r="D99" s="280" t="s">
        <v>489</v>
      </c>
      <c r="E99" s="281" t="s">
        <v>7769</v>
      </c>
      <c r="F99" s="282" t="s">
        <v>7770</v>
      </c>
      <c r="G99" s="283" t="s">
        <v>595</v>
      </c>
      <c r="H99" s="284">
        <v>1</v>
      </c>
      <c r="I99" s="285"/>
      <c r="J99" s="286">
        <f>ROUND(I99*H99,2)</f>
        <v>0</v>
      </c>
      <c r="K99" s="282" t="s">
        <v>378</v>
      </c>
      <c r="L99" s="287"/>
      <c r="M99" s="288" t="s">
        <v>19</v>
      </c>
      <c r="N99" s="289" t="s">
        <v>50</v>
      </c>
      <c r="O99" s="87"/>
      <c r="P99" s="227">
        <f>O99*H99</f>
        <v>0</v>
      </c>
      <c r="Q99" s="227">
        <v>0.087999999999999995</v>
      </c>
      <c r="R99" s="227">
        <f>Q99*H99</f>
        <v>0.087999999999999995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422</v>
      </c>
      <c r="AT99" s="229" t="s">
        <v>489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411</v>
      </c>
    </row>
    <row r="100" s="2" customFormat="1" ht="16.5" customHeight="1">
      <c r="A100" s="41"/>
      <c r="B100" s="42"/>
      <c r="C100" s="218" t="s">
        <v>98</v>
      </c>
      <c r="D100" s="218" t="s">
        <v>375</v>
      </c>
      <c r="E100" s="219" t="s">
        <v>7771</v>
      </c>
      <c r="F100" s="220" t="s">
        <v>7772</v>
      </c>
      <c r="G100" s="221" t="s">
        <v>595</v>
      </c>
      <c r="H100" s="222">
        <v>1</v>
      </c>
      <c r="I100" s="223"/>
      <c r="J100" s="224">
        <f>ROUND(I100*H100,2)</f>
        <v>0</v>
      </c>
      <c r="K100" s="220" t="s">
        <v>7650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422</v>
      </c>
    </row>
    <row r="101" s="2" customFormat="1" ht="16.5" customHeight="1">
      <c r="A101" s="41"/>
      <c r="B101" s="42"/>
      <c r="C101" s="218" t="s">
        <v>379</v>
      </c>
      <c r="D101" s="218" t="s">
        <v>375</v>
      </c>
      <c r="E101" s="219" t="s">
        <v>7773</v>
      </c>
      <c r="F101" s="220" t="s">
        <v>7774</v>
      </c>
      <c r="G101" s="221" t="s">
        <v>595</v>
      </c>
      <c r="H101" s="222">
        <v>1</v>
      </c>
      <c r="I101" s="223"/>
      <c r="J101" s="224">
        <f>ROUND(I101*H101,2)</f>
        <v>0</v>
      </c>
      <c r="K101" s="220" t="s">
        <v>19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435</v>
      </c>
    </row>
    <row r="102" s="2" customFormat="1" ht="24.15" customHeight="1">
      <c r="A102" s="41"/>
      <c r="B102" s="42"/>
      <c r="C102" s="280" t="s">
        <v>405</v>
      </c>
      <c r="D102" s="280" t="s">
        <v>489</v>
      </c>
      <c r="E102" s="281" t="s">
        <v>7775</v>
      </c>
      <c r="F102" s="282" t="s">
        <v>7776</v>
      </c>
      <c r="G102" s="283" t="s">
        <v>595</v>
      </c>
      <c r="H102" s="284">
        <v>1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0.001</v>
      </c>
      <c r="R102" s="227">
        <f>Q102*H102</f>
        <v>0.001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</v>
      </c>
    </row>
    <row r="103" s="2" customFormat="1" ht="16.5" customHeight="1">
      <c r="A103" s="41"/>
      <c r="B103" s="42"/>
      <c r="C103" s="218" t="s">
        <v>411</v>
      </c>
      <c r="D103" s="218" t="s">
        <v>375</v>
      </c>
      <c r="E103" s="219" t="s">
        <v>7777</v>
      </c>
      <c r="F103" s="220" t="s">
        <v>7778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7650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467</v>
      </c>
    </row>
    <row r="104" s="2" customFormat="1" ht="16.5" customHeight="1">
      <c r="A104" s="41"/>
      <c r="B104" s="42"/>
      <c r="C104" s="280" t="s">
        <v>416</v>
      </c>
      <c r="D104" s="280" t="s">
        <v>489</v>
      </c>
      <c r="E104" s="281" t="s">
        <v>7779</v>
      </c>
      <c r="F104" s="282" t="s">
        <v>7780</v>
      </c>
      <c r="G104" s="283" t="s">
        <v>595</v>
      </c>
      <c r="H104" s="284">
        <v>1</v>
      </c>
      <c r="I104" s="285"/>
      <c r="J104" s="286">
        <f>ROUND(I104*H104,2)</f>
        <v>0</v>
      </c>
      <c r="K104" s="282" t="s">
        <v>378</v>
      </c>
      <c r="L104" s="287"/>
      <c r="M104" s="288" t="s">
        <v>19</v>
      </c>
      <c r="N104" s="289" t="s">
        <v>50</v>
      </c>
      <c r="O104" s="87"/>
      <c r="P104" s="227">
        <f>O104*H104</f>
        <v>0</v>
      </c>
      <c r="Q104" s="227">
        <v>0.0089999999999999993</v>
      </c>
      <c r="R104" s="227">
        <f>Q104*H104</f>
        <v>0.0089999999999999993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422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482</v>
      </c>
    </row>
    <row r="105" s="2" customFormat="1" ht="16.5" customHeight="1">
      <c r="A105" s="41"/>
      <c r="B105" s="42"/>
      <c r="C105" s="218" t="s">
        <v>422</v>
      </c>
      <c r="D105" s="218" t="s">
        <v>375</v>
      </c>
      <c r="E105" s="219" t="s">
        <v>7781</v>
      </c>
      <c r="F105" s="220" t="s">
        <v>7782</v>
      </c>
      <c r="G105" s="221" t="s">
        <v>595</v>
      </c>
      <c r="H105" s="222">
        <v>5</v>
      </c>
      <c r="I105" s="223"/>
      <c r="J105" s="224">
        <f>ROUND(I105*H105,2)</f>
        <v>0</v>
      </c>
      <c r="K105" s="220" t="s">
        <v>7650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494</v>
      </c>
    </row>
    <row r="106" s="2" customFormat="1" ht="24.15" customHeight="1">
      <c r="A106" s="41"/>
      <c r="B106" s="42"/>
      <c r="C106" s="280" t="s">
        <v>430</v>
      </c>
      <c r="D106" s="280" t="s">
        <v>489</v>
      </c>
      <c r="E106" s="281" t="s">
        <v>7783</v>
      </c>
      <c r="F106" s="282" t="s">
        <v>7784</v>
      </c>
      <c r="G106" s="283" t="s">
        <v>595</v>
      </c>
      <c r="H106" s="284">
        <v>5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0.012999999999999999</v>
      </c>
      <c r="R106" s="227">
        <f>Q106*H106</f>
        <v>0.065000000000000002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512</v>
      </c>
    </row>
    <row r="107" s="2" customFormat="1" ht="24.15" customHeight="1">
      <c r="A107" s="41"/>
      <c r="B107" s="42"/>
      <c r="C107" s="218" t="s">
        <v>435</v>
      </c>
      <c r="D107" s="218" t="s">
        <v>375</v>
      </c>
      <c r="E107" s="219" t="s">
        <v>7785</v>
      </c>
      <c r="F107" s="220" t="s">
        <v>7786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7650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533</v>
      </c>
    </row>
    <row r="108" s="2" customFormat="1" ht="24.15" customHeight="1">
      <c r="A108" s="41"/>
      <c r="B108" s="42"/>
      <c r="C108" s="280" t="s">
        <v>449</v>
      </c>
      <c r="D108" s="280" t="s">
        <v>489</v>
      </c>
      <c r="E108" s="281" t="s">
        <v>7787</v>
      </c>
      <c r="F108" s="282" t="s">
        <v>7788</v>
      </c>
      <c r="G108" s="283" t="s">
        <v>595</v>
      </c>
      <c r="H108" s="284">
        <v>1</v>
      </c>
      <c r="I108" s="285"/>
      <c r="J108" s="286">
        <f>ROUND(I108*H108,2)</f>
        <v>0</v>
      </c>
      <c r="K108" s="282" t="s">
        <v>378</v>
      </c>
      <c r="L108" s="287"/>
      <c r="M108" s="288" t="s">
        <v>19</v>
      </c>
      <c r="N108" s="289" t="s">
        <v>50</v>
      </c>
      <c r="O108" s="87"/>
      <c r="P108" s="227">
        <f>O108*H108</f>
        <v>0</v>
      </c>
      <c r="Q108" s="227">
        <v>0.0118</v>
      </c>
      <c r="R108" s="227">
        <f>Q108*H108</f>
        <v>0.0118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422</v>
      </c>
      <c r="AT108" s="229" t="s">
        <v>489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552</v>
      </c>
    </row>
    <row r="109" s="2" customFormat="1" ht="16.5" customHeight="1">
      <c r="A109" s="41"/>
      <c r="B109" s="42"/>
      <c r="C109" s="218" t="s">
        <v>8</v>
      </c>
      <c r="D109" s="218" t="s">
        <v>375</v>
      </c>
      <c r="E109" s="219" t="s">
        <v>7789</v>
      </c>
      <c r="F109" s="220" t="s">
        <v>7790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482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482</v>
      </c>
      <c r="BM109" s="229" t="s">
        <v>7791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7792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21.75" customHeight="1">
      <c r="A111" s="41"/>
      <c r="B111" s="42"/>
      <c r="C111" s="280" t="s">
        <v>460</v>
      </c>
      <c r="D111" s="280" t="s">
        <v>489</v>
      </c>
      <c r="E111" s="281" t="s">
        <v>460</v>
      </c>
      <c r="F111" s="282" t="s">
        <v>7793</v>
      </c>
      <c r="G111" s="283" t="s">
        <v>595</v>
      </c>
      <c r="H111" s="284">
        <v>2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422</v>
      </c>
      <c r="AT111" s="229" t="s">
        <v>489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570</v>
      </c>
    </row>
    <row r="112" s="2" customFormat="1" ht="16.5" customHeight="1">
      <c r="A112" s="41"/>
      <c r="B112" s="42"/>
      <c r="C112" s="218" t="s">
        <v>467</v>
      </c>
      <c r="D112" s="218" t="s">
        <v>375</v>
      </c>
      <c r="E112" s="219" t="s">
        <v>7794</v>
      </c>
      <c r="F112" s="220" t="s">
        <v>7795</v>
      </c>
      <c r="G112" s="221" t="s">
        <v>595</v>
      </c>
      <c r="H112" s="222">
        <v>4</v>
      </c>
      <c r="I112" s="223"/>
      <c r="J112" s="224">
        <f>ROUND(I112*H112,2)</f>
        <v>0</v>
      </c>
      <c r="K112" s="220" t="s">
        <v>7650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587</v>
      </c>
    </row>
    <row r="113" s="2" customFormat="1" ht="21.75" customHeight="1">
      <c r="A113" s="41"/>
      <c r="B113" s="42"/>
      <c r="C113" s="280" t="s">
        <v>475</v>
      </c>
      <c r="D113" s="280" t="s">
        <v>489</v>
      </c>
      <c r="E113" s="281" t="s">
        <v>7796</v>
      </c>
      <c r="F113" s="282" t="s">
        <v>7797</v>
      </c>
      <c r="G113" s="283" t="s">
        <v>595</v>
      </c>
      <c r="H113" s="284">
        <v>4</v>
      </c>
      <c r="I113" s="285"/>
      <c r="J113" s="286">
        <f>ROUND(I113*H113,2)</f>
        <v>0</v>
      </c>
      <c r="K113" s="282" t="s">
        <v>378</v>
      </c>
      <c r="L113" s="287"/>
      <c r="M113" s="288" t="s">
        <v>19</v>
      </c>
      <c r="N113" s="289" t="s">
        <v>50</v>
      </c>
      <c r="O113" s="87"/>
      <c r="P113" s="227">
        <f>O113*H113</f>
        <v>0</v>
      </c>
      <c r="Q113" s="227">
        <v>5.0000000000000002E-05</v>
      </c>
      <c r="R113" s="227">
        <f>Q113*H113</f>
        <v>0.00020000000000000001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422</v>
      </c>
      <c r="AT113" s="229" t="s">
        <v>489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598</v>
      </c>
    </row>
    <row r="114" s="2" customFormat="1" ht="24.15" customHeight="1">
      <c r="A114" s="41"/>
      <c r="B114" s="42"/>
      <c r="C114" s="218" t="s">
        <v>482</v>
      </c>
      <c r="D114" s="218" t="s">
        <v>375</v>
      </c>
      <c r="E114" s="219" t="s">
        <v>7798</v>
      </c>
      <c r="F114" s="220" t="s">
        <v>7799</v>
      </c>
      <c r="G114" s="221" t="s">
        <v>595</v>
      </c>
      <c r="H114" s="222">
        <v>4</v>
      </c>
      <c r="I114" s="223"/>
      <c r="J114" s="224">
        <f>ROUND(I114*H114,2)</f>
        <v>0</v>
      </c>
      <c r="K114" s="220" t="s">
        <v>7650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379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616</v>
      </c>
    </row>
    <row r="115" s="2" customFormat="1" ht="21.75" customHeight="1">
      <c r="A115" s="41"/>
      <c r="B115" s="42"/>
      <c r="C115" s="280" t="s">
        <v>488</v>
      </c>
      <c r="D115" s="280" t="s">
        <v>489</v>
      </c>
      <c r="E115" s="281" t="s">
        <v>7800</v>
      </c>
      <c r="F115" s="282" t="s">
        <v>7801</v>
      </c>
      <c r="G115" s="283" t="s">
        <v>595</v>
      </c>
      <c r="H115" s="284">
        <v>4</v>
      </c>
      <c r="I115" s="285"/>
      <c r="J115" s="286">
        <f>ROUND(I115*H115,2)</f>
        <v>0</v>
      </c>
      <c r="K115" s="282" t="s">
        <v>378</v>
      </c>
      <c r="L115" s="287"/>
      <c r="M115" s="288" t="s">
        <v>19</v>
      </c>
      <c r="N115" s="289" t="s">
        <v>50</v>
      </c>
      <c r="O115" s="87"/>
      <c r="P115" s="227">
        <f>O115*H115</f>
        <v>0</v>
      </c>
      <c r="Q115" s="227">
        <v>0.00010000000000000001</v>
      </c>
      <c r="R115" s="227">
        <f>Q115*H115</f>
        <v>0.00040000000000000002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422</v>
      </c>
      <c r="AT115" s="229" t="s">
        <v>489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628</v>
      </c>
    </row>
    <row r="116" s="2" customFormat="1" ht="16.5" customHeight="1">
      <c r="A116" s="41"/>
      <c r="B116" s="42"/>
      <c r="C116" s="218" t="s">
        <v>494</v>
      </c>
      <c r="D116" s="218" t="s">
        <v>375</v>
      </c>
      <c r="E116" s="219" t="s">
        <v>7802</v>
      </c>
      <c r="F116" s="220" t="s">
        <v>7803</v>
      </c>
      <c r="G116" s="221" t="s">
        <v>595</v>
      </c>
      <c r="H116" s="222">
        <v>1</v>
      </c>
      <c r="I116" s="223"/>
      <c r="J116" s="224">
        <f>ROUND(I116*H116,2)</f>
        <v>0</v>
      </c>
      <c r="K116" s="220" t="s">
        <v>7650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638</v>
      </c>
    </row>
    <row r="117" s="2" customFormat="1" ht="24.15" customHeight="1">
      <c r="A117" s="41"/>
      <c r="B117" s="42"/>
      <c r="C117" s="280" t="s">
        <v>501</v>
      </c>
      <c r="D117" s="280" t="s">
        <v>489</v>
      </c>
      <c r="E117" s="281" t="s">
        <v>7804</v>
      </c>
      <c r="F117" s="282" t="s">
        <v>7805</v>
      </c>
      <c r="G117" s="283" t="s">
        <v>595</v>
      </c>
      <c r="H117" s="284">
        <v>1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0.0015</v>
      </c>
      <c r="R117" s="227">
        <f>Q117*H117</f>
        <v>0.0015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650</v>
      </c>
    </row>
    <row r="118" s="2" customFormat="1" ht="21.75" customHeight="1">
      <c r="A118" s="41"/>
      <c r="B118" s="42"/>
      <c r="C118" s="218" t="s">
        <v>512</v>
      </c>
      <c r="D118" s="218" t="s">
        <v>375</v>
      </c>
      <c r="E118" s="219" t="s">
        <v>7806</v>
      </c>
      <c r="F118" s="220" t="s">
        <v>7807</v>
      </c>
      <c r="G118" s="221" t="s">
        <v>595</v>
      </c>
      <c r="H118" s="222">
        <v>48</v>
      </c>
      <c r="I118" s="223"/>
      <c r="J118" s="224">
        <f>ROUND(I118*H118,2)</f>
        <v>0</v>
      </c>
      <c r="K118" s="220" t="s">
        <v>7650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663</v>
      </c>
    </row>
    <row r="119" s="2" customFormat="1" ht="33" customHeight="1">
      <c r="A119" s="41"/>
      <c r="B119" s="42"/>
      <c r="C119" s="280" t="s">
        <v>7</v>
      </c>
      <c r="D119" s="280" t="s">
        <v>489</v>
      </c>
      <c r="E119" s="281" t="s">
        <v>7808</v>
      </c>
      <c r="F119" s="282" t="s">
        <v>7809</v>
      </c>
      <c r="G119" s="283" t="s">
        <v>595</v>
      </c>
      <c r="H119" s="284">
        <v>48</v>
      </c>
      <c r="I119" s="285"/>
      <c r="J119" s="286">
        <f>ROUND(I119*H119,2)</f>
        <v>0</v>
      </c>
      <c r="K119" s="282" t="s">
        <v>378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0.0015</v>
      </c>
      <c r="R119" s="227">
        <f>Q119*H119</f>
        <v>0.072000000000000008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684</v>
      </c>
    </row>
    <row r="120" s="2" customFormat="1" ht="24.15" customHeight="1">
      <c r="A120" s="41"/>
      <c r="B120" s="42"/>
      <c r="C120" s="280" t="s">
        <v>533</v>
      </c>
      <c r="D120" s="280" t="s">
        <v>489</v>
      </c>
      <c r="E120" s="281" t="s">
        <v>7810</v>
      </c>
      <c r="F120" s="282" t="s">
        <v>7811</v>
      </c>
      <c r="G120" s="283" t="s">
        <v>595</v>
      </c>
      <c r="H120" s="284">
        <v>48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0.00064999999999999997</v>
      </c>
      <c r="R120" s="227">
        <f>Q120*H120</f>
        <v>0.031199999999999999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705</v>
      </c>
    </row>
    <row r="121" s="2" customFormat="1" ht="16.5" customHeight="1">
      <c r="A121" s="41"/>
      <c r="B121" s="42"/>
      <c r="C121" s="218" t="s">
        <v>543</v>
      </c>
      <c r="D121" s="218" t="s">
        <v>375</v>
      </c>
      <c r="E121" s="219" t="s">
        <v>7812</v>
      </c>
      <c r="F121" s="220" t="s">
        <v>7813</v>
      </c>
      <c r="G121" s="221" t="s">
        <v>595</v>
      </c>
      <c r="H121" s="222">
        <v>110</v>
      </c>
      <c r="I121" s="223"/>
      <c r="J121" s="224">
        <f>ROUND(I121*H121,2)</f>
        <v>0</v>
      </c>
      <c r="K121" s="220" t="s">
        <v>7650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727</v>
      </c>
    </row>
    <row r="122" s="2" customFormat="1" ht="37.8" customHeight="1">
      <c r="A122" s="41"/>
      <c r="B122" s="42"/>
      <c r="C122" s="280" t="s">
        <v>552</v>
      </c>
      <c r="D122" s="280" t="s">
        <v>489</v>
      </c>
      <c r="E122" s="281" t="s">
        <v>7814</v>
      </c>
      <c r="F122" s="282" t="s">
        <v>7815</v>
      </c>
      <c r="G122" s="283" t="s">
        <v>595</v>
      </c>
      <c r="H122" s="284">
        <v>110</v>
      </c>
      <c r="I122" s="285"/>
      <c r="J122" s="286">
        <f>ROUND(I122*H122,2)</f>
        <v>0</v>
      </c>
      <c r="K122" s="282" t="s">
        <v>378</v>
      </c>
      <c r="L122" s="287"/>
      <c r="M122" s="288" t="s">
        <v>19</v>
      </c>
      <c r="N122" s="289" t="s">
        <v>50</v>
      </c>
      <c r="O122" s="87"/>
      <c r="P122" s="227">
        <f>O122*H122</f>
        <v>0</v>
      </c>
      <c r="Q122" s="227">
        <v>0.0011000000000000001</v>
      </c>
      <c r="R122" s="227">
        <f>Q122*H122</f>
        <v>0.12100000000000001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422</v>
      </c>
      <c r="AT122" s="229" t="s">
        <v>489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747</v>
      </c>
    </row>
    <row r="123" s="2" customFormat="1" ht="16.5" customHeight="1">
      <c r="A123" s="41"/>
      <c r="B123" s="42"/>
      <c r="C123" s="218" t="s">
        <v>559</v>
      </c>
      <c r="D123" s="218" t="s">
        <v>375</v>
      </c>
      <c r="E123" s="219" t="s">
        <v>7816</v>
      </c>
      <c r="F123" s="220" t="s">
        <v>7817</v>
      </c>
      <c r="G123" s="221" t="s">
        <v>595</v>
      </c>
      <c r="H123" s="222">
        <v>158</v>
      </c>
      <c r="I123" s="223"/>
      <c r="J123" s="224">
        <f>ROUND(I123*H123,2)</f>
        <v>0</v>
      </c>
      <c r="K123" s="220" t="s">
        <v>7650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379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763</v>
      </c>
    </row>
    <row r="124" s="2" customFormat="1" ht="16.5" customHeight="1">
      <c r="A124" s="41"/>
      <c r="B124" s="42"/>
      <c r="C124" s="280" t="s">
        <v>570</v>
      </c>
      <c r="D124" s="280" t="s">
        <v>489</v>
      </c>
      <c r="E124" s="281" t="s">
        <v>7818</v>
      </c>
      <c r="F124" s="282" t="s">
        <v>7819</v>
      </c>
      <c r="G124" s="283" t="s">
        <v>595</v>
      </c>
      <c r="H124" s="284">
        <v>3</v>
      </c>
      <c r="I124" s="285"/>
      <c r="J124" s="286">
        <f>ROUND(I124*H124,2)</f>
        <v>0</v>
      </c>
      <c r="K124" s="282" t="s">
        <v>7650</v>
      </c>
      <c r="L124" s="287"/>
      <c r="M124" s="288" t="s">
        <v>19</v>
      </c>
      <c r="N124" s="289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422</v>
      </c>
      <c r="AT124" s="229" t="s">
        <v>489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774</v>
      </c>
    </row>
    <row r="125" s="2" customFormat="1" ht="21.75" customHeight="1">
      <c r="A125" s="41"/>
      <c r="B125" s="42"/>
      <c r="C125" s="218" t="s">
        <v>578</v>
      </c>
      <c r="D125" s="218" t="s">
        <v>375</v>
      </c>
      <c r="E125" s="219" t="s">
        <v>7820</v>
      </c>
      <c r="F125" s="220" t="s">
        <v>7821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7650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379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379</v>
      </c>
      <c r="BM125" s="229" t="s">
        <v>787</v>
      </c>
    </row>
    <row r="126" s="2" customFormat="1" ht="16.5" customHeight="1">
      <c r="A126" s="41"/>
      <c r="B126" s="42"/>
      <c r="C126" s="218" t="s">
        <v>587</v>
      </c>
      <c r="D126" s="218" t="s">
        <v>375</v>
      </c>
      <c r="E126" s="219" t="s">
        <v>7822</v>
      </c>
      <c r="F126" s="220" t="s">
        <v>7823</v>
      </c>
      <c r="G126" s="221" t="s">
        <v>595</v>
      </c>
      <c r="H126" s="222">
        <v>4</v>
      </c>
      <c r="I126" s="223"/>
      <c r="J126" s="224">
        <f>ROUND(I126*H126,2)</f>
        <v>0</v>
      </c>
      <c r="K126" s="220" t="s">
        <v>7650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799</v>
      </c>
    </row>
    <row r="127" s="2" customFormat="1" ht="16.5" customHeight="1">
      <c r="A127" s="41"/>
      <c r="B127" s="42"/>
      <c r="C127" s="218" t="s">
        <v>592</v>
      </c>
      <c r="D127" s="218" t="s">
        <v>375</v>
      </c>
      <c r="E127" s="219" t="s">
        <v>7824</v>
      </c>
      <c r="F127" s="220" t="s">
        <v>7825</v>
      </c>
      <c r="G127" s="221" t="s">
        <v>595</v>
      </c>
      <c r="H127" s="222">
        <v>1</v>
      </c>
      <c r="I127" s="223"/>
      <c r="J127" s="224">
        <f>ROUND(I127*H127,2)</f>
        <v>0</v>
      </c>
      <c r="K127" s="220" t="s">
        <v>7650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379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811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7679</v>
      </c>
      <c r="F128" s="216" t="s">
        <v>7680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SUM(P129:P145)</f>
        <v>0</v>
      </c>
      <c r="Q128" s="210"/>
      <c r="R128" s="211">
        <f>SUM(R129:R145)</f>
        <v>0.6117499999999999</v>
      </c>
      <c r="S128" s="210"/>
      <c r="T128" s="21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85</v>
      </c>
      <c r="AT128" s="214" t="s">
        <v>77</v>
      </c>
      <c r="AU128" s="214" t="s">
        <v>85</v>
      </c>
      <c r="AY128" s="213" t="s">
        <v>373</v>
      </c>
      <c r="BK128" s="215">
        <f>SUM(BK129:BK145)</f>
        <v>0</v>
      </c>
    </row>
    <row r="129" s="2" customFormat="1" ht="21.75" customHeight="1">
      <c r="A129" s="41"/>
      <c r="B129" s="42"/>
      <c r="C129" s="218" t="s">
        <v>598</v>
      </c>
      <c r="D129" s="218" t="s">
        <v>375</v>
      </c>
      <c r="E129" s="219" t="s">
        <v>7826</v>
      </c>
      <c r="F129" s="220" t="s">
        <v>7827</v>
      </c>
      <c r="G129" s="221" t="s">
        <v>230</v>
      </c>
      <c r="H129" s="222">
        <v>40</v>
      </c>
      <c r="I129" s="223"/>
      <c r="J129" s="224">
        <f>ROUND(I129*H129,2)</f>
        <v>0</v>
      </c>
      <c r="K129" s="220" t="s">
        <v>7650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823</v>
      </c>
    </row>
    <row r="130" s="2" customFormat="1" ht="62.7" customHeight="1">
      <c r="A130" s="41"/>
      <c r="B130" s="42"/>
      <c r="C130" s="280" t="s">
        <v>609</v>
      </c>
      <c r="D130" s="280" t="s">
        <v>489</v>
      </c>
      <c r="E130" s="281" t="s">
        <v>7828</v>
      </c>
      <c r="F130" s="282" t="s">
        <v>7689</v>
      </c>
      <c r="G130" s="283" t="s">
        <v>230</v>
      </c>
      <c r="H130" s="284">
        <v>40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0.00016000000000000001</v>
      </c>
      <c r="R130" s="227">
        <f>Q130*H130</f>
        <v>0.0064000000000000003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928</v>
      </c>
    </row>
    <row r="131" s="2" customFormat="1" ht="24.15" customHeight="1">
      <c r="A131" s="41"/>
      <c r="B131" s="42"/>
      <c r="C131" s="218" t="s">
        <v>616</v>
      </c>
      <c r="D131" s="218" t="s">
        <v>375</v>
      </c>
      <c r="E131" s="219" t="s">
        <v>7829</v>
      </c>
      <c r="F131" s="220" t="s">
        <v>7830</v>
      </c>
      <c r="G131" s="221" t="s">
        <v>230</v>
      </c>
      <c r="H131" s="222">
        <v>3000</v>
      </c>
      <c r="I131" s="223"/>
      <c r="J131" s="224">
        <f>ROUND(I131*H131,2)</f>
        <v>0</v>
      </c>
      <c r="K131" s="220" t="s">
        <v>7650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941</v>
      </c>
    </row>
    <row r="132" s="2" customFormat="1" ht="44.25" customHeight="1">
      <c r="A132" s="41"/>
      <c r="B132" s="42"/>
      <c r="C132" s="280" t="s">
        <v>622</v>
      </c>
      <c r="D132" s="280" t="s">
        <v>489</v>
      </c>
      <c r="E132" s="281" t="s">
        <v>7831</v>
      </c>
      <c r="F132" s="282" t="s">
        <v>7832</v>
      </c>
      <c r="G132" s="283" t="s">
        <v>230</v>
      </c>
      <c r="H132" s="284">
        <v>3000</v>
      </c>
      <c r="I132" s="285"/>
      <c r="J132" s="286">
        <f>ROUND(I132*H132,2)</f>
        <v>0</v>
      </c>
      <c r="K132" s="282" t="s">
        <v>378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0.00020000000000000001</v>
      </c>
      <c r="R132" s="227">
        <f>Q132*H132</f>
        <v>0.59999999999999998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955</v>
      </c>
    </row>
    <row r="133" s="2" customFormat="1" ht="37.8" customHeight="1">
      <c r="A133" s="41"/>
      <c r="B133" s="42"/>
      <c r="C133" s="218" t="s">
        <v>628</v>
      </c>
      <c r="D133" s="218" t="s">
        <v>375</v>
      </c>
      <c r="E133" s="219" t="s">
        <v>628</v>
      </c>
      <c r="F133" s="220" t="s">
        <v>7833</v>
      </c>
      <c r="G133" s="221" t="s">
        <v>230</v>
      </c>
      <c r="H133" s="222">
        <v>3000</v>
      </c>
      <c r="I133" s="223"/>
      <c r="J133" s="224">
        <f>ROUND(I133*H133,2)</f>
        <v>0</v>
      </c>
      <c r="K133" s="220" t="s">
        <v>19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973</v>
      </c>
    </row>
    <row r="134" s="2" customFormat="1" ht="16.5" customHeight="1">
      <c r="A134" s="41"/>
      <c r="B134" s="42"/>
      <c r="C134" s="218" t="s">
        <v>633</v>
      </c>
      <c r="D134" s="218" t="s">
        <v>375</v>
      </c>
      <c r="E134" s="219" t="s">
        <v>7834</v>
      </c>
      <c r="F134" s="220" t="s">
        <v>7835</v>
      </c>
      <c r="G134" s="221" t="s">
        <v>230</v>
      </c>
      <c r="H134" s="222">
        <v>3000</v>
      </c>
      <c r="I134" s="223"/>
      <c r="J134" s="224">
        <f>ROUND(I134*H134,2)</f>
        <v>0</v>
      </c>
      <c r="K134" s="220" t="s">
        <v>7650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996</v>
      </c>
    </row>
    <row r="135" s="2" customFormat="1" ht="24.15" customHeight="1">
      <c r="A135" s="41"/>
      <c r="B135" s="42"/>
      <c r="C135" s="218" t="s">
        <v>638</v>
      </c>
      <c r="D135" s="218" t="s">
        <v>375</v>
      </c>
      <c r="E135" s="219" t="s">
        <v>638</v>
      </c>
      <c r="F135" s="220" t="s">
        <v>7724</v>
      </c>
      <c r="G135" s="221" t="s">
        <v>595</v>
      </c>
      <c r="H135" s="222">
        <v>1</v>
      </c>
      <c r="I135" s="223"/>
      <c r="J135" s="224">
        <f>ROUND(I135*H135,2)</f>
        <v>0</v>
      </c>
      <c r="K135" s="220" t="s">
        <v>19</v>
      </c>
      <c r="L135" s="47"/>
      <c r="M135" s="225" t="s">
        <v>19</v>
      </c>
      <c r="N135" s="226" t="s">
        <v>50</v>
      </c>
      <c r="O135" s="87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91</v>
      </c>
      <c r="BK135" s="230">
        <f>ROUND(I135*H135,2)</f>
        <v>0</v>
      </c>
      <c r="BL135" s="20" t="s">
        <v>379</v>
      </c>
      <c r="BM135" s="229" t="s">
        <v>1009</v>
      </c>
    </row>
    <row r="136" s="2" customFormat="1" ht="44.25" customHeight="1">
      <c r="A136" s="41"/>
      <c r="B136" s="42"/>
      <c r="C136" s="218" t="s">
        <v>644</v>
      </c>
      <c r="D136" s="218" t="s">
        <v>375</v>
      </c>
      <c r="E136" s="219" t="s">
        <v>7836</v>
      </c>
      <c r="F136" s="220" t="s">
        <v>7837</v>
      </c>
      <c r="G136" s="221" t="s">
        <v>595</v>
      </c>
      <c r="H136" s="222">
        <v>3</v>
      </c>
      <c r="I136" s="223"/>
      <c r="J136" s="224">
        <f>ROUND(I136*H136,2)</f>
        <v>0</v>
      </c>
      <c r="K136" s="220" t="s">
        <v>7650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1021</v>
      </c>
    </row>
    <row r="137" s="2" customFormat="1" ht="24.15" customHeight="1">
      <c r="A137" s="41"/>
      <c r="B137" s="42"/>
      <c r="C137" s="218" t="s">
        <v>650</v>
      </c>
      <c r="D137" s="218" t="s">
        <v>375</v>
      </c>
      <c r="E137" s="219" t="s">
        <v>7838</v>
      </c>
      <c r="F137" s="220" t="s">
        <v>7729</v>
      </c>
      <c r="G137" s="221" t="s">
        <v>230</v>
      </c>
      <c r="H137" s="222">
        <v>5</v>
      </c>
      <c r="I137" s="223"/>
      <c r="J137" s="224">
        <f>ROUND(I137*H137,2)</f>
        <v>0</v>
      </c>
      <c r="K137" s="220" t="s">
        <v>7650</v>
      </c>
      <c r="L137" s="47"/>
      <c r="M137" s="225" t="s">
        <v>19</v>
      </c>
      <c r="N137" s="226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1032</v>
      </c>
    </row>
    <row r="138" s="2" customFormat="1" ht="16.5" customHeight="1">
      <c r="A138" s="41"/>
      <c r="B138" s="42"/>
      <c r="C138" s="218" t="s">
        <v>656</v>
      </c>
      <c r="D138" s="218" t="s">
        <v>375</v>
      </c>
      <c r="E138" s="219" t="s">
        <v>7839</v>
      </c>
      <c r="F138" s="220" t="s">
        <v>7840</v>
      </c>
      <c r="G138" s="221" t="s">
        <v>595</v>
      </c>
      <c r="H138" s="222">
        <v>5</v>
      </c>
      <c r="I138" s="223"/>
      <c r="J138" s="224">
        <f>ROUND(I138*H138,2)</f>
        <v>0</v>
      </c>
      <c r="K138" s="220" t="s">
        <v>7650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1045</v>
      </c>
    </row>
    <row r="139" s="2" customFormat="1" ht="16.5" customHeight="1">
      <c r="A139" s="41"/>
      <c r="B139" s="42"/>
      <c r="C139" s="280" t="s">
        <v>663</v>
      </c>
      <c r="D139" s="280" t="s">
        <v>489</v>
      </c>
      <c r="E139" s="281" t="s">
        <v>7841</v>
      </c>
      <c r="F139" s="282" t="s">
        <v>7734</v>
      </c>
      <c r="G139" s="283" t="s">
        <v>2079</v>
      </c>
      <c r="H139" s="284">
        <v>5</v>
      </c>
      <c r="I139" s="285"/>
      <c r="J139" s="286">
        <f>ROUND(I139*H139,2)</f>
        <v>0</v>
      </c>
      <c r="K139" s="282" t="s">
        <v>378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0.00107</v>
      </c>
      <c r="R139" s="227">
        <f>Q139*H139</f>
        <v>0.0053499999999999997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1059</v>
      </c>
    </row>
    <row r="140" s="2" customFormat="1" ht="24.15" customHeight="1">
      <c r="A140" s="41"/>
      <c r="B140" s="42"/>
      <c r="C140" s="218" t="s">
        <v>676</v>
      </c>
      <c r="D140" s="218" t="s">
        <v>375</v>
      </c>
      <c r="E140" s="219" t="s">
        <v>7842</v>
      </c>
      <c r="F140" s="220" t="s">
        <v>7843</v>
      </c>
      <c r="G140" s="221" t="s">
        <v>595</v>
      </c>
      <c r="H140" s="222">
        <v>40</v>
      </c>
      <c r="I140" s="223"/>
      <c r="J140" s="224">
        <f>ROUND(I140*H140,2)</f>
        <v>0</v>
      </c>
      <c r="K140" s="220" t="s">
        <v>7650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1075</v>
      </c>
    </row>
    <row r="141" s="2" customFormat="1" ht="24.15" customHeight="1">
      <c r="A141" s="41"/>
      <c r="B141" s="42"/>
      <c r="C141" s="218" t="s">
        <v>684</v>
      </c>
      <c r="D141" s="218" t="s">
        <v>375</v>
      </c>
      <c r="E141" s="219" t="s">
        <v>7844</v>
      </c>
      <c r="F141" s="220" t="s">
        <v>7845</v>
      </c>
      <c r="G141" s="221" t="s">
        <v>595</v>
      </c>
      <c r="H141" s="222">
        <v>10</v>
      </c>
      <c r="I141" s="223"/>
      <c r="J141" s="224">
        <f>ROUND(I141*H141,2)</f>
        <v>0</v>
      </c>
      <c r="K141" s="220" t="s">
        <v>7650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1090</v>
      </c>
    </row>
    <row r="142" s="2" customFormat="1" ht="33" customHeight="1">
      <c r="A142" s="41"/>
      <c r="B142" s="42"/>
      <c r="C142" s="218" t="s">
        <v>698</v>
      </c>
      <c r="D142" s="218" t="s">
        <v>375</v>
      </c>
      <c r="E142" s="219" t="s">
        <v>7846</v>
      </c>
      <c r="F142" s="220" t="s">
        <v>7847</v>
      </c>
      <c r="G142" s="221" t="s">
        <v>463</v>
      </c>
      <c r="H142" s="222">
        <v>1</v>
      </c>
      <c r="I142" s="223"/>
      <c r="J142" s="224">
        <f>ROUND(I142*H142,2)</f>
        <v>0</v>
      </c>
      <c r="K142" s="220" t="s">
        <v>7650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1101</v>
      </c>
    </row>
    <row r="143" s="2" customFormat="1" ht="44.25" customHeight="1">
      <c r="A143" s="41"/>
      <c r="B143" s="42"/>
      <c r="C143" s="218" t="s">
        <v>705</v>
      </c>
      <c r="D143" s="218" t="s">
        <v>375</v>
      </c>
      <c r="E143" s="219" t="s">
        <v>7848</v>
      </c>
      <c r="F143" s="220" t="s">
        <v>7849</v>
      </c>
      <c r="G143" s="221" t="s">
        <v>463</v>
      </c>
      <c r="H143" s="222">
        <v>1</v>
      </c>
      <c r="I143" s="223"/>
      <c r="J143" s="224">
        <f>ROUND(I143*H143,2)</f>
        <v>0</v>
      </c>
      <c r="K143" s="220" t="s">
        <v>7650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1114</v>
      </c>
    </row>
    <row r="144" s="2" customFormat="1" ht="24.15" customHeight="1">
      <c r="A144" s="41"/>
      <c r="B144" s="42"/>
      <c r="C144" s="218" t="s">
        <v>716</v>
      </c>
      <c r="D144" s="218" t="s">
        <v>375</v>
      </c>
      <c r="E144" s="219" t="s">
        <v>7850</v>
      </c>
      <c r="F144" s="220" t="s">
        <v>7851</v>
      </c>
      <c r="G144" s="221" t="s">
        <v>463</v>
      </c>
      <c r="H144" s="222">
        <v>1</v>
      </c>
      <c r="I144" s="223"/>
      <c r="J144" s="224">
        <f>ROUND(I144*H144,2)</f>
        <v>0</v>
      </c>
      <c r="K144" s="220" t="s">
        <v>7650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1124</v>
      </c>
    </row>
    <row r="145" s="2" customFormat="1" ht="44.25" customHeight="1">
      <c r="A145" s="41"/>
      <c r="B145" s="42"/>
      <c r="C145" s="218" t="s">
        <v>727</v>
      </c>
      <c r="D145" s="218" t="s">
        <v>375</v>
      </c>
      <c r="E145" s="219" t="s">
        <v>7852</v>
      </c>
      <c r="F145" s="220" t="s">
        <v>7853</v>
      </c>
      <c r="G145" s="221" t="s">
        <v>463</v>
      </c>
      <c r="H145" s="222">
        <v>1</v>
      </c>
      <c r="I145" s="223"/>
      <c r="J145" s="224">
        <f>ROUND(I145*H145,2)</f>
        <v>0</v>
      </c>
      <c r="K145" s="220" t="s">
        <v>7650</v>
      </c>
      <c r="L145" s="47"/>
      <c r="M145" s="225" t="s">
        <v>19</v>
      </c>
      <c r="N145" s="226" t="s">
        <v>50</v>
      </c>
      <c r="O145" s="87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379</v>
      </c>
      <c r="AT145" s="229" t="s">
        <v>375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743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7753</v>
      </c>
      <c r="F146" s="216" t="s">
        <v>149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SUM(P147:P150)</f>
        <v>0</v>
      </c>
      <c r="Q146" s="210"/>
      <c r="R146" s="211">
        <f>SUM(R147:R150)</f>
        <v>0</v>
      </c>
      <c r="S146" s="210"/>
      <c r="T146" s="21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85</v>
      </c>
      <c r="AT146" s="214" t="s">
        <v>77</v>
      </c>
      <c r="AU146" s="214" t="s">
        <v>85</v>
      </c>
      <c r="AY146" s="213" t="s">
        <v>373</v>
      </c>
      <c r="BK146" s="215">
        <f>SUM(BK147:BK150)</f>
        <v>0</v>
      </c>
    </row>
    <row r="147" s="2" customFormat="1" ht="21.75" customHeight="1">
      <c r="A147" s="41"/>
      <c r="B147" s="42"/>
      <c r="C147" s="218" t="s">
        <v>738</v>
      </c>
      <c r="D147" s="218" t="s">
        <v>375</v>
      </c>
      <c r="E147" s="219" t="s">
        <v>738</v>
      </c>
      <c r="F147" s="220" t="s">
        <v>7755</v>
      </c>
      <c r="G147" s="221" t="s">
        <v>595</v>
      </c>
      <c r="H147" s="222">
        <v>1</v>
      </c>
      <c r="I147" s="223"/>
      <c r="J147" s="224">
        <f>ROUND(I147*H147,2)</f>
        <v>0</v>
      </c>
      <c r="K147" s="220" t="s">
        <v>19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1224</v>
      </c>
    </row>
    <row r="148" s="2" customFormat="1" ht="24.15" customHeight="1">
      <c r="A148" s="41"/>
      <c r="B148" s="42"/>
      <c r="C148" s="218" t="s">
        <v>747</v>
      </c>
      <c r="D148" s="218" t="s">
        <v>375</v>
      </c>
      <c r="E148" s="219" t="s">
        <v>747</v>
      </c>
      <c r="F148" s="220" t="s">
        <v>7757</v>
      </c>
      <c r="G148" s="221" t="s">
        <v>595</v>
      </c>
      <c r="H148" s="222">
        <v>1</v>
      </c>
      <c r="I148" s="223"/>
      <c r="J148" s="224">
        <f>ROUND(I148*H148,2)</f>
        <v>0</v>
      </c>
      <c r="K148" s="220" t="s">
        <v>19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1260</v>
      </c>
    </row>
    <row r="149" s="2" customFormat="1" ht="24.15" customHeight="1">
      <c r="A149" s="41"/>
      <c r="B149" s="42"/>
      <c r="C149" s="218" t="s">
        <v>754</v>
      </c>
      <c r="D149" s="218" t="s">
        <v>375</v>
      </c>
      <c r="E149" s="219" t="s">
        <v>754</v>
      </c>
      <c r="F149" s="220" t="s">
        <v>7854</v>
      </c>
      <c r="G149" s="221" t="s">
        <v>595</v>
      </c>
      <c r="H149" s="222">
        <v>1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1271</v>
      </c>
    </row>
    <row r="150" s="2" customFormat="1" ht="21.75" customHeight="1">
      <c r="A150" s="41"/>
      <c r="B150" s="42"/>
      <c r="C150" s="218" t="s">
        <v>763</v>
      </c>
      <c r="D150" s="218" t="s">
        <v>375</v>
      </c>
      <c r="E150" s="219" t="s">
        <v>763</v>
      </c>
      <c r="F150" s="220" t="s">
        <v>7855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19</v>
      </c>
      <c r="L150" s="47"/>
      <c r="M150" s="307" t="s">
        <v>19</v>
      </c>
      <c r="N150" s="308" t="s">
        <v>50</v>
      </c>
      <c r="O150" s="300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1281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Hu66ZfvYjiuD9PMU0j0QXT9JHcMcl07BONKqqtNGgXsnPChWWPdq9luq/H+CLe2ME9O7VZjQGpNREtGg223fiQ==" hashValue="xSlZklPVmRXAfTc6P1gAAu5+B5SWtlYvhxPvTibxj+L1yQQc6mTtBQgaHFxo/O9fwK04PYYt5ABFf0fXOdiYkg==" algorithmName="SHA-512" password="CC3D"/>
  <autoFilter ref="C94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10" r:id="rId1" display="https://podminky.urs.cz/item/CS_URS_2024_02/74222016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>
      <c r="B8" s="23"/>
      <c r="D8" s="147" t="s">
        <v>171</v>
      </c>
      <c r="L8" s="23"/>
    </row>
    <row r="9" s="1" customFormat="1" ht="16.5" customHeight="1">
      <c r="B9" s="23"/>
      <c r="E9" s="148" t="s">
        <v>175</v>
      </c>
      <c r="F9" s="1"/>
      <c r="G9" s="1"/>
      <c r="H9" s="1"/>
      <c r="L9" s="23"/>
    </row>
    <row r="10" s="1" customFormat="1" ht="12" customHeight="1">
      <c r="B10" s="23"/>
      <c r="D10" s="147" t="s">
        <v>179</v>
      </c>
      <c r="L10" s="23"/>
    </row>
    <row r="11" s="2" customFormat="1" ht="16.5" customHeight="1">
      <c r="A11" s="41"/>
      <c r="B11" s="47"/>
      <c r="C11" s="41"/>
      <c r="D11" s="41"/>
      <c r="E11" s="161" t="s">
        <v>5349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5350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7856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7" t="s">
        <v>18</v>
      </c>
      <c r="E15" s="41"/>
      <c r="F15" s="136" t="s">
        <v>19</v>
      </c>
      <c r="G15" s="41"/>
      <c r="H15" s="41"/>
      <c r="I15" s="147" t="s">
        <v>20</v>
      </c>
      <c r="J15" s="136" t="s">
        <v>19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21</v>
      </c>
      <c r="E16" s="41"/>
      <c r="F16" s="136" t="s">
        <v>22</v>
      </c>
      <c r="G16" s="41"/>
      <c r="H16" s="41"/>
      <c r="I16" s="147" t="s">
        <v>23</v>
      </c>
      <c r="J16" s="151" t="str">
        <f>'Rekapitulace stavby'!AN8</f>
        <v>29. 7. 2024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7" t="s">
        <v>25</v>
      </c>
      <c r="E18" s="41"/>
      <c r="F18" s="41"/>
      <c r="G18" s="41"/>
      <c r="H18" s="41"/>
      <c r="I18" s="147" t="s">
        <v>26</v>
      </c>
      <c r="J18" s="136" t="s">
        <v>27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7" t="s">
        <v>29</v>
      </c>
      <c r="J19" s="136" t="s">
        <v>30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7" t="s">
        <v>31</v>
      </c>
      <c r="E21" s="41"/>
      <c r="F21" s="41"/>
      <c r="G21" s="41"/>
      <c r="H21" s="41"/>
      <c r="I21" s="147" t="s">
        <v>26</v>
      </c>
      <c r="J21" s="36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7" t="s">
        <v>29</v>
      </c>
      <c r="J22" s="36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7" t="s">
        <v>33</v>
      </c>
      <c r="E24" s="41"/>
      <c r="F24" s="41"/>
      <c r="G24" s="41"/>
      <c r="H24" s="41"/>
      <c r="I24" s="147" t="s">
        <v>26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7554</v>
      </c>
      <c r="F25" s="41"/>
      <c r="G25" s="41"/>
      <c r="H25" s="41"/>
      <c r="I25" s="147" t="s">
        <v>29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7" t="s">
        <v>38</v>
      </c>
      <c r="E27" s="41"/>
      <c r="F27" s="41"/>
      <c r="G27" s="41"/>
      <c r="H27" s="41"/>
      <c r="I27" s="147" t="s">
        <v>26</v>
      </c>
      <c r="J27" s="136" t="s">
        <v>19</v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7554</v>
      </c>
      <c r="F28" s="41"/>
      <c r="G28" s="41"/>
      <c r="H28" s="41"/>
      <c r="I28" s="147" t="s">
        <v>29</v>
      </c>
      <c r="J28" s="136" t="s">
        <v>19</v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8" t="s">
        <v>44</v>
      </c>
      <c r="E34" s="41"/>
      <c r="F34" s="41"/>
      <c r="G34" s="41"/>
      <c r="H34" s="41"/>
      <c r="I34" s="41"/>
      <c r="J34" s="159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7"/>
      <c r="E35" s="157"/>
      <c r="F35" s="157"/>
      <c r="G35" s="157"/>
      <c r="H35" s="157"/>
      <c r="I35" s="157"/>
      <c r="J35" s="157"/>
      <c r="K35" s="157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0" t="s">
        <v>46</v>
      </c>
      <c r="G36" s="41"/>
      <c r="H36" s="41"/>
      <c r="I36" s="160" t="s">
        <v>45</v>
      </c>
      <c r="J36" s="160" t="s">
        <v>47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61" t="s">
        <v>48</v>
      </c>
      <c r="E37" s="147" t="s">
        <v>49</v>
      </c>
      <c r="F37" s="162">
        <f>ROUND((SUM(BE97:BE239)),  2)</f>
        <v>0</v>
      </c>
      <c r="G37" s="41"/>
      <c r="H37" s="41"/>
      <c r="I37" s="163">
        <v>0.20999999999999999</v>
      </c>
      <c r="J37" s="162">
        <f>ROUND(((SUM(BE97:BE239))*I37),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7" t="s">
        <v>50</v>
      </c>
      <c r="F38" s="162">
        <f>ROUND((SUM(BF97:BF239)),  2)</f>
        <v>0</v>
      </c>
      <c r="G38" s="41"/>
      <c r="H38" s="41"/>
      <c r="I38" s="163">
        <v>0.12</v>
      </c>
      <c r="J38" s="162">
        <f>ROUND(((SUM(BF97:BF239))*I38),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51</v>
      </c>
      <c r="F39" s="162">
        <f>ROUND((SUM(BG97:BG239)),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7" t="s">
        <v>52</v>
      </c>
      <c r="F40" s="162">
        <f>ROUND((SUM(BH97:BH239)),  2)</f>
        <v>0</v>
      </c>
      <c r="G40" s="41"/>
      <c r="H40" s="41"/>
      <c r="I40" s="163">
        <v>0.12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7" t="s">
        <v>53</v>
      </c>
      <c r="F41" s="162">
        <f>ROUND((SUM(BI97:BI239)),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54</v>
      </c>
      <c r="E43" s="166"/>
      <c r="F43" s="166"/>
      <c r="G43" s="167" t="s">
        <v>55</v>
      </c>
      <c r="H43" s="168" t="s">
        <v>56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284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26.25" customHeight="1">
      <c r="A52" s="41"/>
      <c r="B52" s="42"/>
      <c r="C52" s="43"/>
      <c r="D52" s="43"/>
      <c r="E52" s="175" t="str">
        <f>E7</f>
        <v>Rozšíření domova pro seniory na p.č. 2656/3 a 2634 k.ú. Trutnov - ul. R. Frimla čp. 936, Trutnov</v>
      </c>
      <c r="F52" s="35"/>
      <c r="G52" s="35"/>
      <c r="H52" s="35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171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5" t="s">
        <v>175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179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4" t="s">
        <v>5349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5350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D.1.4.E.3 - SLP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p.č. 2656/3 a 2634 k.ú. Trutnov</v>
      </c>
      <c r="G60" s="43"/>
      <c r="H60" s="43"/>
      <c r="I60" s="35" t="s">
        <v>23</v>
      </c>
      <c r="J60" s="75" t="str">
        <f>IF(J16="","",J16)</f>
        <v>29. 7. 2024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Trutnov</v>
      </c>
      <c r="G62" s="43"/>
      <c r="H62" s="43"/>
      <c r="I62" s="35" t="s">
        <v>33</v>
      </c>
      <c r="J62" s="39" t="str">
        <f>E25</f>
        <v>Pavel Schánil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Pavel Schánil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6" t="s">
        <v>325</v>
      </c>
      <c r="D65" s="177"/>
      <c r="E65" s="177"/>
      <c r="F65" s="177"/>
      <c r="G65" s="177"/>
      <c r="H65" s="177"/>
      <c r="I65" s="177"/>
      <c r="J65" s="178" t="s">
        <v>326</v>
      </c>
      <c r="K65" s="177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9" t="s">
        <v>76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327</v>
      </c>
    </row>
    <row r="68" s="9" customFormat="1" ht="24.96" customHeight="1">
      <c r="A68" s="9"/>
      <c r="B68" s="180"/>
      <c r="C68" s="181"/>
      <c r="D68" s="182" t="s">
        <v>7857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7858</v>
      </c>
      <c r="E69" s="188"/>
      <c r="F69" s="188"/>
      <c r="G69" s="188"/>
      <c r="H69" s="188"/>
      <c r="I69" s="188"/>
      <c r="J69" s="189">
        <f>J99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7859</v>
      </c>
      <c r="E70" s="188"/>
      <c r="F70" s="188"/>
      <c r="G70" s="188"/>
      <c r="H70" s="188"/>
      <c r="I70" s="188"/>
      <c r="J70" s="189">
        <f>J142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7860</v>
      </c>
      <c r="E71" s="188"/>
      <c r="F71" s="188"/>
      <c r="G71" s="188"/>
      <c r="H71" s="188"/>
      <c r="I71" s="188"/>
      <c r="J71" s="189">
        <f>J160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7861</v>
      </c>
      <c r="E72" s="188"/>
      <c r="F72" s="188"/>
      <c r="G72" s="188"/>
      <c r="H72" s="188"/>
      <c r="I72" s="188"/>
      <c r="J72" s="189">
        <f>J192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7862</v>
      </c>
      <c r="E73" s="188"/>
      <c r="F73" s="188"/>
      <c r="G73" s="188"/>
      <c r="H73" s="188"/>
      <c r="I73" s="188"/>
      <c r="J73" s="189">
        <f>J235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358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6.25" customHeight="1">
      <c r="A83" s="41"/>
      <c r="B83" s="42"/>
      <c r="C83" s="43"/>
      <c r="D83" s="43"/>
      <c r="E83" s="175" t="str">
        <f>E7</f>
        <v>Rozšíření domova pro seniory na p.č. 2656/3 a 2634 k.ú. Trutnov - ul. R. Frimla čp. 936, Trutnov</v>
      </c>
      <c r="F83" s="35"/>
      <c r="G83" s="35"/>
      <c r="H83" s="35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171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5" t="s">
        <v>175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179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94" t="s">
        <v>5349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5350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D.1.4.E.3 - SLP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 xml:space="preserve"> p.č. 2656/3 a 2634 k.ú. Trutnov</v>
      </c>
      <c r="G91" s="43"/>
      <c r="H91" s="43"/>
      <c r="I91" s="35" t="s">
        <v>23</v>
      </c>
      <c r="J91" s="75" t="str">
        <f>IF(J16="","",J16)</f>
        <v>29. 7. 2024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Město Trutnov</v>
      </c>
      <c r="G93" s="43"/>
      <c r="H93" s="43"/>
      <c r="I93" s="35" t="s">
        <v>33</v>
      </c>
      <c r="J93" s="39" t="str">
        <f>E25</f>
        <v>Pavel Schánil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Pavel Schánil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1"/>
      <c r="B96" s="192"/>
      <c r="C96" s="193" t="s">
        <v>359</v>
      </c>
      <c r="D96" s="194" t="s">
        <v>63</v>
      </c>
      <c r="E96" s="194" t="s">
        <v>59</v>
      </c>
      <c r="F96" s="194" t="s">
        <v>60</v>
      </c>
      <c r="G96" s="194" t="s">
        <v>360</v>
      </c>
      <c r="H96" s="194" t="s">
        <v>361</v>
      </c>
      <c r="I96" s="194" t="s">
        <v>362</v>
      </c>
      <c r="J96" s="194" t="s">
        <v>326</v>
      </c>
      <c r="K96" s="195" t="s">
        <v>363</v>
      </c>
      <c r="L96" s="196"/>
      <c r="M96" s="95" t="s">
        <v>19</v>
      </c>
      <c r="N96" s="96" t="s">
        <v>48</v>
      </c>
      <c r="O96" s="96" t="s">
        <v>364</v>
      </c>
      <c r="P96" s="96" t="s">
        <v>365</v>
      </c>
      <c r="Q96" s="96" t="s">
        <v>366</v>
      </c>
      <c r="R96" s="96" t="s">
        <v>367</v>
      </c>
      <c r="S96" s="96" t="s">
        <v>368</v>
      </c>
      <c r="T96" s="97" t="s">
        <v>369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1"/>
      <c r="B97" s="42"/>
      <c r="C97" s="102" t="s">
        <v>370</v>
      </c>
      <c r="D97" s="43"/>
      <c r="E97" s="43"/>
      <c r="F97" s="43"/>
      <c r="G97" s="43"/>
      <c r="H97" s="43"/>
      <c r="I97" s="43"/>
      <c r="J97" s="197">
        <f>BK97</f>
        <v>0</v>
      </c>
      <c r="K97" s="43"/>
      <c r="L97" s="47"/>
      <c r="M97" s="98"/>
      <c r="N97" s="198"/>
      <c r="O97" s="99"/>
      <c r="P97" s="199">
        <f>P98</f>
        <v>0</v>
      </c>
      <c r="Q97" s="99"/>
      <c r="R97" s="199">
        <f>R98</f>
        <v>2.0406200000000001</v>
      </c>
      <c r="S97" s="99"/>
      <c r="T97" s="200">
        <f>T98</f>
        <v>1.1220000000000001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77</v>
      </c>
      <c r="AU97" s="20" t="s">
        <v>327</v>
      </c>
      <c r="BK97" s="201">
        <f>BK98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7863</v>
      </c>
      <c r="F98" s="205" t="s">
        <v>7864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P99+P142+P160+P192+P235</f>
        <v>0</v>
      </c>
      <c r="Q98" s="210"/>
      <c r="R98" s="211">
        <f>R99+R142+R160+R192+R235</f>
        <v>2.0406200000000001</v>
      </c>
      <c r="S98" s="210"/>
      <c r="T98" s="212">
        <f>T99+T142+T160+T192+T235</f>
        <v>1.1220000000000001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373</v>
      </c>
      <c r="BK98" s="215">
        <f>BK99+BK142+BK160+BK192+BK235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2482</v>
      </c>
      <c r="F99" s="216" t="s">
        <v>7865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SUM(P100:P141)</f>
        <v>0</v>
      </c>
      <c r="Q99" s="210"/>
      <c r="R99" s="211">
        <f>SUM(R100:R141)</f>
        <v>0.26769999999999999</v>
      </c>
      <c r="S99" s="210"/>
      <c r="T99" s="212">
        <f>SUM(T100:T141)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373</v>
      </c>
      <c r="BK99" s="215">
        <f>SUM(BK100:BK141)</f>
        <v>0</v>
      </c>
    </row>
    <row r="100" s="2" customFormat="1" ht="24.15" customHeight="1">
      <c r="A100" s="41"/>
      <c r="B100" s="42"/>
      <c r="C100" s="218" t="s">
        <v>85</v>
      </c>
      <c r="D100" s="218" t="s">
        <v>375</v>
      </c>
      <c r="E100" s="219" t="s">
        <v>7866</v>
      </c>
      <c r="F100" s="220" t="s">
        <v>7867</v>
      </c>
      <c r="G100" s="221" t="s">
        <v>595</v>
      </c>
      <c r="H100" s="222">
        <v>4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379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7868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24.15" customHeight="1">
      <c r="A102" s="41"/>
      <c r="B102" s="42"/>
      <c r="C102" s="280" t="s">
        <v>91</v>
      </c>
      <c r="D102" s="280" t="s">
        <v>489</v>
      </c>
      <c r="E102" s="281" t="s">
        <v>7869</v>
      </c>
      <c r="F102" s="282" t="s">
        <v>7870</v>
      </c>
      <c r="G102" s="283" t="s">
        <v>595</v>
      </c>
      <c r="H102" s="284">
        <v>4</v>
      </c>
      <c r="I102" s="285"/>
      <c r="J102" s="286">
        <f>ROUND(I102*H102,2)</f>
        <v>0</v>
      </c>
      <c r="K102" s="282" t="s">
        <v>378</v>
      </c>
      <c r="L102" s="287"/>
      <c r="M102" s="288" t="s">
        <v>19</v>
      </c>
      <c r="N102" s="289" t="s">
        <v>50</v>
      </c>
      <c r="O102" s="87"/>
      <c r="P102" s="227">
        <f>O102*H102</f>
        <v>0</v>
      </c>
      <c r="Q102" s="227">
        <v>0.049000000000000002</v>
      </c>
      <c r="R102" s="227">
        <f>Q102*H102</f>
        <v>0.19600000000000001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422</v>
      </c>
      <c r="AT102" s="229" t="s">
        <v>489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411</v>
      </c>
    </row>
    <row r="103" s="2" customFormat="1" ht="16.5" customHeight="1">
      <c r="A103" s="41"/>
      <c r="B103" s="42"/>
      <c r="C103" s="280" t="s">
        <v>98</v>
      </c>
      <c r="D103" s="280" t="s">
        <v>489</v>
      </c>
      <c r="E103" s="281" t="s">
        <v>7871</v>
      </c>
      <c r="F103" s="282" t="s">
        <v>7872</v>
      </c>
      <c r="G103" s="283" t="s">
        <v>595</v>
      </c>
      <c r="H103" s="284">
        <v>8</v>
      </c>
      <c r="I103" s="285"/>
      <c r="J103" s="286">
        <f>ROUND(I103*H103,2)</f>
        <v>0</v>
      </c>
      <c r="K103" s="282" t="s">
        <v>378</v>
      </c>
      <c r="L103" s="287"/>
      <c r="M103" s="288" t="s">
        <v>19</v>
      </c>
      <c r="N103" s="289" t="s">
        <v>50</v>
      </c>
      <c r="O103" s="87"/>
      <c r="P103" s="227">
        <f>O103*H103</f>
        <v>0</v>
      </c>
      <c r="Q103" s="227">
        <v>0.002</v>
      </c>
      <c r="R103" s="227">
        <f>Q103*H103</f>
        <v>0.016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422</v>
      </c>
      <c r="AT103" s="229" t="s">
        <v>489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422</v>
      </c>
    </row>
    <row r="104" s="2" customFormat="1" ht="24.15" customHeight="1">
      <c r="A104" s="41"/>
      <c r="B104" s="42"/>
      <c r="C104" s="218" t="s">
        <v>379</v>
      </c>
      <c r="D104" s="218" t="s">
        <v>375</v>
      </c>
      <c r="E104" s="219" t="s">
        <v>7873</v>
      </c>
      <c r="F104" s="220" t="s">
        <v>7874</v>
      </c>
      <c r="G104" s="221" t="s">
        <v>595</v>
      </c>
      <c r="H104" s="222">
        <v>4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435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7875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2" customFormat="1" ht="24.15" customHeight="1">
      <c r="A106" s="41"/>
      <c r="B106" s="42"/>
      <c r="C106" s="280" t="s">
        <v>405</v>
      </c>
      <c r="D106" s="280" t="s">
        <v>489</v>
      </c>
      <c r="E106" s="281" t="s">
        <v>7876</v>
      </c>
      <c r="F106" s="282" t="s">
        <v>7877</v>
      </c>
      <c r="G106" s="283" t="s">
        <v>595</v>
      </c>
      <c r="H106" s="284">
        <v>4</v>
      </c>
      <c r="I106" s="285"/>
      <c r="J106" s="286">
        <f>ROUND(I106*H106,2)</f>
        <v>0</v>
      </c>
      <c r="K106" s="282" t="s">
        <v>378</v>
      </c>
      <c r="L106" s="287"/>
      <c r="M106" s="288" t="s">
        <v>19</v>
      </c>
      <c r="N106" s="289" t="s">
        <v>50</v>
      </c>
      <c r="O106" s="87"/>
      <c r="P106" s="227">
        <f>O106*H106</f>
        <v>0</v>
      </c>
      <c r="Q106" s="227">
        <v>0.002</v>
      </c>
      <c r="R106" s="227">
        <f>Q106*H106</f>
        <v>0.0080000000000000002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422</v>
      </c>
      <c r="AT106" s="229" t="s">
        <v>489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</v>
      </c>
    </row>
    <row r="107" s="2" customFormat="1" ht="24.15" customHeight="1">
      <c r="A107" s="41"/>
      <c r="B107" s="42"/>
      <c r="C107" s="218" t="s">
        <v>411</v>
      </c>
      <c r="D107" s="218" t="s">
        <v>375</v>
      </c>
      <c r="E107" s="219" t="s">
        <v>7878</v>
      </c>
      <c r="F107" s="220" t="s">
        <v>7879</v>
      </c>
      <c r="G107" s="221" t="s">
        <v>595</v>
      </c>
      <c r="H107" s="222">
        <v>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467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7880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24.15" customHeight="1">
      <c r="A109" s="41"/>
      <c r="B109" s="42"/>
      <c r="C109" s="280" t="s">
        <v>416</v>
      </c>
      <c r="D109" s="280" t="s">
        <v>489</v>
      </c>
      <c r="E109" s="281" t="s">
        <v>7881</v>
      </c>
      <c r="F109" s="282" t="s">
        <v>7882</v>
      </c>
      <c r="G109" s="283" t="s">
        <v>595</v>
      </c>
      <c r="H109" s="284">
        <v>4</v>
      </c>
      <c r="I109" s="285"/>
      <c r="J109" s="286">
        <f>ROUND(I109*H109,2)</f>
        <v>0</v>
      </c>
      <c r="K109" s="282" t="s">
        <v>378</v>
      </c>
      <c r="L109" s="287"/>
      <c r="M109" s="288" t="s">
        <v>19</v>
      </c>
      <c r="N109" s="289" t="s">
        <v>50</v>
      </c>
      <c r="O109" s="87"/>
      <c r="P109" s="227">
        <f>O109*H109</f>
        <v>0</v>
      </c>
      <c r="Q109" s="227">
        <v>0.002</v>
      </c>
      <c r="R109" s="227">
        <f>Q109*H109</f>
        <v>0.0080000000000000002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422</v>
      </c>
      <c r="AT109" s="229" t="s">
        <v>489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482</v>
      </c>
    </row>
    <row r="110" s="2" customFormat="1" ht="33" customHeight="1">
      <c r="A110" s="41"/>
      <c r="B110" s="42"/>
      <c r="C110" s="218" t="s">
        <v>422</v>
      </c>
      <c r="D110" s="218" t="s">
        <v>375</v>
      </c>
      <c r="E110" s="219" t="s">
        <v>7883</v>
      </c>
      <c r="F110" s="220" t="s">
        <v>7884</v>
      </c>
      <c r="G110" s="221" t="s">
        <v>595</v>
      </c>
      <c r="H110" s="222">
        <v>12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494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7885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2" customFormat="1" ht="21.75" customHeight="1">
      <c r="A112" s="41"/>
      <c r="B112" s="42"/>
      <c r="C112" s="280" t="s">
        <v>430</v>
      </c>
      <c r="D112" s="280" t="s">
        <v>489</v>
      </c>
      <c r="E112" s="281" t="s">
        <v>7886</v>
      </c>
      <c r="F112" s="282" t="s">
        <v>7887</v>
      </c>
      <c r="G112" s="283" t="s">
        <v>595</v>
      </c>
      <c r="H112" s="284">
        <v>12</v>
      </c>
      <c r="I112" s="285"/>
      <c r="J112" s="286">
        <f>ROUND(I112*H112,2)</f>
        <v>0</v>
      </c>
      <c r="K112" s="282" t="s">
        <v>378</v>
      </c>
      <c r="L112" s="287"/>
      <c r="M112" s="288" t="s">
        <v>19</v>
      </c>
      <c r="N112" s="289" t="s">
        <v>50</v>
      </c>
      <c r="O112" s="87"/>
      <c r="P112" s="227">
        <f>O112*H112</f>
        <v>0</v>
      </c>
      <c r="Q112" s="227">
        <v>0.00010000000000000001</v>
      </c>
      <c r="R112" s="227">
        <f>Q112*H112</f>
        <v>0.0012000000000000001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422</v>
      </c>
      <c r="AT112" s="229" t="s">
        <v>489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512</v>
      </c>
    </row>
    <row r="113" s="2" customFormat="1" ht="33" customHeight="1">
      <c r="A113" s="41"/>
      <c r="B113" s="42"/>
      <c r="C113" s="218" t="s">
        <v>435</v>
      </c>
      <c r="D113" s="218" t="s">
        <v>375</v>
      </c>
      <c r="E113" s="219" t="s">
        <v>7888</v>
      </c>
      <c r="F113" s="220" t="s">
        <v>7889</v>
      </c>
      <c r="G113" s="221" t="s">
        <v>595</v>
      </c>
      <c r="H113" s="222">
        <v>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533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7890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24.15" customHeight="1">
      <c r="A115" s="41"/>
      <c r="B115" s="42"/>
      <c r="C115" s="218" t="s">
        <v>449</v>
      </c>
      <c r="D115" s="218" t="s">
        <v>375</v>
      </c>
      <c r="E115" s="219" t="s">
        <v>7891</v>
      </c>
      <c r="F115" s="220" t="s">
        <v>7892</v>
      </c>
      <c r="G115" s="221" t="s">
        <v>595</v>
      </c>
      <c r="H115" s="222">
        <v>4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552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7893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24.15" customHeight="1">
      <c r="A117" s="41"/>
      <c r="B117" s="42"/>
      <c r="C117" s="280" t="s">
        <v>8</v>
      </c>
      <c r="D117" s="280" t="s">
        <v>489</v>
      </c>
      <c r="E117" s="281" t="s">
        <v>7894</v>
      </c>
      <c r="F117" s="282" t="s">
        <v>7776</v>
      </c>
      <c r="G117" s="283" t="s">
        <v>595</v>
      </c>
      <c r="H117" s="284">
        <v>4</v>
      </c>
      <c r="I117" s="285"/>
      <c r="J117" s="286">
        <f>ROUND(I117*H117,2)</f>
        <v>0</v>
      </c>
      <c r="K117" s="282" t="s">
        <v>378</v>
      </c>
      <c r="L117" s="287"/>
      <c r="M117" s="288" t="s">
        <v>19</v>
      </c>
      <c r="N117" s="289" t="s">
        <v>50</v>
      </c>
      <c r="O117" s="87"/>
      <c r="P117" s="227">
        <f>O117*H117</f>
        <v>0</v>
      </c>
      <c r="Q117" s="227">
        <v>0.001</v>
      </c>
      <c r="R117" s="227">
        <f>Q117*H117</f>
        <v>0.0040000000000000001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422</v>
      </c>
      <c r="AT117" s="229" t="s">
        <v>489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570</v>
      </c>
    </row>
    <row r="118" s="2" customFormat="1" ht="33" customHeight="1">
      <c r="A118" s="41"/>
      <c r="B118" s="42"/>
      <c r="C118" s="218" t="s">
        <v>460</v>
      </c>
      <c r="D118" s="218" t="s">
        <v>375</v>
      </c>
      <c r="E118" s="219" t="s">
        <v>7895</v>
      </c>
      <c r="F118" s="220" t="s">
        <v>7896</v>
      </c>
      <c r="G118" s="221" t="s">
        <v>595</v>
      </c>
      <c r="H118" s="222">
        <v>12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587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7897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2" customFormat="1" ht="16.5" customHeight="1">
      <c r="A120" s="41"/>
      <c r="B120" s="42"/>
      <c r="C120" s="280" t="s">
        <v>467</v>
      </c>
      <c r="D120" s="280" t="s">
        <v>489</v>
      </c>
      <c r="E120" s="281" t="s">
        <v>7898</v>
      </c>
      <c r="F120" s="282" t="s">
        <v>7899</v>
      </c>
      <c r="G120" s="283" t="s">
        <v>595</v>
      </c>
      <c r="H120" s="284">
        <v>12</v>
      </c>
      <c r="I120" s="285"/>
      <c r="J120" s="286">
        <f>ROUND(I120*H120,2)</f>
        <v>0</v>
      </c>
      <c r="K120" s="282" t="s">
        <v>378</v>
      </c>
      <c r="L120" s="287"/>
      <c r="M120" s="288" t="s">
        <v>19</v>
      </c>
      <c r="N120" s="289" t="s">
        <v>50</v>
      </c>
      <c r="O120" s="87"/>
      <c r="P120" s="227">
        <f>O120*H120</f>
        <v>0</v>
      </c>
      <c r="Q120" s="227">
        <v>0.00010000000000000001</v>
      </c>
      <c r="R120" s="227">
        <f>Q120*H120</f>
        <v>0.0012000000000000001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598</v>
      </c>
    </row>
    <row r="121" s="2" customFormat="1" ht="24.15" customHeight="1">
      <c r="A121" s="41"/>
      <c r="B121" s="42"/>
      <c r="C121" s="280" t="s">
        <v>475</v>
      </c>
      <c r="D121" s="280" t="s">
        <v>489</v>
      </c>
      <c r="E121" s="281" t="s">
        <v>7900</v>
      </c>
      <c r="F121" s="282" t="s">
        <v>7901</v>
      </c>
      <c r="G121" s="283" t="s">
        <v>595</v>
      </c>
      <c r="H121" s="284">
        <v>154</v>
      </c>
      <c r="I121" s="285"/>
      <c r="J121" s="286">
        <f>ROUND(I121*H121,2)</f>
        <v>0</v>
      </c>
      <c r="K121" s="282" t="s">
        <v>378</v>
      </c>
      <c r="L121" s="287"/>
      <c r="M121" s="288" t="s">
        <v>19</v>
      </c>
      <c r="N121" s="289" t="s">
        <v>50</v>
      </c>
      <c r="O121" s="87"/>
      <c r="P121" s="227">
        <f>O121*H121</f>
        <v>0</v>
      </c>
      <c r="Q121" s="227">
        <v>5.0000000000000002E-05</v>
      </c>
      <c r="R121" s="227">
        <f>Q121*H121</f>
        <v>0.0077000000000000002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422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616</v>
      </c>
    </row>
    <row r="122" s="2" customFormat="1" ht="24.15" customHeight="1">
      <c r="A122" s="41"/>
      <c r="B122" s="42"/>
      <c r="C122" s="218" t="s">
        <v>482</v>
      </c>
      <c r="D122" s="218" t="s">
        <v>375</v>
      </c>
      <c r="E122" s="219" t="s">
        <v>7902</v>
      </c>
      <c r="F122" s="220" t="s">
        <v>7903</v>
      </c>
      <c r="G122" s="221" t="s">
        <v>595</v>
      </c>
      <c r="H122" s="222">
        <v>12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628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7904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2" customFormat="1" ht="37.8" customHeight="1">
      <c r="A124" s="41"/>
      <c r="B124" s="42"/>
      <c r="C124" s="218" t="s">
        <v>488</v>
      </c>
      <c r="D124" s="218" t="s">
        <v>375</v>
      </c>
      <c r="E124" s="219" t="s">
        <v>7905</v>
      </c>
      <c r="F124" s="220" t="s">
        <v>7906</v>
      </c>
      <c r="G124" s="221" t="s">
        <v>595</v>
      </c>
      <c r="H124" s="222">
        <v>52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638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7907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24.15" customHeight="1">
      <c r="A126" s="41"/>
      <c r="B126" s="42"/>
      <c r="C126" s="280" t="s">
        <v>494</v>
      </c>
      <c r="D126" s="280" t="s">
        <v>489</v>
      </c>
      <c r="E126" s="281" t="s">
        <v>7908</v>
      </c>
      <c r="F126" s="282" t="s">
        <v>7909</v>
      </c>
      <c r="G126" s="283" t="s">
        <v>595</v>
      </c>
      <c r="H126" s="284">
        <v>52</v>
      </c>
      <c r="I126" s="285"/>
      <c r="J126" s="286">
        <f>ROUND(I126*H126,2)</f>
        <v>0</v>
      </c>
      <c r="K126" s="282" t="s">
        <v>378</v>
      </c>
      <c r="L126" s="287"/>
      <c r="M126" s="288" t="s">
        <v>19</v>
      </c>
      <c r="N126" s="289" t="s">
        <v>50</v>
      </c>
      <c r="O126" s="87"/>
      <c r="P126" s="227">
        <f>O126*H126</f>
        <v>0</v>
      </c>
      <c r="Q126" s="227">
        <v>0.00014999999999999999</v>
      </c>
      <c r="R126" s="227">
        <f>Q126*H126</f>
        <v>0.0077999999999999996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422</v>
      </c>
      <c r="AT126" s="229" t="s">
        <v>489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650</v>
      </c>
    </row>
    <row r="127" s="2" customFormat="1" ht="24.15" customHeight="1">
      <c r="A127" s="41"/>
      <c r="B127" s="42"/>
      <c r="C127" s="280" t="s">
        <v>501</v>
      </c>
      <c r="D127" s="280" t="s">
        <v>489</v>
      </c>
      <c r="E127" s="281" t="s">
        <v>7900</v>
      </c>
      <c r="F127" s="282" t="s">
        <v>7901</v>
      </c>
      <c r="G127" s="283" t="s">
        <v>595</v>
      </c>
      <c r="H127" s="284">
        <v>104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5.0000000000000002E-05</v>
      </c>
      <c r="R127" s="227">
        <f>Q127*H127</f>
        <v>0.0052000000000000006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663</v>
      </c>
    </row>
    <row r="128" s="2" customFormat="1" ht="24.15" customHeight="1">
      <c r="A128" s="41"/>
      <c r="B128" s="42"/>
      <c r="C128" s="218" t="s">
        <v>512</v>
      </c>
      <c r="D128" s="218" t="s">
        <v>375</v>
      </c>
      <c r="E128" s="219" t="s">
        <v>7910</v>
      </c>
      <c r="F128" s="220" t="s">
        <v>7911</v>
      </c>
      <c r="G128" s="221" t="s">
        <v>595</v>
      </c>
      <c r="H128" s="222">
        <v>50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684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7912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2" customFormat="1" ht="24.15" customHeight="1">
      <c r="A130" s="41"/>
      <c r="B130" s="42"/>
      <c r="C130" s="280" t="s">
        <v>7</v>
      </c>
      <c r="D130" s="280" t="s">
        <v>489</v>
      </c>
      <c r="E130" s="281" t="s">
        <v>7913</v>
      </c>
      <c r="F130" s="282" t="s">
        <v>7914</v>
      </c>
      <c r="G130" s="283" t="s">
        <v>595</v>
      </c>
      <c r="H130" s="284">
        <v>50</v>
      </c>
      <c r="I130" s="285"/>
      <c r="J130" s="286">
        <f>ROUND(I130*H130,2)</f>
        <v>0</v>
      </c>
      <c r="K130" s="282" t="s">
        <v>378</v>
      </c>
      <c r="L130" s="287"/>
      <c r="M130" s="288" t="s">
        <v>19</v>
      </c>
      <c r="N130" s="289" t="s">
        <v>50</v>
      </c>
      <c r="O130" s="87"/>
      <c r="P130" s="227">
        <f>O130*H130</f>
        <v>0</v>
      </c>
      <c r="Q130" s="227">
        <v>0.00010000000000000001</v>
      </c>
      <c r="R130" s="227">
        <f>Q130*H130</f>
        <v>0.0050000000000000001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422</v>
      </c>
      <c r="AT130" s="229" t="s">
        <v>489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705</v>
      </c>
    </row>
    <row r="131" s="2" customFormat="1" ht="24.15" customHeight="1">
      <c r="A131" s="41"/>
      <c r="B131" s="42"/>
      <c r="C131" s="280" t="s">
        <v>533</v>
      </c>
      <c r="D131" s="280" t="s">
        <v>489</v>
      </c>
      <c r="E131" s="281" t="s">
        <v>7900</v>
      </c>
      <c r="F131" s="282" t="s">
        <v>7901</v>
      </c>
      <c r="G131" s="283" t="s">
        <v>595</v>
      </c>
      <c r="H131" s="284">
        <v>50</v>
      </c>
      <c r="I131" s="285"/>
      <c r="J131" s="286">
        <f>ROUND(I131*H131,2)</f>
        <v>0</v>
      </c>
      <c r="K131" s="282" t="s">
        <v>378</v>
      </c>
      <c r="L131" s="287"/>
      <c r="M131" s="288" t="s">
        <v>19</v>
      </c>
      <c r="N131" s="289" t="s">
        <v>50</v>
      </c>
      <c r="O131" s="87"/>
      <c r="P131" s="227">
        <f>O131*H131</f>
        <v>0</v>
      </c>
      <c r="Q131" s="227">
        <v>5.0000000000000002E-05</v>
      </c>
      <c r="R131" s="227">
        <f>Q131*H131</f>
        <v>0.0025000000000000001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422</v>
      </c>
      <c r="AT131" s="229" t="s">
        <v>489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727</v>
      </c>
    </row>
    <row r="132" s="2" customFormat="1" ht="24.15" customHeight="1">
      <c r="A132" s="41"/>
      <c r="B132" s="42"/>
      <c r="C132" s="218" t="s">
        <v>543</v>
      </c>
      <c r="D132" s="218" t="s">
        <v>375</v>
      </c>
      <c r="E132" s="219" t="s">
        <v>7915</v>
      </c>
      <c r="F132" s="220" t="s">
        <v>7916</v>
      </c>
      <c r="G132" s="221" t="s">
        <v>595</v>
      </c>
      <c r="H132" s="222">
        <v>154</v>
      </c>
      <c r="I132" s="223"/>
      <c r="J132" s="224">
        <f>ROUND(I132*H132,2)</f>
        <v>0</v>
      </c>
      <c r="K132" s="220" t="s">
        <v>378</v>
      </c>
      <c r="L132" s="47"/>
      <c r="M132" s="225" t="s">
        <v>19</v>
      </c>
      <c r="N132" s="226" t="s">
        <v>50</v>
      </c>
      <c r="O132" s="8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379</v>
      </c>
      <c r="AT132" s="229" t="s">
        <v>375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747</v>
      </c>
    </row>
    <row r="133" s="2" customFormat="1">
      <c r="A133" s="41"/>
      <c r="B133" s="42"/>
      <c r="C133" s="43"/>
      <c r="D133" s="231" t="s">
        <v>381</v>
      </c>
      <c r="E133" s="43"/>
      <c r="F133" s="232" t="s">
        <v>7917</v>
      </c>
      <c r="G133" s="43"/>
      <c r="H133" s="43"/>
      <c r="I133" s="233"/>
      <c r="J133" s="43"/>
      <c r="K133" s="43"/>
      <c r="L133" s="47"/>
      <c r="M133" s="234"/>
      <c r="N133" s="23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381</v>
      </c>
      <c r="AU133" s="20" t="s">
        <v>91</v>
      </c>
    </row>
    <row r="134" s="2" customFormat="1" ht="24.15" customHeight="1">
      <c r="A134" s="41"/>
      <c r="B134" s="42"/>
      <c r="C134" s="218" t="s">
        <v>552</v>
      </c>
      <c r="D134" s="218" t="s">
        <v>375</v>
      </c>
      <c r="E134" s="219" t="s">
        <v>7918</v>
      </c>
      <c r="F134" s="220" t="s">
        <v>7919</v>
      </c>
      <c r="G134" s="221" t="s">
        <v>595</v>
      </c>
      <c r="H134" s="222">
        <v>154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763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7920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49.05" customHeight="1">
      <c r="A136" s="41"/>
      <c r="B136" s="42"/>
      <c r="C136" s="218" t="s">
        <v>559</v>
      </c>
      <c r="D136" s="218" t="s">
        <v>375</v>
      </c>
      <c r="E136" s="219" t="s">
        <v>7921</v>
      </c>
      <c r="F136" s="220" t="s">
        <v>7922</v>
      </c>
      <c r="G136" s="221" t="s">
        <v>595</v>
      </c>
      <c r="H136" s="222">
        <v>52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774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7923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80" t="s">
        <v>570</v>
      </c>
      <c r="D138" s="280" t="s">
        <v>489</v>
      </c>
      <c r="E138" s="281" t="s">
        <v>7924</v>
      </c>
      <c r="F138" s="282" t="s">
        <v>7925</v>
      </c>
      <c r="G138" s="283" t="s">
        <v>595</v>
      </c>
      <c r="H138" s="284">
        <v>52</v>
      </c>
      <c r="I138" s="285"/>
      <c r="J138" s="286">
        <f>ROUND(I138*H138,2)</f>
        <v>0</v>
      </c>
      <c r="K138" s="282" t="s">
        <v>378</v>
      </c>
      <c r="L138" s="287"/>
      <c r="M138" s="288" t="s">
        <v>19</v>
      </c>
      <c r="N138" s="289" t="s">
        <v>50</v>
      </c>
      <c r="O138" s="87"/>
      <c r="P138" s="227">
        <f>O138*H138</f>
        <v>0</v>
      </c>
      <c r="Q138" s="227">
        <v>5.0000000000000002E-05</v>
      </c>
      <c r="R138" s="227">
        <f>Q138*H138</f>
        <v>0.0026000000000000003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422</v>
      </c>
      <c r="AT138" s="229" t="s">
        <v>489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787</v>
      </c>
    </row>
    <row r="139" s="2" customFormat="1" ht="55.5" customHeight="1">
      <c r="A139" s="41"/>
      <c r="B139" s="42"/>
      <c r="C139" s="218" t="s">
        <v>578</v>
      </c>
      <c r="D139" s="218" t="s">
        <v>375</v>
      </c>
      <c r="E139" s="219" t="s">
        <v>7926</v>
      </c>
      <c r="F139" s="220" t="s">
        <v>7927</v>
      </c>
      <c r="G139" s="221" t="s">
        <v>595</v>
      </c>
      <c r="H139" s="222">
        <v>50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799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7928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2" customFormat="1" ht="24.15" customHeight="1">
      <c r="A141" s="41"/>
      <c r="B141" s="42"/>
      <c r="C141" s="280" t="s">
        <v>587</v>
      </c>
      <c r="D141" s="280" t="s">
        <v>489</v>
      </c>
      <c r="E141" s="281" t="s">
        <v>7929</v>
      </c>
      <c r="F141" s="282" t="s">
        <v>7930</v>
      </c>
      <c r="G141" s="283" t="s">
        <v>595</v>
      </c>
      <c r="H141" s="284">
        <v>50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5.0000000000000002E-05</v>
      </c>
      <c r="R141" s="227">
        <f>Q141*H141</f>
        <v>0.0025000000000000001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811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7679</v>
      </c>
      <c r="F142" s="216" t="s">
        <v>7931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SUM(P143:P159)</f>
        <v>0</v>
      </c>
      <c r="Q142" s="210"/>
      <c r="R142" s="211">
        <f>SUM(R143:R159)</f>
        <v>0.084040000000000004</v>
      </c>
      <c r="S142" s="210"/>
      <c r="T142" s="212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SUM(BK143:BK159)</f>
        <v>0</v>
      </c>
    </row>
    <row r="143" s="2" customFormat="1" ht="33" customHeight="1">
      <c r="A143" s="41"/>
      <c r="B143" s="42"/>
      <c r="C143" s="218" t="s">
        <v>592</v>
      </c>
      <c r="D143" s="218" t="s">
        <v>375</v>
      </c>
      <c r="E143" s="219" t="s">
        <v>7932</v>
      </c>
      <c r="F143" s="220" t="s">
        <v>7933</v>
      </c>
      <c r="G143" s="221" t="s">
        <v>595</v>
      </c>
      <c r="H143" s="222">
        <v>4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823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7934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598</v>
      </c>
      <c r="D145" s="280" t="s">
        <v>489</v>
      </c>
      <c r="E145" s="281" t="s">
        <v>7935</v>
      </c>
      <c r="F145" s="282" t="s">
        <v>7936</v>
      </c>
      <c r="G145" s="283" t="s">
        <v>595</v>
      </c>
      <c r="H145" s="284">
        <v>4</v>
      </c>
      <c r="I145" s="285"/>
      <c r="J145" s="286">
        <f>ROUND(I145*H145,2)</f>
        <v>0</v>
      </c>
      <c r="K145" s="282" t="s">
        <v>378</v>
      </c>
      <c r="L145" s="287"/>
      <c r="M145" s="288" t="s">
        <v>19</v>
      </c>
      <c r="N145" s="289" t="s">
        <v>50</v>
      </c>
      <c r="O145" s="87"/>
      <c r="P145" s="227">
        <f>O145*H145</f>
        <v>0</v>
      </c>
      <c r="Q145" s="227">
        <v>0.0018</v>
      </c>
      <c r="R145" s="227">
        <f>Q145*H145</f>
        <v>0.0071999999999999998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91</v>
      </c>
      <c r="BK145" s="230">
        <f>ROUND(I145*H145,2)</f>
        <v>0</v>
      </c>
      <c r="BL145" s="20" t="s">
        <v>379</v>
      </c>
      <c r="BM145" s="229" t="s">
        <v>928</v>
      </c>
    </row>
    <row r="146" s="2" customFormat="1" ht="24.15" customHeight="1">
      <c r="A146" s="41"/>
      <c r="B146" s="42"/>
      <c r="C146" s="218" t="s">
        <v>609</v>
      </c>
      <c r="D146" s="218" t="s">
        <v>375</v>
      </c>
      <c r="E146" s="219" t="s">
        <v>7937</v>
      </c>
      <c r="F146" s="220" t="s">
        <v>7938</v>
      </c>
      <c r="G146" s="221" t="s">
        <v>595</v>
      </c>
      <c r="H146" s="222">
        <v>1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941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7939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37.8" customHeight="1">
      <c r="A148" s="41"/>
      <c r="B148" s="42"/>
      <c r="C148" s="280" t="s">
        <v>616</v>
      </c>
      <c r="D148" s="280" t="s">
        <v>489</v>
      </c>
      <c r="E148" s="281" t="s">
        <v>7940</v>
      </c>
      <c r="F148" s="282" t="s">
        <v>7941</v>
      </c>
      <c r="G148" s="283" t="s">
        <v>595</v>
      </c>
      <c r="H148" s="284">
        <v>1</v>
      </c>
      <c r="I148" s="285"/>
      <c r="J148" s="286">
        <f>ROUND(I148*H148,2)</f>
        <v>0</v>
      </c>
      <c r="K148" s="282" t="s">
        <v>378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0.012500000000000001</v>
      </c>
      <c r="R148" s="227">
        <f>Q148*H148</f>
        <v>0.012500000000000001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955</v>
      </c>
    </row>
    <row r="149" s="2" customFormat="1" ht="16.5" customHeight="1">
      <c r="A149" s="41"/>
      <c r="B149" s="42"/>
      <c r="C149" s="280" t="s">
        <v>622</v>
      </c>
      <c r="D149" s="280" t="s">
        <v>489</v>
      </c>
      <c r="E149" s="281" t="s">
        <v>7942</v>
      </c>
      <c r="F149" s="282" t="s">
        <v>7943</v>
      </c>
      <c r="G149" s="283" t="s">
        <v>595</v>
      </c>
      <c r="H149" s="284">
        <v>8</v>
      </c>
      <c r="I149" s="285"/>
      <c r="J149" s="286">
        <f>ROUND(I149*H149,2)</f>
        <v>0</v>
      </c>
      <c r="K149" s="282" t="s">
        <v>378</v>
      </c>
      <c r="L149" s="287"/>
      <c r="M149" s="288" t="s">
        <v>19</v>
      </c>
      <c r="N149" s="289" t="s">
        <v>50</v>
      </c>
      <c r="O149" s="87"/>
      <c r="P149" s="227">
        <f>O149*H149</f>
        <v>0</v>
      </c>
      <c r="Q149" s="227">
        <v>0.00068000000000000005</v>
      </c>
      <c r="R149" s="227">
        <f>Q149*H149</f>
        <v>0.0054400000000000004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422</v>
      </c>
      <c r="AT149" s="229" t="s">
        <v>489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973</v>
      </c>
    </row>
    <row r="150" s="2" customFormat="1" ht="33" customHeight="1">
      <c r="A150" s="41"/>
      <c r="B150" s="42"/>
      <c r="C150" s="218" t="s">
        <v>628</v>
      </c>
      <c r="D150" s="218" t="s">
        <v>375</v>
      </c>
      <c r="E150" s="219" t="s">
        <v>7944</v>
      </c>
      <c r="F150" s="220" t="s">
        <v>7945</v>
      </c>
      <c r="G150" s="221" t="s">
        <v>595</v>
      </c>
      <c r="H150" s="222">
        <v>38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996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7946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2" customFormat="1" ht="33" customHeight="1">
      <c r="A152" s="41"/>
      <c r="B152" s="42"/>
      <c r="C152" s="218" t="s">
        <v>633</v>
      </c>
      <c r="D152" s="218" t="s">
        <v>375</v>
      </c>
      <c r="E152" s="219" t="s">
        <v>7947</v>
      </c>
      <c r="F152" s="220" t="s">
        <v>7948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1009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7949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2" customFormat="1" ht="16.5" customHeight="1">
      <c r="A154" s="41"/>
      <c r="B154" s="42"/>
      <c r="C154" s="218" t="s">
        <v>638</v>
      </c>
      <c r="D154" s="218" t="s">
        <v>375</v>
      </c>
      <c r="E154" s="219" t="s">
        <v>7950</v>
      </c>
      <c r="F154" s="220" t="s">
        <v>7951</v>
      </c>
      <c r="G154" s="221" t="s">
        <v>595</v>
      </c>
      <c r="H154" s="222">
        <v>38</v>
      </c>
      <c r="I154" s="223"/>
      <c r="J154" s="224">
        <f>ROUND(I154*H154,2)</f>
        <v>0</v>
      </c>
      <c r="K154" s="220" t="s">
        <v>378</v>
      </c>
      <c r="L154" s="47"/>
      <c r="M154" s="225" t="s">
        <v>19</v>
      </c>
      <c r="N154" s="226" t="s">
        <v>50</v>
      </c>
      <c r="O154" s="87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9" t="s">
        <v>379</v>
      </c>
      <c r="AT154" s="229" t="s">
        <v>375</v>
      </c>
      <c r="AU154" s="229" t="s">
        <v>91</v>
      </c>
      <c r="AY154" s="20" t="s">
        <v>373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91</v>
      </c>
      <c r="BK154" s="230">
        <f>ROUND(I154*H154,2)</f>
        <v>0</v>
      </c>
      <c r="BL154" s="20" t="s">
        <v>379</v>
      </c>
      <c r="BM154" s="229" t="s">
        <v>1021</v>
      </c>
    </row>
    <row r="155" s="2" customFormat="1">
      <c r="A155" s="41"/>
      <c r="B155" s="42"/>
      <c r="C155" s="43"/>
      <c r="D155" s="231" t="s">
        <v>381</v>
      </c>
      <c r="E155" s="43"/>
      <c r="F155" s="232" t="s">
        <v>7952</v>
      </c>
      <c r="G155" s="43"/>
      <c r="H155" s="43"/>
      <c r="I155" s="233"/>
      <c r="J155" s="43"/>
      <c r="K155" s="43"/>
      <c r="L155" s="47"/>
      <c r="M155" s="234"/>
      <c r="N155" s="23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381</v>
      </c>
      <c r="AU155" s="20" t="s">
        <v>91</v>
      </c>
    </row>
    <row r="156" s="2" customFormat="1" ht="37.8" customHeight="1">
      <c r="A156" s="41"/>
      <c r="B156" s="42"/>
      <c r="C156" s="280" t="s">
        <v>644</v>
      </c>
      <c r="D156" s="280" t="s">
        <v>489</v>
      </c>
      <c r="E156" s="281" t="s">
        <v>7953</v>
      </c>
      <c r="F156" s="282" t="s">
        <v>7954</v>
      </c>
      <c r="G156" s="283" t="s">
        <v>595</v>
      </c>
      <c r="H156" s="284">
        <v>38</v>
      </c>
      <c r="I156" s="285"/>
      <c r="J156" s="286">
        <f>ROUND(I156*H156,2)</f>
        <v>0</v>
      </c>
      <c r="K156" s="282" t="s">
        <v>378</v>
      </c>
      <c r="L156" s="287"/>
      <c r="M156" s="288" t="s">
        <v>19</v>
      </c>
      <c r="N156" s="289" t="s">
        <v>50</v>
      </c>
      <c r="O156" s="87"/>
      <c r="P156" s="227">
        <f>O156*H156</f>
        <v>0</v>
      </c>
      <c r="Q156" s="227">
        <v>0.00095</v>
      </c>
      <c r="R156" s="227">
        <f>Q156*H156</f>
        <v>0.0361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422</v>
      </c>
      <c r="AT156" s="229" t="s">
        <v>489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1032</v>
      </c>
    </row>
    <row r="157" s="2" customFormat="1" ht="21.75" customHeight="1">
      <c r="A157" s="41"/>
      <c r="B157" s="42"/>
      <c r="C157" s="280" t="s">
        <v>650</v>
      </c>
      <c r="D157" s="280" t="s">
        <v>489</v>
      </c>
      <c r="E157" s="281" t="s">
        <v>7955</v>
      </c>
      <c r="F157" s="282" t="s">
        <v>7956</v>
      </c>
      <c r="G157" s="283" t="s">
        <v>595</v>
      </c>
      <c r="H157" s="284">
        <v>38</v>
      </c>
      <c r="I157" s="285"/>
      <c r="J157" s="286">
        <f>ROUND(I157*H157,2)</f>
        <v>0</v>
      </c>
      <c r="K157" s="282" t="s">
        <v>378</v>
      </c>
      <c r="L157" s="287"/>
      <c r="M157" s="288" t="s">
        <v>19</v>
      </c>
      <c r="N157" s="289" t="s">
        <v>50</v>
      </c>
      <c r="O157" s="87"/>
      <c r="P157" s="227">
        <f>O157*H157</f>
        <v>0</v>
      </c>
      <c r="Q157" s="227">
        <v>0.00059999999999999995</v>
      </c>
      <c r="R157" s="227">
        <f>Q157*H157</f>
        <v>0.022799999999999997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422</v>
      </c>
      <c r="AT157" s="229" t="s">
        <v>489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1045</v>
      </c>
    </row>
    <row r="158" s="2" customFormat="1" ht="24.15" customHeight="1">
      <c r="A158" s="41"/>
      <c r="B158" s="42"/>
      <c r="C158" s="218" t="s">
        <v>656</v>
      </c>
      <c r="D158" s="218" t="s">
        <v>375</v>
      </c>
      <c r="E158" s="219" t="s">
        <v>7957</v>
      </c>
      <c r="F158" s="220" t="s">
        <v>7958</v>
      </c>
      <c r="G158" s="221" t="s">
        <v>595</v>
      </c>
      <c r="H158" s="222">
        <v>38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1059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7959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7753</v>
      </c>
      <c r="F160" s="216" t="s">
        <v>7960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SUM(P161:P191)</f>
        <v>0</v>
      </c>
      <c r="Q160" s="210"/>
      <c r="R160" s="211">
        <f>SUM(R161:R191)</f>
        <v>0.032910000000000002</v>
      </c>
      <c r="S160" s="210"/>
      <c r="T160" s="212">
        <f>SUM(T161:T191)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85</v>
      </c>
      <c r="AT160" s="214" t="s">
        <v>77</v>
      </c>
      <c r="AU160" s="214" t="s">
        <v>85</v>
      </c>
      <c r="AY160" s="213" t="s">
        <v>373</v>
      </c>
      <c r="BK160" s="215">
        <f>SUM(BK161:BK191)</f>
        <v>0</v>
      </c>
    </row>
    <row r="161" s="2" customFormat="1" ht="24.15" customHeight="1">
      <c r="A161" s="41"/>
      <c r="B161" s="42"/>
      <c r="C161" s="218" t="s">
        <v>663</v>
      </c>
      <c r="D161" s="218" t="s">
        <v>375</v>
      </c>
      <c r="E161" s="219" t="s">
        <v>7961</v>
      </c>
      <c r="F161" s="220" t="s">
        <v>7962</v>
      </c>
      <c r="G161" s="221" t="s">
        <v>595</v>
      </c>
      <c r="H161" s="222">
        <v>1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1075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7963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2" customFormat="1" ht="24.15" customHeight="1">
      <c r="A163" s="41"/>
      <c r="B163" s="42"/>
      <c r="C163" s="280" t="s">
        <v>676</v>
      </c>
      <c r="D163" s="280" t="s">
        <v>489</v>
      </c>
      <c r="E163" s="281" t="s">
        <v>7964</v>
      </c>
      <c r="F163" s="282" t="s">
        <v>7965</v>
      </c>
      <c r="G163" s="283" t="s">
        <v>595</v>
      </c>
      <c r="H163" s="284">
        <v>1</v>
      </c>
      <c r="I163" s="285"/>
      <c r="J163" s="286">
        <f>ROUND(I163*H163,2)</f>
        <v>0</v>
      </c>
      <c r="K163" s="282" t="s">
        <v>378</v>
      </c>
      <c r="L163" s="287"/>
      <c r="M163" s="288" t="s">
        <v>19</v>
      </c>
      <c r="N163" s="289" t="s">
        <v>50</v>
      </c>
      <c r="O163" s="87"/>
      <c r="P163" s="227">
        <f>O163*H163</f>
        <v>0</v>
      </c>
      <c r="Q163" s="227">
        <v>0.00089999999999999998</v>
      </c>
      <c r="R163" s="227">
        <f>Q163*H163</f>
        <v>0.00089999999999999998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422</v>
      </c>
      <c r="AT163" s="229" t="s">
        <v>489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1090</v>
      </c>
    </row>
    <row r="164" s="2" customFormat="1" ht="16.5" customHeight="1">
      <c r="A164" s="41"/>
      <c r="B164" s="42"/>
      <c r="C164" s="218" t="s">
        <v>684</v>
      </c>
      <c r="D164" s="218" t="s">
        <v>375</v>
      </c>
      <c r="E164" s="219" t="s">
        <v>7966</v>
      </c>
      <c r="F164" s="220" t="s">
        <v>7967</v>
      </c>
      <c r="G164" s="221" t="s">
        <v>595</v>
      </c>
      <c r="H164" s="222">
        <v>1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50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91</v>
      </c>
      <c r="BK164" s="230">
        <f>ROUND(I164*H164,2)</f>
        <v>0</v>
      </c>
      <c r="BL164" s="20" t="s">
        <v>379</v>
      </c>
      <c r="BM164" s="229" t="s">
        <v>1101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7968</v>
      </c>
      <c r="G165" s="43"/>
      <c r="H165" s="43"/>
      <c r="I165" s="233"/>
      <c r="J165" s="43"/>
      <c r="K165" s="43"/>
      <c r="L165" s="47"/>
      <c r="M165" s="234"/>
      <c r="N165" s="23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24.15" customHeight="1">
      <c r="A166" s="41"/>
      <c r="B166" s="42"/>
      <c r="C166" s="280" t="s">
        <v>698</v>
      </c>
      <c r="D166" s="280" t="s">
        <v>489</v>
      </c>
      <c r="E166" s="281" t="s">
        <v>7969</v>
      </c>
      <c r="F166" s="282" t="s">
        <v>7970</v>
      </c>
      <c r="G166" s="283" t="s">
        <v>595</v>
      </c>
      <c r="H166" s="284">
        <v>1</v>
      </c>
      <c r="I166" s="285"/>
      <c r="J166" s="286">
        <f>ROUND(I166*H166,2)</f>
        <v>0</v>
      </c>
      <c r="K166" s="282" t="s">
        <v>378</v>
      </c>
      <c r="L166" s="287"/>
      <c r="M166" s="288" t="s">
        <v>19</v>
      </c>
      <c r="N166" s="289" t="s">
        <v>50</v>
      </c>
      <c r="O166" s="87"/>
      <c r="P166" s="227">
        <f>O166*H166</f>
        <v>0</v>
      </c>
      <c r="Q166" s="227">
        <v>0.0033</v>
      </c>
      <c r="R166" s="227">
        <f>Q166*H166</f>
        <v>0.0033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422</v>
      </c>
      <c r="AT166" s="229" t="s">
        <v>489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379</v>
      </c>
      <c r="BM166" s="229" t="s">
        <v>1114</v>
      </c>
    </row>
    <row r="167" s="2" customFormat="1" ht="24.15" customHeight="1">
      <c r="A167" s="41"/>
      <c r="B167" s="42"/>
      <c r="C167" s="218" t="s">
        <v>705</v>
      </c>
      <c r="D167" s="218" t="s">
        <v>375</v>
      </c>
      <c r="E167" s="219" t="s">
        <v>7971</v>
      </c>
      <c r="F167" s="220" t="s">
        <v>7972</v>
      </c>
      <c r="G167" s="221" t="s">
        <v>595</v>
      </c>
      <c r="H167" s="222">
        <v>1</v>
      </c>
      <c r="I167" s="223"/>
      <c r="J167" s="224">
        <f>ROUND(I167*H167,2)</f>
        <v>0</v>
      </c>
      <c r="K167" s="220" t="s">
        <v>378</v>
      </c>
      <c r="L167" s="47"/>
      <c r="M167" s="225" t="s">
        <v>19</v>
      </c>
      <c r="N167" s="226" t="s">
        <v>50</v>
      </c>
      <c r="O167" s="87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9" t="s">
        <v>379</v>
      </c>
      <c r="AT167" s="229" t="s">
        <v>375</v>
      </c>
      <c r="AU167" s="229" t="s">
        <v>91</v>
      </c>
      <c r="AY167" s="20" t="s">
        <v>373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0" t="s">
        <v>91</v>
      </c>
      <c r="BK167" s="230">
        <f>ROUND(I167*H167,2)</f>
        <v>0</v>
      </c>
      <c r="BL167" s="20" t="s">
        <v>379</v>
      </c>
      <c r="BM167" s="229" t="s">
        <v>1124</v>
      </c>
    </row>
    <row r="168" s="2" customFormat="1">
      <c r="A168" s="41"/>
      <c r="B168" s="42"/>
      <c r="C168" s="43"/>
      <c r="D168" s="231" t="s">
        <v>381</v>
      </c>
      <c r="E168" s="43"/>
      <c r="F168" s="232" t="s">
        <v>7973</v>
      </c>
      <c r="G168" s="43"/>
      <c r="H168" s="43"/>
      <c r="I168" s="233"/>
      <c r="J168" s="43"/>
      <c r="K168" s="43"/>
      <c r="L168" s="47"/>
      <c r="M168" s="234"/>
      <c r="N168" s="23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381</v>
      </c>
      <c r="AU168" s="20" t="s">
        <v>91</v>
      </c>
    </row>
    <row r="169" s="2" customFormat="1" ht="24.15" customHeight="1">
      <c r="A169" s="41"/>
      <c r="B169" s="42"/>
      <c r="C169" s="280" t="s">
        <v>716</v>
      </c>
      <c r="D169" s="280" t="s">
        <v>489</v>
      </c>
      <c r="E169" s="281" t="s">
        <v>7974</v>
      </c>
      <c r="F169" s="282" t="s">
        <v>7975</v>
      </c>
      <c r="G169" s="283" t="s">
        <v>595</v>
      </c>
      <c r="H169" s="284">
        <v>1</v>
      </c>
      <c r="I169" s="285"/>
      <c r="J169" s="286">
        <f>ROUND(I169*H169,2)</f>
        <v>0</v>
      </c>
      <c r="K169" s="282" t="s">
        <v>378</v>
      </c>
      <c r="L169" s="287"/>
      <c r="M169" s="288" t="s">
        <v>19</v>
      </c>
      <c r="N169" s="289" t="s">
        <v>50</v>
      </c>
      <c r="O169" s="87"/>
      <c r="P169" s="227">
        <f>O169*H169</f>
        <v>0</v>
      </c>
      <c r="Q169" s="227">
        <v>0.014200000000000001</v>
      </c>
      <c r="R169" s="227">
        <f>Q169*H169</f>
        <v>0.014200000000000001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422</v>
      </c>
      <c r="AT169" s="229" t="s">
        <v>489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379</v>
      </c>
      <c r="BM169" s="229" t="s">
        <v>743</v>
      </c>
    </row>
    <row r="170" s="2" customFormat="1" ht="24.15" customHeight="1">
      <c r="A170" s="41"/>
      <c r="B170" s="42"/>
      <c r="C170" s="280" t="s">
        <v>727</v>
      </c>
      <c r="D170" s="280" t="s">
        <v>489</v>
      </c>
      <c r="E170" s="281" t="s">
        <v>7976</v>
      </c>
      <c r="F170" s="282" t="s">
        <v>7977</v>
      </c>
      <c r="G170" s="283" t="s">
        <v>595</v>
      </c>
      <c r="H170" s="284">
        <v>1</v>
      </c>
      <c r="I170" s="285"/>
      <c r="J170" s="286">
        <f>ROUND(I170*H170,2)</f>
        <v>0</v>
      </c>
      <c r="K170" s="282" t="s">
        <v>378</v>
      </c>
      <c r="L170" s="287"/>
      <c r="M170" s="288" t="s">
        <v>19</v>
      </c>
      <c r="N170" s="289" t="s">
        <v>50</v>
      </c>
      <c r="O170" s="87"/>
      <c r="P170" s="227">
        <f>O170*H170</f>
        <v>0</v>
      </c>
      <c r="Q170" s="227">
        <v>0.0025000000000000001</v>
      </c>
      <c r="R170" s="227">
        <f>Q170*H170</f>
        <v>0.0025000000000000001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422</v>
      </c>
      <c r="AT170" s="229" t="s">
        <v>489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1224</v>
      </c>
    </row>
    <row r="171" s="2" customFormat="1" ht="24.15" customHeight="1">
      <c r="A171" s="41"/>
      <c r="B171" s="42"/>
      <c r="C171" s="218" t="s">
        <v>738</v>
      </c>
      <c r="D171" s="218" t="s">
        <v>375</v>
      </c>
      <c r="E171" s="219" t="s">
        <v>7978</v>
      </c>
      <c r="F171" s="220" t="s">
        <v>7979</v>
      </c>
      <c r="G171" s="221" t="s">
        <v>595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1260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7980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24.15" customHeight="1">
      <c r="A173" s="41"/>
      <c r="B173" s="42"/>
      <c r="C173" s="280" t="s">
        <v>747</v>
      </c>
      <c r="D173" s="280" t="s">
        <v>489</v>
      </c>
      <c r="E173" s="281" t="s">
        <v>7981</v>
      </c>
      <c r="F173" s="282" t="s">
        <v>7982</v>
      </c>
      <c r="G173" s="283" t="s">
        <v>595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0.00092000000000000003</v>
      </c>
      <c r="R173" s="227">
        <f>Q173*H173</f>
        <v>0.00092000000000000003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1271</v>
      </c>
    </row>
    <row r="174" s="2" customFormat="1" ht="24.15" customHeight="1">
      <c r="A174" s="41"/>
      <c r="B174" s="42"/>
      <c r="C174" s="218" t="s">
        <v>754</v>
      </c>
      <c r="D174" s="218" t="s">
        <v>375</v>
      </c>
      <c r="E174" s="219" t="s">
        <v>7983</v>
      </c>
      <c r="F174" s="220" t="s">
        <v>7984</v>
      </c>
      <c r="G174" s="221" t="s">
        <v>595</v>
      </c>
      <c r="H174" s="222">
        <v>1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1281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7985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2" customFormat="1" ht="16.5" customHeight="1">
      <c r="A176" s="41"/>
      <c r="B176" s="42"/>
      <c r="C176" s="218" t="s">
        <v>763</v>
      </c>
      <c r="D176" s="218" t="s">
        <v>375</v>
      </c>
      <c r="E176" s="219" t="s">
        <v>7986</v>
      </c>
      <c r="F176" s="220" t="s">
        <v>7987</v>
      </c>
      <c r="G176" s="221" t="s">
        <v>595</v>
      </c>
      <c r="H176" s="222">
        <v>1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50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91</v>
      </c>
      <c r="BK176" s="230">
        <f>ROUND(I176*H176,2)</f>
        <v>0</v>
      </c>
      <c r="BL176" s="20" t="s">
        <v>379</v>
      </c>
      <c r="BM176" s="229" t="s">
        <v>1304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7988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2" customFormat="1" ht="24.15" customHeight="1">
      <c r="A178" s="41"/>
      <c r="B178" s="42"/>
      <c r="C178" s="280" t="s">
        <v>324</v>
      </c>
      <c r="D178" s="280" t="s">
        <v>489</v>
      </c>
      <c r="E178" s="281" t="s">
        <v>7989</v>
      </c>
      <c r="F178" s="282" t="s">
        <v>7990</v>
      </c>
      <c r="G178" s="283" t="s">
        <v>595</v>
      </c>
      <c r="H178" s="284">
        <v>1</v>
      </c>
      <c r="I178" s="285"/>
      <c r="J178" s="286">
        <f>ROUND(I178*H178,2)</f>
        <v>0</v>
      </c>
      <c r="K178" s="282" t="s">
        <v>378</v>
      </c>
      <c r="L178" s="287"/>
      <c r="M178" s="288" t="s">
        <v>19</v>
      </c>
      <c r="N178" s="289" t="s">
        <v>50</v>
      </c>
      <c r="O178" s="87"/>
      <c r="P178" s="227">
        <f>O178*H178</f>
        <v>0</v>
      </c>
      <c r="Q178" s="227">
        <v>0.0035300000000000002</v>
      </c>
      <c r="R178" s="227">
        <f>Q178*H178</f>
        <v>0.0035300000000000002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422</v>
      </c>
      <c r="AT178" s="229" t="s">
        <v>489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1314</v>
      </c>
    </row>
    <row r="179" s="2" customFormat="1" ht="24.15" customHeight="1">
      <c r="A179" s="41"/>
      <c r="B179" s="42"/>
      <c r="C179" s="218" t="s">
        <v>774</v>
      </c>
      <c r="D179" s="218" t="s">
        <v>375</v>
      </c>
      <c r="E179" s="219" t="s">
        <v>7991</v>
      </c>
      <c r="F179" s="220" t="s">
        <v>7992</v>
      </c>
      <c r="G179" s="221" t="s">
        <v>595</v>
      </c>
      <c r="H179" s="222">
        <v>42</v>
      </c>
      <c r="I179" s="223"/>
      <c r="J179" s="224">
        <f>ROUND(I179*H179,2)</f>
        <v>0</v>
      </c>
      <c r="K179" s="220" t="s">
        <v>378</v>
      </c>
      <c r="L179" s="47"/>
      <c r="M179" s="225" t="s">
        <v>19</v>
      </c>
      <c r="N179" s="226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379</v>
      </c>
      <c r="AT179" s="229" t="s">
        <v>375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379</v>
      </c>
      <c r="BM179" s="229" t="s">
        <v>1324</v>
      </c>
    </row>
    <row r="180" s="2" customFormat="1">
      <c r="A180" s="41"/>
      <c r="B180" s="42"/>
      <c r="C180" s="43"/>
      <c r="D180" s="231" t="s">
        <v>381</v>
      </c>
      <c r="E180" s="43"/>
      <c r="F180" s="232" t="s">
        <v>7993</v>
      </c>
      <c r="G180" s="43"/>
      <c r="H180" s="43"/>
      <c r="I180" s="233"/>
      <c r="J180" s="43"/>
      <c r="K180" s="43"/>
      <c r="L180" s="47"/>
      <c r="M180" s="234"/>
      <c r="N180" s="23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381</v>
      </c>
      <c r="AU180" s="20" t="s">
        <v>91</v>
      </c>
    </row>
    <row r="181" s="2" customFormat="1" ht="16.5" customHeight="1">
      <c r="A181" s="41"/>
      <c r="B181" s="42"/>
      <c r="C181" s="280" t="s">
        <v>781</v>
      </c>
      <c r="D181" s="280" t="s">
        <v>489</v>
      </c>
      <c r="E181" s="281" t="s">
        <v>7994</v>
      </c>
      <c r="F181" s="282" t="s">
        <v>7995</v>
      </c>
      <c r="G181" s="283" t="s">
        <v>595</v>
      </c>
      <c r="H181" s="284">
        <v>42</v>
      </c>
      <c r="I181" s="285"/>
      <c r="J181" s="286">
        <f>ROUND(I181*H181,2)</f>
        <v>0</v>
      </c>
      <c r="K181" s="282" t="s">
        <v>378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0.00012</v>
      </c>
      <c r="R181" s="227">
        <f>Q181*H181</f>
        <v>0.0050400000000000002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422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1343</v>
      </c>
    </row>
    <row r="182" s="2" customFormat="1" ht="16.5" customHeight="1">
      <c r="A182" s="41"/>
      <c r="B182" s="42"/>
      <c r="C182" s="280" t="s">
        <v>787</v>
      </c>
      <c r="D182" s="280" t="s">
        <v>489</v>
      </c>
      <c r="E182" s="281" t="s">
        <v>7996</v>
      </c>
      <c r="F182" s="282" t="s">
        <v>7997</v>
      </c>
      <c r="G182" s="283" t="s">
        <v>595</v>
      </c>
      <c r="H182" s="284">
        <v>42</v>
      </c>
      <c r="I182" s="285"/>
      <c r="J182" s="286">
        <f>ROUND(I182*H182,2)</f>
        <v>0</v>
      </c>
      <c r="K182" s="282" t="s">
        <v>378</v>
      </c>
      <c r="L182" s="287"/>
      <c r="M182" s="288" t="s">
        <v>19</v>
      </c>
      <c r="N182" s="289" t="s">
        <v>50</v>
      </c>
      <c r="O182" s="87"/>
      <c r="P182" s="227">
        <f>O182*H182</f>
        <v>0</v>
      </c>
      <c r="Q182" s="227">
        <v>1.0000000000000001E-05</v>
      </c>
      <c r="R182" s="227">
        <f>Q182*H182</f>
        <v>0.00042000000000000002</v>
      </c>
      <c r="S182" s="227">
        <v>0</v>
      </c>
      <c r="T182" s="22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9" t="s">
        <v>422</v>
      </c>
      <c r="AT182" s="229" t="s">
        <v>489</v>
      </c>
      <c r="AU182" s="229" t="s">
        <v>91</v>
      </c>
      <c r="AY182" s="20" t="s">
        <v>373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0" t="s">
        <v>91</v>
      </c>
      <c r="BK182" s="230">
        <f>ROUND(I182*H182,2)</f>
        <v>0</v>
      </c>
      <c r="BL182" s="20" t="s">
        <v>379</v>
      </c>
      <c r="BM182" s="229" t="s">
        <v>1360</v>
      </c>
    </row>
    <row r="183" s="2" customFormat="1" ht="16.5" customHeight="1">
      <c r="A183" s="41"/>
      <c r="B183" s="42"/>
      <c r="C183" s="218" t="s">
        <v>793</v>
      </c>
      <c r="D183" s="218" t="s">
        <v>375</v>
      </c>
      <c r="E183" s="219" t="s">
        <v>7998</v>
      </c>
      <c r="F183" s="220" t="s">
        <v>6432</v>
      </c>
      <c r="G183" s="221" t="s">
        <v>595</v>
      </c>
      <c r="H183" s="222">
        <v>42</v>
      </c>
      <c r="I183" s="223"/>
      <c r="J183" s="224">
        <f>ROUND(I183*H183,2)</f>
        <v>0</v>
      </c>
      <c r="K183" s="220" t="s">
        <v>7650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379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379</v>
      </c>
      <c r="BM183" s="229" t="s">
        <v>1368</v>
      </c>
    </row>
    <row r="184" s="2" customFormat="1" ht="16.5" customHeight="1">
      <c r="A184" s="41"/>
      <c r="B184" s="42"/>
      <c r="C184" s="280" t="s">
        <v>799</v>
      </c>
      <c r="D184" s="280" t="s">
        <v>489</v>
      </c>
      <c r="E184" s="281" t="s">
        <v>7921</v>
      </c>
      <c r="F184" s="282" t="s">
        <v>7999</v>
      </c>
      <c r="G184" s="283" t="s">
        <v>595</v>
      </c>
      <c r="H184" s="284">
        <v>42</v>
      </c>
      <c r="I184" s="285"/>
      <c r="J184" s="286">
        <f>ROUND(I184*H184,2)</f>
        <v>0</v>
      </c>
      <c r="K184" s="282" t="s">
        <v>7650</v>
      </c>
      <c r="L184" s="287"/>
      <c r="M184" s="288" t="s">
        <v>19</v>
      </c>
      <c r="N184" s="289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422</v>
      </c>
      <c r="AT184" s="229" t="s">
        <v>489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1378</v>
      </c>
    </row>
    <row r="185" s="2" customFormat="1" ht="24.15" customHeight="1">
      <c r="A185" s="41"/>
      <c r="B185" s="42"/>
      <c r="C185" s="280" t="s">
        <v>805</v>
      </c>
      <c r="D185" s="280" t="s">
        <v>489</v>
      </c>
      <c r="E185" s="281" t="s">
        <v>7924</v>
      </c>
      <c r="F185" s="282" t="s">
        <v>7925</v>
      </c>
      <c r="G185" s="283" t="s">
        <v>595</v>
      </c>
      <c r="H185" s="284">
        <v>42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50</v>
      </c>
      <c r="O185" s="87"/>
      <c r="P185" s="227">
        <f>O185*H185</f>
        <v>0</v>
      </c>
      <c r="Q185" s="227">
        <v>5.0000000000000002E-05</v>
      </c>
      <c r="R185" s="227">
        <f>Q185*H185</f>
        <v>0.0021000000000000003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91</v>
      </c>
      <c r="BK185" s="230">
        <f>ROUND(I185*H185,2)</f>
        <v>0</v>
      </c>
      <c r="BL185" s="20" t="s">
        <v>379</v>
      </c>
      <c r="BM185" s="229" t="s">
        <v>1388</v>
      </c>
    </row>
    <row r="186" s="2" customFormat="1" ht="24.15" customHeight="1">
      <c r="A186" s="41"/>
      <c r="B186" s="42"/>
      <c r="C186" s="218" t="s">
        <v>811</v>
      </c>
      <c r="D186" s="218" t="s">
        <v>375</v>
      </c>
      <c r="E186" s="219" t="s">
        <v>8000</v>
      </c>
      <c r="F186" s="220" t="s">
        <v>8001</v>
      </c>
      <c r="G186" s="221" t="s">
        <v>595</v>
      </c>
      <c r="H186" s="222">
        <v>7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379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379</v>
      </c>
      <c r="BM186" s="229" t="s">
        <v>1398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8002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2" customFormat="1" ht="16.5" customHeight="1">
      <c r="A188" s="41"/>
      <c r="B188" s="42"/>
      <c r="C188" s="280" t="s">
        <v>817</v>
      </c>
      <c r="D188" s="280" t="s">
        <v>489</v>
      </c>
      <c r="E188" s="281" t="s">
        <v>8003</v>
      </c>
      <c r="F188" s="282" t="s">
        <v>8004</v>
      </c>
      <c r="G188" s="283" t="s">
        <v>595</v>
      </c>
      <c r="H188" s="284">
        <v>7</v>
      </c>
      <c r="I188" s="285"/>
      <c r="J188" s="286">
        <f>ROUND(I188*H188,2)</f>
        <v>0</v>
      </c>
      <c r="K188" s="282" t="s">
        <v>7650</v>
      </c>
      <c r="L188" s="287"/>
      <c r="M188" s="288" t="s">
        <v>19</v>
      </c>
      <c r="N188" s="289" t="s">
        <v>50</v>
      </c>
      <c r="O188" s="87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9" t="s">
        <v>422</v>
      </c>
      <c r="AT188" s="229" t="s">
        <v>489</v>
      </c>
      <c r="AU188" s="229" t="s">
        <v>91</v>
      </c>
      <c r="AY188" s="20" t="s">
        <v>373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0" t="s">
        <v>91</v>
      </c>
      <c r="BK188" s="230">
        <f>ROUND(I188*H188,2)</f>
        <v>0</v>
      </c>
      <c r="BL188" s="20" t="s">
        <v>379</v>
      </c>
      <c r="BM188" s="229" t="s">
        <v>1408</v>
      </c>
    </row>
    <row r="189" s="2" customFormat="1" ht="55.5" customHeight="1">
      <c r="A189" s="41"/>
      <c r="B189" s="42"/>
      <c r="C189" s="218" t="s">
        <v>823</v>
      </c>
      <c r="D189" s="218" t="s">
        <v>375</v>
      </c>
      <c r="E189" s="219" t="s">
        <v>7653</v>
      </c>
      <c r="F189" s="220" t="s">
        <v>7654</v>
      </c>
      <c r="G189" s="221" t="s">
        <v>595</v>
      </c>
      <c r="H189" s="222">
        <v>4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1420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7655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16.5" customHeight="1">
      <c r="A191" s="41"/>
      <c r="B191" s="42"/>
      <c r="C191" s="218" t="s">
        <v>878</v>
      </c>
      <c r="D191" s="218" t="s">
        <v>375</v>
      </c>
      <c r="E191" s="219" t="s">
        <v>8005</v>
      </c>
      <c r="F191" s="220" t="s">
        <v>8006</v>
      </c>
      <c r="G191" s="221" t="s">
        <v>595</v>
      </c>
      <c r="H191" s="222">
        <v>4</v>
      </c>
      <c r="I191" s="223"/>
      <c r="J191" s="224">
        <f>ROUND(I191*H191,2)</f>
        <v>0</v>
      </c>
      <c r="K191" s="220" t="s">
        <v>7650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1428</v>
      </c>
    </row>
    <row r="192" s="12" customFormat="1" ht="22.8" customHeight="1">
      <c r="A192" s="12"/>
      <c r="B192" s="202"/>
      <c r="C192" s="203"/>
      <c r="D192" s="204" t="s">
        <v>77</v>
      </c>
      <c r="E192" s="216" t="s">
        <v>2379</v>
      </c>
      <c r="F192" s="216" t="s">
        <v>7680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SUM(P193:P234)</f>
        <v>0</v>
      </c>
      <c r="Q192" s="210"/>
      <c r="R192" s="211">
        <f>SUM(R193:R234)</f>
        <v>1.6559699999999999</v>
      </c>
      <c r="S192" s="210"/>
      <c r="T192" s="212">
        <f>SUM(T193:T234)</f>
        <v>1.1220000000000001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85</v>
      </c>
      <c r="AT192" s="214" t="s">
        <v>77</v>
      </c>
      <c r="AU192" s="214" t="s">
        <v>85</v>
      </c>
      <c r="AY192" s="213" t="s">
        <v>373</v>
      </c>
      <c r="BK192" s="215">
        <f>SUM(BK193:BK234)</f>
        <v>0</v>
      </c>
    </row>
    <row r="193" s="2" customFormat="1" ht="24.15" customHeight="1">
      <c r="A193" s="41"/>
      <c r="B193" s="42"/>
      <c r="C193" s="218" t="s">
        <v>928</v>
      </c>
      <c r="D193" s="218" t="s">
        <v>375</v>
      </c>
      <c r="E193" s="219" t="s">
        <v>6881</v>
      </c>
      <c r="F193" s="220" t="s">
        <v>6882</v>
      </c>
      <c r="G193" s="221" t="s">
        <v>230</v>
      </c>
      <c r="H193" s="222">
        <v>10500</v>
      </c>
      <c r="I193" s="223"/>
      <c r="J193" s="224">
        <f>ROUND(I193*H193,2)</f>
        <v>0</v>
      </c>
      <c r="K193" s="220" t="s">
        <v>378</v>
      </c>
      <c r="L193" s="47"/>
      <c r="M193" s="225" t="s">
        <v>19</v>
      </c>
      <c r="N193" s="226" t="s">
        <v>50</v>
      </c>
      <c r="O193" s="87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379</v>
      </c>
      <c r="AT193" s="229" t="s">
        <v>375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379</v>
      </c>
      <c r="BM193" s="229" t="s">
        <v>1437</v>
      </c>
    </row>
    <row r="194" s="2" customFormat="1">
      <c r="A194" s="41"/>
      <c r="B194" s="42"/>
      <c r="C194" s="43"/>
      <c r="D194" s="231" t="s">
        <v>381</v>
      </c>
      <c r="E194" s="43"/>
      <c r="F194" s="232" t="s">
        <v>8007</v>
      </c>
      <c r="G194" s="43"/>
      <c r="H194" s="43"/>
      <c r="I194" s="233"/>
      <c r="J194" s="43"/>
      <c r="K194" s="43"/>
      <c r="L194" s="47"/>
      <c r="M194" s="234"/>
      <c r="N194" s="23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381</v>
      </c>
      <c r="AU194" s="20" t="s">
        <v>91</v>
      </c>
    </row>
    <row r="195" s="2" customFormat="1" ht="37.8" customHeight="1">
      <c r="A195" s="41"/>
      <c r="B195" s="42"/>
      <c r="C195" s="280" t="s">
        <v>933</v>
      </c>
      <c r="D195" s="280" t="s">
        <v>489</v>
      </c>
      <c r="E195" s="281" t="s">
        <v>8008</v>
      </c>
      <c r="F195" s="282" t="s">
        <v>8009</v>
      </c>
      <c r="G195" s="283" t="s">
        <v>230</v>
      </c>
      <c r="H195" s="284">
        <v>10500</v>
      </c>
      <c r="I195" s="285"/>
      <c r="J195" s="286">
        <f>ROUND(I195*H195,2)</f>
        <v>0</v>
      </c>
      <c r="K195" s="282" t="s">
        <v>378</v>
      </c>
      <c r="L195" s="287"/>
      <c r="M195" s="288" t="s">
        <v>19</v>
      </c>
      <c r="N195" s="289" t="s">
        <v>50</v>
      </c>
      <c r="O195" s="87"/>
      <c r="P195" s="227">
        <f>O195*H195</f>
        <v>0</v>
      </c>
      <c r="Q195" s="227">
        <v>6.0000000000000002E-05</v>
      </c>
      <c r="R195" s="227">
        <f>Q195*H195</f>
        <v>0.63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422</v>
      </c>
      <c r="AT195" s="229" t="s">
        <v>489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379</v>
      </c>
      <c r="BM195" s="229" t="s">
        <v>1453</v>
      </c>
    </row>
    <row r="196" s="2" customFormat="1" ht="24.15" customHeight="1">
      <c r="A196" s="41"/>
      <c r="B196" s="42"/>
      <c r="C196" s="218" t="s">
        <v>941</v>
      </c>
      <c r="D196" s="218" t="s">
        <v>375</v>
      </c>
      <c r="E196" s="219" t="s">
        <v>7681</v>
      </c>
      <c r="F196" s="220" t="s">
        <v>7682</v>
      </c>
      <c r="G196" s="221" t="s">
        <v>230</v>
      </c>
      <c r="H196" s="222">
        <v>2500</v>
      </c>
      <c r="I196" s="223"/>
      <c r="J196" s="224">
        <f>ROUND(I196*H196,2)</f>
        <v>0</v>
      </c>
      <c r="K196" s="220" t="s">
        <v>378</v>
      </c>
      <c r="L196" s="47"/>
      <c r="M196" s="225" t="s">
        <v>19</v>
      </c>
      <c r="N196" s="226" t="s">
        <v>50</v>
      </c>
      <c r="O196" s="87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9" t="s">
        <v>379</v>
      </c>
      <c r="AT196" s="229" t="s">
        <v>375</v>
      </c>
      <c r="AU196" s="229" t="s">
        <v>91</v>
      </c>
      <c r="AY196" s="20" t="s">
        <v>373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0" t="s">
        <v>91</v>
      </c>
      <c r="BK196" s="230">
        <f>ROUND(I196*H196,2)</f>
        <v>0</v>
      </c>
      <c r="BL196" s="20" t="s">
        <v>379</v>
      </c>
      <c r="BM196" s="229" t="s">
        <v>1465</v>
      </c>
    </row>
    <row r="197" s="2" customFormat="1">
      <c r="A197" s="41"/>
      <c r="B197" s="42"/>
      <c r="C197" s="43"/>
      <c r="D197" s="231" t="s">
        <v>381</v>
      </c>
      <c r="E197" s="43"/>
      <c r="F197" s="232" t="s">
        <v>7683</v>
      </c>
      <c r="G197" s="43"/>
      <c r="H197" s="43"/>
      <c r="I197" s="233"/>
      <c r="J197" s="43"/>
      <c r="K197" s="43"/>
      <c r="L197" s="47"/>
      <c r="M197" s="234"/>
      <c r="N197" s="23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381</v>
      </c>
      <c r="AU197" s="20" t="s">
        <v>91</v>
      </c>
    </row>
    <row r="198" s="2" customFormat="1" ht="37.8" customHeight="1">
      <c r="A198" s="41"/>
      <c r="B198" s="42"/>
      <c r="C198" s="280" t="s">
        <v>949</v>
      </c>
      <c r="D198" s="280" t="s">
        <v>489</v>
      </c>
      <c r="E198" s="281" t="s">
        <v>8010</v>
      </c>
      <c r="F198" s="282" t="s">
        <v>8011</v>
      </c>
      <c r="G198" s="283" t="s">
        <v>230</v>
      </c>
      <c r="H198" s="284">
        <v>2500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4.0000000000000003E-05</v>
      </c>
      <c r="R198" s="227">
        <f>Q198*H198</f>
        <v>0.10000000000000001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422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379</v>
      </c>
      <c r="BM198" s="229" t="s">
        <v>1475</v>
      </c>
    </row>
    <row r="199" s="2" customFormat="1" ht="55.5" customHeight="1">
      <c r="A199" s="41"/>
      <c r="B199" s="42"/>
      <c r="C199" s="218" t="s">
        <v>955</v>
      </c>
      <c r="D199" s="218" t="s">
        <v>375</v>
      </c>
      <c r="E199" s="219" t="s">
        <v>7718</v>
      </c>
      <c r="F199" s="220" t="s">
        <v>7719</v>
      </c>
      <c r="G199" s="221" t="s">
        <v>230</v>
      </c>
      <c r="H199" s="222">
        <v>50</v>
      </c>
      <c r="I199" s="223"/>
      <c r="J199" s="224">
        <f>ROUND(I199*H199,2)</f>
        <v>0</v>
      </c>
      <c r="K199" s="220" t="s">
        <v>378</v>
      </c>
      <c r="L199" s="47"/>
      <c r="M199" s="225" t="s">
        <v>19</v>
      </c>
      <c r="N199" s="226" t="s">
        <v>50</v>
      </c>
      <c r="O199" s="87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9" t="s">
        <v>379</v>
      </c>
      <c r="AT199" s="229" t="s">
        <v>375</v>
      </c>
      <c r="AU199" s="229" t="s">
        <v>91</v>
      </c>
      <c r="AY199" s="20" t="s">
        <v>373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0" t="s">
        <v>91</v>
      </c>
      <c r="BK199" s="230">
        <f>ROUND(I199*H199,2)</f>
        <v>0</v>
      </c>
      <c r="BL199" s="20" t="s">
        <v>379</v>
      </c>
      <c r="BM199" s="229" t="s">
        <v>1485</v>
      </c>
    </row>
    <row r="200" s="2" customFormat="1">
      <c r="A200" s="41"/>
      <c r="B200" s="42"/>
      <c r="C200" s="43"/>
      <c r="D200" s="231" t="s">
        <v>381</v>
      </c>
      <c r="E200" s="43"/>
      <c r="F200" s="232" t="s">
        <v>7720</v>
      </c>
      <c r="G200" s="43"/>
      <c r="H200" s="43"/>
      <c r="I200" s="233"/>
      <c r="J200" s="43"/>
      <c r="K200" s="43"/>
      <c r="L200" s="47"/>
      <c r="M200" s="234"/>
      <c r="N200" s="23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381</v>
      </c>
      <c r="AU200" s="20" t="s">
        <v>91</v>
      </c>
    </row>
    <row r="201" s="2" customFormat="1" ht="24.15" customHeight="1">
      <c r="A201" s="41"/>
      <c r="B201" s="42"/>
      <c r="C201" s="280" t="s">
        <v>960</v>
      </c>
      <c r="D201" s="280" t="s">
        <v>489</v>
      </c>
      <c r="E201" s="281" t="s">
        <v>7721</v>
      </c>
      <c r="F201" s="282" t="s">
        <v>7722</v>
      </c>
      <c r="G201" s="283" t="s">
        <v>230</v>
      </c>
      <c r="H201" s="284">
        <v>50</v>
      </c>
      <c r="I201" s="285"/>
      <c r="J201" s="286">
        <f>ROUND(I201*H201,2)</f>
        <v>0</v>
      </c>
      <c r="K201" s="282" t="s">
        <v>378</v>
      </c>
      <c r="L201" s="287"/>
      <c r="M201" s="288" t="s">
        <v>19</v>
      </c>
      <c r="N201" s="289" t="s">
        <v>50</v>
      </c>
      <c r="O201" s="87"/>
      <c r="P201" s="227">
        <f>O201*H201</f>
        <v>0</v>
      </c>
      <c r="Q201" s="227">
        <v>6.9999999999999994E-05</v>
      </c>
      <c r="R201" s="227">
        <f>Q201*H201</f>
        <v>0.0034999999999999996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422</v>
      </c>
      <c r="AT201" s="229" t="s">
        <v>489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379</v>
      </c>
      <c r="BM201" s="229" t="s">
        <v>1495</v>
      </c>
    </row>
    <row r="202" s="2" customFormat="1" ht="33" customHeight="1">
      <c r="A202" s="41"/>
      <c r="B202" s="42"/>
      <c r="C202" s="218" t="s">
        <v>973</v>
      </c>
      <c r="D202" s="218" t="s">
        <v>375</v>
      </c>
      <c r="E202" s="219" t="s">
        <v>8012</v>
      </c>
      <c r="F202" s="220" t="s">
        <v>8013</v>
      </c>
      <c r="G202" s="221" t="s">
        <v>230</v>
      </c>
      <c r="H202" s="222">
        <v>230</v>
      </c>
      <c r="I202" s="223"/>
      <c r="J202" s="224">
        <f>ROUND(I202*H202,2)</f>
        <v>0</v>
      </c>
      <c r="K202" s="220" t="s">
        <v>378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379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379</v>
      </c>
      <c r="BM202" s="229" t="s">
        <v>1508</v>
      </c>
    </row>
    <row r="203" s="2" customFormat="1">
      <c r="A203" s="41"/>
      <c r="B203" s="42"/>
      <c r="C203" s="43"/>
      <c r="D203" s="231" t="s">
        <v>381</v>
      </c>
      <c r="E203" s="43"/>
      <c r="F203" s="232" t="s">
        <v>8014</v>
      </c>
      <c r="G203" s="43"/>
      <c r="H203" s="43"/>
      <c r="I203" s="233"/>
      <c r="J203" s="43"/>
      <c r="K203" s="43"/>
      <c r="L203" s="47"/>
      <c r="M203" s="234"/>
      <c r="N203" s="23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381</v>
      </c>
      <c r="AU203" s="20" t="s">
        <v>91</v>
      </c>
    </row>
    <row r="204" s="2" customFormat="1" ht="16.5" customHeight="1">
      <c r="A204" s="41"/>
      <c r="B204" s="42"/>
      <c r="C204" s="280" t="s">
        <v>982</v>
      </c>
      <c r="D204" s="280" t="s">
        <v>489</v>
      </c>
      <c r="E204" s="281" t="s">
        <v>8015</v>
      </c>
      <c r="F204" s="282" t="s">
        <v>8016</v>
      </c>
      <c r="G204" s="283" t="s">
        <v>230</v>
      </c>
      <c r="H204" s="284">
        <v>230</v>
      </c>
      <c r="I204" s="285"/>
      <c r="J204" s="286">
        <f>ROUND(I204*H204,2)</f>
        <v>0</v>
      </c>
      <c r="K204" s="282" t="s">
        <v>378</v>
      </c>
      <c r="L204" s="287"/>
      <c r="M204" s="288" t="s">
        <v>19</v>
      </c>
      <c r="N204" s="289" t="s">
        <v>50</v>
      </c>
      <c r="O204" s="87"/>
      <c r="P204" s="227">
        <f>O204*H204</f>
        <v>0</v>
      </c>
      <c r="Q204" s="227">
        <v>0.0022499999999999998</v>
      </c>
      <c r="R204" s="227">
        <f>Q204*H204</f>
        <v>0.51749999999999996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422</v>
      </c>
      <c r="AT204" s="229" t="s">
        <v>489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379</v>
      </c>
      <c r="BM204" s="229" t="s">
        <v>1517</v>
      </c>
    </row>
    <row r="205" s="2" customFormat="1" ht="16.5" customHeight="1">
      <c r="A205" s="41"/>
      <c r="B205" s="42"/>
      <c r="C205" s="280" t="s">
        <v>996</v>
      </c>
      <c r="D205" s="280" t="s">
        <v>489</v>
      </c>
      <c r="E205" s="281" t="s">
        <v>8017</v>
      </c>
      <c r="F205" s="282" t="s">
        <v>8018</v>
      </c>
      <c r="G205" s="283" t="s">
        <v>230</v>
      </c>
      <c r="H205" s="284">
        <v>230</v>
      </c>
      <c r="I205" s="285"/>
      <c r="J205" s="286">
        <f>ROUND(I205*H205,2)</f>
        <v>0</v>
      </c>
      <c r="K205" s="282" t="s">
        <v>378</v>
      </c>
      <c r="L205" s="287"/>
      <c r="M205" s="288" t="s">
        <v>19</v>
      </c>
      <c r="N205" s="289" t="s">
        <v>50</v>
      </c>
      <c r="O205" s="87"/>
      <c r="P205" s="227">
        <f>O205*H205</f>
        <v>0</v>
      </c>
      <c r="Q205" s="227">
        <v>0.00044999999999999999</v>
      </c>
      <c r="R205" s="227">
        <f>Q205*H205</f>
        <v>0.1035</v>
      </c>
      <c r="S205" s="227">
        <v>0</v>
      </c>
      <c r="T205" s="22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9" t="s">
        <v>422</v>
      </c>
      <c r="AT205" s="229" t="s">
        <v>489</v>
      </c>
      <c r="AU205" s="229" t="s">
        <v>91</v>
      </c>
      <c r="AY205" s="20" t="s">
        <v>373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0" t="s">
        <v>91</v>
      </c>
      <c r="BK205" s="230">
        <f>ROUND(I205*H205,2)</f>
        <v>0</v>
      </c>
      <c r="BL205" s="20" t="s">
        <v>379</v>
      </c>
      <c r="BM205" s="229" t="s">
        <v>1533</v>
      </c>
    </row>
    <row r="206" s="2" customFormat="1" ht="24.15" customHeight="1">
      <c r="A206" s="41"/>
      <c r="B206" s="42"/>
      <c r="C206" s="218" t="s">
        <v>1001</v>
      </c>
      <c r="D206" s="218" t="s">
        <v>375</v>
      </c>
      <c r="E206" s="219" t="s">
        <v>6864</v>
      </c>
      <c r="F206" s="220" t="s">
        <v>6865</v>
      </c>
      <c r="G206" s="221" t="s">
        <v>230</v>
      </c>
      <c r="H206" s="222">
        <v>230</v>
      </c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379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379</v>
      </c>
      <c r="BM206" s="229" t="s">
        <v>1545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8019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2" customFormat="1" ht="21.75" customHeight="1">
      <c r="A208" s="41"/>
      <c r="B208" s="42"/>
      <c r="C208" s="218" t="s">
        <v>1009</v>
      </c>
      <c r="D208" s="218" t="s">
        <v>375</v>
      </c>
      <c r="E208" s="219" t="s">
        <v>7710</v>
      </c>
      <c r="F208" s="220" t="s">
        <v>7711</v>
      </c>
      <c r="G208" s="221" t="s">
        <v>230</v>
      </c>
      <c r="H208" s="222">
        <v>230</v>
      </c>
      <c r="I208" s="223"/>
      <c r="J208" s="224">
        <f>ROUND(I208*H208,2)</f>
        <v>0</v>
      </c>
      <c r="K208" s="220" t="s">
        <v>378</v>
      </c>
      <c r="L208" s="47"/>
      <c r="M208" s="225" t="s">
        <v>19</v>
      </c>
      <c r="N208" s="226" t="s">
        <v>50</v>
      </c>
      <c r="O208" s="87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9" t="s">
        <v>379</v>
      </c>
      <c r="AT208" s="229" t="s">
        <v>375</v>
      </c>
      <c r="AU208" s="229" t="s">
        <v>91</v>
      </c>
      <c r="AY208" s="20" t="s">
        <v>373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0" t="s">
        <v>91</v>
      </c>
      <c r="BK208" s="230">
        <f>ROUND(I208*H208,2)</f>
        <v>0</v>
      </c>
      <c r="BL208" s="20" t="s">
        <v>379</v>
      </c>
      <c r="BM208" s="229" t="s">
        <v>1634</v>
      </c>
    </row>
    <row r="209" s="2" customFormat="1">
      <c r="A209" s="41"/>
      <c r="B209" s="42"/>
      <c r="C209" s="43"/>
      <c r="D209" s="231" t="s">
        <v>381</v>
      </c>
      <c r="E209" s="43"/>
      <c r="F209" s="232" t="s">
        <v>7712</v>
      </c>
      <c r="G209" s="43"/>
      <c r="H209" s="43"/>
      <c r="I209" s="233"/>
      <c r="J209" s="43"/>
      <c r="K209" s="43"/>
      <c r="L209" s="47"/>
      <c r="M209" s="234"/>
      <c r="N209" s="23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381</v>
      </c>
      <c r="AU209" s="20" t="s">
        <v>91</v>
      </c>
    </row>
    <row r="210" s="2" customFormat="1" ht="24.15" customHeight="1">
      <c r="A210" s="41"/>
      <c r="B210" s="42"/>
      <c r="C210" s="218" t="s">
        <v>1014</v>
      </c>
      <c r="D210" s="218" t="s">
        <v>375</v>
      </c>
      <c r="E210" s="219" t="s">
        <v>7697</v>
      </c>
      <c r="F210" s="220" t="s">
        <v>7698</v>
      </c>
      <c r="G210" s="221" t="s">
        <v>230</v>
      </c>
      <c r="H210" s="222">
        <v>1500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379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379</v>
      </c>
      <c r="BM210" s="229" t="s">
        <v>1642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7699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2" customFormat="1" ht="21.75" customHeight="1">
      <c r="A212" s="41"/>
      <c r="B212" s="42"/>
      <c r="C212" s="280" t="s">
        <v>1021</v>
      </c>
      <c r="D212" s="280" t="s">
        <v>489</v>
      </c>
      <c r="E212" s="281" t="s">
        <v>7702</v>
      </c>
      <c r="F212" s="282" t="s">
        <v>7703</v>
      </c>
      <c r="G212" s="283" t="s">
        <v>230</v>
      </c>
      <c r="H212" s="284">
        <v>500</v>
      </c>
      <c r="I212" s="285"/>
      <c r="J212" s="286">
        <f>ROUND(I212*H212,2)</f>
        <v>0</v>
      </c>
      <c r="K212" s="282" t="s">
        <v>378</v>
      </c>
      <c r="L212" s="287"/>
      <c r="M212" s="288" t="s">
        <v>19</v>
      </c>
      <c r="N212" s="289" t="s">
        <v>50</v>
      </c>
      <c r="O212" s="87"/>
      <c r="P212" s="227">
        <f>O212*H212</f>
        <v>0</v>
      </c>
      <c r="Q212" s="227">
        <v>0.00016000000000000001</v>
      </c>
      <c r="R212" s="227">
        <f>Q212*H212</f>
        <v>0.080000000000000002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422</v>
      </c>
      <c r="AT212" s="229" t="s">
        <v>489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91</v>
      </c>
      <c r="BK212" s="230">
        <f>ROUND(I212*H212,2)</f>
        <v>0</v>
      </c>
      <c r="BL212" s="20" t="s">
        <v>379</v>
      </c>
      <c r="BM212" s="229" t="s">
        <v>1694</v>
      </c>
    </row>
    <row r="213" s="2" customFormat="1" ht="21.75" customHeight="1">
      <c r="A213" s="41"/>
      <c r="B213" s="42"/>
      <c r="C213" s="280" t="s">
        <v>1027</v>
      </c>
      <c r="D213" s="280" t="s">
        <v>489</v>
      </c>
      <c r="E213" s="281" t="s">
        <v>7704</v>
      </c>
      <c r="F213" s="282" t="s">
        <v>7705</v>
      </c>
      <c r="G213" s="283" t="s">
        <v>230</v>
      </c>
      <c r="H213" s="284">
        <v>1000</v>
      </c>
      <c r="I213" s="285"/>
      <c r="J213" s="286">
        <f>ROUND(I213*H213,2)</f>
        <v>0</v>
      </c>
      <c r="K213" s="282" t="s">
        <v>378</v>
      </c>
      <c r="L213" s="287"/>
      <c r="M213" s="288" t="s">
        <v>19</v>
      </c>
      <c r="N213" s="289" t="s">
        <v>50</v>
      </c>
      <c r="O213" s="87"/>
      <c r="P213" s="227">
        <f>O213*H213</f>
        <v>0</v>
      </c>
      <c r="Q213" s="227">
        <v>0.00022000000000000001</v>
      </c>
      <c r="R213" s="227">
        <f>Q213*H213</f>
        <v>0.22</v>
      </c>
      <c r="S213" s="227">
        <v>0</v>
      </c>
      <c r="T213" s="22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9" t="s">
        <v>422</v>
      </c>
      <c r="AT213" s="229" t="s">
        <v>489</v>
      </c>
      <c r="AU213" s="229" t="s">
        <v>91</v>
      </c>
      <c r="AY213" s="20" t="s">
        <v>373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91</v>
      </c>
      <c r="BK213" s="230">
        <f>ROUND(I213*H213,2)</f>
        <v>0</v>
      </c>
      <c r="BL213" s="20" t="s">
        <v>379</v>
      </c>
      <c r="BM213" s="229" t="s">
        <v>1702</v>
      </c>
    </row>
    <row r="214" s="2" customFormat="1" ht="16.5" customHeight="1">
      <c r="A214" s="41"/>
      <c r="B214" s="42"/>
      <c r="C214" s="218" t="s">
        <v>1032</v>
      </c>
      <c r="D214" s="218" t="s">
        <v>375</v>
      </c>
      <c r="E214" s="219" t="s">
        <v>7715</v>
      </c>
      <c r="F214" s="220" t="s">
        <v>7716</v>
      </c>
      <c r="G214" s="221" t="s">
        <v>230</v>
      </c>
      <c r="H214" s="222">
        <v>1730</v>
      </c>
      <c r="I214" s="223"/>
      <c r="J214" s="224">
        <f>ROUND(I214*H214,2)</f>
        <v>0</v>
      </c>
      <c r="K214" s="220" t="s">
        <v>378</v>
      </c>
      <c r="L214" s="47"/>
      <c r="M214" s="225" t="s">
        <v>19</v>
      </c>
      <c r="N214" s="226" t="s">
        <v>50</v>
      </c>
      <c r="O214" s="87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9" t="s">
        <v>379</v>
      </c>
      <c r="AT214" s="229" t="s">
        <v>375</v>
      </c>
      <c r="AU214" s="229" t="s">
        <v>91</v>
      </c>
      <c r="AY214" s="20" t="s">
        <v>373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0" t="s">
        <v>91</v>
      </c>
      <c r="BK214" s="230">
        <f>ROUND(I214*H214,2)</f>
        <v>0</v>
      </c>
      <c r="BL214" s="20" t="s">
        <v>379</v>
      </c>
      <c r="BM214" s="229" t="s">
        <v>1718</v>
      </c>
    </row>
    <row r="215" s="2" customFormat="1">
      <c r="A215" s="41"/>
      <c r="B215" s="42"/>
      <c r="C215" s="43"/>
      <c r="D215" s="231" t="s">
        <v>381</v>
      </c>
      <c r="E215" s="43"/>
      <c r="F215" s="232" t="s">
        <v>7717</v>
      </c>
      <c r="G215" s="43"/>
      <c r="H215" s="43"/>
      <c r="I215" s="233"/>
      <c r="J215" s="43"/>
      <c r="K215" s="43"/>
      <c r="L215" s="47"/>
      <c r="M215" s="234"/>
      <c r="N215" s="23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381</v>
      </c>
      <c r="AU215" s="20" t="s">
        <v>91</v>
      </c>
    </row>
    <row r="216" s="2" customFormat="1" ht="24.15" customHeight="1">
      <c r="A216" s="41"/>
      <c r="B216" s="42"/>
      <c r="C216" s="218" t="s">
        <v>1039</v>
      </c>
      <c r="D216" s="218" t="s">
        <v>375</v>
      </c>
      <c r="E216" s="219" t="s">
        <v>8020</v>
      </c>
      <c r="F216" s="220" t="s">
        <v>7724</v>
      </c>
      <c r="G216" s="221" t="s">
        <v>595</v>
      </c>
      <c r="H216" s="222">
        <v>1</v>
      </c>
      <c r="I216" s="223"/>
      <c r="J216" s="224">
        <f>ROUND(I216*H216,2)</f>
        <v>0</v>
      </c>
      <c r="K216" s="220" t="s">
        <v>19</v>
      </c>
      <c r="L216" s="47"/>
      <c r="M216" s="225" t="s">
        <v>19</v>
      </c>
      <c r="N216" s="226" t="s">
        <v>50</v>
      </c>
      <c r="O216" s="87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9" t="s">
        <v>379</v>
      </c>
      <c r="AT216" s="229" t="s">
        <v>375</v>
      </c>
      <c r="AU216" s="229" t="s">
        <v>91</v>
      </c>
      <c r="AY216" s="20" t="s">
        <v>373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0" t="s">
        <v>91</v>
      </c>
      <c r="BK216" s="230">
        <f>ROUND(I216*H216,2)</f>
        <v>0</v>
      </c>
      <c r="BL216" s="20" t="s">
        <v>379</v>
      </c>
      <c r="BM216" s="229" t="s">
        <v>1726</v>
      </c>
    </row>
    <row r="217" s="2" customFormat="1" ht="49.05" customHeight="1">
      <c r="A217" s="41"/>
      <c r="B217" s="42"/>
      <c r="C217" s="218" t="s">
        <v>1045</v>
      </c>
      <c r="D217" s="218" t="s">
        <v>375</v>
      </c>
      <c r="E217" s="219" t="s">
        <v>7725</v>
      </c>
      <c r="F217" s="220" t="s">
        <v>7726</v>
      </c>
      <c r="G217" s="221" t="s">
        <v>595</v>
      </c>
      <c r="H217" s="222">
        <v>3</v>
      </c>
      <c r="I217" s="223"/>
      <c r="J217" s="224">
        <f>ROUND(I217*H217,2)</f>
        <v>0</v>
      </c>
      <c r="K217" s="220" t="s">
        <v>378</v>
      </c>
      <c r="L217" s="47"/>
      <c r="M217" s="225" t="s">
        <v>19</v>
      </c>
      <c r="N217" s="226" t="s">
        <v>50</v>
      </c>
      <c r="O217" s="87"/>
      <c r="P217" s="227">
        <f>O217*H217</f>
        <v>0</v>
      </c>
      <c r="Q217" s="227">
        <v>0.00048999999999999998</v>
      </c>
      <c r="R217" s="227">
        <f>Q217*H217</f>
        <v>0.00147</v>
      </c>
      <c r="S217" s="227">
        <v>0</v>
      </c>
      <c r="T217" s="22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9" t="s">
        <v>379</v>
      </c>
      <c r="AT217" s="229" t="s">
        <v>375</v>
      </c>
      <c r="AU217" s="229" t="s">
        <v>91</v>
      </c>
      <c r="AY217" s="20" t="s">
        <v>373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0" t="s">
        <v>91</v>
      </c>
      <c r="BK217" s="230">
        <f>ROUND(I217*H217,2)</f>
        <v>0</v>
      </c>
      <c r="BL217" s="20" t="s">
        <v>379</v>
      </c>
      <c r="BM217" s="229" t="s">
        <v>1739</v>
      </c>
    </row>
    <row r="218" s="2" customFormat="1">
      <c r="A218" s="41"/>
      <c r="B218" s="42"/>
      <c r="C218" s="43"/>
      <c r="D218" s="231" t="s">
        <v>381</v>
      </c>
      <c r="E218" s="43"/>
      <c r="F218" s="232" t="s">
        <v>7727</v>
      </c>
      <c r="G218" s="43"/>
      <c r="H218" s="43"/>
      <c r="I218" s="233"/>
      <c r="J218" s="43"/>
      <c r="K218" s="43"/>
      <c r="L218" s="47"/>
      <c r="M218" s="234"/>
      <c r="N218" s="23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381</v>
      </c>
      <c r="AU218" s="20" t="s">
        <v>91</v>
      </c>
    </row>
    <row r="219" s="2" customFormat="1" ht="24.15" customHeight="1">
      <c r="A219" s="41"/>
      <c r="B219" s="42"/>
      <c r="C219" s="218" t="s">
        <v>1052</v>
      </c>
      <c r="D219" s="218" t="s">
        <v>375</v>
      </c>
      <c r="E219" s="219" t="s">
        <v>7728</v>
      </c>
      <c r="F219" s="220" t="s">
        <v>7729</v>
      </c>
      <c r="G219" s="221" t="s">
        <v>230</v>
      </c>
      <c r="H219" s="222">
        <v>5</v>
      </c>
      <c r="I219" s="223"/>
      <c r="J219" s="224">
        <f>ROUND(I219*H219,2)</f>
        <v>0</v>
      </c>
      <c r="K219" s="220" t="s">
        <v>7650</v>
      </c>
      <c r="L219" s="47"/>
      <c r="M219" s="225" t="s">
        <v>19</v>
      </c>
      <c r="N219" s="226" t="s">
        <v>50</v>
      </c>
      <c r="O219" s="87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9" t="s">
        <v>379</v>
      </c>
      <c r="AT219" s="229" t="s">
        <v>375</v>
      </c>
      <c r="AU219" s="229" t="s">
        <v>91</v>
      </c>
      <c r="AY219" s="20" t="s">
        <v>373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91</v>
      </c>
      <c r="BK219" s="230">
        <f>ROUND(I219*H219,2)</f>
        <v>0</v>
      </c>
      <c r="BL219" s="20" t="s">
        <v>379</v>
      </c>
      <c r="BM219" s="229" t="s">
        <v>1750</v>
      </c>
    </row>
    <row r="220" s="2" customFormat="1" ht="24.15" customHeight="1">
      <c r="A220" s="41"/>
      <c r="B220" s="42"/>
      <c r="C220" s="218" t="s">
        <v>1059</v>
      </c>
      <c r="D220" s="218" t="s">
        <v>375</v>
      </c>
      <c r="E220" s="219" t="s">
        <v>7730</v>
      </c>
      <c r="F220" s="220" t="s">
        <v>7731</v>
      </c>
      <c r="G220" s="221" t="s">
        <v>595</v>
      </c>
      <c r="H220" s="222">
        <v>16</v>
      </c>
      <c r="I220" s="223"/>
      <c r="J220" s="224">
        <f>ROUND(I220*H220,2)</f>
        <v>0</v>
      </c>
      <c r="K220" s="220" t="s">
        <v>378</v>
      </c>
      <c r="L220" s="47"/>
      <c r="M220" s="225" t="s">
        <v>19</v>
      </c>
      <c r="N220" s="226" t="s">
        <v>50</v>
      </c>
      <c r="O220" s="87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9" t="s">
        <v>379</v>
      </c>
      <c r="AT220" s="229" t="s">
        <v>375</v>
      </c>
      <c r="AU220" s="229" t="s">
        <v>91</v>
      </c>
      <c r="AY220" s="20" t="s">
        <v>373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20" t="s">
        <v>91</v>
      </c>
      <c r="BK220" s="230">
        <f>ROUND(I220*H220,2)</f>
        <v>0</v>
      </c>
      <c r="BL220" s="20" t="s">
        <v>379</v>
      </c>
      <c r="BM220" s="229" t="s">
        <v>1762</v>
      </c>
    </row>
    <row r="221" s="2" customFormat="1">
      <c r="A221" s="41"/>
      <c r="B221" s="42"/>
      <c r="C221" s="43"/>
      <c r="D221" s="231" t="s">
        <v>381</v>
      </c>
      <c r="E221" s="43"/>
      <c r="F221" s="232" t="s">
        <v>7732</v>
      </c>
      <c r="G221" s="43"/>
      <c r="H221" s="43"/>
      <c r="I221" s="233"/>
      <c r="J221" s="43"/>
      <c r="K221" s="43"/>
      <c r="L221" s="47"/>
      <c r="M221" s="234"/>
      <c r="N221" s="23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381</v>
      </c>
      <c r="AU221" s="20" t="s">
        <v>91</v>
      </c>
    </row>
    <row r="222" s="2" customFormat="1" ht="16.5" customHeight="1">
      <c r="A222" s="41"/>
      <c r="B222" s="42"/>
      <c r="C222" s="218" t="s">
        <v>1068</v>
      </c>
      <c r="D222" s="218" t="s">
        <v>375</v>
      </c>
      <c r="E222" s="219" t="s">
        <v>7733</v>
      </c>
      <c r="F222" s="220" t="s">
        <v>7734</v>
      </c>
      <c r="G222" s="221" t="s">
        <v>2079</v>
      </c>
      <c r="H222" s="222">
        <v>2</v>
      </c>
      <c r="I222" s="223"/>
      <c r="J222" s="224">
        <f>ROUND(I222*H222,2)</f>
        <v>0</v>
      </c>
      <c r="K222" s="220" t="s">
        <v>7650</v>
      </c>
      <c r="L222" s="47"/>
      <c r="M222" s="225" t="s">
        <v>19</v>
      </c>
      <c r="N222" s="226" t="s">
        <v>50</v>
      </c>
      <c r="O222" s="87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379</v>
      </c>
      <c r="AT222" s="229" t="s">
        <v>375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91</v>
      </c>
      <c r="BK222" s="230">
        <f>ROUND(I222*H222,2)</f>
        <v>0</v>
      </c>
      <c r="BL222" s="20" t="s">
        <v>379</v>
      </c>
      <c r="BM222" s="229" t="s">
        <v>1772</v>
      </c>
    </row>
    <row r="223" s="2" customFormat="1" ht="44.25" customHeight="1">
      <c r="A223" s="41"/>
      <c r="B223" s="42"/>
      <c r="C223" s="218" t="s">
        <v>1075</v>
      </c>
      <c r="D223" s="218" t="s">
        <v>375</v>
      </c>
      <c r="E223" s="219" t="s">
        <v>7735</v>
      </c>
      <c r="F223" s="220" t="s">
        <v>7736</v>
      </c>
      <c r="G223" s="221" t="s">
        <v>595</v>
      </c>
      <c r="H223" s="222">
        <v>60</v>
      </c>
      <c r="I223" s="223"/>
      <c r="J223" s="224">
        <f>ROUND(I223*H223,2)</f>
        <v>0</v>
      </c>
      <c r="K223" s="220" t="s">
        <v>378</v>
      </c>
      <c r="L223" s="47"/>
      <c r="M223" s="225" t="s">
        <v>19</v>
      </c>
      <c r="N223" s="226" t="s">
        <v>50</v>
      </c>
      <c r="O223" s="87"/>
      <c r="P223" s="227">
        <f>O223*H223</f>
        <v>0</v>
      </c>
      <c r="Q223" s="227">
        <v>0</v>
      </c>
      <c r="R223" s="227">
        <f>Q223*H223</f>
        <v>0</v>
      </c>
      <c r="S223" s="227">
        <v>0.017000000000000001</v>
      </c>
      <c r="T223" s="228">
        <f>S223*H223</f>
        <v>1.02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9" t="s">
        <v>379</v>
      </c>
      <c r="AT223" s="229" t="s">
        <v>375</v>
      </c>
      <c r="AU223" s="229" t="s">
        <v>91</v>
      </c>
      <c r="AY223" s="20" t="s">
        <v>373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20" t="s">
        <v>91</v>
      </c>
      <c r="BK223" s="230">
        <f>ROUND(I223*H223,2)</f>
        <v>0</v>
      </c>
      <c r="BL223" s="20" t="s">
        <v>379</v>
      </c>
      <c r="BM223" s="229" t="s">
        <v>1782</v>
      </c>
    </row>
    <row r="224" s="2" customFormat="1">
      <c r="A224" s="41"/>
      <c r="B224" s="42"/>
      <c r="C224" s="43"/>
      <c r="D224" s="231" t="s">
        <v>381</v>
      </c>
      <c r="E224" s="43"/>
      <c r="F224" s="232" t="s">
        <v>7737</v>
      </c>
      <c r="G224" s="43"/>
      <c r="H224" s="43"/>
      <c r="I224" s="233"/>
      <c r="J224" s="43"/>
      <c r="K224" s="43"/>
      <c r="L224" s="47"/>
      <c r="M224" s="234"/>
      <c r="N224" s="23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381</v>
      </c>
      <c r="AU224" s="20" t="s">
        <v>91</v>
      </c>
    </row>
    <row r="225" s="2" customFormat="1" ht="44.25" customHeight="1">
      <c r="A225" s="41"/>
      <c r="B225" s="42"/>
      <c r="C225" s="218" t="s">
        <v>1084</v>
      </c>
      <c r="D225" s="218" t="s">
        <v>375</v>
      </c>
      <c r="E225" s="219" t="s">
        <v>7738</v>
      </c>
      <c r="F225" s="220" t="s">
        <v>7739</v>
      </c>
      <c r="G225" s="221" t="s">
        <v>595</v>
      </c>
      <c r="H225" s="222">
        <v>3</v>
      </c>
      <c r="I225" s="223"/>
      <c r="J225" s="224">
        <f>ROUND(I225*H225,2)</f>
        <v>0</v>
      </c>
      <c r="K225" s="220" t="s">
        <v>378</v>
      </c>
      <c r="L225" s="47"/>
      <c r="M225" s="225" t="s">
        <v>19</v>
      </c>
      <c r="N225" s="226" t="s">
        <v>50</v>
      </c>
      <c r="O225" s="87"/>
      <c r="P225" s="227">
        <f>O225*H225</f>
        <v>0</v>
      </c>
      <c r="Q225" s="227">
        <v>0</v>
      </c>
      <c r="R225" s="227">
        <f>Q225*H225</f>
        <v>0</v>
      </c>
      <c r="S225" s="227">
        <v>0.034000000000000002</v>
      </c>
      <c r="T225" s="228">
        <f>S225*H225</f>
        <v>0.10200000000000001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9" t="s">
        <v>379</v>
      </c>
      <c r="AT225" s="229" t="s">
        <v>375</v>
      </c>
      <c r="AU225" s="229" t="s">
        <v>91</v>
      </c>
      <c r="AY225" s="20" t="s">
        <v>373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91</v>
      </c>
      <c r="BK225" s="230">
        <f>ROUND(I225*H225,2)</f>
        <v>0</v>
      </c>
      <c r="BL225" s="20" t="s">
        <v>379</v>
      </c>
      <c r="BM225" s="229" t="s">
        <v>1793</v>
      </c>
    </row>
    <row r="226" s="2" customFormat="1">
      <c r="A226" s="41"/>
      <c r="B226" s="42"/>
      <c r="C226" s="43"/>
      <c r="D226" s="231" t="s">
        <v>381</v>
      </c>
      <c r="E226" s="43"/>
      <c r="F226" s="232" t="s">
        <v>7740</v>
      </c>
      <c r="G226" s="43"/>
      <c r="H226" s="43"/>
      <c r="I226" s="233"/>
      <c r="J226" s="43"/>
      <c r="K226" s="43"/>
      <c r="L226" s="47"/>
      <c r="M226" s="234"/>
      <c r="N226" s="23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381</v>
      </c>
      <c r="AU226" s="20" t="s">
        <v>91</v>
      </c>
    </row>
    <row r="227" s="2" customFormat="1" ht="33" customHeight="1">
      <c r="A227" s="41"/>
      <c r="B227" s="42"/>
      <c r="C227" s="218" t="s">
        <v>1090</v>
      </c>
      <c r="D227" s="218" t="s">
        <v>375</v>
      </c>
      <c r="E227" s="219" t="s">
        <v>7741</v>
      </c>
      <c r="F227" s="220" t="s">
        <v>7742</v>
      </c>
      <c r="G227" s="221" t="s">
        <v>463</v>
      </c>
      <c r="H227" s="222">
        <v>2</v>
      </c>
      <c r="I227" s="223"/>
      <c r="J227" s="224">
        <f>ROUND(I227*H227,2)</f>
        <v>0</v>
      </c>
      <c r="K227" s="220" t="s">
        <v>378</v>
      </c>
      <c r="L227" s="47"/>
      <c r="M227" s="225" t="s">
        <v>19</v>
      </c>
      <c r="N227" s="226" t="s">
        <v>50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91</v>
      </c>
      <c r="BK227" s="230">
        <f>ROUND(I227*H227,2)</f>
        <v>0</v>
      </c>
      <c r="BL227" s="20" t="s">
        <v>379</v>
      </c>
      <c r="BM227" s="229" t="s">
        <v>1805</v>
      </c>
    </row>
    <row r="228" s="2" customFormat="1">
      <c r="A228" s="41"/>
      <c r="B228" s="42"/>
      <c r="C228" s="43"/>
      <c r="D228" s="231" t="s">
        <v>381</v>
      </c>
      <c r="E228" s="43"/>
      <c r="F228" s="232" t="s">
        <v>7743</v>
      </c>
      <c r="G228" s="43"/>
      <c r="H228" s="43"/>
      <c r="I228" s="233"/>
      <c r="J228" s="43"/>
      <c r="K228" s="43"/>
      <c r="L228" s="47"/>
      <c r="M228" s="234"/>
      <c r="N228" s="23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381</v>
      </c>
      <c r="AU228" s="20" t="s">
        <v>91</v>
      </c>
    </row>
    <row r="229" s="2" customFormat="1" ht="44.25" customHeight="1">
      <c r="A229" s="41"/>
      <c r="B229" s="42"/>
      <c r="C229" s="218" t="s">
        <v>1096</v>
      </c>
      <c r="D229" s="218" t="s">
        <v>375</v>
      </c>
      <c r="E229" s="219" t="s">
        <v>7744</v>
      </c>
      <c r="F229" s="220" t="s">
        <v>7745</v>
      </c>
      <c r="G229" s="221" t="s">
        <v>463</v>
      </c>
      <c r="H229" s="222">
        <v>2</v>
      </c>
      <c r="I229" s="223"/>
      <c r="J229" s="224">
        <f>ROUND(I229*H229,2)</f>
        <v>0</v>
      </c>
      <c r="K229" s="220" t="s">
        <v>378</v>
      </c>
      <c r="L229" s="47"/>
      <c r="M229" s="225" t="s">
        <v>19</v>
      </c>
      <c r="N229" s="226" t="s">
        <v>50</v>
      </c>
      <c r="O229" s="87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9" t="s">
        <v>379</v>
      </c>
      <c r="AT229" s="229" t="s">
        <v>375</v>
      </c>
      <c r="AU229" s="229" t="s">
        <v>91</v>
      </c>
      <c r="AY229" s="20" t="s">
        <v>373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20" t="s">
        <v>91</v>
      </c>
      <c r="BK229" s="230">
        <f>ROUND(I229*H229,2)</f>
        <v>0</v>
      </c>
      <c r="BL229" s="20" t="s">
        <v>379</v>
      </c>
      <c r="BM229" s="229" t="s">
        <v>1815</v>
      </c>
    </row>
    <row r="230" s="2" customFormat="1">
      <c r="A230" s="41"/>
      <c r="B230" s="42"/>
      <c r="C230" s="43"/>
      <c r="D230" s="231" t="s">
        <v>381</v>
      </c>
      <c r="E230" s="43"/>
      <c r="F230" s="232" t="s">
        <v>7746</v>
      </c>
      <c r="G230" s="43"/>
      <c r="H230" s="43"/>
      <c r="I230" s="233"/>
      <c r="J230" s="43"/>
      <c r="K230" s="43"/>
      <c r="L230" s="47"/>
      <c r="M230" s="234"/>
      <c r="N230" s="23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381</v>
      </c>
      <c r="AU230" s="20" t="s">
        <v>91</v>
      </c>
    </row>
    <row r="231" s="2" customFormat="1" ht="37.8" customHeight="1">
      <c r="A231" s="41"/>
      <c r="B231" s="42"/>
      <c r="C231" s="218" t="s">
        <v>1101</v>
      </c>
      <c r="D231" s="218" t="s">
        <v>375</v>
      </c>
      <c r="E231" s="219" t="s">
        <v>7747</v>
      </c>
      <c r="F231" s="220" t="s">
        <v>7748</v>
      </c>
      <c r="G231" s="221" t="s">
        <v>463</v>
      </c>
      <c r="H231" s="222">
        <v>2</v>
      </c>
      <c r="I231" s="223"/>
      <c r="J231" s="224">
        <f>ROUND(I231*H231,2)</f>
        <v>0</v>
      </c>
      <c r="K231" s="220" t="s">
        <v>378</v>
      </c>
      <c r="L231" s="47"/>
      <c r="M231" s="225" t="s">
        <v>19</v>
      </c>
      <c r="N231" s="226" t="s">
        <v>50</v>
      </c>
      <c r="O231" s="87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9" t="s">
        <v>379</v>
      </c>
      <c r="AT231" s="229" t="s">
        <v>375</v>
      </c>
      <c r="AU231" s="229" t="s">
        <v>91</v>
      </c>
      <c r="AY231" s="20" t="s">
        <v>373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0" t="s">
        <v>91</v>
      </c>
      <c r="BK231" s="230">
        <f>ROUND(I231*H231,2)</f>
        <v>0</v>
      </c>
      <c r="BL231" s="20" t="s">
        <v>379</v>
      </c>
      <c r="BM231" s="229" t="s">
        <v>1826</v>
      </c>
    </row>
    <row r="232" s="2" customFormat="1">
      <c r="A232" s="41"/>
      <c r="B232" s="42"/>
      <c r="C232" s="43"/>
      <c r="D232" s="231" t="s">
        <v>381</v>
      </c>
      <c r="E232" s="43"/>
      <c r="F232" s="232" t="s">
        <v>7749</v>
      </c>
      <c r="G232" s="43"/>
      <c r="H232" s="43"/>
      <c r="I232" s="233"/>
      <c r="J232" s="43"/>
      <c r="K232" s="43"/>
      <c r="L232" s="47"/>
      <c r="M232" s="234"/>
      <c r="N232" s="23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381</v>
      </c>
      <c r="AU232" s="20" t="s">
        <v>91</v>
      </c>
    </row>
    <row r="233" s="2" customFormat="1" ht="49.05" customHeight="1">
      <c r="A233" s="41"/>
      <c r="B233" s="42"/>
      <c r="C233" s="218" t="s">
        <v>1107</v>
      </c>
      <c r="D233" s="218" t="s">
        <v>375</v>
      </c>
      <c r="E233" s="219" t="s">
        <v>7750</v>
      </c>
      <c r="F233" s="220" t="s">
        <v>7751</v>
      </c>
      <c r="G233" s="221" t="s">
        <v>463</v>
      </c>
      <c r="H233" s="222">
        <v>2</v>
      </c>
      <c r="I233" s="223"/>
      <c r="J233" s="224">
        <f>ROUND(I233*H233,2)</f>
        <v>0</v>
      </c>
      <c r="K233" s="220" t="s">
        <v>378</v>
      </c>
      <c r="L233" s="47"/>
      <c r="M233" s="225" t="s">
        <v>19</v>
      </c>
      <c r="N233" s="226" t="s">
        <v>50</v>
      </c>
      <c r="O233" s="87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9" t="s">
        <v>379</v>
      </c>
      <c r="AT233" s="229" t="s">
        <v>375</v>
      </c>
      <c r="AU233" s="229" t="s">
        <v>91</v>
      </c>
      <c r="AY233" s="20" t="s">
        <v>373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0" t="s">
        <v>91</v>
      </c>
      <c r="BK233" s="230">
        <f>ROUND(I233*H233,2)</f>
        <v>0</v>
      </c>
      <c r="BL233" s="20" t="s">
        <v>379</v>
      </c>
      <c r="BM233" s="229" t="s">
        <v>1839</v>
      </c>
    </row>
    <row r="234" s="2" customFormat="1">
      <c r="A234" s="41"/>
      <c r="B234" s="42"/>
      <c r="C234" s="43"/>
      <c r="D234" s="231" t="s">
        <v>381</v>
      </c>
      <c r="E234" s="43"/>
      <c r="F234" s="232" t="s">
        <v>7752</v>
      </c>
      <c r="G234" s="43"/>
      <c r="H234" s="43"/>
      <c r="I234" s="233"/>
      <c r="J234" s="43"/>
      <c r="K234" s="43"/>
      <c r="L234" s="47"/>
      <c r="M234" s="234"/>
      <c r="N234" s="23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381</v>
      </c>
      <c r="AU234" s="20" t="s">
        <v>91</v>
      </c>
    </row>
    <row r="235" s="12" customFormat="1" ht="22.8" customHeight="1">
      <c r="A235" s="12"/>
      <c r="B235" s="202"/>
      <c r="C235" s="203"/>
      <c r="D235" s="204" t="s">
        <v>77</v>
      </c>
      <c r="E235" s="216" t="s">
        <v>8021</v>
      </c>
      <c r="F235" s="216" t="s">
        <v>149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SUM(P236:P239)</f>
        <v>0</v>
      </c>
      <c r="Q235" s="210"/>
      <c r="R235" s="211">
        <f>SUM(R236:R239)</f>
        <v>0</v>
      </c>
      <c r="S235" s="210"/>
      <c r="T235" s="212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85</v>
      </c>
      <c r="AT235" s="214" t="s">
        <v>77</v>
      </c>
      <c r="AU235" s="214" t="s">
        <v>85</v>
      </c>
      <c r="AY235" s="213" t="s">
        <v>373</v>
      </c>
      <c r="BK235" s="215">
        <f>SUM(BK236:BK239)</f>
        <v>0</v>
      </c>
    </row>
    <row r="236" s="2" customFormat="1" ht="21.75" customHeight="1">
      <c r="A236" s="41"/>
      <c r="B236" s="42"/>
      <c r="C236" s="218" t="s">
        <v>1114</v>
      </c>
      <c r="D236" s="218" t="s">
        <v>375</v>
      </c>
      <c r="E236" s="219" t="s">
        <v>7754</v>
      </c>
      <c r="F236" s="220" t="s">
        <v>7755</v>
      </c>
      <c r="G236" s="221" t="s">
        <v>595</v>
      </c>
      <c r="H236" s="222">
        <v>1</v>
      </c>
      <c r="I236" s="223"/>
      <c r="J236" s="224">
        <f>ROUND(I236*H236,2)</f>
        <v>0</v>
      </c>
      <c r="K236" s="220" t="s">
        <v>19</v>
      </c>
      <c r="L236" s="47"/>
      <c r="M236" s="225" t="s">
        <v>19</v>
      </c>
      <c r="N236" s="226" t="s">
        <v>50</v>
      </c>
      <c r="O236" s="87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9" t="s">
        <v>379</v>
      </c>
      <c r="AT236" s="229" t="s">
        <v>375</v>
      </c>
      <c r="AU236" s="229" t="s">
        <v>91</v>
      </c>
      <c r="AY236" s="20" t="s">
        <v>373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20" t="s">
        <v>91</v>
      </c>
      <c r="BK236" s="230">
        <f>ROUND(I236*H236,2)</f>
        <v>0</v>
      </c>
      <c r="BL236" s="20" t="s">
        <v>379</v>
      </c>
      <c r="BM236" s="229" t="s">
        <v>1848</v>
      </c>
    </row>
    <row r="237" s="2" customFormat="1" ht="24.15" customHeight="1">
      <c r="A237" s="41"/>
      <c r="B237" s="42"/>
      <c r="C237" s="218" t="s">
        <v>1119</v>
      </c>
      <c r="D237" s="218" t="s">
        <v>375</v>
      </c>
      <c r="E237" s="219" t="s">
        <v>7756</v>
      </c>
      <c r="F237" s="220" t="s">
        <v>7757</v>
      </c>
      <c r="G237" s="221" t="s">
        <v>595</v>
      </c>
      <c r="H237" s="222">
        <v>1</v>
      </c>
      <c r="I237" s="223"/>
      <c r="J237" s="224">
        <f>ROUND(I237*H237,2)</f>
        <v>0</v>
      </c>
      <c r="K237" s="220" t="s">
        <v>19</v>
      </c>
      <c r="L237" s="47"/>
      <c r="M237" s="225" t="s">
        <v>19</v>
      </c>
      <c r="N237" s="226" t="s">
        <v>50</v>
      </c>
      <c r="O237" s="87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91</v>
      </c>
      <c r="BK237" s="230">
        <f>ROUND(I237*H237,2)</f>
        <v>0</v>
      </c>
      <c r="BL237" s="20" t="s">
        <v>379</v>
      </c>
      <c r="BM237" s="229" t="s">
        <v>1862</v>
      </c>
    </row>
    <row r="238" s="2" customFormat="1" ht="24.15" customHeight="1">
      <c r="A238" s="41"/>
      <c r="B238" s="42"/>
      <c r="C238" s="218" t="s">
        <v>1124</v>
      </c>
      <c r="D238" s="218" t="s">
        <v>375</v>
      </c>
      <c r="E238" s="219" t="s">
        <v>8022</v>
      </c>
      <c r="F238" s="220" t="s">
        <v>8023</v>
      </c>
      <c r="G238" s="221" t="s">
        <v>595</v>
      </c>
      <c r="H238" s="222">
        <v>1</v>
      </c>
      <c r="I238" s="223"/>
      <c r="J238" s="224">
        <f>ROUND(I238*H238,2)</f>
        <v>0</v>
      </c>
      <c r="K238" s="220" t="s">
        <v>19</v>
      </c>
      <c r="L238" s="47"/>
      <c r="M238" s="225" t="s">
        <v>19</v>
      </c>
      <c r="N238" s="226" t="s">
        <v>50</v>
      </c>
      <c r="O238" s="87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9" t="s">
        <v>379</v>
      </c>
      <c r="AT238" s="229" t="s">
        <v>375</v>
      </c>
      <c r="AU238" s="229" t="s">
        <v>91</v>
      </c>
      <c r="AY238" s="20" t="s">
        <v>373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0" t="s">
        <v>91</v>
      </c>
      <c r="BK238" s="230">
        <f>ROUND(I238*H238,2)</f>
        <v>0</v>
      </c>
      <c r="BL238" s="20" t="s">
        <v>379</v>
      </c>
      <c r="BM238" s="229" t="s">
        <v>1872</v>
      </c>
    </row>
    <row r="239" s="2" customFormat="1" ht="21.75" customHeight="1">
      <c r="A239" s="41"/>
      <c r="B239" s="42"/>
      <c r="C239" s="218" t="s">
        <v>1165</v>
      </c>
      <c r="D239" s="218" t="s">
        <v>375</v>
      </c>
      <c r="E239" s="219" t="s">
        <v>8024</v>
      </c>
      <c r="F239" s="220" t="s">
        <v>8025</v>
      </c>
      <c r="G239" s="221" t="s">
        <v>595</v>
      </c>
      <c r="H239" s="222">
        <v>1</v>
      </c>
      <c r="I239" s="223"/>
      <c r="J239" s="224">
        <f>ROUND(I239*H239,2)</f>
        <v>0</v>
      </c>
      <c r="K239" s="220" t="s">
        <v>19</v>
      </c>
      <c r="L239" s="47"/>
      <c r="M239" s="307" t="s">
        <v>19</v>
      </c>
      <c r="N239" s="308" t="s">
        <v>50</v>
      </c>
      <c r="O239" s="300"/>
      <c r="P239" s="304">
        <f>O239*H239</f>
        <v>0</v>
      </c>
      <c r="Q239" s="304">
        <v>0</v>
      </c>
      <c r="R239" s="304">
        <f>Q239*H239</f>
        <v>0</v>
      </c>
      <c r="S239" s="304">
        <v>0</v>
      </c>
      <c r="T239" s="30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9" t="s">
        <v>379</v>
      </c>
      <c r="AT239" s="229" t="s">
        <v>375</v>
      </c>
      <c r="AU239" s="229" t="s">
        <v>91</v>
      </c>
      <c r="AY239" s="20" t="s">
        <v>373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20" t="s">
        <v>91</v>
      </c>
      <c r="BK239" s="230">
        <f>ROUND(I239*H239,2)</f>
        <v>0</v>
      </c>
      <c r="BL239" s="20" t="s">
        <v>379</v>
      </c>
      <c r="BM239" s="229" t="s">
        <v>1883</v>
      </c>
    </row>
    <row r="240" s="2" customFormat="1" ht="6.96" customHeight="1">
      <c r="A240" s="41"/>
      <c r="B240" s="62"/>
      <c r="C240" s="63"/>
      <c r="D240" s="63"/>
      <c r="E240" s="63"/>
      <c r="F240" s="63"/>
      <c r="G240" s="63"/>
      <c r="H240" s="63"/>
      <c r="I240" s="63"/>
      <c r="J240" s="63"/>
      <c r="K240" s="63"/>
      <c r="L240" s="47"/>
      <c r="M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</row>
  </sheetData>
  <sheetProtection sheet="1" autoFilter="0" formatColumns="0" formatRows="0" objects="1" scenarios="1" spinCount="100000" saltValue="T471khGoTMkQwDTadkCu+EbsEo/kpOjcsVvmwYWbO3nPY01X2Skwmb9UE9ztDE+iLAb50njmwfokbHac7ATLpA==" hashValue="Jb+aQiqPrbfeeahXmygKeTeGJqafBjg2nj+pQee/3kaTPUZ3ij6m2YFeWocNBvuliDNNP7bT7kWl0mtXWeU+8g==" algorithmName="SHA-512" password="CC3D"/>
  <autoFilter ref="C96:K23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4_02/742330004"/>
    <hyperlink ref="F105" r:id="rId2" display="https://podminky.urs.cz/item/CS_URS_2024_02/742330021"/>
    <hyperlink ref="F108" r:id="rId3" display="https://podminky.urs.cz/item/CS_URS_2024_02/742330022"/>
    <hyperlink ref="F111" r:id="rId4" display="https://podminky.urs.cz/item/CS_URS_2024_02/742330023"/>
    <hyperlink ref="F114" r:id="rId5" display="https://podminky.urs.cz/item/CS_URS_2024_02/742330038"/>
    <hyperlink ref="F116" r:id="rId6" display="https://podminky.urs.cz/item/CS_URS_2024_02/742330039"/>
    <hyperlink ref="F119" r:id="rId7" display="https://podminky.urs.cz/item/CS_URS_2024_02/742330024"/>
    <hyperlink ref="F123" r:id="rId8" display="https://podminky.urs.cz/item/CS_URS_2024_02/742330052"/>
    <hyperlink ref="F125" r:id="rId9" display="https://podminky.urs.cz/item/CS_URS_2024_02/742330044"/>
    <hyperlink ref="F129" r:id="rId10" display="https://podminky.urs.cz/item/CS_URS_2024_02/742330045"/>
    <hyperlink ref="F133" r:id="rId11" display="https://podminky.urs.cz/item/CS_URS_2024_02/742330051"/>
    <hyperlink ref="F135" r:id="rId12" display="https://podminky.urs.cz/item/CS_URS_2024_02/742330101"/>
    <hyperlink ref="F137" r:id="rId13" display="https://podminky.urs.cz/item/CS_URS_2024_02/741112001"/>
    <hyperlink ref="F140" r:id="rId14" display="https://podminky.urs.cz/item/CS_URS_2024_02/741112021"/>
    <hyperlink ref="F144" r:id="rId15" display="https://podminky.urs.cz/item/CS_URS_2024_02/742330012"/>
    <hyperlink ref="F147" r:id="rId16" display="https://podminky.urs.cz/item/CS_URS_2024_02/742230001"/>
    <hyperlink ref="F151" r:id="rId17" display="https://podminky.urs.cz/item/CS_URS_2024_02/742230101"/>
    <hyperlink ref="F153" r:id="rId18" display="https://podminky.urs.cz/item/CS_URS_2024_02/742230102"/>
    <hyperlink ref="F155" r:id="rId19" display="https://podminky.urs.cz/item/CS_URS_2024_02/742230004"/>
    <hyperlink ref="F159" r:id="rId20" display="https://podminky.urs.cz/item/CS_URS_2024_02/742230103"/>
    <hyperlink ref="F162" r:id="rId21" display="https://podminky.urs.cz/item/CS_URS_2024_02/742420001"/>
    <hyperlink ref="F165" r:id="rId22" display="https://podminky.urs.cz/item/CS_URS_2024_02/742420011"/>
    <hyperlink ref="F168" r:id="rId23" display="https://podminky.urs.cz/item/CS_URS_2024_02/742420021"/>
    <hyperlink ref="F172" r:id="rId24" display="https://podminky.urs.cz/item/CS_URS_2024_02/742420041"/>
    <hyperlink ref="F175" r:id="rId25" display="https://podminky.urs.cz/item/CS_URS_2024_02/742420201"/>
    <hyperlink ref="F177" r:id="rId26" display="https://podminky.urs.cz/item/CS_URS_2024_02/742420061"/>
    <hyperlink ref="F180" r:id="rId27" display="https://podminky.urs.cz/item/CS_URS_2024_02/742420121"/>
    <hyperlink ref="F187" r:id="rId28" display="https://podminky.urs.cz/item/CS_URS_2024_02/742420051"/>
    <hyperlink ref="F190" r:id="rId29" display="https://podminky.urs.cz/item/CS_URS_2024_02/741112023"/>
    <hyperlink ref="F194" r:id="rId30" display="https://podminky.urs.cz/item/CS_URS_2024_02/742124002"/>
    <hyperlink ref="F197" r:id="rId31" display="https://podminky.urs.cz/item/CS_URS_2024_02/742121001"/>
    <hyperlink ref="F200" r:id="rId32" display="https://podminky.urs.cz/item/CS_URS_2024_02/741120201"/>
    <hyperlink ref="F203" r:id="rId33" display="https://podminky.urs.cz/item/CS_URS_2024_02/741910412"/>
    <hyperlink ref="F207" r:id="rId34" display="https://podminky.urs.cz/item/CS_URS_2024_02/741910421"/>
    <hyperlink ref="F209" r:id="rId35" display="https://podminky.urs.cz/item/CS_URS_2024_02/742190003"/>
    <hyperlink ref="F211" r:id="rId36" display="https://podminky.urs.cz/item/CS_URS_2024_02/742110002"/>
    <hyperlink ref="F215" r:id="rId37" display="https://podminky.urs.cz/item/CS_URS_2024_02/742190002"/>
    <hyperlink ref="F218" r:id="rId38" display="https://podminky.urs.cz/item/CS_URS_2024_02/741920437"/>
    <hyperlink ref="F221" r:id="rId39" display="https://podminky.urs.cz/item/CS_URS_2024_02/742190005"/>
    <hyperlink ref="F224" r:id="rId40" display="https://podminky.urs.cz/item/CS_URS_2024_02/971052241"/>
    <hyperlink ref="F226" r:id="rId41" display="https://podminky.urs.cz/item/CS_URS_2024_02/971052261"/>
    <hyperlink ref="F228" r:id="rId42" display="https://podminky.urs.cz/item/CS_URS_2024_02/997013501"/>
    <hyperlink ref="F230" r:id="rId43" display="https://podminky.urs.cz/item/CS_URS_2024_02/997013602"/>
    <hyperlink ref="F232" r:id="rId44" display="https://podminky.urs.cz/item/CS_URS_2024_02/997013215"/>
    <hyperlink ref="F234" r:id="rId45" display="https://podminky.urs.cz/item/CS_URS_2024_02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1" customFormat="1" ht="12" customHeight="1">
      <c r="B8" s="23"/>
      <c r="D8" s="147" t="s">
        <v>171</v>
      </c>
      <c r="L8" s="23"/>
    </row>
    <row r="9" s="2" customFormat="1" ht="16.5" customHeight="1">
      <c r="A9" s="41"/>
      <c r="B9" s="47"/>
      <c r="C9" s="41"/>
      <c r="D9" s="41"/>
      <c r="E9" s="148" t="s">
        <v>175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7" t="s">
        <v>179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8026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7" t="s">
        <v>18</v>
      </c>
      <c r="E13" s="41"/>
      <c r="F13" s="136" t="s">
        <v>19</v>
      </c>
      <c r="G13" s="41"/>
      <c r="H13" s="41"/>
      <c r="I13" s="147" t="s">
        <v>20</v>
      </c>
      <c r="J13" s="136" t="s">
        <v>19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21</v>
      </c>
      <c r="E14" s="41"/>
      <c r="F14" s="136" t="s">
        <v>22</v>
      </c>
      <c r="G14" s="41"/>
      <c r="H14" s="41"/>
      <c r="I14" s="147" t="s">
        <v>23</v>
      </c>
      <c r="J14" s="151" t="str">
        <f>'Rekapitulace stavby'!AN8</f>
        <v>29. 7. 2024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7" t="s">
        <v>25</v>
      </c>
      <c r="E16" s="41"/>
      <c r="F16" s="41"/>
      <c r="G16" s="41"/>
      <c r="H16" s="41"/>
      <c r="I16" s="147" t="s">
        <v>26</v>
      </c>
      <c r="J16" s="136" t="s">
        <v>27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7" t="s">
        <v>29</v>
      </c>
      <c r="J17" s="136" t="s">
        <v>30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7" t="s">
        <v>31</v>
      </c>
      <c r="E19" s="41"/>
      <c r="F19" s="41"/>
      <c r="G19" s="41"/>
      <c r="H19" s="41"/>
      <c r="I19" s="147" t="s">
        <v>26</v>
      </c>
      <c r="J19" s="36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7" t="s">
        <v>29</v>
      </c>
      <c r="J20" s="36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7" t="s">
        <v>33</v>
      </c>
      <c r="E22" s="41"/>
      <c r="F22" s="41"/>
      <c r="G22" s="41"/>
      <c r="H22" s="41"/>
      <c r="I22" s="147" t="s">
        <v>26</v>
      </c>
      <c r="J22" s="136" t="s">
        <v>19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8027</v>
      </c>
      <c r="F23" s="41"/>
      <c r="G23" s="41"/>
      <c r="H23" s="41"/>
      <c r="I23" s="147" t="s">
        <v>29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7" t="s">
        <v>38</v>
      </c>
      <c r="E25" s="41"/>
      <c r="F25" s="41"/>
      <c r="G25" s="41"/>
      <c r="H25" s="41"/>
      <c r="I25" s="147" t="s">
        <v>26</v>
      </c>
      <c r="J25" s="136" t="s">
        <v>19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8027</v>
      </c>
      <c r="F26" s="41"/>
      <c r="G26" s="41"/>
      <c r="H26" s="41"/>
      <c r="I26" s="147" t="s">
        <v>29</v>
      </c>
      <c r="J26" s="136" t="s">
        <v>19</v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7" t="s">
        <v>42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8" t="s">
        <v>44</v>
      </c>
      <c r="E32" s="41"/>
      <c r="F32" s="41"/>
      <c r="G32" s="41"/>
      <c r="H32" s="41"/>
      <c r="I32" s="41"/>
      <c r="J32" s="159">
        <f>ROUND(J105,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7"/>
      <c r="E33" s="157"/>
      <c r="F33" s="157"/>
      <c r="G33" s="157"/>
      <c r="H33" s="157"/>
      <c r="I33" s="157"/>
      <c r="J33" s="157"/>
      <c r="K33" s="157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0" t="s">
        <v>46</v>
      </c>
      <c r="G34" s="41"/>
      <c r="H34" s="41"/>
      <c r="I34" s="160" t="s">
        <v>45</v>
      </c>
      <c r="J34" s="160" t="s">
        <v>47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1" t="s">
        <v>48</v>
      </c>
      <c r="E35" s="147" t="s">
        <v>49</v>
      </c>
      <c r="F35" s="162">
        <f>ROUND((SUM(BE105:BE351)),  2)</f>
        <v>0</v>
      </c>
      <c r="G35" s="41"/>
      <c r="H35" s="41"/>
      <c r="I35" s="163">
        <v>0.20999999999999999</v>
      </c>
      <c r="J35" s="162">
        <f>ROUND(((SUM(BE105:BE351))*I35),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7" t="s">
        <v>50</v>
      </c>
      <c r="F36" s="162">
        <f>ROUND((SUM(BF105:BF351)),  2)</f>
        <v>0</v>
      </c>
      <c r="G36" s="41"/>
      <c r="H36" s="41"/>
      <c r="I36" s="163">
        <v>0.12</v>
      </c>
      <c r="J36" s="162">
        <f>ROUND(((SUM(BF105:BF351))*I36),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51</v>
      </c>
      <c r="F37" s="162">
        <f>ROUND((SUM(BG105:BG351)),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7" t="s">
        <v>52</v>
      </c>
      <c r="F38" s="162">
        <f>ROUND((SUM(BH105:BH351)),  2)</f>
        <v>0</v>
      </c>
      <c r="G38" s="41"/>
      <c r="H38" s="41"/>
      <c r="I38" s="163">
        <v>0.12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7" t="s">
        <v>53</v>
      </c>
      <c r="F39" s="162">
        <f>ROUND((SUM(BI105:BI351)),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54</v>
      </c>
      <c r="E41" s="166"/>
      <c r="F41" s="166"/>
      <c r="G41" s="167" t="s">
        <v>55</v>
      </c>
      <c r="H41" s="168" t="s">
        <v>56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284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5" t="str">
        <f>E7</f>
        <v>Rozšíření domova pro seniory na p.č. 2656/3 a 2634 k.ú. Trutnov - ul. R. Frimla čp. 936, Trutnov</v>
      </c>
      <c r="F50" s="35"/>
      <c r="G50" s="35"/>
      <c r="H50" s="35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171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5" t="s">
        <v>175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179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D.1.5 - Dopravní řešení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p.č. 2656/3 a 2634 k.ú. Trutnov</v>
      </c>
      <c r="G56" s="43"/>
      <c r="H56" s="43"/>
      <c r="I56" s="35" t="s">
        <v>23</v>
      </c>
      <c r="J56" s="75" t="str">
        <f>IF(J14="","",J14)</f>
        <v>29. 7. 2024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Trutnov</v>
      </c>
      <c r="G58" s="43"/>
      <c r="H58" s="43"/>
      <c r="I58" s="35" t="s">
        <v>33</v>
      </c>
      <c r="J58" s="39" t="str">
        <f>E23</f>
        <v>PSDS s.r.o.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PSDS s.r.o.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6" t="s">
        <v>325</v>
      </c>
      <c r="D61" s="177"/>
      <c r="E61" s="177"/>
      <c r="F61" s="177"/>
      <c r="G61" s="177"/>
      <c r="H61" s="177"/>
      <c r="I61" s="177"/>
      <c r="J61" s="178" t="s">
        <v>326</v>
      </c>
      <c r="K61" s="177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9" t="s">
        <v>76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327</v>
      </c>
    </row>
    <row r="64" s="9" customFormat="1" ht="24.96" customHeight="1">
      <c r="A64" s="9"/>
      <c r="B64" s="180"/>
      <c r="C64" s="181"/>
      <c r="D64" s="182" t="s">
        <v>328</v>
      </c>
      <c r="E64" s="183"/>
      <c r="F64" s="183"/>
      <c r="G64" s="183"/>
      <c r="H64" s="183"/>
      <c r="I64" s="183"/>
      <c r="J64" s="184">
        <f>J106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8"/>
      <c r="D65" s="187" t="s">
        <v>329</v>
      </c>
      <c r="E65" s="188"/>
      <c r="F65" s="188"/>
      <c r="G65" s="188"/>
      <c r="H65" s="188"/>
      <c r="I65" s="188"/>
      <c r="J65" s="189">
        <f>J107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8028</v>
      </c>
      <c r="E66" s="188"/>
      <c r="F66" s="188"/>
      <c r="G66" s="188"/>
      <c r="H66" s="188"/>
      <c r="I66" s="188"/>
      <c r="J66" s="189">
        <f>J108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8"/>
      <c r="D67" s="187" t="s">
        <v>8029</v>
      </c>
      <c r="E67" s="188"/>
      <c r="F67" s="188"/>
      <c r="G67" s="188"/>
      <c r="H67" s="188"/>
      <c r="I67" s="188"/>
      <c r="J67" s="189">
        <f>J130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330</v>
      </c>
      <c r="E68" s="188"/>
      <c r="F68" s="188"/>
      <c r="G68" s="188"/>
      <c r="H68" s="188"/>
      <c r="I68" s="188"/>
      <c r="J68" s="189">
        <f>J148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8030</v>
      </c>
      <c r="E69" s="188"/>
      <c r="F69" s="188"/>
      <c r="G69" s="188"/>
      <c r="H69" s="188"/>
      <c r="I69" s="188"/>
      <c r="J69" s="189">
        <f>J149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8031</v>
      </c>
      <c r="E70" s="188"/>
      <c r="F70" s="188"/>
      <c r="G70" s="188"/>
      <c r="H70" s="188"/>
      <c r="I70" s="188"/>
      <c r="J70" s="189">
        <f>J154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8032</v>
      </c>
      <c r="E71" s="188"/>
      <c r="F71" s="188"/>
      <c r="G71" s="188"/>
      <c r="H71" s="188"/>
      <c r="I71" s="188"/>
      <c r="J71" s="189">
        <f>J155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8"/>
      <c r="D72" s="187" t="s">
        <v>8033</v>
      </c>
      <c r="E72" s="188"/>
      <c r="F72" s="188"/>
      <c r="G72" s="188"/>
      <c r="H72" s="188"/>
      <c r="I72" s="188"/>
      <c r="J72" s="189">
        <f>J171</f>
        <v>0</v>
      </c>
      <c r="K72" s="128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8"/>
      <c r="D73" s="187" t="s">
        <v>8034</v>
      </c>
      <c r="E73" s="188"/>
      <c r="F73" s="188"/>
      <c r="G73" s="188"/>
      <c r="H73" s="188"/>
      <c r="I73" s="188"/>
      <c r="J73" s="189">
        <f>J180</f>
        <v>0</v>
      </c>
      <c r="K73" s="128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8"/>
      <c r="D74" s="187" t="s">
        <v>8035</v>
      </c>
      <c r="E74" s="188"/>
      <c r="F74" s="188"/>
      <c r="G74" s="188"/>
      <c r="H74" s="188"/>
      <c r="I74" s="188"/>
      <c r="J74" s="189">
        <f>J196</f>
        <v>0</v>
      </c>
      <c r="K74" s="128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8"/>
      <c r="D75" s="187" t="s">
        <v>8036</v>
      </c>
      <c r="E75" s="188"/>
      <c r="F75" s="188"/>
      <c r="G75" s="188"/>
      <c r="H75" s="188"/>
      <c r="I75" s="188"/>
      <c r="J75" s="189">
        <f>J197</f>
        <v>0</v>
      </c>
      <c r="K75" s="128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8"/>
      <c r="D76" s="187" t="s">
        <v>8037</v>
      </c>
      <c r="E76" s="188"/>
      <c r="F76" s="188"/>
      <c r="G76" s="188"/>
      <c r="H76" s="188"/>
      <c r="I76" s="188"/>
      <c r="J76" s="189">
        <f>J211</f>
        <v>0</v>
      </c>
      <c r="K76" s="128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8"/>
      <c r="D77" s="187" t="s">
        <v>8038</v>
      </c>
      <c r="E77" s="188"/>
      <c r="F77" s="188"/>
      <c r="G77" s="188"/>
      <c r="H77" s="188"/>
      <c r="I77" s="188"/>
      <c r="J77" s="189">
        <f>J225</f>
        <v>0</v>
      </c>
      <c r="K77" s="128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8"/>
      <c r="D78" s="187" t="s">
        <v>8039</v>
      </c>
      <c r="E78" s="188"/>
      <c r="F78" s="188"/>
      <c r="G78" s="188"/>
      <c r="H78" s="188"/>
      <c r="I78" s="188"/>
      <c r="J78" s="189">
        <f>J226</f>
        <v>0</v>
      </c>
      <c r="K78" s="128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8"/>
      <c r="D79" s="187" t="s">
        <v>8040</v>
      </c>
      <c r="E79" s="188"/>
      <c r="F79" s="188"/>
      <c r="G79" s="188"/>
      <c r="H79" s="188"/>
      <c r="I79" s="188"/>
      <c r="J79" s="189">
        <f>J236</f>
        <v>0</v>
      </c>
      <c r="K79" s="128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8"/>
      <c r="D80" s="187" t="s">
        <v>8041</v>
      </c>
      <c r="E80" s="188"/>
      <c r="F80" s="188"/>
      <c r="G80" s="188"/>
      <c r="H80" s="188"/>
      <c r="I80" s="188"/>
      <c r="J80" s="189">
        <f>J255</f>
        <v>0</v>
      </c>
      <c r="K80" s="128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8"/>
      <c r="D81" s="187" t="s">
        <v>8042</v>
      </c>
      <c r="E81" s="188"/>
      <c r="F81" s="188"/>
      <c r="G81" s="188"/>
      <c r="H81" s="188"/>
      <c r="I81" s="188"/>
      <c r="J81" s="189">
        <f>J273</f>
        <v>0</v>
      </c>
      <c r="K81" s="128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8"/>
      <c r="D82" s="187" t="s">
        <v>8043</v>
      </c>
      <c r="E82" s="188"/>
      <c r="F82" s="188"/>
      <c r="G82" s="188"/>
      <c r="H82" s="188"/>
      <c r="I82" s="188"/>
      <c r="J82" s="189">
        <f>J303</f>
        <v>0</v>
      </c>
      <c r="K82" s="128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8"/>
      <c r="D83" s="187" t="s">
        <v>8044</v>
      </c>
      <c r="E83" s="188"/>
      <c r="F83" s="188"/>
      <c r="G83" s="188"/>
      <c r="H83" s="188"/>
      <c r="I83" s="188"/>
      <c r="J83" s="189">
        <f>J335</f>
        <v>0</v>
      </c>
      <c r="K83" s="128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358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6.25" customHeight="1">
      <c r="A93" s="41"/>
      <c r="B93" s="42"/>
      <c r="C93" s="43"/>
      <c r="D93" s="43"/>
      <c r="E93" s="175" t="str">
        <f>E7</f>
        <v>Rozšíření domova pro seniory na p.č. 2656/3 a 2634 k.ú. Trutnov - ul. R. Frimla čp. 936, Trutnov</v>
      </c>
      <c r="F93" s="35"/>
      <c r="G93" s="35"/>
      <c r="H93" s="35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171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5" t="s">
        <v>175</v>
      </c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179</v>
      </c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D.1.5 - Dopravní řešení</v>
      </c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p.č. 2656/3 a 2634 k.ú. Trutnov</v>
      </c>
      <c r="G99" s="43"/>
      <c r="H99" s="43"/>
      <c r="I99" s="35" t="s">
        <v>23</v>
      </c>
      <c r="J99" s="75" t="str">
        <f>IF(J14="","",J14)</f>
        <v>29. 7. 2024</v>
      </c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>Město Trutnov</v>
      </c>
      <c r="G101" s="43"/>
      <c r="H101" s="43"/>
      <c r="I101" s="35" t="s">
        <v>33</v>
      </c>
      <c r="J101" s="39" t="str">
        <f>E23</f>
        <v>PSDS s.r.o.</v>
      </c>
      <c r="K101" s="43"/>
      <c r="L101" s="14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IF(E20="","",E20)</f>
        <v>Vyplň údaj</v>
      </c>
      <c r="G102" s="43"/>
      <c r="H102" s="43"/>
      <c r="I102" s="35" t="s">
        <v>38</v>
      </c>
      <c r="J102" s="39" t="str">
        <f>E26</f>
        <v>PSDS s.r.o.</v>
      </c>
      <c r="K102" s="43"/>
      <c r="L102" s="14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91"/>
      <c r="B104" s="192"/>
      <c r="C104" s="193" t="s">
        <v>359</v>
      </c>
      <c r="D104" s="194" t="s">
        <v>63</v>
      </c>
      <c r="E104" s="194" t="s">
        <v>59</v>
      </c>
      <c r="F104" s="194" t="s">
        <v>60</v>
      </c>
      <c r="G104" s="194" t="s">
        <v>360</v>
      </c>
      <c r="H104" s="194" t="s">
        <v>361</v>
      </c>
      <c r="I104" s="194" t="s">
        <v>362</v>
      </c>
      <c r="J104" s="194" t="s">
        <v>326</v>
      </c>
      <c r="K104" s="195" t="s">
        <v>363</v>
      </c>
      <c r="L104" s="196"/>
      <c r="M104" s="95" t="s">
        <v>19</v>
      </c>
      <c r="N104" s="96" t="s">
        <v>48</v>
      </c>
      <c r="O104" s="96" t="s">
        <v>364</v>
      </c>
      <c r="P104" s="96" t="s">
        <v>365</v>
      </c>
      <c r="Q104" s="96" t="s">
        <v>366</v>
      </c>
      <c r="R104" s="96" t="s">
        <v>367</v>
      </c>
      <c r="S104" s="96" t="s">
        <v>368</v>
      </c>
      <c r="T104" s="97" t="s">
        <v>369</v>
      </c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</row>
    <row r="105" s="2" customFormat="1" ht="22.8" customHeight="1">
      <c r="A105" s="41"/>
      <c r="B105" s="42"/>
      <c r="C105" s="102" t="s">
        <v>370</v>
      </c>
      <c r="D105" s="43"/>
      <c r="E105" s="43"/>
      <c r="F105" s="43"/>
      <c r="G105" s="43"/>
      <c r="H105" s="43"/>
      <c r="I105" s="43"/>
      <c r="J105" s="197">
        <f>BK105</f>
        <v>0</v>
      </c>
      <c r="K105" s="43"/>
      <c r="L105" s="47"/>
      <c r="M105" s="98"/>
      <c r="N105" s="198"/>
      <c r="O105" s="99"/>
      <c r="P105" s="199">
        <f>P106</f>
        <v>0</v>
      </c>
      <c r="Q105" s="99"/>
      <c r="R105" s="199">
        <f>R106</f>
        <v>263.09818579999995</v>
      </c>
      <c r="S105" s="99"/>
      <c r="T105" s="200">
        <f>T106</f>
        <v>304.11000000000001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77</v>
      </c>
      <c r="AU105" s="20" t="s">
        <v>327</v>
      </c>
      <c r="BK105" s="201">
        <f>BK106</f>
        <v>0</v>
      </c>
    </row>
    <row r="106" s="12" customFormat="1" ht="25.92" customHeight="1">
      <c r="A106" s="12"/>
      <c r="B106" s="202"/>
      <c r="C106" s="203"/>
      <c r="D106" s="204" t="s">
        <v>77</v>
      </c>
      <c r="E106" s="205" t="s">
        <v>371</v>
      </c>
      <c r="F106" s="205" t="s">
        <v>372</v>
      </c>
      <c r="G106" s="203"/>
      <c r="H106" s="203"/>
      <c r="I106" s="206"/>
      <c r="J106" s="207">
        <f>BK106</f>
        <v>0</v>
      </c>
      <c r="K106" s="203"/>
      <c r="L106" s="208"/>
      <c r="M106" s="209"/>
      <c r="N106" s="210"/>
      <c r="O106" s="210"/>
      <c r="P106" s="211">
        <f>P107+P108+P130+P148+P149+P154+P155+P171+P180+P196+P197+P211+P225+P226+P236+P255+P273+P303+P335</f>
        <v>0</v>
      </c>
      <c r="Q106" s="210"/>
      <c r="R106" s="211">
        <f>R107+R108+R130+R148+R149+R154+R155+R171+R180+R196+R197+R211+R225+R226+R236+R255+R273+R303+R335</f>
        <v>263.09818579999995</v>
      </c>
      <c r="S106" s="210"/>
      <c r="T106" s="212">
        <f>T107+T108+T130+T148+T149+T154+T155+T171+T180+T196+T197+T211+T225+T226+T236+T255+T273+T303+T335</f>
        <v>304.11000000000001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85</v>
      </c>
      <c r="AT106" s="214" t="s">
        <v>77</v>
      </c>
      <c r="AU106" s="214" t="s">
        <v>78</v>
      </c>
      <c r="AY106" s="213" t="s">
        <v>373</v>
      </c>
      <c r="BK106" s="215">
        <f>BK107+BK108+BK130+BK148+BK149+BK154+BK155+BK171+BK180+BK196+BK197+BK211+BK225+BK226+BK236+BK255+BK273+BK303+BK335</f>
        <v>0</v>
      </c>
    </row>
    <row r="107" s="12" customFormat="1" ht="22.8" customHeight="1">
      <c r="A107" s="12"/>
      <c r="B107" s="202"/>
      <c r="C107" s="203"/>
      <c r="D107" s="204" t="s">
        <v>77</v>
      </c>
      <c r="E107" s="216" t="s">
        <v>85</v>
      </c>
      <c r="F107" s="216" t="s">
        <v>374</v>
      </c>
      <c r="G107" s="203"/>
      <c r="H107" s="203"/>
      <c r="I107" s="206"/>
      <c r="J107" s="217">
        <f>BK107</f>
        <v>0</v>
      </c>
      <c r="K107" s="203"/>
      <c r="L107" s="208"/>
      <c r="M107" s="209"/>
      <c r="N107" s="210"/>
      <c r="O107" s="210"/>
      <c r="P107" s="211">
        <v>0</v>
      </c>
      <c r="Q107" s="210"/>
      <c r="R107" s="211">
        <v>0</v>
      </c>
      <c r="S107" s="210"/>
      <c r="T107" s="212"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3" t="s">
        <v>85</v>
      </c>
      <c r="AT107" s="214" t="s">
        <v>77</v>
      </c>
      <c r="AU107" s="214" t="s">
        <v>85</v>
      </c>
      <c r="AY107" s="213" t="s">
        <v>373</v>
      </c>
      <c r="BK107" s="215">
        <v>0</v>
      </c>
    </row>
    <row r="108" s="12" customFormat="1" ht="22.8" customHeight="1">
      <c r="A108" s="12"/>
      <c r="B108" s="202"/>
      <c r="C108" s="203"/>
      <c r="D108" s="204" t="s">
        <v>77</v>
      </c>
      <c r="E108" s="216" t="s">
        <v>8045</v>
      </c>
      <c r="F108" s="216" t="s">
        <v>8046</v>
      </c>
      <c r="G108" s="203"/>
      <c r="H108" s="203"/>
      <c r="I108" s="206"/>
      <c r="J108" s="217">
        <f>BK108</f>
        <v>0</v>
      </c>
      <c r="K108" s="203"/>
      <c r="L108" s="208"/>
      <c r="M108" s="209"/>
      <c r="N108" s="210"/>
      <c r="O108" s="210"/>
      <c r="P108" s="211">
        <f>SUM(P109:P129)</f>
        <v>0</v>
      </c>
      <c r="Q108" s="210"/>
      <c r="R108" s="211">
        <f>SUM(R109:R129)</f>
        <v>0</v>
      </c>
      <c r="S108" s="210"/>
      <c r="T108" s="212">
        <f>SUM(T109:T129)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3" t="s">
        <v>85</v>
      </c>
      <c r="AT108" s="214" t="s">
        <v>77</v>
      </c>
      <c r="AU108" s="214" t="s">
        <v>85</v>
      </c>
      <c r="AY108" s="213" t="s">
        <v>373</v>
      </c>
      <c r="BK108" s="215">
        <f>SUM(BK109:BK129)</f>
        <v>0</v>
      </c>
    </row>
    <row r="109" s="2" customFormat="1" ht="55.5" customHeight="1">
      <c r="A109" s="41"/>
      <c r="B109" s="42"/>
      <c r="C109" s="218" t="s">
        <v>85</v>
      </c>
      <c r="D109" s="218" t="s">
        <v>375</v>
      </c>
      <c r="E109" s="219" t="s">
        <v>8047</v>
      </c>
      <c r="F109" s="220" t="s">
        <v>8048</v>
      </c>
      <c r="G109" s="221" t="s">
        <v>212</v>
      </c>
      <c r="H109" s="222">
        <v>96.900000000000006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379</v>
      </c>
      <c r="BM109" s="229" t="s">
        <v>91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8049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8050</v>
      </c>
      <c r="G111" s="248"/>
      <c r="H111" s="251">
        <v>96.900000000000006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78</v>
      </c>
      <c r="AY111" s="257" t="s">
        <v>373</v>
      </c>
    </row>
    <row r="112" s="15" customFormat="1">
      <c r="A112" s="15"/>
      <c r="B112" s="258"/>
      <c r="C112" s="259"/>
      <c r="D112" s="238" t="s">
        <v>383</v>
      </c>
      <c r="E112" s="260" t="s">
        <v>19</v>
      </c>
      <c r="F112" s="261" t="s">
        <v>386</v>
      </c>
      <c r="G112" s="259"/>
      <c r="H112" s="262">
        <v>96.900000000000006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383</v>
      </c>
      <c r="AU112" s="268" t="s">
        <v>91</v>
      </c>
      <c r="AV112" s="15" t="s">
        <v>379</v>
      </c>
      <c r="AW112" s="15" t="s">
        <v>37</v>
      </c>
      <c r="AX112" s="15" t="s">
        <v>85</v>
      </c>
      <c r="AY112" s="268" t="s">
        <v>373</v>
      </c>
    </row>
    <row r="113" s="2" customFormat="1" ht="62.7" customHeight="1">
      <c r="A113" s="41"/>
      <c r="B113" s="42"/>
      <c r="C113" s="218" t="s">
        <v>91</v>
      </c>
      <c r="D113" s="218" t="s">
        <v>375</v>
      </c>
      <c r="E113" s="219" t="s">
        <v>8051</v>
      </c>
      <c r="F113" s="220" t="s">
        <v>8052</v>
      </c>
      <c r="G113" s="221" t="s">
        <v>212</v>
      </c>
      <c r="H113" s="222">
        <v>0.23999999999999999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379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8053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3" customFormat="1">
      <c r="A115" s="13"/>
      <c r="B115" s="236"/>
      <c r="C115" s="237"/>
      <c r="D115" s="238" t="s">
        <v>383</v>
      </c>
      <c r="E115" s="239" t="s">
        <v>19</v>
      </c>
      <c r="F115" s="240" t="s">
        <v>8054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383</v>
      </c>
      <c r="AU115" s="246" t="s">
        <v>91</v>
      </c>
      <c r="AV115" s="13" t="s">
        <v>85</v>
      </c>
      <c r="AW115" s="13" t="s">
        <v>37</v>
      </c>
      <c r="AX115" s="13" t="s">
        <v>78</v>
      </c>
      <c r="AY115" s="246" t="s">
        <v>373</v>
      </c>
    </row>
    <row r="116" s="14" customFormat="1">
      <c r="A116" s="14"/>
      <c r="B116" s="247"/>
      <c r="C116" s="248"/>
      <c r="D116" s="238" t="s">
        <v>383</v>
      </c>
      <c r="E116" s="249" t="s">
        <v>19</v>
      </c>
      <c r="F116" s="250" t="s">
        <v>8055</v>
      </c>
      <c r="G116" s="248"/>
      <c r="H116" s="251">
        <v>0.23999999999999999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383</v>
      </c>
      <c r="AU116" s="257" t="s">
        <v>91</v>
      </c>
      <c r="AV116" s="14" t="s">
        <v>91</v>
      </c>
      <c r="AW116" s="14" t="s">
        <v>37</v>
      </c>
      <c r="AX116" s="14" t="s">
        <v>78</v>
      </c>
      <c r="AY116" s="257" t="s">
        <v>373</v>
      </c>
    </row>
    <row r="117" s="15" customFormat="1">
      <c r="A117" s="15"/>
      <c r="B117" s="258"/>
      <c r="C117" s="259"/>
      <c r="D117" s="238" t="s">
        <v>383</v>
      </c>
      <c r="E117" s="260" t="s">
        <v>19</v>
      </c>
      <c r="F117" s="261" t="s">
        <v>386</v>
      </c>
      <c r="G117" s="259"/>
      <c r="H117" s="262">
        <v>0.23999999999999999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383</v>
      </c>
      <c r="AU117" s="268" t="s">
        <v>91</v>
      </c>
      <c r="AV117" s="15" t="s">
        <v>379</v>
      </c>
      <c r="AW117" s="15" t="s">
        <v>37</v>
      </c>
      <c r="AX117" s="15" t="s">
        <v>85</v>
      </c>
      <c r="AY117" s="268" t="s">
        <v>373</v>
      </c>
    </row>
    <row r="118" s="2" customFormat="1" ht="66.75" customHeight="1">
      <c r="A118" s="41"/>
      <c r="B118" s="42"/>
      <c r="C118" s="218" t="s">
        <v>98</v>
      </c>
      <c r="D118" s="218" t="s">
        <v>375</v>
      </c>
      <c r="E118" s="219" t="s">
        <v>8056</v>
      </c>
      <c r="F118" s="220" t="s">
        <v>8057</v>
      </c>
      <c r="G118" s="221" t="s">
        <v>212</v>
      </c>
      <c r="H118" s="222">
        <v>2.1600000000000001</v>
      </c>
      <c r="I118" s="223"/>
      <c r="J118" s="224">
        <f>ROUND(I118*H118,2)</f>
        <v>0</v>
      </c>
      <c r="K118" s="220" t="s">
        <v>378</v>
      </c>
      <c r="L118" s="47"/>
      <c r="M118" s="225" t="s">
        <v>19</v>
      </c>
      <c r="N118" s="226" t="s">
        <v>49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379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85</v>
      </c>
      <c r="BK118" s="230">
        <f>ROUND(I118*H118,2)</f>
        <v>0</v>
      </c>
      <c r="BL118" s="20" t="s">
        <v>379</v>
      </c>
      <c r="BM118" s="229" t="s">
        <v>411</v>
      </c>
    </row>
    <row r="119" s="2" customFormat="1">
      <c r="A119" s="41"/>
      <c r="B119" s="42"/>
      <c r="C119" s="43"/>
      <c r="D119" s="231" t="s">
        <v>381</v>
      </c>
      <c r="E119" s="43"/>
      <c r="F119" s="232" t="s">
        <v>8058</v>
      </c>
      <c r="G119" s="43"/>
      <c r="H119" s="43"/>
      <c r="I119" s="233"/>
      <c r="J119" s="43"/>
      <c r="K119" s="43"/>
      <c r="L119" s="47"/>
      <c r="M119" s="234"/>
      <c r="N119" s="23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381</v>
      </c>
      <c r="AU119" s="20" t="s">
        <v>91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8059</v>
      </c>
      <c r="G120" s="248"/>
      <c r="H120" s="251">
        <v>2.1600000000000001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2.1600000000000001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379</v>
      </c>
      <c r="D122" s="218" t="s">
        <v>375</v>
      </c>
      <c r="E122" s="219" t="s">
        <v>476</v>
      </c>
      <c r="F122" s="220" t="s">
        <v>477</v>
      </c>
      <c r="G122" s="221" t="s">
        <v>212</v>
      </c>
      <c r="H122" s="222">
        <v>0.23999999999999999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422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479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8060</v>
      </c>
      <c r="G124" s="248"/>
      <c r="H124" s="251">
        <v>0.23999999999999999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78</v>
      </c>
      <c r="AY124" s="257" t="s">
        <v>373</v>
      </c>
    </row>
    <row r="125" s="15" customFormat="1">
      <c r="A125" s="15"/>
      <c r="B125" s="258"/>
      <c r="C125" s="259"/>
      <c r="D125" s="238" t="s">
        <v>383</v>
      </c>
      <c r="E125" s="260" t="s">
        <v>19</v>
      </c>
      <c r="F125" s="261" t="s">
        <v>386</v>
      </c>
      <c r="G125" s="259"/>
      <c r="H125" s="262">
        <v>0.23999999999999999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383</v>
      </c>
      <c r="AU125" s="268" t="s">
        <v>91</v>
      </c>
      <c r="AV125" s="15" t="s">
        <v>379</v>
      </c>
      <c r="AW125" s="15" t="s">
        <v>37</v>
      </c>
      <c r="AX125" s="15" t="s">
        <v>85</v>
      </c>
      <c r="AY125" s="268" t="s">
        <v>373</v>
      </c>
    </row>
    <row r="126" s="2" customFormat="1" ht="44.25" customHeight="1">
      <c r="A126" s="41"/>
      <c r="B126" s="42"/>
      <c r="C126" s="218" t="s">
        <v>405</v>
      </c>
      <c r="D126" s="218" t="s">
        <v>375</v>
      </c>
      <c r="E126" s="219" t="s">
        <v>5375</v>
      </c>
      <c r="F126" s="220" t="s">
        <v>5376</v>
      </c>
      <c r="G126" s="221" t="s">
        <v>463</v>
      </c>
      <c r="H126" s="222">
        <v>0.41999999999999998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435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5378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8061</v>
      </c>
      <c r="G128" s="248"/>
      <c r="H128" s="251">
        <v>0.41999999999999998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78</v>
      </c>
      <c r="AY128" s="257" t="s">
        <v>373</v>
      </c>
    </row>
    <row r="129" s="15" customFormat="1">
      <c r="A129" s="15"/>
      <c r="B129" s="258"/>
      <c r="C129" s="259"/>
      <c r="D129" s="238" t="s">
        <v>383</v>
      </c>
      <c r="E129" s="260" t="s">
        <v>19</v>
      </c>
      <c r="F129" s="261" t="s">
        <v>386</v>
      </c>
      <c r="G129" s="259"/>
      <c r="H129" s="262">
        <v>0.41999999999999998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8" t="s">
        <v>383</v>
      </c>
      <c r="AU129" s="268" t="s">
        <v>91</v>
      </c>
      <c r="AV129" s="15" t="s">
        <v>379</v>
      </c>
      <c r="AW129" s="15" t="s">
        <v>37</v>
      </c>
      <c r="AX129" s="15" t="s">
        <v>85</v>
      </c>
      <c r="AY129" s="268" t="s">
        <v>373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8062</v>
      </c>
      <c r="F130" s="216" t="s">
        <v>8063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SUM(P131:P147)</f>
        <v>0</v>
      </c>
      <c r="Q130" s="210"/>
      <c r="R130" s="211">
        <f>SUM(R131:R147)</f>
        <v>0.0060480000000000004</v>
      </c>
      <c r="S130" s="210"/>
      <c r="T130" s="212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85</v>
      </c>
      <c r="AT130" s="214" t="s">
        <v>77</v>
      </c>
      <c r="AU130" s="214" t="s">
        <v>85</v>
      </c>
      <c r="AY130" s="213" t="s">
        <v>373</v>
      </c>
      <c r="BK130" s="215">
        <f>SUM(BK131:BK147)</f>
        <v>0</v>
      </c>
    </row>
    <row r="131" s="2" customFormat="1" ht="44.25" customHeight="1">
      <c r="A131" s="41"/>
      <c r="B131" s="42"/>
      <c r="C131" s="218" t="s">
        <v>411</v>
      </c>
      <c r="D131" s="218" t="s">
        <v>375</v>
      </c>
      <c r="E131" s="219" t="s">
        <v>8064</v>
      </c>
      <c r="F131" s="220" t="s">
        <v>8065</v>
      </c>
      <c r="G131" s="221" t="s">
        <v>212</v>
      </c>
      <c r="H131" s="222">
        <v>2.7000000000000002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49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85</v>
      </c>
      <c r="BK131" s="230">
        <f>ROUND(I131*H131,2)</f>
        <v>0</v>
      </c>
      <c r="BL131" s="20" t="s">
        <v>379</v>
      </c>
      <c r="BM131" s="229" t="s">
        <v>8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8066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8067</v>
      </c>
      <c r="G133" s="248"/>
      <c r="H133" s="251">
        <v>2.7000000000000002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78</v>
      </c>
      <c r="AY133" s="257" t="s">
        <v>373</v>
      </c>
    </row>
    <row r="134" s="15" customFormat="1">
      <c r="A134" s="15"/>
      <c r="B134" s="258"/>
      <c r="C134" s="259"/>
      <c r="D134" s="238" t="s">
        <v>383</v>
      </c>
      <c r="E134" s="260" t="s">
        <v>19</v>
      </c>
      <c r="F134" s="261" t="s">
        <v>386</v>
      </c>
      <c r="G134" s="259"/>
      <c r="H134" s="262">
        <v>2.7000000000000002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383</v>
      </c>
      <c r="AU134" s="268" t="s">
        <v>91</v>
      </c>
      <c r="AV134" s="15" t="s">
        <v>379</v>
      </c>
      <c r="AW134" s="15" t="s">
        <v>37</v>
      </c>
      <c r="AX134" s="15" t="s">
        <v>85</v>
      </c>
      <c r="AY134" s="268" t="s">
        <v>373</v>
      </c>
    </row>
    <row r="135" s="2" customFormat="1" ht="37.8" customHeight="1">
      <c r="A135" s="41"/>
      <c r="B135" s="42"/>
      <c r="C135" s="218" t="s">
        <v>416</v>
      </c>
      <c r="D135" s="218" t="s">
        <v>375</v>
      </c>
      <c r="E135" s="219" t="s">
        <v>5364</v>
      </c>
      <c r="F135" s="220" t="s">
        <v>5365</v>
      </c>
      <c r="G135" s="221" t="s">
        <v>153</v>
      </c>
      <c r="H135" s="222">
        <v>7.2000000000000002</v>
      </c>
      <c r="I135" s="223"/>
      <c r="J135" s="224">
        <f>ROUND(I135*H135,2)</f>
        <v>0</v>
      </c>
      <c r="K135" s="220" t="s">
        <v>378</v>
      </c>
      <c r="L135" s="47"/>
      <c r="M135" s="225" t="s">
        <v>19</v>
      </c>
      <c r="N135" s="226" t="s">
        <v>49</v>
      </c>
      <c r="O135" s="87"/>
      <c r="P135" s="227">
        <f>O135*H135</f>
        <v>0</v>
      </c>
      <c r="Q135" s="227">
        <v>0.00084000000000000003</v>
      </c>
      <c r="R135" s="227">
        <f>Q135*H135</f>
        <v>0.0060480000000000004</v>
      </c>
      <c r="S135" s="227">
        <v>0</v>
      </c>
      <c r="T135" s="22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9" t="s">
        <v>379</v>
      </c>
      <c r="AT135" s="229" t="s">
        <v>375</v>
      </c>
      <c r="AU135" s="229" t="s">
        <v>91</v>
      </c>
      <c r="AY135" s="20" t="s">
        <v>373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0" t="s">
        <v>85</v>
      </c>
      <c r="BK135" s="230">
        <f>ROUND(I135*H135,2)</f>
        <v>0</v>
      </c>
      <c r="BL135" s="20" t="s">
        <v>379</v>
      </c>
      <c r="BM135" s="229" t="s">
        <v>467</v>
      </c>
    </row>
    <row r="136" s="2" customFormat="1">
      <c r="A136" s="41"/>
      <c r="B136" s="42"/>
      <c r="C136" s="43"/>
      <c r="D136" s="231" t="s">
        <v>381</v>
      </c>
      <c r="E136" s="43"/>
      <c r="F136" s="232" t="s">
        <v>5367</v>
      </c>
      <c r="G136" s="43"/>
      <c r="H136" s="43"/>
      <c r="I136" s="233"/>
      <c r="J136" s="43"/>
      <c r="K136" s="43"/>
      <c r="L136" s="47"/>
      <c r="M136" s="234"/>
      <c r="N136" s="23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381</v>
      </c>
      <c r="AU136" s="20" t="s">
        <v>91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8068</v>
      </c>
      <c r="G137" s="248"/>
      <c r="H137" s="251">
        <v>7.2000000000000002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78</v>
      </c>
      <c r="AY137" s="257" t="s">
        <v>373</v>
      </c>
    </row>
    <row r="138" s="15" customFormat="1">
      <c r="A138" s="15"/>
      <c r="B138" s="258"/>
      <c r="C138" s="259"/>
      <c r="D138" s="238" t="s">
        <v>383</v>
      </c>
      <c r="E138" s="260" t="s">
        <v>19</v>
      </c>
      <c r="F138" s="261" t="s">
        <v>386</v>
      </c>
      <c r="G138" s="259"/>
      <c r="H138" s="262">
        <v>7.2000000000000002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383</v>
      </c>
      <c r="AU138" s="268" t="s">
        <v>91</v>
      </c>
      <c r="AV138" s="15" t="s">
        <v>379</v>
      </c>
      <c r="AW138" s="15" t="s">
        <v>37</v>
      </c>
      <c r="AX138" s="15" t="s">
        <v>85</v>
      </c>
      <c r="AY138" s="268" t="s">
        <v>373</v>
      </c>
    </row>
    <row r="139" s="2" customFormat="1" ht="44.25" customHeight="1">
      <c r="A139" s="41"/>
      <c r="B139" s="42"/>
      <c r="C139" s="218" t="s">
        <v>422</v>
      </c>
      <c r="D139" s="218" t="s">
        <v>375</v>
      </c>
      <c r="E139" s="219" t="s">
        <v>5369</v>
      </c>
      <c r="F139" s="220" t="s">
        <v>5370</v>
      </c>
      <c r="G139" s="221" t="s">
        <v>153</v>
      </c>
      <c r="H139" s="222">
        <v>7.2000000000000002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49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85</v>
      </c>
      <c r="BK139" s="230">
        <f>ROUND(I139*H139,2)</f>
        <v>0</v>
      </c>
      <c r="BL139" s="20" t="s">
        <v>379</v>
      </c>
      <c r="BM139" s="229" t="s">
        <v>482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5372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8069</v>
      </c>
      <c r="G141" s="248"/>
      <c r="H141" s="251">
        <v>7.2000000000000002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78</v>
      </c>
      <c r="AY141" s="257" t="s">
        <v>373</v>
      </c>
    </row>
    <row r="142" s="15" customFormat="1">
      <c r="A142" s="15"/>
      <c r="B142" s="258"/>
      <c r="C142" s="259"/>
      <c r="D142" s="238" t="s">
        <v>383</v>
      </c>
      <c r="E142" s="260" t="s">
        <v>19</v>
      </c>
      <c r="F142" s="261" t="s">
        <v>386</v>
      </c>
      <c r="G142" s="259"/>
      <c r="H142" s="262">
        <v>7.2000000000000002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383</v>
      </c>
      <c r="AU142" s="268" t="s">
        <v>91</v>
      </c>
      <c r="AV142" s="15" t="s">
        <v>379</v>
      </c>
      <c r="AW142" s="15" t="s">
        <v>37</v>
      </c>
      <c r="AX142" s="15" t="s">
        <v>85</v>
      </c>
      <c r="AY142" s="268" t="s">
        <v>373</v>
      </c>
    </row>
    <row r="143" s="2" customFormat="1" ht="24.15" customHeight="1">
      <c r="A143" s="41"/>
      <c r="B143" s="42"/>
      <c r="C143" s="218" t="s">
        <v>430</v>
      </c>
      <c r="D143" s="218" t="s">
        <v>375</v>
      </c>
      <c r="E143" s="219" t="s">
        <v>8070</v>
      </c>
      <c r="F143" s="220" t="s">
        <v>8071</v>
      </c>
      <c r="G143" s="221" t="s">
        <v>212</v>
      </c>
      <c r="H143" s="222">
        <v>2.46</v>
      </c>
      <c r="I143" s="223"/>
      <c r="J143" s="224">
        <f>ROUND(I143*H143,2)</f>
        <v>0</v>
      </c>
      <c r="K143" s="220" t="s">
        <v>3934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494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8072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3" customFormat="1">
      <c r="A145" s="13"/>
      <c r="B145" s="236"/>
      <c r="C145" s="237"/>
      <c r="D145" s="238" t="s">
        <v>383</v>
      </c>
      <c r="E145" s="239" t="s">
        <v>19</v>
      </c>
      <c r="F145" s="240" t="s">
        <v>8073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383</v>
      </c>
      <c r="AU145" s="246" t="s">
        <v>91</v>
      </c>
      <c r="AV145" s="13" t="s">
        <v>85</v>
      </c>
      <c r="AW145" s="13" t="s">
        <v>37</v>
      </c>
      <c r="AX145" s="13" t="s">
        <v>78</v>
      </c>
      <c r="AY145" s="246" t="s">
        <v>373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8074</v>
      </c>
      <c r="G146" s="248"/>
      <c r="H146" s="251">
        <v>2.46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78</v>
      </c>
      <c r="AY146" s="257" t="s">
        <v>373</v>
      </c>
    </row>
    <row r="147" s="15" customFormat="1">
      <c r="A147" s="15"/>
      <c r="B147" s="258"/>
      <c r="C147" s="259"/>
      <c r="D147" s="238" t="s">
        <v>383</v>
      </c>
      <c r="E147" s="260" t="s">
        <v>19</v>
      </c>
      <c r="F147" s="261" t="s">
        <v>386</v>
      </c>
      <c r="G147" s="259"/>
      <c r="H147" s="262">
        <v>2.46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383</v>
      </c>
      <c r="AU147" s="268" t="s">
        <v>91</v>
      </c>
      <c r="AV147" s="15" t="s">
        <v>379</v>
      </c>
      <c r="AW147" s="15" t="s">
        <v>37</v>
      </c>
      <c r="AX147" s="15" t="s">
        <v>85</v>
      </c>
      <c r="AY147" s="268" t="s">
        <v>373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91</v>
      </c>
      <c r="F148" s="216" t="s">
        <v>500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v>0</v>
      </c>
      <c r="Q148" s="210"/>
      <c r="R148" s="211">
        <v>0</v>
      </c>
      <c r="S148" s="210"/>
      <c r="T148" s="212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85</v>
      </c>
      <c r="AT148" s="214" t="s">
        <v>77</v>
      </c>
      <c r="AU148" s="214" t="s">
        <v>85</v>
      </c>
      <c r="AY148" s="213" t="s">
        <v>373</v>
      </c>
      <c r="BK148" s="215">
        <v>0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8075</v>
      </c>
      <c r="F149" s="216" t="s">
        <v>8076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SUM(P150:P153)</f>
        <v>0</v>
      </c>
      <c r="Q149" s="210"/>
      <c r="R149" s="211">
        <f>SUM(R150:R153)</f>
        <v>0.0528</v>
      </c>
      <c r="S149" s="210"/>
      <c r="T149" s="21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373</v>
      </c>
      <c r="BK149" s="215">
        <f>SUM(BK150:BK153)</f>
        <v>0</v>
      </c>
    </row>
    <row r="150" s="2" customFormat="1" ht="44.25" customHeight="1">
      <c r="A150" s="41"/>
      <c r="B150" s="42"/>
      <c r="C150" s="218" t="s">
        <v>435</v>
      </c>
      <c r="D150" s="218" t="s">
        <v>375</v>
      </c>
      <c r="E150" s="219" t="s">
        <v>8077</v>
      </c>
      <c r="F150" s="220" t="s">
        <v>8078</v>
      </c>
      <c r="G150" s="221" t="s">
        <v>153</v>
      </c>
      <c r="H150" s="222">
        <v>66</v>
      </c>
      <c r="I150" s="223"/>
      <c r="J150" s="224">
        <f>ROUND(I150*H150,2)</f>
        <v>0</v>
      </c>
      <c r="K150" s="220" t="s">
        <v>378</v>
      </c>
      <c r="L150" s="47"/>
      <c r="M150" s="225" t="s">
        <v>19</v>
      </c>
      <c r="N150" s="226" t="s">
        <v>49</v>
      </c>
      <c r="O150" s="87"/>
      <c r="P150" s="227">
        <f>O150*H150</f>
        <v>0</v>
      </c>
      <c r="Q150" s="227">
        <v>0.00080000000000000004</v>
      </c>
      <c r="R150" s="227">
        <f>Q150*H150</f>
        <v>0.0528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512</v>
      </c>
    </row>
    <row r="151" s="2" customFormat="1">
      <c r="A151" s="41"/>
      <c r="B151" s="42"/>
      <c r="C151" s="43"/>
      <c r="D151" s="231" t="s">
        <v>381</v>
      </c>
      <c r="E151" s="43"/>
      <c r="F151" s="232" t="s">
        <v>8079</v>
      </c>
      <c r="G151" s="43"/>
      <c r="H151" s="43"/>
      <c r="I151" s="233"/>
      <c r="J151" s="43"/>
      <c r="K151" s="43"/>
      <c r="L151" s="47"/>
      <c r="M151" s="234"/>
      <c r="N151" s="23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381</v>
      </c>
      <c r="AU151" s="20" t="s">
        <v>91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8080</v>
      </c>
      <c r="G152" s="248"/>
      <c r="H152" s="251">
        <v>66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78</v>
      </c>
      <c r="AY152" s="257" t="s">
        <v>373</v>
      </c>
    </row>
    <row r="153" s="15" customFormat="1">
      <c r="A153" s="15"/>
      <c r="B153" s="258"/>
      <c r="C153" s="259"/>
      <c r="D153" s="238" t="s">
        <v>383</v>
      </c>
      <c r="E153" s="260" t="s">
        <v>19</v>
      </c>
      <c r="F153" s="261" t="s">
        <v>386</v>
      </c>
      <c r="G153" s="259"/>
      <c r="H153" s="262">
        <v>66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383</v>
      </c>
      <c r="AU153" s="268" t="s">
        <v>91</v>
      </c>
      <c r="AV153" s="15" t="s">
        <v>379</v>
      </c>
      <c r="AW153" s="15" t="s">
        <v>37</v>
      </c>
      <c r="AX153" s="15" t="s">
        <v>85</v>
      </c>
      <c r="AY153" s="268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405</v>
      </c>
      <c r="F154" s="216" t="s">
        <v>8081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v>0</v>
      </c>
      <c r="Q154" s="210"/>
      <c r="R154" s="211">
        <v>0</v>
      </c>
      <c r="S154" s="210"/>
      <c r="T154" s="212"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v>0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8082</v>
      </c>
      <c r="F155" s="216" t="s">
        <v>8083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SUM(P156:P170)</f>
        <v>0</v>
      </c>
      <c r="Q155" s="210"/>
      <c r="R155" s="211">
        <f>SUM(R156:R170)</f>
        <v>111.09</v>
      </c>
      <c r="S155" s="210"/>
      <c r="T155" s="212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85</v>
      </c>
      <c r="AT155" s="214" t="s">
        <v>77</v>
      </c>
      <c r="AU155" s="214" t="s">
        <v>85</v>
      </c>
      <c r="AY155" s="213" t="s">
        <v>373</v>
      </c>
      <c r="BK155" s="215">
        <f>SUM(BK156:BK170)</f>
        <v>0</v>
      </c>
    </row>
    <row r="156" s="2" customFormat="1" ht="33" customHeight="1">
      <c r="A156" s="41"/>
      <c r="B156" s="42"/>
      <c r="C156" s="218" t="s">
        <v>449</v>
      </c>
      <c r="D156" s="218" t="s">
        <v>375</v>
      </c>
      <c r="E156" s="219" t="s">
        <v>8084</v>
      </c>
      <c r="F156" s="220" t="s">
        <v>8085</v>
      </c>
      <c r="G156" s="221" t="s">
        <v>153</v>
      </c>
      <c r="H156" s="222">
        <v>241.5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49</v>
      </c>
      <c r="O156" s="87"/>
      <c r="P156" s="227">
        <f>O156*H156</f>
        <v>0</v>
      </c>
      <c r="Q156" s="227">
        <v>0.46000000000000002</v>
      </c>
      <c r="R156" s="227">
        <f>Q156*H156</f>
        <v>111.09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85</v>
      </c>
      <c r="BK156" s="230">
        <f>ROUND(I156*H156,2)</f>
        <v>0</v>
      </c>
      <c r="BL156" s="20" t="s">
        <v>379</v>
      </c>
      <c r="BM156" s="229" t="s">
        <v>533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8086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13" customFormat="1">
      <c r="A158" s="13"/>
      <c r="B158" s="236"/>
      <c r="C158" s="237"/>
      <c r="D158" s="238" t="s">
        <v>383</v>
      </c>
      <c r="E158" s="239" t="s">
        <v>19</v>
      </c>
      <c r="F158" s="240" t="s">
        <v>8087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383</v>
      </c>
      <c r="AU158" s="246" t="s">
        <v>91</v>
      </c>
      <c r="AV158" s="13" t="s">
        <v>85</v>
      </c>
      <c r="AW158" s="13" t="s">
        <v>37</v>
      </c>
      <c r="AX158" s="13" t="s">
        <v>78</v>
      </c>
      <c r="AY158" s="246" t="s">
        <v>373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8088</v>
      </c>
      <c r="G159" s="248"/>
      <c r="H159" s="251">
        <v>241.5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241.5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37.8" customHeight="1">
      <c r="A161" s="41"/>
      <c r="B161" s="42"/>
      <c r="C161" s="218" t="s">
        <v>8</v>
      </c>
      <c r="D161" s="218" t="s">
        <v>375</v>
      </c>
      <c r="E161" s="219" t="s">
        <v>8089</v>
      </c>
      <c r="F161" s="220" t="s">
        <v>8090</v>
      </c>
      <c r="G161" s="221" t="s">
        <v>153</v>
      </c>
      <c r="H161" s="222">
        <v>407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552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8091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3" customFormat="1">
      <c r="A163" s="13"/>
      <c r="B163" s="236"/>
      <c r="C163" s="237"/>
      <c r="D163" s="238" t="s">
        <v>383</v>
      </c>
      <c r="E163" s="239" t="s">
        <v>19</v>
      </c>
      <c r="F163" s="240" t="s">
        <v>8092</v>
      </c>
      <c r="G163" s="237"/>
      <c r="H163" s="239" t="s">
        <v>19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383</v>
      </c>
      <c r="AU163" s="246" t="s">
        <v>91</v>
      </c>
      <c r="AV163" s="13" t="s">
        <v>85</v>
      </c>
      <c r="AW163" s="13" t="s">
        <v>37</v>
      </c>
      <c r="AX163" s="13" t="s">
        <v>78</v>
      </c>
      <c r="AY163" s="246" t="s">
        <v>373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8093</v>
      </c>
      <c r="G164" s="248"/>
      <c r="H164" s="251">
        <v>407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78</v>
      </c>
      <c r="AY164" s="257" t="s">
        <v>373</v>
      </c>
    </row>
    <row r="165" s="15" customFormat="1">
      <c r="A165" s="15"/>
      <c r="B165" s="258"/>
      <c r="C165" s="259"/>
      <c r="D165" s="238" t="s">
        <v>383</v>
      </c>
      <c r="E165" s="260" t="s">
        <v>19</v>
      </c>
      <c r="F165" s="261" t="s">
        <v>386</v>
      </c>
      <c r="G165" s="259"/>
      <c r="H165" s="262">
        <v>407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383</v>
      </c>
      <c r="AU165" s="268" t="s">
        <v>91</v>
      </c>
      <c r="AV165" s="15" t="s">
        <v>379</v>
      </c>
      <c r="AW165" s="15" t="s">
        <v>37</v>
      </c>
      <c r="AX165" s="15" t="s">
        <v>85</v>
      </c>
      <c r="AY165" s="268" t="s">
        <v>373</v>
      </c>
    </row>
    <row r="166" s="2" customFormat="1" ht="37.8" customHeight="1">
      <c r="A166" s="41"/>
      <c r="B166" s="42"/>
      <c r="C166" s="218" t="s">
        <v>460</v>
      </c>
      <c r="D166" s="218" t="s">
        <v>375</v>
      </c>
      <c r="E166" s="219" t="s">
        <v>8094</v>
      </c>
      <c r="F166" s="220" t="s">
        <v>8095</v>
      </c>
      <c r="G166" s="221" t="s">
        <v>153</v>
      </c>
      <c r="H166" s="222">
        <v>77.5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49</v>
      </c>
      <c r="O166" s="8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379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85</v>
      </c>
      <c r="BK166" s="230">
        <f>ROUND(I166*H166,2)</f>
        <v>0</v>
      </c>
      <c r="BL166" s="20" t="s">
        <v>379</v>
      </c>
      <c r="BM166" s="229" t="s">
        <v>570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8096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3" customFormat="1">
      <c r="A168" s="13"/>
      <c r="B168" s="236"/>
      <c r="C168" s="237"/>
      <c r="D168" s="238" t="s">
        <v>383</v>
      </c>
      <c r="E168" s="239" t="s">
        <v>19</v>
      </c>
      <c r="F168" s="240" t="s">
        <v>8092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383</v>
      </c>
      <c r="AU168" s="246" t="s">
        <v>91</v>
      </c>
      <c r="AV168" s="13" t="s">
        <v>85</v>
      </c>
      <c r="AW168" s="13" t="s">
        <v>37</v>
      </c>
      <c r="AX168" s="13" t="s">
        <v>78</v>
      </c>
      <c r="AY168" s="246" t="s">
        <v>373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8097</v>
      </c>
      <c r="G169" s="248"/>
      <c r="H169" s="251">
        <v>77.5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78</v>
      </c>
      <c r="AY169" s="257" t="s">
        <v>373</v>
      </c>
    </row>
    <row r="170" s="15" customFormat="1">
      <c r="A170" s="15"/>
      <c r="B170" s="258"/>
      <c r="C170" s="259"/>
      <c r="D170" s="238" t="s">
        <v>383</v>
      </c>
      <c r="E170" s="260" t="s">
        <v>19</v>
      </c>
      <c r="F170" s="261" t="s">
        <v>386</v>
      </c>
      <c r="G170" s="259"/>
      <c r="H170" s="262">
        <v>77.5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383</v>
      </c>
      <c r="AU170" s="268" t="s">
        <v>91</v>
      </c>
      <c r="AV170" s="15" t="s">
        <v>379</v>
      </c>
      <c r="AW170" s="15" t="s">
        <v>37</v>
      </c>
      <c r="AX170" s="15" t="s">
        <v>85</v>
      </c>
      <c r="AY170" s="268" t="s">
        <v>373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8098</v>
      </c>
      <c r="F171" s="216" t="s">
        <v>8099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28.907780000000002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SUM(BK172:BK179)</f>
        <v>0</v>
      </c>
    </row>
    <row r="172" s="2" customFormat="1" ht="78" customHeight="1">
      <c r="A172" s="41"/>
      <c r="B172" s="42"/>
      <c r="C172" s="218" t="s">
        <v>467</v>
      </c>
      <c r="D172" s="218" t="s">
        <v>375</v>
      </c>
      <c r="E172" s="219" t="s">
        <v>8100</v>
      </c>
      <c r="F172" s="220" t="s">
        <v>8101</v>
      </c>
      <c r="G172" s="221" t="s">
        <v>153</v>
      </c>
      <c r="H172" s="222">
        <v>319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49</v>
      </c>
      <c r="O172" s="87"/>
      <c r="P172" s="227">
        <f>O172*H172</f>
        <v>0</v>
      </c>
      <c r="Q172" s="227">
        <v>0.090620000000000006</v>
      </c>
      <c r="R172" s="227">
        <f>Q172*H172</f>
        <v>28.907780000000002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85</v>
      </c>
      <c r="BK172" s="230">
        <f>ROUND(I172*H172,2)</f>
        <v>0</v>
      </c>
      <c r="BL172" s="20" t="s">
        <v>379</v>
      </c>
      <c r="BM172" s="229" t="s">
        <v>587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8102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8103</v>
      </c>
      <c r="G174" s="248"/>
      <c r="H174" s="251">
        <v>319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78</v>
      </c>
      <c r="AY174" s="257" t="s">
        <v>373</v>
      </c>
    </row>
    <row r="175" s="15" customFormat="1">
      <c r="A175" s="15"/>
      <c r="B175" s="258"/>
      <c r="C175" s="259"/>
      <c r="D175" s="238" t="s">
        <v>383</v>
      </c>
      <c r="E175" s="260" t="s">
        <v>19</v>
      </c>
      <c r="F175" s="261" t="s">
        <v>386</v>
      </c>
      <c r="G175" s="259"/>
      <c r="H175" s="262">
        <v>319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383</v>
      </c>
      <c r="AU175" s="268" t="s">
        <v>91</v>
      </c>
      <c r="AV175" s="15" t="s">
        <v>379</v>
      </c>
      <c r="AW175" s="15" t="s">
        <v>37</v>
      </c>
      <c r="AX175" s="15" t="s">
        <v>85</v>
      </c>
      <c r="AY175" s="268" t="s">
        <v>373</v>
      </c>
    </row>
    <row r="176" s="2" customFormat="1" ht="90" customHeight="1">
      <c r="A176" s="41"/>
      <c r="B176" s="42"/>
      <c r="C176" s="218" t="s">
        <v>475</v>
      </c>
      <c r="D176" s="218" t="s">
        <v>375</v>
      </c>
      <c r="E176" s="219" t="s">
        <v>8104</v>
      </c>
      <c r="F176" s="220" t="s">
        <v>8105</v>
      </c>
      <c r="G176" s="221" t="s">
        <v>153</v>
      </c>
      <c r="H176" s="222">
        <v>10.875</v>
      </c>
      <c r="I176" s="223"/>
      <c r="J176" s="224">
        <f>ROUND(I176*H176,2)</f>
        <v>0</v>
      </c>
      <c r="K176" s="220" t="s">
        <v>378</v>
      </c>
      <c r="L176" s="47"/>
      <c r="M176" s="225" t="s">
        <v>19</v>
      </c>
      <c r="N176" s="226" t="s">
        <v>49</v>
      </c>
      <c r="O176" s="87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9" t="s">
        <v>379</v>
      </c>
      <c r="AT176" s="229" t="s">
        <v>375</v>
      </c>
      <c r="AU176" s="229" t="s">
        <v>91</v>
      </c>
      <c r="AY176" s="20" t="s">
        <v>373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20" t="s">
        <v>85</v>
      </c>
      <c r="BK176" s="230">
        <f>ROUND(I176*H176,2)</f>
        <v>0</v>
      </c>
      <c r="BL176" s="20" t="s">
        <v>379</v>
      </c>
      <c r="BM176" s="229" t="s">
        <v>598</v>
      </c>
    </row>
    <row r="177" s="2" customFormat="1">
      <c r="A177" s="41"/>
      <c r="B177" s="42"/>
      <c r="C177" s="43"/>
      <c r="D177" s="231" t="s">
        <v>381</v>
      </c>
      <c r="E177" s="43"/>
      <c r="F177" s="232" t="s">
        <v>8106</v>
      </c>
      <c r="G177" s="43"/>
      <c r="H177" s="43"/>
      <c r="I177" s="233"/>
      <c r="J177" s="43"/>
      <c r="K177" s="43"/>
      <c r="L177" s="47"/>
      <c r="M177" s="234"/>
      <c r="N177" s="23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381</v>
      </c>
      <c r="AU177" s="20" t="s">
        <v>91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8107</v>
      </c>
      <c r="G178" s="248"/>
      <c r="H178" s="251">
        <v>10.875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78</v>
      </c>
      <c r="AY178" s="257" t="s">
        <v>373</v>
      </c>
    </row>
    <row r="179" s="15" customFormat="1">
      <c r="A179" s="15"/>
      <c r="B179" s="258"/>
      <c r="C179" s="259"/>
      <c r="D179" s="238" t="s">
        <v>383</v>
      </c>
      <c r="E179" s="260" t="s">
        <v>19</v>
      </c>
      <c r="F179" s="261" t="s">
        <v>386</v>
      </c>
      <c r="G179" s="259"/>
      <c r="H179" s="262">
        <v>10.875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383</v>
      </c>
      <c r="AU179" s="268" t="s">
        <v>91</v>
      </c>
      <c r="AV179" s="15" t="s">
        <v>379</v>
      </c>
      <c r="AW179" s="15" t="s">
        <v>37</v>
      </c>
      <c r="AX179" s="15" t="s">
        <v>85</v>
      </c>
      <c r="AY179" s="268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8108</v>
      </c>
      <c r="F180" s="216" t="s">
        <v>8109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SUM(P181:P195)</f>
        <v>0</v>
      </c>
      <c r="Q180" s="210"/>
      <c r="R180" s="211">
        <f>SUM(R181:R195)</f>
        <v>72.948083999999994</v>
      </c>
      <c r="S180" s="210"/>
      <c r="T180" s="212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SUM(BK181:BK195)</f>
        <v>0</v>
      </c>
    </row>
    <row r="181" s="2" customFormat="1" ht="78" customHeight="1">
      <c r="A181" s="41"/>
      <c r="B181" s="42"/>
      <c r="C181" s="218" t="s">
        <v>482</v>
      </c>
      <c r="D181" s="218" t="s">
        <v>375</v>
      </c>
      <c r="E181" s="219" t="s">
        <v>8110</v>
      </c>
      <c r="F181" s="220" t="s">
        <v>8111</v>
      </c>
      <c r="G181" s="221" t="s">
        <v>153</v>
      </c>
      <c r="H181" s="222">
        <v>407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49</v>
      </c>
      <c r="O181" s="87"/>
      <c r="P181" s="227">
        <f>O181*H181</f>
        <v>0</v>
      </c>
      <c r="Q181" s="227">
        <v>0.089219999999999994</v>
      </c>
      <c r="R181" s="227">
        <f>Q181*H181</f>
        <v>36.312539999999998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85</v>
      </c>
      <c r="BK181" s="230">
        <f>ROUND(I181*H181,2)</f>
        <v>0</v>
      </c>
      <c r="BL181" s="20" t="s">
        <v>379</v>
      </c>
      <c r="BM181" s="229" t="s">
        <v>616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8112</v>
      </c>
      <c r="G182" s="43"/>
      <c r="H182" s="43"/>
      <c r="I182" s="233"/>
      <c r="J182" s="43"/>
      <c r="K182" s="43"/>
      <c r="L182" s="47"/>
      <c r="M182" s="234"/>
      <c r="N182" s="23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14" customFormat="1">
      <c r="A183" s="14"/>
      <c r="B183" s="247"/>
      <c r="C183" s="248"/>
      <c r="D183" s="238" t="s">
        <v>383</v>
      </c>
      <c r="E183" s="249" t="s">
        <v>19</v>
      </c>
      <c r="F183" s="250" t="s">
        <v>8113</v>
      </c>
      <c r="G183" s="248"/>
      <c r="H183" s="251">
        <v>407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383</v>
      </c>
      <c r="AU183" s="257" t="s">
        <v>91</v>
      </c>
      <c r="AV183" s="14" t="s">
        <v>91</v>
      </c>
      <c r="AW183" s="14" t="s">
        <v>37</v>
      </c>
      <c r="AX183" s="14" t="s">
        <v>78</v>
      </c>
      <c r="AY183" s="257" t="s">
        <v>373</v>
      </c>
    </row>
    <row r="184" s="15" customFormat="1">
      <c r="A184" s="15"/>
      <c r="B184" s="258"/>
      <c r="C184" s="259"/>
      <c r="D184" s="238" t="s">
        <v>383</v>
      </c>
      <c r="E184" s="260" t="s">
        <v>19</v>
      </c>
      <c r="F184" s="261" t="s">
        <v>386</v>
      </c>
      <c r="G184" s="259"/>
      <c r="H184" s="262">
        <v>407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383</v>
      </c>
      <c r="AU184" s="268" t="s">
        <v>91</v>
      </c>
      <c r="AV184" s="15" t="s">
        <v>379</v>
      </c>
      <c r="AW184" s="15" t="s">
        <v>37</v>
      </c>
      <c r="AX184" s="15" t="s">
        <v>85</v>
      </c>
      <c r="AY184" s="268" t="s">
        <v>373</v>
      </c>
    </row>
    <row r="185" s="2" customFormat="1" ht="24.15" customHeight="1">
      <c r="A185" s="41"/>
      <c r="B185" s="42"/>
      <c r="C185" s="280" t="s">
        <v>488</v>
      </c>
      <c r="D185" s="280" t="s">
        <v>489</v>
      </c>
      <c r="E185" s="281" t="s">
        <v>8114</v>
      </c>
      <c r="F185" s="282" t="s">
        <v>8115</v>
      </c>
      <c r="G185" s="283" t="s">
        <v>153</v>
      </c>
      <c r="H185" s="284">
        <v>277.54199999999997</v>
      </c>
      <c r="I185" s="285"/>
      <c r="J185" s="286">
        <f>ROUND(I185*H185,2)</f>
        <v>0</v>
      </c>
      <c r="K185" s="282" t="s">
        <v>378</v>
      </c>
      <c r="L185" s="287"/>
      <c r="M185" s="288" t="s">
        <v>19</v>
      </c>
      <c r="N185" s="289" t="s">
        <v>49</v>
      </c>
      <c r="O185" s="87"/>
      <c r="P185" s="227">
        <f>O185*H185</f>
        <v>0</v>
      </c>
      <c r="Q185" s="227">
        <v>0.13200000000000001</v>
      </c>
      <c r="R185" s="227">
        <f>Q185*H185</f>
        <v>36.635543999999996</v>
      </c>
      <c r="S185" s="227">
        <v>0</v>
      </c>
      <c r="T185" s="22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9" t="s">
        <v>422</v>
      </c>
      <c r="AT185" s="229" t="s">
        <v>489</v>
      </c>
      <c r="AU185" s="229" t="s">
        <v>91</v>
      </c>
      <c r="AY185" s="20" t="s">
        <v>373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0" t="s">
        <v>85</v>
      </c>
      <c r="BK185" s="230">
        <f>ROUND(I185*H185,2)</f>
        <v>0</v>
      </c>
      <c r="BL185" s="20" t="s">
        <v>379</v>
      </c>
      <c r="BM185" s="229" t="s">
        <v>628</v>
      </c>
    </row>
    <row r="186" s="14" customFormat="1">
      <c r="A186" s="14"/>
      <c r="B186" s="247"/>
      <c r="C186" s="248"/>
      <c r="D186" s="238" t="s">
        <v>383</v>
      </c>
      <c r="E186" s="249" t="s">
        <v>19</v>
      </c>
      <c r="F186" s="250" t="s">
        <v>8116</v>
      </c>
      <c r="G186" s="248"/>
      <c r="H186" s="251">
        <v>726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37</v>
      </c>
      <c r="AX186" s="14" t="s">
        <v>78</v>
      </c>
      <c r="AY186" s="257" t="s">
        <v>373</v>
      </c>
    </row>
    <row r="187" s="14" customFormat="1">
      <c r="A187" s="14"/>
      <c r="B187" s="247"/>
      <c r="C187" s="248"/>
      <c r="D187" s="238" t="s">
        <v>383</v>
      </c>
      <c r="E187" s="249" t="s">
        <v>19</v>
      </c>
      <c r="F187" s="250" t="s">
        <v>8117</v>
      </c>
      <c r="G187" s="248"/>
      <c r="H187" s="251">
        <v>-484.5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383</v>
      </c>
      <c r="AU187" s="257" t="s">
        <v>91</v>
      </c>
      <c r="AV187" s="14" t="s">
        <v>91</v>
      </c>
      <c r="AW187" s="14" t="s">
        <v>37</v>
      </c>
      <c r="AX187" s="14" t="s">
        <v>78</v>
      </c>
      <c r="AY187" s="257" t="s">
        <v>373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8118</v>
      </c>
      <c r="G188" s="248"/>
      <c r="H188" s="251">
        <v>30.600000000000001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78</v>
      </c>
      <c r="AY188" s="257" t="s">
        <v>373</v>
      </c>
    </row>
    <row r="189" s="15" customFormat="1">
      <c r="A189" s="15"/>
      <c r="B189" s="258"/>
      <c r="C189" s="259"/>
      <c r="D189" s="238" t="s">
        <v>383</v>
      </c>
      <c r="E189" s="260" t="s">
        <v>19</v>
      </c>
      <c r="F189" s="261" t="s">
        <v>386</v>
      </c>
      <c r="G189" s="259"/>
      <c r="H189" s="262">
        <v>272.10000000000002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383</v>
      </c>
      <c r="AU189" s="268" t="s">
        <v>91</v>
      </c>
      <c r="AV189" s="15" t="s">
        <v>379</v>
      </c>
      <c r="AW189" s="15" t="s">
        <v>37</v>
      </c>
      <c r="AX189" s="15" t="s">
        <v>78</v>
      </c>
      <c r="AY189" s="268" t="s">
        <v>373</v>
      </c>
    </row>
    <row r="190" s="14" customFormat="1">
      <c r="A190" s="14"/>
      <c r="B190" s="247"/>
      <c r="C190" s="248"/>
      <c r="D190" s="238" t="s">
        <v>383</v>
      </c>
      <c r="E190" s="249" t="s">
        <v>19</v>
      </c>
      <c r="F190" s="250" t="s">
        <v>8119</v>
      </c>
      <c r="G190" s="248"/>
      <c r="H190" s="251">
        <v>277.54199999999997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383</v>
      </c>
      <c r="AU190" s="257" t="s">
        <v>91</v>
      </c>
      <c r="AV190" s="14" t="s">
        <v>91</v>
      </c>
      <c r="AW190" s="14" t="s">
        <v>37</v>
      </c>
      <c r="AX190" s="14" t="s">
        <v>78</v>
      </c>
      <c r="AY190" s="257" t="s">
        <v>373</v>
      </c>
    </row>
    <row r="191" s="15" customFormat="1">
      <c r="A191" s="15"/>
      <c r="B191" s="258"/>
      <c r="C191" s="259"/>
      <c r="D191" s="238" t="s">
        <v>383</v>
      </c>
      <c r="E191" s="260" t="s">
        <v>19</v>
      </c>
      <c r="F191" s="261" t="s">
        <v>386</v>
      </c>
      <c r="G191" s="259"/>
      <c r="H191" s="262">
        <v>277.54199999999997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383</v>
      </c>
      <c r="AU191" s="268" t="s">
        <v>91</v>
      </c>
      <c r="AV191" s="15" t="s">
        <v>379</v>
      </c>
      <c r="AW191" s="15" t="s">
        <v>37</v>
      </c>
      <c r="AX191" s="15" t="s">
        <v>85</v>
      </c>
      <c r="AY191" s="268" t="s">
        <v>373</v>
      </c>
    </row>
    <row r="192" s="2" customFormat="1" ht="90" customHeight="1">
      <c r="A192" s="41"/>
      <c r="B192" s="42"/>
      <c r="C192" s="218" t="s">
        <v>494</v>
      </c>
      <c r="D192" s="218" t="s">
        <v>375</v>
      </c>
      <c r="E192" s="219" t="s">
        <v>8120</v>
      </c>
      <c r="F192" s="220" t="s">
        <v>8121</v>
      </c>
      <c r="G192" s="221" t="s">
        <v>153</v>
      </c>
      <c r="H192" s="222">
        <v>5.4000000000000004</v>
      </c>
      <c r="I192" s="223"/>
      <c r="J192" s="224">
        <f>ROUND(I192*H192,2)</f>
        <v>0</v>
      </c>
      <c r="K192" s="220" t="s">
        <v>378</v>
      </c>
      <c r="L192" s="47"/>
      <c r="M192" s="225" t="s">
        <v>19</v>
      </c>
      <c r="N192" s="226" t="s">
        <v>49</v>
      </c>
      <c r="O192" s="87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9" t="s">
        <v>379</v>
      </c>
      <c r="AT192" s="229" t="s">
        <v>375</v>
      </c>
      <c r="AU192" s="229" t="s">
        <v>91</v>
      </c>
      <c r="AY192" s="20" t="s">
        <v>373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0" t="s">
        <v>85</v>
      </c>
      <c r="BK192" s="230">
        <f>ROUND(I192*H192,2)</f>
        <v>0</v>
      </c>
      <c r="BL192" s="20" t="s">
        <v>379</v>
      </c>
      <c r="BM192" s="229" t="s">
        <v>638</v>
      </c>
    </row>
    <row r="193" s="2" customFormat="1">
      <c r="A193" s="41"/>
      <c r="B193" s="42"/>
      <c r="C193" s="43"/>
      <c r="D193" s="231" t="s">
        <v>381</v>
      </c>
      <c r="E193" s="43"/>
      <c r="F193" s="232" t="s">
        <v>8122</v>
      </c>
      <c r="G193" s="43"/>
      <c r="H193" s="43"/>
      <c r="I193" s="233"/>
      <c r="J193" s="43"/>
      <c r="K193" s="43"/>
      <c r="L193" s="47"/>
      <c r="M193" s="234"/>
      <c r="N193" s="23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381</v>
      </c>
      <c r="AU193" s="20" t="s">
        <v>91</v>
      </c>
    </row>
    <row r="194" s="14" customFormat="1">
      <c r="A194" s="14"/>
      <c r="B194" s="247"/>
      <c r="C194" s="248"/>
      <c r="D194" s="238" t="s">
        <v>383</v>
      </c>
      <c r="E194" s="249" t="s">
        <v>19</v>
      </c>
      <c r="F194" s="250" t="s">
        <v>8123</v>
      </c>
      <c r="G194" s="248"/>
      <c r="H194" s="251">
        <v>5.4000000000000004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37</v>
      </c>
      <c r="AX194" s="14" t="s">
        <v>78</v>
      </c>
      <c r="AY194" s="257" t="s">
        <v>373</v>
      </c>
    </row>
    <row r="195" s="15" customFormat="1">
      <c r="A195" s="15"/>
      <c r="B195" s="258"/>
      <c r="C195" s="259"/>
      <c r="D195" s="238" t="s">
        <v>383</v>
      </c>
      <c r="E195" s="260" t="s">
        <v>19</v>
      </c>
      <c r="F195" s="261" t="s">
        <v>386</v>
      </c>
      <c r="G195" s="259"/>
      <c r="H195" s="262">
        <v>5.4000000000000004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383</v>
      </c>
      <c r="AU195" s="268" t="s">
        <v>91</v>
      </c>
      <c r="AV195" s="15" t="s">
        <v>379</v>
      </c>
      <c r="AW195" s="15" t="s">
        <v>37</v>
      </c>
      <c r="AX195" s="15" t="s">
        <v>85</v>
      </c>
      <c r="AY195" s="268" t="s">
        <v>373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422</v>
      </c>
      <c r="F196" s="216" t="s">
        <v>8124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v>0</v>
      </c>
      <c r="Q196" s="210"/>
      <c r="R196" s="211">
        <v>0</v>
      </c>
      <c r="S196" s="210"/>
      <c r="T196" s="212"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85</v>
      </c>
      <c r="AT196" s="214" t="s">
        <v>77</v>
      </c>
      <c r="AU196" s="214" t="s">
        <v>85</v>
      </c>
      <c r="AY196" s="213" t="s">
        <v>373</v>
      </c>
      <c r="BK196" s="215"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8125</v>
      </c>
      <c r="F197" s="216" t="s">
        <v>8126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SUM(P198:P210)</f>
        <v>0</v>
      </c>
      <c r="Q197" s="210"/>
      <c r="R197" s="211">
        <f>SUM(R198:R210)</f>
        <v>0.76429999999999998</v>
      </c>
      <c r="S197" s="210"/>
      <c r="T197" s="21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85</v>
      </c>
      <c r="AT197" s="214" t="s">
        <v>77</v>
      </c>
      <c r="AU197" s="214" t="s">
        <v>85</v>
      </c>
      <c r="AY197" s="213" t="s">
        <v>373</v>
      </c>
      <c r="BK197" s="215">
        <f>SUM(BK198:BK210)</f>
        <v>0</v>
      </c>
    </row>
    <row r="198" s="2" customFormat="1" ht="24.15" customHeight="1">
      <c r="A198" s="41"/>
      <c r="B198" s="42"/>
      <c r="C198" s="218" t="s">
        <v>501</v>
      </c>
      <c r="D198" s="218" t="s">
        <v>375</v>
      </c>
      <c r="E198" s="219" t="s">
        <v>8127</v>
      </c>
      <c r="F198" s="220" t="s">
        <v>8128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378</v>
      </c>
      <c r="L198" s="47"/>
      <c r="M198" s="225" t="s">
        <v>19</v>
      </c>
      <c r="N198" s="226" t="s">
        <v>49</v>
      </c>
      <c r="O198" s="87"/>
      <c r="P198" s="227">
        <f>O198*H198</f>
        <v>0</v>
      </c>
      <c r="Q198" s="227">
        <v>0.12422</v>
      </c>
      <c r="R198" s="227">
        <f>Q198*H198</f>
        <v>0.12422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379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85</v>
      </c>
      <c r="BK198" s="230">
        <f>ROUND(I198*H198,2)</f>
        <v>0</v>
      </c>
      <c r="BL198" s="20" t="s">
        <v>379</v>
      </c>
      <c r="BM198" s="229" t="s">
        <v>650</v>
      </c>
    </row>
    <row r="199" s="2" customFormat="1">
      <c r="A199" s="41"/>
      <c r="B199" s="42"/>
      <c r="C199" s="43"/>
      <c r="D199" s="231" t="s">
        <v>381</v>
      </c>
      <c r="E199" s="43"/>
      <c r="F199" s="232" t="s">
        <v>8129</v>
      </c>
      <c r="G199" s="43"/>
      <c r="H199" s="43"/>
      <c r="I199" s="233"/>
      <c r="J199" s="43"/>
      <c r="K199" s="43"/>
      <c r="L199" s="47"/>
      <c r="M199" s="234"/>
      <c r="N199" s="23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381</v>
      </c>
      <c r="AU199" s="20" t="s">
        <v>91</v>
      </c>
    </row>
    <row r="200" s="2" customFormat="1" ht="24.15" customHeight="1">
      <c r="A200" s="41"/>
      <c r="B200" s="42"/>
      <c r="C200" s="280" t="s">
        <v>512</v>
      </c>
      <c r="D200" s="280" t="s">
        <v>489</v>
      </c>
      <c r="E200" s="281" t="s">
        <v>8130</v>
      </c>
      <c r="F200" s="282" t="s">
        <v>8131</v>
      </c>
      <c r="G200" s="283" t="s">
        <v>595</v>
      </c>
      <c r="H200" s="284">
        <v>1</v>
      </c>
      <c r="I200" s="285"/>
      <c r="J200" s="286">
        <f>ROUND(I200*H200,2)</f>
        <v>0</v>
      </c>
      <c r="K200" s="282" t="s">
        <v>378</v>
      </c>
      <c r="L200" s="287"/>
      <c r="M200" s="288" t="s">
        <v>19</v>
      </c>
      <c r="N200" s="289" t="s">
        <v>49</v>
      </c>
      <c r="O200" s="87"/>
      <c r="P200" s="227">
        <f>O200*H200</f>
        <v>0</v>
      </c>
      <c r="Q200" s="227">
        <v>0.108</v>
      </c>
      <c r="R200" s="227">
        <f>Q200*H200</f>
        <v>0.108</v>
      </c>
      <c r="S200" s="227">
        <v>0</v>
      </c>
      <c r="T200" s="22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9" t="s">
        <v>422</v>
      </c>
      <c r="AT200" s="229" t="s">
        <v>489</v>
      </c>
      <c r="AU200" s="229" t="s">
        <v>91</v>
      </c>
      <c r="AY200" s="20" t="s">
        <v>373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0" t="s">
        <v>85</v>
      </c>
      <c r="BK200" s="230">
        <f>ROUND(I200*H200,2)</f>
        <v>0</v>
      </c>
      <c r="BL200" s="20" t="s">
        <v>379</v>
      </c>
      <c r="BM200" s="229" t="s">
        <v>663</v>
      </c>
    </row>
    <row r="201" s="2" customFormat="1" ht="24.15" customHeight="1">
      <c r="A201" s="41"/>
      <c r="B201" s="42"/>
      <c r="C201" s="218" t="s">
        <v>7</v>
      </c>
      <c r="D201" s="218" t="s">
        <v>375</v>
      </c>
      <c r="E201" s="219" t="s">
        <v>8132</v>
      </c>
      <c r="F201" s="220" t="s">
        <v>8133</v>
      </c>
      <c r="G201" s="221" t="s">
        <v>595</v>
      </c>
      <c r="H201" s="222">
        <v>1</v>
      </c>
      <c r="I201" s="223"/>
      <c r="J201" s="224">
        <f>ROUND(I201*H201,2)</f>
        <v>0</v>
      </c>
      <c r="K201" s="220" t="s">
        <v>378</v>
      </c>
      <c r="L201" s="47"/>
      <c r="M201" s="225" t="s">
        <v>19</v>
      </c>
      <c r="N201" s="226" t="s">
        <v>49</v>
      </c>
      <c r="O201" s="87"/>
      <c r="P201" s="227">
        <f>O201*H201</f>
        <v>0</v>
      </c>
      <c r="Q201" s="227">
        <v>0.02972</v>
      </c>
      <c r="R201" s="227">
        <f>Q201*H201</f>
        <v>0.02972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379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85</v>
      </c>
      <c r="BK201" s="230">
        <f>ROUND(I201*H201,2)</f>
        <v>0</v>
      </c>
      <c r="BL201" s="20" t="s">
        <v>379</v>
      </c>
      <c r="BM201" s="229" t="s">
        <v>684</v>
      </c>
    </row>
    <row r="202" s="2" customFormat="1">
      <c r="A202" s="41"/>
      <c r="B202" s="42"/>
      <c r="C202" s="43"/>
      <c r="D202" s="231" t="s">
        <v>381</v>
      </c>
      <c r="E202" s="43"/>
      <c r="F202" s="232" t="s">
        <v>8134</v>
      </c>
      <c r="G202" s="43"/>
      <c r="H202" s="43"/>
      <c r="I202" s="233"/>
      <c r="J202" s="43"/>
      <c r="K202" s="43"/>
      <c r="L202" s="47"/>
      <c r="M202" s="234"/>
      <c r="N202" s="23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381</v>
      </c>
      <c r="AU202" s="20" t="s">
        <v>91</v>
      </c>
    </row>
    <row r="203" s="2" customFormat="1" ht="21.75" customHeight="1">
      <c r="A203" s="41"/>
      <c r="B203" s="42"/>
      <c r="C203" s="280" t="s">
        <v>533</v>
      </c>
      <c r="D203" s="280" t="s">
        <v>489</v>
      </c>
      <c r="E203" s="281" t="s">
        <v>8135</v>
      </c>
      <c r="F203" s="282" t="s">
        <v>8136</v>
      </c>
      <c r="G203" s="283" t="s">
        <v>595</v>
      </c>
      <c r="H203" s="284">
        <v>1</v>
      </c>
      <c r="I203" s="285"/>
      <c r="J203" s="286">
        <f>ROUND(I203*H203,2)</f>
        <v>0</v>
      </c>
      <c r="K203" s="282" t="s">
        <v>378</v>
      </c>
      <c r="L203" s="287"/>
      <c r="M203" s="288" t="s">
        <v>19</v>
      </c>
      <c r="N203" s="289" t="s">
        <v>49</v>
      </c>
      <c r="O203" s="87"/>
      <c r="P203" s="227">
        <f>O203*H203</f>
        <v>0</v>
      </c>
      <c r="Q203" s="227">
        <v>0.111</v>
      </c>
      <c r="R203" s="227">
        <f>Q203*H203</f>
        <v>0.111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422</v>
      </c>
      <c r="AT203" s="229" t="s">
        <v>489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85</v>
      </c>
      <c r="BK203" s="230">
        <f>ROUND(I203*H203,2)</f>
        <v>0</v>
      </c>
      <c r="BL203" s="20" t="s">
        <v>379</v>
      </c>
      <c r="BM203" s="229" t="s">
        <v>705</v>
      </c>
    </row>
    <row r="204" s="2" customFormat="1" ht="24.15" customHeight="1">
      <c r="A204" s="41"/>
      <c r="B204" s="42"/>
      <c r="C204" s="218" t="s">
        <v>543</v>
      </c>
      <c r="D204" s="218" t="s">
        <v>375</v>
      </c>
      <c r="E204" s="219" t="s">
        <v>8137</v>
      </c>
      <c r="F204" s="220" t="s">
        <v>8138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378</v>
      </c>
      <c r="L204" s="47"/>
      <c r="M204" s="225" t="s">
        <v>19</v>
      </c>
      <c r="N204" s="226" t="s">
        <v>49</v>
      </c>
      <c r="O204" s="87"/>
      <c r="P204" s="227">
        <f>O204*H204</f>
        <v>0</v>
      </c>
      <c r="Q204" s="227">
        <v>0.087419999999999998</v>
      </c>
      <c r="R204" s="227">
        <f>Q204*H204</f>
        <v>0.087419999999999998</v>
      </c>
      <c r="S204" s="227">
        <v>0</v>
      </c>
      <c r="T204" s="22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379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85</v>
      </c>
      <c r="BK204" s="230">
        <f>ROUND(I204*H204,2)</f>
        <v>0</v>
      </c>
      <c r="BL204" s="20" t="s">
        <v>379</v>
      </c>
      <c r="BM204" s="229" t="s">
        <v>727</v>
      </c>
    </row>
    <row r="205" s="2" customFormat="1">
      <c r="A205" s="41"/>
      <c r="B205" s="42"/>
      <c r="C205" s="43"/>
      <c r="D205" s="231" t="s">
        <v>381</v>
      </c>
      <c r="E205" s="43"/>
      <c r="F205" s="232" t="s">
        <v>8139</v>
      </c>
      <c r="G205" s="43"/>
      <c r="H205" s="43"/>
      <c r="I205" s="233"/>
      <c r="J205" s="43"/>
      <c r="K205" s="43"/>
      <c r="L205" s="47"/>
      <c r="M205" s="234"/>
      <c r="N205" s="23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381</v>
      </c>
      <c r="AU205" s="20" t="s">
        <v>91</v>
      </c>
    </row>
    <row r="206" s="2" customFormat="1" ht="24.15" customHeight="1">
      <c r="A206" s="41"/>
      <c r="B206" s="42"/>
      <c r="C206" s="280" t="s">
        <v>552</v>
      </c>
      <c r="D206" s="280" t="s">
        <v>489</v>
      </c>
      <c r="E206" s="281" t="s">
        <v>8140</v>
      </c>
      <c r="F206" s="282" t="s">
        <v>8141</v>
      </c>
      <c r="G206" s="283" t="s">
        <v>595</v>
      </c>
      <c r="H206" s="284">
        <v>1</v>
      </c>
      <c r="I206" s="285"/>
      <c r="J206" s="286">
        <f>ROUND(I206*H206,2)</f>
        <v>0</v>
      </c>
      <c r="K206" s="282" t="s">
        <v>378</v>
      </c>
      <c r="L206" s="287"/>
      <c r="M206" s="288" t="s">
        <v>19</v>
      </c>
      <c r="N206" s="289" t="s">
        <v>49</v>
      </c>
      <c r="O206" s="87"/>
      <c r="P206" s="227">
        <f>O206*H206</f>
        <v>0</v>
      </c>
      <c r="Q206" s="227">
        <v>0.032000000000000001</v>
      </c>
      <c r="R206" s="227">
        <f>Q206*H206</f>
        <v>0.032000000000000001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422</v>
      </c>
      <c r="AT206" s="229" t="s">
        <v>489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85</v>
      </c>
      <c r="BK206" s="230">
        <f>ROUND(I206*H206,2)</f>
        <v>0</v>
      </c>
      <c r="BL206" s="20" t="s">
        <v>379</v>
      </c>
      <c r="BM206" s="229" t="s">
        <v>747</v>
      </c>
    </row>
    <row r="207" s="2" customFormat="1" ht="24.15" customHeight="1">
      <c r="A207" s="41"/>
      <c r="B207" s="42"/>
      <c r="C207" s="218" t="s">
        <v>559</v>
      </c>
      <c r="D207" s="218" t="s">
        <v>375</v>
      </c>
      <c r="E207" s="219" t="s">
        <v>8142</v>
      </c>
      <c r="F207" s="220" t="s">
        <v>8143</v>
      </c>
      <c r="G207" s="221" t="s">
        <v>595</v>
      </c>
      <c r="H207" s="222">
        <v>1</v>
      </c>
      <c r="I207" s="223"/>
      <c r="J207" s="224">
        <f>ROUND(I207*H207,2)</f>
        <v>0</v>
      </c>
      <c r="K207" s="220" t="s">
        <v>378</v>
      </c>
      <c r="L207" s="47"/>
      <c r="M207" s="225" t="s">
        <v>19</v>
      </c>
      <c r="N207" s="226" t="s">
        <v>49</v>
      </c>
      <c r="O207" s="87"/>
      <c r="P207" s="227">
        <f>O207*H207</f>
        <v>0</v>
      </c>
      <c r="Q207" s="227">
        <v>0.21734000000000001</v>
      </c>
      <c r="R207" s="227">
        <f>Q207*H207</f>
        <v>0.21734000000000001</v>
      </c>
      <c r="S207" s="227">
        <v>0</v>
      </c>
      <c r="T207" s="22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9" t="s">
        <v>379</v>
      </c>
      <c r="AT207" s="229" t="s">
        <v>375</v>
      </c>
      <c r="AU207" s="229" t="s">
        <v>91</v>
      </c>
      <c r="AY207" s="20" t="s">
        <v>373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0" t="s">
        <v>85</v>
      </c>
      <c r="BK207" s="230">
        <f>ROUND(I207*H207,2)</f>
        <v>0</v>
      </c>
      <c r="BL207" s="20" t="s">
        <v>379</v>
      </c>
      <c r="BM207" s="229" t="s">
        <v>763</v>
      </c>
    </row>
    <row r="208" s="2" customFormat="1">
      <c r="A208" s="41"/>
      <c r="B208" s="42"/>
      <c r="C208" s="43"/>
      <c r="D208" s="231" t="s">
        <v>381</v>
      </c>
      <c r="E208" s="43"/>
      <c r="F208" s="232" t="s">
        <v>8144</v>
      </c>
      <c r="G208" s="43"/>
      <c r="H208" s="43"/>
      <c r="I208" s="233"/>
      <c r="J208" s="43"/>
      <c r="K208" s="43"/>
      <c r="L208" s="47"/>
      <c r="M208" s="234"/>
      <c r="N208" s="23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381</v>
      </c>
      <c r="AU208" s="20" t="s">
        <v>91</v>
      </c>
    </row>
    <row r="209" s="2" customFormat="1" ht="16.5" customHeight="1">
      <c r="A209" s="41"/>
      <c r="B209" s="42"/>
      <c r="C209" s="280" t="s">
        <v>570</v>
      </c>
      <c r="D209" s="280" t="s">
        <v>489</v>
      </c>
      <c r="E209" s="281" t="s">
        <v>8145</v>
      </c>
      <c r="F209" s="282" t="s">
        <v>8146</v>
      </c>
      <c r="G209" s="283" t="s">
        <v>595</v>
      </c>
      <c r="H209" s="284">
        <v>1</v>
      </c>
      <c r="I209" s="285"/>
      <c r="J209" s="286">
        <f>ROUND(I209*H209,2)</f>
        <v>0</v>
      </c>
      <c r="K209" s="282" t="s">
        <v>378</v>
      </c>
      <c r="L209" s="287"/>
      <c r="M209" s="288" t="s">
        <v>19</v>
      </c>
      <c r="N209" s="289" t="s">
        <v>49</v>
      </c>
      <c r="O209" s="87"/>
      <c r="P209" s="227">
        <f>O209*H209</f>
        <v>0</v>
      </c>
      <c r="Q209" s="227">
        <v>0.050599999999999999</v>
      </c>
      <c r="R209" s="227">
        <f>Q209*H209</f>
        <v>0.050599999999999999</v>
      </c>
      <c r="S209" s="227">
        <v>0</v>
      </c>
      <c r="T209" s="22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9" t="s">
        <v>422</v>
      </c>
      <c r="AT209" s="229" t="s">
        <v>489</v>
      </c>
      <c r="AU209" s="229" t="s">
        <v>91</v>
      </c>
      <c r="AY209" s="20" t="s">
        <v>373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0" t="s">
        <v>85</v>
      </c>
      <c r="BK209" s="230">
        <f>ROUND(I209*H209,2)</f>
        <v>0</v>
      </c>
      <c r="BL209" s="20" t="s">
        <v>379</v>
      </c>
      <c r="BM209" s="229" t="s">
        <v>774</v>
      </c>
    </row>
    <row r="210" s="2" customFormat="1" ht="24.15" customHeight="1">
      <c r="A210" s="41"/>
      <c r="B210" s="42"/>
      <c r="C210" s="280" t="s">
        <v>578</v>
      </c>
      <c r="D210" s="280" t="s">
        <v>489</v>
      </c>
      <c r="E210" s="281" t="s">
        <v>8147</v>
      </c>
      <c r="F210" s="282" t="s">
        <v>8148</v>
      </c>
      <c r="G210" s="283" t="s">
        <v>595</v>
      </c>
      <c r="H210" s="284">
        <v>1</v>
      </c>
      <c r="I210" s="285"/>
      <c r="J210" s="286">
        <f>ROUND(I210*H210,2)</f>
        <v>0</v>
      </c>
      <c r="K210" s="282" t="s">
        <v>378</v>
      </c>
      <c r="L210" s="287"/>
      <c r="M210" s="288" t="s">
        <v>19</v>
      </c>
      <c r="N210" s="289" t="s">
        <v>49</v>
      </c>
      <c r="O210" s="87"/>
      <c r="P210" s="227">
        <f>O210*H210</f>
        <v>0</v>
      </c>
      <c r="Q210" s="227">
        <v>0.0040000000000000001</v>
      </c>
      <c r="R210" s="227">
        <f>Q210*H210</f>
        <v>0.0040000000000000001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422</v>
      </c>
      <c r="AT210" s="229" t="s">
        <v>489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85</v>
      </c>
      <c r="BK210" s="230">
        <f>ROUND(I210*H210,2)</f>
        <v>0</v>
      </c>
      <c r="BL210" s="20" t="s">
        <v>379</v>
      </c>
      <c r="BM210" s="229" t="s">
        <v>787</v>
      </c>
    </row>
    <row r="211" s="12" customFormat="1" ht="22.8" customHeight="1">
      <c r="A211" s="12"/>
      <c r="B211" s="202"/>
      <c r="C211" s="203"/>
      <c r="D211" s="204" t="s">
        <v>77</v>
      </c>
      <c r="E211" s="216" t="s">
        <v>8149</v>
      </c>
      <c r="F211" s="216" t="s">
        <v>8150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SUM(P212:P224)</f>
        <v>0</v>
      </c>
      <c r="Q211" s="210"/>
      <c r="R211" s="211">
        <f>SUM(R212:R224)</f>
        <v>0.29905000000000004</v>
      </c>
      <c r="S211" s="210"/>
      <c r="T211" s="212">
        <f>SUM(T212:T224)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85</v>
      </c>
      <c r="AT211" s="214" t="s">
        <v>77</v>
      </c>
      <c r="AU211" s="214" t="s">
        <v>85</v>
      </c>
      <c r="AY211" s="213" t="s">
        <v>373</v>
      </c>
      <c r="BK211" s="215">
        <f>SUM(BK212:BK224)</f>
        <v>0</v>
      </c>
    </row>
    <row r="212" s="2" customFormat="1" ht="24.15" customHeight="1">
      <c r="A212" s="41"/>
      <c r="B212" s="42"/>
      <c r="C212" s="218" t="s">
        <v>587</v>
      </c>
      <c r="D212" s="218" t="s">
        <v>375</v>
      </c>
      <c r="E212" s="219" t="s">
        <v>8151</v>
      </c>
      <c r="F212" s="220" t="s">
        <v>8152</v>
      </c>
      <c r="G212" s="221" t="s">
        <v>230</v>
      </c>
      <c r="H212" s="222">
        <v>6</v>
      </c>
      <c r="I212" s="223"/>
      <c r="J212" s="224">
        <f>ROUND(I212*H212,2)</f>
        <v>0</v>
      </c>
      <c r="K212" s="220" t="s">
        <v>19</v>
      </c>
      <c r="L212" s="47"/>
      <c r="M212" s="225" t="s">
        <v>19</v>
      </c>
      <c r="N212" s="226" t="s">
        <v>49</v>
      </c>
      <c r="O212" s="87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9" t="s">
        <v>379</v>
      </c>
      <c r="AT212" s="229" t="s">
        <v>375</v>
      </c>
      <c r="AU212" s="229" t="s">
        <v>91</v>
      </c>
      <c r="AY212" s="20" t="s">
        <v>373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0" t="s">
        <v>85</v>
      </c>
      <c r="BK212" s="230">
        <f>ROUND(I212*H212,2)</f>
        <v>0</v>
      </c>
      <c r="BL212" s="20" t="s">
        <v>379</v>
      </c>
      <c r="BM212" s="229" t="s">
        <v>799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8153</v>
      </c>
      <c r="G213" s="248"/>
      <c r="H213" s="251">
        <v>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592</v>
      </c>
      <c r="D215" s="280" t="s">
        <v>489</v>
      </c>
      <c r="E215" s="281" t="s">
        <v>8154</v>
      </c>
      <c r="F215" s="282" t="s">
        <v>8155</v>
      </c>
      <c r="G215" s="283" t="s">
        <v>230</v>
      </c>
      <c r="H215" s="284">
        <v>6</v>
      </c>
      <c r="I215" s="285"/>
      <c r="J215" s="286">
        <f>ROUND(I215*H215,2)</f>
        <v>0</v>
      </c>
      <c r="K215" s="282" t="s">
        <v>19</v>
      </c>
      <c r="L215" s="287"/>
      <c r="M215" s="288" t="s">
        <v>19</v>
      </c>
      <c r="N215" s="289" t="s">
        <v>49</v>
      </c>
      <c r="O215" s="87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422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85</v>
      </c>
      <c r="BK215" s="230">
        <f>ROUND(I215*H215,2)</f>
        <v>0</v>
      </c>
      <c r="BL215" s="20" t="s">
        <v>379</v>
      </c>
      <c r="BM215" s="229" t="s">
        <v>811</v>
      </c>
    </row>
    <row r="216" s="14" customFormat="1">
      <c r="A216" s="14"/>
      <c r="B216" s="247"/>
      <c r="C216" s="248"/>
      <c r="D216" s="238" t="s">
        <v>383</v>
      </c>
      <c r="E216" s="249" t="s">
        <v>19</v>
      </c>
      <c r="F216" s="250" t="s">
        <v>8153</v>
      </c>
      <c r="G216" s="248"/>
      <c r="H216" s="251">
        <v>6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37</v>
      </c>
      <c r="AX216" s="14" t="s">
        <v>78</v>
      </c>
      <c r="AY216" s="257" t="s">
        <v>373</v>
      </c>
    </row>
    <row r="217" s="15" customFormat="1">
      <c r="A217" s="15"/>
      <c r="B217" s="258"/>
      <c r="C217" s="259"/>
      <c r="D217" s="238" t="s">
        <v>383</v>
      </c>
      <c r="E217" s="260" t="s">
        <v>19</v>
      </c>
      <c r="F217" s="261" t="s">
        <v>386</v>
      </c>
      <c r="G217" s="259"/>
      <c r="H217" s="262">
        <v>6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383</v>
      </c>
      <c r="AU217" s="268" t="s">
        <v>91</v>
      </c>
      <c r="AV217" s="15" t="s">
        <v>379</v>
      </c>
      <c r="AW217" s="15" t="s">
        <v>37</v>
      </c>
      <c r="AX217" s="15" t="s">
        <v>85</v>
      </c>
      <c r="AY217" s="268" t="s">
        <v>373</v>
      </c>
    </row>
    <row r="218" s="2" customFormat="1" ht="24.15" customHeight="1">
      <c r="A218" s="41"/>
      <c r="B218" s="42"/>
      <c r="C218" s="218" t="s">
        <v>598</v>
      </c>
      <c r="D218" s="218" t="s">
        <v>375</v>
      </c>
      <c r="E218" s="219" t="s">
        <v>8156</v>
      </c>
      <c r="F218" s="220" t="s">
        <v>8157</v>
      </c>
      <c r="G218" s="221" t="s">
        <v>595</v>
      </c>
      <c r="H218" s="222">
        <v>1</v>
      </c>
      <c r="I218" s="223"/>
      <c r="J218" s="224">
        <f>ROUND(I218*H218,2)</f>
        <v>0</v>
      </c>
      <c r="K218" s="220" t="s">
        <v>378</v>
      </c>
      <c r="L218" s="47"/>
      <c r="M218" s="225" t="s">
        <v>19</v>
      </c>
      <c r="N218" s="226" t="s">
        <v>49</v>
      </c>
      <c r="O218" s="87"/>
      <c r="P218" s="227">
        <f>O218*H218</f>
        <v>0</v>
      </c>
      <c r="Q218" s="227">
        <v>0.27205000000000001</v>
      </c>
      <c r="R218" s="227">
        <f>Q218*H218</f>
        <v>0.27205000000000001</v>
      </c>
      <c r="S218" s="227">
        <v>0</v>
      </c>
      <c r="T218" s="22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9" t="s">
        <v>379</v>
      </c>
      <c r="AT218" s="229" t="s">
        <v>375</v>
      </c>
      <c r="AU218" s="229" t="s">
        <v>91</v>
      </c>
      <c r="AY218" s="20" t="s">
        <v>373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0" t="s">
        <v>85</v>
      </c>
      <c r="BK218" s="230">
        <f>ROUND(I218*H218,2)</f>
        <v>0</v>
      </c>
      <c r="BL218" s="20" t="s">
        <v>379</v>
      </c>
      <c r="BM218" s="229" t="s">
        <v>823</v>
      </c>
    </row>
    <row r="219" s="2" customFormat="1">
      <c r="A219" s="41"/>
      <c r="B219" s="42"/>
      <c r="C219" s="43"/>
      <c r="D219" s="231" t="s">
        <v>381</v>
      </c>
      <c r="E219" s="43"/>
      <c r="F219" s="232" t="s">
        <v>8158</v>
      </c>
      <c r="G219" s="43"/>
      <c r="H219" s="43"/>
      <c r="I219" s="233"/>
      <c r="J219" s="43"/>
      <c r="K219" s="43"/>
      <c r="L219" s="47"/>
      <c r="M219" s="234"/>
      <c r="N219" s="23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381</v>
      </c>
      <c r="AU219" s="20" t="s">
        <v>91</v>
      </c>
    </row>
    <row r="220" s="14" customFormat="1">
      <c r="A220" s="14"/>
      <c r="B220" s="247"/>
      <c r="C220" s="248"/>
      <c r="D220" s="238" t="s">
        <v>383</v>
      </c>
      <c r="E220" s="249" t="s">
        <v>19</v>
      </c>
      <c r="F220" s="250" t="s">
        <v>85</v>
      </c>
      <c r="G220" s="248"/>
      <c r="H220" s="251">
        <v>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383</v>
      </c>
      <c r="AU220" s="257" t="s">
        <v>91</v>
      </c>
      <c r="AV220" s="14" t="s">
        <v>91</v>
      </c>
      <c r="AW220" s="14" t="s">
        <v>37</v>
      </c>
      <c r="AX220" s="14" t="s">
        <v>78</v>
      </c>
      <c r="AY220" s="257" t="s">
        <v>373</v>
      </c>
    </row>
    <row r="221" s="15" customFormat="1">
      <c r="A221" s="15"/>
      <c r="B221" s="258"/>
      <c r="C221" s="259"/>
      <c r="D221" s="238" t="s">
        <v>383</v>
      </c>
      <c r="E221" s="260" t="s">
        <v>19</v>
      </c>
      <c r="F221" s="261" t="s">
        <v>386</v>
      </c>
      <c r="G221" s="259"/>
      <c r="H221" s="262">
        <v>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8" t="s">
        <v>383</v>
      </c>
      <c r="AU221" s="268" t="s">
        <v>91</v>
      </c>
      <c r="AV221" s="15" t="s">
        <v>379</v>
      </c>
      <c r="AW221" s="15" t="s">
        <v>37</v>
      </c>
      <c r="AX221" s="15" t="s">
        <v>85</v>
      </c>
      <c r="AY221" s="268" t="s">
        <v>373</v>
      </c>
    </row>
    <row r="222" s="2" customFormat="1" ht="37.8" customHeight="1">
      <c r="A222" s="41"/>
      <c r="B222" s="42"/>
      <c r="C222" s="280" t="s">
        <v>609</v>
      </c>
      <c r="D222" s="280" t="s">
        <v>489</v>
      </c>
      <c r="E222" s="281" t="s">
        <v>8159</v>
      </c>
      <c r="F222" s="282" t="s">
        <v>8160</v>
      </c>
      <c r="G222" s="283" t="s">
        <v>595</v>
      </c>
      <c r="H222" s="284">
        <v>1</v>
      </c>
      <c r="I222" s="285"/>
      <c r="J222" s="286">
        <f>ROUND(I222*H222,2)</f>
        <v>0</v>
      </c>
      <c r="K222" s="282" t="s">
        <v>378</v>
      </c>
      <c r="L222" s="287"/>
      <c r="M222" s="288" t="s">
        <v>19</v>
      </c>
      <c r="N222" s="289" t="s">
        <v>49</v>
      </c>
      <c r="O222" s="87"/>
      <c r="P222" s="227">
        <f>O222*H222</f>
        <v>0</v>
      </c>
      <c r="Q222" s="227">
        <v>0.027</v>
      </c>
      <c r="R222" s="227">
        <f>Q222*H222</f>
        <v>0.027</v>
      </c>
      <c r="S222" s="227">
        <v>0</v>
      </c>
      <c r="T222" s="22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9" t="s">
        <v>422</v>
      </c>
      <c r="AT222" s="229" t="s">
        <v>489</v>
      </c>
      <c r="AU222" s="229" t="s">
        <v>91</v>
      </c>
      <c r="AY222" s="20" t="s">
        <v>373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0" t="s">
        <v>85</v>
      </c>
      <c r="BK222" s="230">
        <f>ROUND(I222*H222,2)</f>
        <v>0</v>
      </c>
      <c r="BL222" s="20" t="s">
        <v>379</v>
      </c>
      <c r="BM222" s="229" t="s">
        <v>928</v>
      </c>
    </row>
    <row r="223" s="14" customFormat="1">
      <c r="A223" s="14"/>
      <c r="B223" s="247"/>
      <c r="C223" s="248"/>
      <c r="D223" s="238" t="s">
        <v>383</v>
      </c>
      <c r="E223" s="249" t="s">
        <v>19</v>
      </c>
      <c r="F223" s="250" t="s">
        <v>85</v>
      </c>
      <c r="G223" s="248"/>
      <c r="H223" s="251">
        <v>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383</v>
      </c>
      <c r="AU223" s="257" t="s">
        <v>91</v>
      </c>
      <c r="AV223" s="14" t="s">
        <v>91</v>
      </c>
      <c r="AW223" s="14" t="s">
        <v>37</v>
      </c>
      <c r="AX223" s="14" t="s">
        <v>78</v>
      </c>
      <c r="AY223" s="257" t="s">
        <v>373</v>
      </c>
    </row>
    <row r="224" s="15" customFormat="1">
      <c r="A224" s="15"/>
      <c r="B224" s="258"/>
      <c r="C224" s="259"/>
      <c r="D224" s="238" t="s">
        <v>383</v>
      </c>
      <c r="E224" s="260" t="s">
        <v>19</v>
      </c>
      <c r="F224" s="261" t="s">
        <v>386</v>
      </c>
      <c r="G224" s="259"/>
      <c r="H224" s="262">
        <v>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8" t="s">
        <v>383</v>
      </c>
      <c r="AU224" s="268" t="s">
        <v>91</v>
      </c>
      <c r="AV224" s="15" t="s">
        <v>379</v>
      </c>
      <c r="AW224" s="15" t="s">
        <v>37</v>
      </c>
      <c r="AX224" s="15" t="s">
        <v>85</v>
      </c>
      <c r="AY224" s="268" t="s">
        <v>373</v>
      </c>
    </row>
    <row r="225" s="12" customFormat="1" ht="22.8" customHeight="1">
      <c r="A225" s="12"/>
      <c r="B225" s="202"/>
      <c r="C225" s="203"/>
      <c r="D225" s="204" t="s">
        <v>77</v>
      </c>
      <c r="E225" s="216" t="s">
        <v>430</v>
      </c>
      <c r="F225" s="216" t="s">
        <v>8161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v>0</v>
      </c>
      <c r="Q225" s="210"/>
      <c r="R225" s="211">
        <v>0</v>
      </c>
      <c r="S225" s="210"/>
      <c r="T225" s="212"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85</v>
      </c>
      <c r="AT225" s="214" t="s">
        <v>77</v>
      </c>
      <c r="AU225" s="214" t="s">
        <v>85</v>
      </c>
      <c r="AY225" s="213" t="s">
        <v>373</v>
      </c>
      <c r="BK225" s="215">
        <v>0</v>
      </c>
    </row>
    <row r="226" s="12" customFormat="1" ht="22.8" customHeight="1">
      <c r="A226" s="12"/>
      <c r="B226" s="202"/>
      <c r="C226" s="203"/>
      <c r="D226" s="204" t="s">
        <v>77</v>
      </c>
      <c r="E226" s="216" t="s">
        <v>8162</v>
      </c>
      <c r="F226" s="216" t="s">
        <v>8163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SUM(P227:P235)</f>
        <v>0</v>
      </c>
      <c r="Q226" s="210"/>
      <c r="R226" s="211">
        <f>SUM(R227:R235)</f>
        <v>0</v>
      </c>
      <c r="S226" s="210"/>
      <c r="T226" s="212">
        <f>SUM(T227:T235)</f>
        <v>16.52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85</v>
      </c>
      <c r="AT226" s="214" t="s">
        <v>77</v>
      </c>
      <c r="AU226" s="214" t="s">
        <v>85</v>
      </c>
      <c r="AY226" s="213" t="s">
        <v>373</v>
      </c>
      <c r="BK226" s="215">
        <f>SUM(BK227:BK235)</f>
        <v>0</v>
      </c>
    </row>
    <row r="227" s="2" customFormat="1" ht="24.15" customHeight="1">
      <c r="A227" s="41"/>
      <c r="B227" s="42"/>
      <c r="C227" s="218" t="s">
        <v>616</v>
      </c>
      <c r="D227" s="218" t="s">
        <v>375</v>
      </c>
      <c r="E227" s="219" t="s">
        <v>8164</v>
      </c>
      <c r="F227" s="220" t="s">
        <v>8165</v>
      </c>
      <c r="G227" s="221" t="s">
        <v>230</v>
      </c>
      <c r="H227" s="222">
        <v>7.5</v>
      </c>
      <c r="I227" s="223"/>
      <c r="J227" s="224">
        <f>ROUND(I227*H227,2)</f>
        <v>0</v>
      </c>
      <c r="K227" s="220" t="s">
        <v>19</v>
      </c>
      <c r="L227" s="47"/>
      <c r="M227" s="225" t="s">
        <v>19</v>
      </c>
      <c r="N227" s="226" t="s">
        <v>49</v>
      </c>
      <c r="O227" s="87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9" t="s">
        <v>379</v>
      </c>
      <c r="AT227" s="229" t="s">
        <v>375</v>
      </c>
      <c r="AU227" s="229" t="s">
        <v>91</v>
      </c>
      <c r="AY227" s="20" t="s">
        <v>373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0" t="s">
        <v>85</v>
      </c>
      <c r="BK227" s="230">
        <f>ROUND(I227*H227,2)</f>
        <v>0</v>
      </c>
      <c r="BL227" s="20" t="s">
        <v>379</v>
      </c>
      <c r="BM227" s="229" t="s">
        <v>941</v>
      </c>
    </row>
    <row r="228" s="14" customFormat="1">
      <c r="A228" s="14"/>
      <c r="B228" s="247"/>
      <c r="C228" s="248"/>
      <c r="D228" s="238" t="s">
        <v>383</v>
      </c>
      <c r="E228" s="249" t="s">
        <v>19</v>
      </c>
      <c r="F228" s="250" t="s">
        <v>8166</v>
      </c>
      <c r="G228" s="248"/>
      <c r="H228" s="251">
        <v>7.5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383</v>
      </c>
      <c r="AU228" s="257" t="s">
        <v>91</v>
      </c>
      <c r="AV228" s="14" t="s">
        <v>91</v>
      </c>
      <c r="AW228" s="14" t="s">
        <v>37</v>
      </c>
      <c r="AX228" s="14" t="s">
        <v>78</v>
      </c>
      <c r="AY228" s="257" t="s">
        <v>373</v>
      </c>
    </row>
    <row r="229" s="15" customFormat="1">
      <c r="A229" s="15"/>
      <c r="B229" s="258"/>
      <c r="C229" s="259"/>
      <c r="D229" s="238" t="s">
        <v>383</v>
      </c>
      <c r="E229" s="260" t="s">
        <v>19</v>
      </c>
      <c r="F229" s="261" t="s">
        <v>386</v>
      </c>
      <c r="G229" s="259"/>
      <c r="H229" s="262">
        <v>7.5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383</v>
      </c>
      <c r="AU229" s="268" t="s">
        <v>91</v>
      </c>
      <c r="AV229" s="15" t="s">
        <v>379</v>
      </c>
      <c r="AW229" s="15" t="s">
        <v>37</v>
      </c>
      <c r="AX229" s="15" t="s">
        <v>85</v>
      </c>
      <c r="AY229" s="268" t="s">
        <v>373</v>
      </c>
    </row>
    <row r="230" s="2" customFormat="1" ht="62.7" customHeight="1">
      <c r="A230" s="41"/>
      <c r="B230" s="42"/>
      <c r="C230" s="218" t="s">
        <v>622</v>
      </c>
      <c r="D230" s="218" t="s">
        <v>375</v>
      </c>
      <c r="E230" s="219" t="s">
        <v>8167</v>
      </c>
      <c r="F230" s="220" t="s">
        <v>8168</v>
      </c>
      <c r="G230" s="221" t="s">
        <v>153</v>
      </c>
      <c r="H230" s="222">
        <v>826</v>
      </c>
      <c r="I230" s="223"/>
      <c r="J230" s="224">
        <f>ROUND(I230*H230,2)</f>
        <v>0</v>
      </c>
      <c r="K230" s="220" t="s">
        <v>378</v>
      </c>
      <c r="L230" s="47"/>
      <c r="M230" s="225" t="s">
        <v>19</v>
      </c>
      <c r="N230" s="226" t="s">
        <v>49</v>
      </c>
      <c r="O230" s="87"/>
      <c r="P230" s="227">
        <f>O230*H230</f>
        <v>0</v>
      </c>
      <c r="Q230" s="227">
        <v>0</v>
      </c>
      <c r="R230" s="227">
        <f>Q230*H230</f>
        <v>0</v>
      </c>
      <c r="S230" s="227">
        <v>0.02</v>
      </c>
      <c r="T230" s="228">
        <f>S230*H230</f>
        <v>16.52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9" t="s">
        <v>379</v>
      </c>
      <c r="AT230" s="229" t="s">
        <v>375</v>
      </c>
      <c r="AU230" s="229" t="s">
        <v>91</v>
      </c>
      <c r="AY230" s="20" t="s">
        <v>373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0" t="s">
        <v>85</v>
      </c>
      <c r="BK230" s="230">
        <f>ROUND(I230*H230,2)</f>
        <v>0</v>
      </c>
      <c r="BL230" s="20" t="s">
        <v>379</v>
      </c>
      <c r="BM230" s="229" t="s">
        <v>955</v>
      </c>
    </row>
    <row r="231" s="2" customFormat="1">
      <c r="A231" s="41"/>
      <c r="B231" s="42"/>
      <c r="C231" s="43"/>
      <c r="D231" s="231" t="s">
        <v>381</v>
      </c>
      <c r="E231" s="43"/>
      <c r="F231" s="232" t="s">
        <v>8169</v>
      </c>
      <c r="G231" s="43"/>
      <c r="H231" s="43"/>
      <c r="I231" s="233"/>
      <c r="J231" s="43"/>
      <c r="K231" s="43"/>
      <c r="L231" s="47"/>
      <c r="M231" s="234"/>
      <c r="N231" s="23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381</v>
      </c>
      <c r="AU231" s="20" t="s">
        <v>91</v>
      </c>
    </row>
    <row r="232" s="14" customFormat="1">
      <c r="A232" s="14"/>
      <c r="B232" s="247"/>
      <c r="C232" s="248"/>
      <c r="D232" s="238" t="s">
        <v>383</v>
      </c>
      <c r="E232" s="249" t="s">
        <v>19</v>
      </c>
      <c r="F232" s="250" t="s">
        <v>8093</v>
      </c>
      <c r="G232" s="248"/>
      <c r="H232" s="251">
        <v>407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383</v>
      </c>
      <c r="AU232" s="257" t="s">
        <v>91</v>
      </c>
      <c r="AV232" s="14" t="s">
        <v>91</v>
      </c>
      <c r="AW232" s="14" t="s">
        <v>37</v>
      </c>
      <c r="AX232" s="14" t="s">
        <v>78</v>
      </c>
      <c r="AY232" s="257" t="s">
        <v>373</v>
      </c>
    </row>
    <row r="233" s="14" customFormat="1">
      <c r="A233" s="14"/>
      <c r="B233" s="247"/>
      <c r="C233" s="248"/>
      <c r="D233" s="238" t="s">
        <v>383</v>
      </c>
      <c r="E233" s="249" t="s">
        <v>19</v>
      </c>
      <c r="F233" s="250" t="s">
        <v>8103</v>
      </c>
      <c r="G233" s="248"/>
      <c r="H233" s="251">
        <v>319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383</v>
      </c>
      <c r="AU233" s="257" t="s">
        <v>91</v>
      </c>
      <c r="AV233" s="14" t="s">
        <v>91</v>
      </c>
      <c r="AW233" s="14" t="s">
        <v>37</v>
      </c>
      <c r="AX233" s="14" t="s">
        <v>78</v>
      </c>
      <c r="AY233" s="257" t="s">
        <v>373</v>
      </c>
    </row>
    <row r="234" s="14" customFormat="1">
      <c r="A234" s="14"/>
      <c r="B234" s="247"/>
      <c r="C234" s="248"/>
      <c r="D234" s="238" t="s">
        <v>383</v>
      </c>
      <c r="E234" s="249" t="s">
        <v>19</v>
      </c>
      <c r="F234" s="250" t="s">
        <v>8170</v>
      </c>
      <c r="G234" s="248"/>
      <c r="H234" s="251">
        <v>100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383</v>
      </c>
      <c r="AU234" s="257" t="s">
        <v>91</v>
      </c>
      <c r="AV234" s="14" t="s">
        <v>91</v>
      </c>
      <c r="AW234" s="14" t="s">
        <v>37</v>
      </c>
      <c r="AX234" s="14" t="s">
        <v>78</v>
      </c>
      <c r="AY234" s="257" t="s">
        <v>373</v>
      </c>
    </row>
    <row r="235" s="15" customFormat="1">
      <c r="A235" s="15"/>
      <c r="B235" s="258"/>
      <c r="C235" s="259"/>
      <c r="D235" s="238" t="s">
        <v>383</v>
      </c>
      <c r="E235" s="260" t="s">
        <v>19</v>
      </c>
      <c r="F235" s="261" t="s">
        <v>386</v>
      </c>
      <c r="G235" s="259"/>
      <c r="H235" s="262">
        <v>826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383</v>
      </c>
      <c r="AU235" s="268" t="s">
        <v>91</v>
      </c>
      <c r="AV235" s="15" t="s">
        <v>379</v>
      </c>
      <c r="AW235" s="15" t="s">
        <v>37</v>
      </c>
      <c r="AX235" s="15" t="s">
        <v>85</v>
      </c>
      <c r="AY235" s="268" t="s">
        <v>373</v>
      </c>
    </row>
    <row r="236" s="12" customFormat="1" ht="22.8" customHeight="1">
      <c r="A236" s="12"/>
      <c r="B236" s="202"/>
      <c r="C236" s="203"/>
      <c r="D236" s="204" t="s">
        <v>77</v>
      </c>
      <c r="E236" s="216" t="s">
        <v>8171</v>
      </c>
      <c r="F236" s="216" t="s">
        <v>8172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SUM(P237:P254)</f>
        <v>0</v>
      </c>
      <c r="Q236" s="210"/>
      <c r="R236" s="211">
        <f>SUM(R237:R254)</f>
        <v>45.978693800000002</v>
      </c>
      <c r="S236" s="210"/>
      <c r="T236" s="212">
        <f>SUM(T237:T254)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85</v>
      </c>
      <c r="AT236" s="214" t="s">
        <v>77</v>
      </c>
      <c r="AU236" s="214" t="s">
        <v>85</v>
      </c>
      <c r="AY236" s="213" t="s">
        <v>373</v>
      </c>
      <c r="BK236" s="215">
        <f>SUM(BK237:BK254)</f>
        <v>0</v>
      </c>
    </row>
    <row r="237" s="2" customFormat="1" ht="49.05" customHeight="1">
      <c r="A237" s="41"/>
      <c r="B237" s="42"/>
      <c r="C237" s="218" t="s">
        <v>628</v>
      </c>
      <c r="D237" s="218" t="s">
        <v>375</v>
      </c>
      <c r="E237" s="219" t="s">
        <v>8173</v>
      </c>
      <c r="F237" s="220" t="s">
        <v>8174</v>
      </c>
      <c r="G237" s="221" t="s">
        <v>230</v>
      </c>
      <c r="H237" s="222">
        <v>87</v>
      </c>
      <c r="I237" s="223"/>
      <c r="J237" s="224">
        <f>ROUND(I237*H237,2)</f>
        <v>0</v>
      </c>
      <c r="K237" s="220" t="s">
        <v>378</v>
      </c>
      <c r="L237" s="47"/>
      <c r="M237" s="225" t="s">
        <v>19</v>
      </c>
      <c r="N237" s="226" t="s">
        <v>49</v>
      </c>
      <c r="O237" s="87"/>
      <c r="P237" s="227">
        <f>O237*H237</f>
        <v>0</v>
      </c>
      <c r="Q237" s="227">
        <v>0.15540000000000001</v>
      </c>
      <c r="R237" s="227">
        <f>Q237*H237</f>
        <v>13.5198</v>
      </c>
      <c r="S237" s="227">
        <v>0</v>
      </c>
      <c r="T237" s="22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9" t="s">
        <v>379</v>
      </c>
      <c r="AT237" s="229" t="s">
        <v>375</v>
      </c>
      <c r="AU237" s="229" t="s">
        <v>91</v>
      </c>
      <c r="AY237" s="20" t="s">
        <v>373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0" t="s">
        <v>85</v>
      </c>
      <c r="BK237" s="230">
        <f>ROUND(I237*H237,2)</f>
        <v>0</v>
      </c>
      <c r="BL237" s="20" t="s">
        <v>379</v>
      </c>
      <c r="BM237" s="229" t="s">
        <v>973</v>
      </c>
    </row>
    <row r="238" s="2" customFormat="1">
      <c r="A238" s="41"/>
      <c r="B238" s="42"/>
      <c r="C238" s="43"/>
      <c r="D238" s="231" t="s">
        <v>381</v>
      </c>
      <c r="E238" s="43"/>
      <c r="F238" s="232" t="s">
        <v>8175</v>
      </c>
      <c r="G238" s="43"/>
      <c r="H238" s="43"/>
      <c r="I238" s="233"/>
      <c r="J238" s="43"/>
      <c r="K238" s="43"/>
      <c r="L238" s="47"/>
      <c r="M238" s="234"/>
      <c r="N238" s="23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381</v>
      </c>
      <c r="AU238" s="20" t="s">
        <v>91</v>
      </c>
    </row>
    <row r="239" s="14" customFormat="1">
      <c r="A239" s="14"/>
      <c r="B239" s="247"/>
      <c r="C239" s="248"/>
      <c r="D239" s="238" t="s">
        <v>383</v>
      </c>
      <c r="E239" s="249" t="s">
        <v>19</v>
      </c>
      <c r="F239" s="250" t="s">
        <v>8176</v>
      </c>
      <c r="G239" s="248"/>
      <c r="H239" s="251">
        <v>87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383</v>
      </c>
      <c r="AU239" s="257" t="s">
        <v>91</v>
      </c>
      <c r="AV239" s="14" t="s">
        <v>91</v>
      </c>
      <c r="AW239" s="14" t="s">
        <v>37</v>
      </c>
      <c r="AX239" s="14" t="s">
        <v>78</v>
      </c>
      <c r="AY239" s="257" t="s">
        <v>373</v>
      </c>
    </row>
    <row r="240" s="15" customFormat="1">
      <c r="A240" s="15"/>
      <c r="B240" s="258"/>
      <c r="C240" s="259"/>
      <c r="D240" s="238" t="s">
        <v>383</v>
      </c>
      <c r="E240" s="260" t="s">
        <v>19</v>
      </c>
      <c r="F240" s="261" t="s">
        <v>386</v>
      </c>
      <c r="G240" s="259"/>
      <c r="H240" s="262">
        <v>87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383</v>
      </c>
      <c r="AU240" s="268" t="s">
        <v>91</v>
      </c>
      <c r="AV240" s="15" t="s">
        <v>379</v>
      </c>
      <c r="AW240" s="15" t="s">
        <v>37</v>
      </c>
      <c r="AX240" s="15" t="s">
        <v>85</v>
      </c>
      <c r="AY240" s="268" t="s">
        <v>373</v>
      </c>
    </row>
    <row r="241" s="2" customFormat="1" ht="24.15" customHeight="1">
      <c r="A241" s="41"/>
      <c r="B241" s="42"/>
      <c r="C241" s="280" t="s">
        <v>633</v>
      </c>
      <c r="D241" s="280" t="s">
        <v>489</v>
      </c>
      <c r="E241" s="281" t="s">
        <v>8177</v>
      </c>
      <c r="F241" s="282" t="s">
        <v>8178</v>
      </c>
      <c r="G241" s="283" t="s">
        <v>230</v>
      </c>
      <c r="H241" s="284">
        <v>9.6899999999999995</v>
      </c>
      <c r="I241" s="285"/>
      <c r="J241" s="286">
        <f>ROUND(I241*H241,2)</f>
        <v>0</v>
      </c>
      <c r="K241" s="282" t="s">
        <v>378</v>
      </c>
      <c r="L241" s="287"/>
      <c r="M241" s="288" t="s">
        <v>19</v>
      </c>
      <c r="N241" s="289" t="s">
        <v>49</v>
      </c>
      <c r="O241" s="87"/>
      <c r="P241" s="227">
        <f>O241*H241</f>
        <v>0</v>
      </c>
      <c r="Q241" s="227">
        <v>0.048300000000000003</v>
      </c>
      <c r="R241" s="227">
        <f>Q241*H241</f>
        <v>0.46802700000000003</v>
      </c>
      <c r="S241" s="227">
        <v>0</v>
      </c>
      <c r="T241" s="22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9" t="s">
        <v>422</v>
      </c>
      <c r="AT241" s="229" t="s">
        <v>489</v>
      </c>
      <c r="AU241" s="229" t="s">
        <v>91</v>
      </c>
      <c r="AY241" s="20" t="s">
        <v>373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0" t="s">
        <v>85</v>
      </c>
      <c r="BK241" s="230">
        <f>ROUND(I241*H241,2)</f>
        <v>0</v>
      </c>
      <c r="BL241" s="20" t="s">
        <v>379</v>
      </c>
      <c r="BM241" s="229" t="s">
        <v>996</v>
      </c>
    </row>
    <row r="242" s="2" customFormat="1" ht="24.15" customHeight="1">
      <c r="A242" s="41"/>
      <c r="B242" s="42"/>
      <c r="C242" s="280" t="s">
        <v>638</v>
      </c>
      <c r="D242" s="280" t="s">
        <v>489</v>
      </c>
      <c r="E242" s="281" t="s">
        <v>8179</v>
      </c>
      <c r="F242" s="282" t="s">
        <v>8180</v>
      </c>
      <c r="G242" s="283" t="s">
        <v>230</v>
      </c>
      <c r="H242" s="284">
        <v>2.04</v>
      </c>
      <c r="I242" s="285"/>
      <c r="J242" s="286">
        <f>ROUND(I242*H242,2)</f>
        <v>0</v>
      </c>
      <c r="K242" s="282" t="s">
        <v>378</v>
      </c>
      <c r="L242" s="287"/>
      <c r="M242" s="288" t="s">
        <v>19</v>
      </c>
      <c r="N242" s="289" t="s">
        <v>49</v>
      </c>
      <c r="O242" s="87"/>
      <c r="P242" s="227">
        <f>O242*H242</f>
        <v>0</v>
      </c>
      <c r="Q242" s="227">
        <v>0.065670000000000006</v>
      </c>
      <c r="R242" s="227">
        <f>Q242*H242</f>
        <v>0.13396680000000003</v>
      </c>
      <c r="S242" s="227">
        <v>0</v>
      </c>
      <c r="T242" s="22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9" t="s">
        <v>422</v>
      </c>
      <c r="AT242" s="229" t="s">
        <v>489</v>
      </c>
      <c r="AU242" s="229" t="s">
        <v>91</v>
      </c>
      <c r="AY242" s="20" t="s">
        <v>373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85</v>
      </c>
      <c r="BK242" s="230">
        <f>ROUND(I242*H242,2)</f>
        <v>0</v>
      </c>
      <c r="BL242" s="20" t="s">
        <v>379</v>
      </c>
      <c r="BM242" s="229" t="s">
        <v>1009</v>
      </c>
    </row>
    <row r="243" s="2" customFormat="1" ht="16.5" customHeight="1">
      <c r="A243" s="41"/>
      <c r="B243" s="42"/>
      <c r="C243" s="280" t="s">
        <v>644</v>
      </c>
      <c r="D243" s="280" t="s">
        <v>489</v>
      </c>
      <c r="E243" s="281" t="s">
        <v>8181</v>
      </c>
      <c r="F243" s="282" t="s">
        <v>8182</v>
      </c>
      <c r="G243" s="283" t="s">
        <v>230</v>
      </c>
      <c r="H243" s="284">
        <v>77.010000000000005</v>
      </c>
      <c r="I243" s="285"/>
      <c r="J243" s="286">
        <f>ROUND(I243*H243,2)</f>
        <v>0</v>
      </c>
      <c r="K243" s="282" t="s">
        <v>378</v>
      </c>
      <c r="L243" s="287"/>
      <c r="M243" s="288" t="s">
        <v>19</v>
      </c>
      <c r="N243" s="289" t="s">
        <v>49</v>
      </c>
      <c r="O243" s="87"/>
      <c r="P243" s="227">
        <f>O243*H243</f>
        <v>0</v>
      </c>
      <c r="Q243" s="227">
        <v>0.080000000000000002</v>
      </c>
      <c r="R243" s="227">
        <f>Q243*H243</f>
        <v>6.1608000000000009</v>
      </c>
      <c r="S243" s="227">
        <v>0</v>
      </c>
      <c r="T243" s="22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9" t="s">
        <v>422</v>
      </c>
      <c r="AT243" s="229" t="s">
        <v>489</v>
      </c>
      <c r="AU243" s="229" t="s">
        <v>91</v>
      </c>
      <c r="AY243" s="20" t="s">
        <v>373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0" t="s">
        <v>85</v>
      </c>
      <c r="BK243" s="230">
        <f>ROUND(I243*H243,2)</f>
        <v>0</v>
      </c>
      <c r="BL243" s="20" t="s">
        <v>379</v>
      </c>
      <c r="BM243" s="229" t="s">
        <v>1021</v>
      </c>
    </row>
    <row r="244" s="14" customFormat="1">
      <c r="A244" s="14"/>
      <c r="B244" s="247"/>
      <c r="C244" s="248"/>
      <c r="D244" s="238" t="s">
        <v>383</v>
      </c>
      <c r="E244" s="249" t="s">
        <v>19</v>
      </c>
      <c r="F244" s="250" t="s">
        <v>8183</v>
      </c>
      <c r="G244" s="248"/>
      <c r="H244" s="251">
        <v>87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383</v>
      </c>
      <c r="AU244" s="257" t="s">
        <v>91</v>
      </c>
      <c r="AV244" s="14" t="s">
        <v>91</v>
      </c>
      <c r="AW244" s="14" t="s">
        <v>37</v>
      </c>
      <c r="AX244" s="14" t="s">
        <v>78</v>
      </c>
      <c r="AY244" s="257" t="s">
        <v>373</v>
      </c>
    </row>
    <row r="245" s="14" customFormat="1">
      <c r="A245" s="14"/>
      <c r="B245" s="247"/>
      <c r="C245" s="248"/>
      <c r="D245" s="238" t="s">
        <v>383</v>
      </c>
      <c r="E245" s="249" t="s">
        <v>19</v>
      </c>
      <c r="F245" s="250" t="s">
        <v>8184</v>
      </c>
      <c r="G245" s="248"/>
      <c r="H245" s="251">
        <v>-9.5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383</v>
      </c>
      <c r="AU245" s="257" t="s">
        <v>91</v>
      </c>
      <c r="AV245" s="14" t="s">
        <v>91</v>
      </c>
      <c r="AW245" s="14" t="s">
        <v>37</v>
      </c>
      <c r="AX245" s="14" t="s">
        <v>78</v>
      </c>
      <c r="AY245" s="257" t="s">
        <v>373</v>
      </c>
    </row>
    <row r="246" s="14" customFormat="1">
      <c r="A246" s="14"/>
      <c r="B246" s="247"/>
      <c r="C246" s="248"/>
      <c r="D246" s="238" t="s">
        <v>383</v>
      </c>
      <c r="E246" s="249" t="s">
        <v>19</v>
      </c>
      <c r="F246" s="250" t="s">
        <v>8185</v>
      </c>
      <c r="G246" s="248"/>
      <c r="H246" s="251">
        <v>-2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383</v>
      </c>
      <c r="AU246" s="257" t="s">
        <v>91</v>
      </c>
      <c r="AV246" s="14" t="s">
        <v>91</v>
      </c>
      <c r="AW246" s="14" t="s">
        <v>37</v>
      </c>
      <c r="AX246" s="14" t="s">
        <v>78</v>
      </c>
      <c r="AY246" s="257" t="s">
        <v>373</v>
      </c>
    </row>
    <row r="247" s="15" customFormat="1">
      <c r="A247" s="15"/>
      <c r="B247" s="258"/>
      <c r="C247" s="259"/>
      <c r="D247" s="238" t="s">
        <v>383</v>
      </c>
      <c r="E247" s="260" t="s">
        <v>19</v>
      </c>
      <c r="F247" s="261" t="s">
        <v>386</v>
      </c>
      <c r="G247" s="259"/>
      <c r="H247" s="262">
        <v>75.5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8" t="s">
        <v>383</v>
      </c>
      <c r="AU247" s="268" t="s">
        <v>91</v>
      </c>
      <c r="AV247" s="15" t="s">
        <v>379</v>
      </c>
      <c r="AW247" s="15" t="s">
        <v>37</v>
      </c>
      <c r="AX247" s="15" t="s">
        <v>78</v>
      </c>
      <c r="AY247" s="268" t="s">
        <v>373</v>
      </c>
    </row>
    <row r="248" s="14" customFormat="1">
      <c r="A248" s="14"/>
      <c r="B248" s="247"/>
      <c r="C248" s="248"/>
      <c r="D248" s="238" t="s">
        <v>383</v>
      </c>
      <c r="E248" s="249" t="s">
        <v>19</v>
      </c>
      <c r="F248" s="250" t="s">
        <v>8186</v>
      </c>
      <c r="G248" s="248"/>
      <c r="H248" s="251">
        <v>77.010000000000005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383</v>
      </c>
      <c r="AU248" s="257" t="s">
        <v>91</v>
      </c>
      <c r="AV248" s="14" t="s">
        <v>91</v>
      </c>
      <c r="AW248" s="14" t="s">
        <v>37</v>
      </c>
      <c r="AX248" s="14" t="s">
        <v>78</v>
      </c>
      <c r="AY248" s="257" t="s">
        <v>373</v>
      </c>
    </row>
    <row r="249" s="15" customFormat="1">
      <c r="A249" s="15"/>
      <c r="B249" s="258"/>
      <c r="C249" s="259"/>
      <c r="D249" s="238" t="s">
        <v>383</v>
      </c>
      <c r="E249" s="260" t="s">
        <v>19</v>
      </c>
      <c r="F249" s="261" t="s">
        <v>386</v>
      </c>
      <c r="G249" s="259"/>
      <c r="H249" s="262">
        <v>77.010000000000005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383</v>
      </c>
      <c r="AU249" s="268" t="s">
        <v>91</v>
      </c>
      <c r="AV249" s="15" t="s">
        <v>379</v>
      </c>
      <c r="AW249" s="15" t="s">
        <v>37</v>
      </c>
      <c r="AX249" s="15" t="s">
        <v>85</v>
      </c>
      <c r="AY249" s="268" t="s">
        <v>373</v>
      </c>
    </row>
    <row r="250" s="2" customFormat="1" ht="49.05" customHeight="1">
      <c r="A250" s="41"/>
      <c r="B250" s="42"/>
      <c r="C250" s="218" t="s">
        <v>650</v>
      </c>
      <c r="D250" s="218" t="s">
        <v>375</v>
      </c>
      <c r="E250" s="219" t="s">
        <v>8187</v>
      </c>
      <c r="F250" s="220" t="s">
        <v>8188</v>
      </c>
      <c r="G250" s="221" t="s">
        <v>230</v>
      </c>
      <c r="H250" s="222">
        <v>146.5</v>
      </c>
      <c r="I250" s="223"/>
      <c r="J250" s="224">
        <f>ROUND(I250*H250,2)</f>
        <v>0</v>
      </c>
      <c r="K250" s="220" t="s">
        <v>378</v>
      </c>
      <c r="L250" s="47"/>
      <c r="M250" s="225" t="s">
        <v>19</v>
      </c>
      <c r="N250" s="226" t="s">
        <v>49</v>
      </c>
      <c r="O250" s="87"/>
      <c r="P250" s="227">
        <f>O250*H250</f>
        <v>0</v>
      </c>
      <c r="Q250" s="227">
        <v>0.1295</v>
      </c>
      <c r="R250" s="227">
        <f>Q250*H250</f>
        <v>18.97175</v>
      </c>
      <c r="S250" s="227">
        <v>0</v>
      </c>
      <c r="T250" s="22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9" t="s">
        <v>379</v>
      </c>
      <c r="AT250" s="229" t="s">
        <v>375</v>
      </c>
      <c r="AU250" s="229" t="s">
        <v>91</v>
      </c>
      <c r="AY250" s="20" t="s">
        <v>373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0" t="s">
        <v>85</v>
      </c>
      <c r="BK250" s="230">
        <f>ROUND(I250*H250,2)</f>
        <v>0</v>
      </c>
      <c r="BL250" s="20" t="s">
        <v>379</v>
      </c>
      <c r="BM250" s="229" t="s">
        <v>1032</v>
      </c>
    </row>
    <row r="251" s="2" customFormat="1">
      <c r="A251" s="41"/>
      <c r="B251" s="42"/>
      <c r="C251" s="43"/>
      <c r="D251" s="231" t="s">
        <v>381</v>
      </c>
      <c r="E251" s="43"/>
      <c r="F251" s="232" t="s">
        <v>8189</v>
      </c>
      <c r="G251" s="43"/>
      <c r="H251" s="43"/>
      <c r="I251" s="233"/>
      <c r="J251" s="43"/>
      <c r="K251" s="43"/>
      <c r="L251" s="47"/>
      <c r="M251" s="234"/>
      <c r="N251" s="23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381</v>
      </c>
      <c r="AU251" s="20" t="s">
        <v>91</v>
      </c>
    </row>
    <row r="252" s="14" customFormat="1">
      <c r="A252" s="14"/>
      <c r="B252" s="247"/>
      <c r="C252" s="248"/>
      <c r="D252" s="238" t="s">
        <v>383</v>
      </c>
      <c r="E252" s="249" t="s">
        <v>19</v>
      </c>
      <c r="F252" s="250" t="s">
        <v>8190</v>
      </c>
      <c r="G252" s="248"/>
      <c r="H252" s="251">
        <v>146.5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383</v>
      </c>
      <c r="AU252" s="257" t="s">
        <v>91</v>
      </c>
      <c r="AV252" s="14" t="s">
        <v>91</v>
      </c>
      <c r="AW252" s="14" t="s">
        <v>37</v>
      </c>
      <c r="AX252" s="14" t="s">
        <v>78</v>
      </c>
      <c r="AY252" s="257" t="s">
        <v>373</v>
      </c>
    </row>
    <row r="253" s="15" customFormat="1">
      <c r="A253" s="15"/>
      <c r="B253" s="258"/>
      <c r="C253" s="259"/>
      <c r="D253" s="238" t="s">
        <v>383</v>
      </c>
      <c r="E253" s="260" t="s">
        <v>19</v>
      </c>
      <c r="F253" s="261" t="s">
        <v>386</v>
      </c>
      <c r="G253" s="259"/>
      <c r="H253" s="262">
        <v>146.5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383</v>
      </c>
      <c r="AU253" s="268" t="s">
        <v>91</v>
      </c>
      <c r="AV253" s="15" t="s">
        <v>379</v>
      </c>
      <c r="AW253" s="15" t="s">
        <v>37</v>
      </c>
      <c r="AX253" s="15" t="s">
        <v>85</v>
      </c>
      <c r="AY253" s="268" t="s">
        <v>373</v>
      </c>
    </row>
    <row r="254" s="2" customFormat="1" ht="16.5" customHeight="1">
      <c r="A254" s="41"/>
      <c r="B254" s="42"/>
      <c r="C254" s="280" t="s">
        <v>656</v>
      </c>
      <c r="D254" s="280" t="s">
        <v>489</v>
      </c>
      <c r="E254" s="281" t="s">
        <v>8191</v>
      </c>
      <c r="F254" s="282" t="s">
        <v>8192</v>
      </c>
      <c r="G254" s="283" t="s">
        <v>230</v>
      </c>
      <c r="H254" s="284">
        <v>149.43000000000001</v>
      </c>
      <c r="I254" s="285"/>
      <c r="J254" s="286">
        <f>ROUND(I254*H254,2)</f>
        <v>0</v>
      </c>
      <c r="K254" s="282" t="s">
        <v>378</v>
      </c>
      <c r="L254" s="287"/>
      <c r="M254" s="288" t="s">
        <v>19</v>
      </c>
      <c r="N254" s="289" t="s">
        <v>49</v>
      </c>
      <c r="O254" s="87"/>
      <c r="P254" s="227">
        <f>O254*H254</f>
        <v>0</v>
      </c>
      <c r="Q254" s="227">
        <v>0.044999999999999998</v>
      </c>
      <c r="R254" s="227">
        <f>Q254*H254</f>
        <v>6.7243500000000003</v>
      </c>
      <c r="S254" s="227">
        <v>0</v>
      </c>
      <c r="T254" s="22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9" t="s">
        <v>422</v>
      </c>
      <c r="AT254" s="229" t="s">
        <v>489</v>
      </c>
      <c r="AU254" s="229" t="s">
        <v>91</v>
      </c>
      <c r="AY254" s="20" t="s">
        <v>373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85</v>
      </c>
      <c r="BK254" s="230">
        <f>ROUND(I254*H254,2)</f>
        <v>0</v>
      </c>
      <c r="BL254" s="20" t="s">
        <v>379</v>
      </c>
      <c r="BM254" s="229" t="s">
        <v>1045</v>
      </c>
    </row>
    <row r="255" s="12" customFormat="1" ht="22.8" customHeight="1">
      <c r="A255" s="12"/>
      <c r="B255" s="202"/>
      <c r="C255" s="203"/>
      <c r="D255" s="204" t="s">
        <v>77</v>
      </c>
      <c r="E255" s="216" t="s">
        <v>8193</v>
      </c>
      <c r="F255" s="216" t="s">
        <v>8194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SUM(P256:P272)</f>
        <v>0</v>
      </c>
      <c r="Q255" s="210"/>
      <c r="R255" s="211">
        <f>SUM(R256:R272)</f>
        <v>0</v>
      </c>
      <c r="S255" s="210"/>
      <c r="T255" s="212">
        <f>SUM(T256:T272)</f>
        <v>287.59000000000003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85</v>
      </c>
      <c r="AT255" s="214" t="s">
        <v>77</v>
      </c>
      <c r="AU255" s="214" t="s">
        <v>85</v>
      </c>
      <c r="AY255" s="213" t="s">
        <v>373</v>
      </c>
      <c r="BK255" s="215">
        <f>SUM(BK256:BK272)</f>
        <v>0</v>
      </c>
    </row>
    <row r="256" s="2" customFormat="1" ht="62.7" customHeight="1">
      <c r="A256" s="41"/>
      <c r="B256" s="42"/>
      <c r="C256" s="218" t="s">
        <v>663</v>
      </c>
      <c r="D256" s="218" t="s">
        <v>375</v>
      </c>
      <c r="E256" s="219" t="s">
        <v>8195</v>
      </c>
      <c r="F256" s="220" t="s">
        <v>8196</v>
      </c>
      <c r="G256" s="221" t="s">
        <v>153</v>
      </c>
      <c r="H256" s="222">
        <v>484.5</v>
      </c>
      <c r="I256" s="223"/>
      <c r="J256" s="224">
        <f>ROUND(I256*H256,2)</f>
        <v>0</v>
      </c>
      <c r="K256" s="220" t="s">
        <v>378</v>
      </c>
      <c r="L256" s="47"/>
      <c r="M256" s="225" t="s">
        <v>19</v>
      </c>
      <c r="N256" s="226" t="s">
        <v>49</v>
      </c>
      <c r="O256" s="87"/>
      <c r="P256" s="227">
        <f>O256*H256</f>
        <v>0</v>
      </c>
      <c r="Q256" s="227">
        <v>0</v>
      </c>
      <c r="R256" s="227">
        <f>Q256*H256</f>
        <v>0</v>
      </c>
      <c r="S256" s="227">
        <v>0.26000000000000001</v>
      </c>
      <c r="T256" s="228">
        <f>S256*H256</f>
        <v>125.97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9" t="s">
        <v>379</v>
      </c>
      <c r="AT256" s="229" t="s">
        <v>375</v>
      </c>
      <c r="AU256" s="229" t="s">
        <v>91</v>
      </c>
      <c r="AY256" s="20" t="s">
        <v>373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0" t="s">
        <v>85</v>
      </c>
      <c r="BK256" s="230">
        <f>ROUND(I256*H256,2)</f>
        <v>0</v>
      </c>
      <c r="BL256" s="20" t="s">
        <v>379</v>
      </c>
      <c r="BM256" s="229" t="s">
        <v>1059</v>
      </c>
    </row>
    <row r="257" s="2" customFormat="1">
      <c r="A257" s="41"/>
      <c r="B257" s="42"/>
      <c r="C257" s="43"/>
      <c r="D257" s="231" t="s">
        <v>381</v>
      </c>
      <c r="E257" s="43"/>
      <c r="F257" s="232" t="s">
        <v>8197</v>
      </c>
      <c r="G257" s="43"/>
      <c r="H257" s="43"/>
      <c r="I257" s="233"/>
      <c r="J257" s="43"/>
      <c r="K257" s="43"/>
      <c r="L257" s="47"/>
      <c r="M257" s="234"/>
      <c r="N257" s="23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381</v>
      </c>
      <c r="AU257" s="20" t="s">
        <v>91</v>
      </c>
    </row>
    <row r="258" s="14" customFormat="1">
      <c r="A258" s="14"/>
      <c r="B258" s="247"/>
      <c r="C258" s="248"/>
      <c r="D258" s="238" t="s">
        <v>383</v>
      </c>
      <c r="E258" s="249" t="s">
        <v>19</v>
      </c>
      <c r="F258" s="250" t="s">
        <v>8198</v>
      </c>
      <c r="G258" s="248"/>
      <c r="H258" s="251">
        <v>484.5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383</v>
      </c>
      <c r="AU258" s="257" t="s">
        <v>91</v>
      </c>
      <c r="AV258" s="14" t="s">
        <v>91</v>
      </c>
      <c r="AW258" s="14" t="s">
        <v>37</v>
      </c>
      <c r="AX258" s="14" t="s">
        <v>78</v>
      </c>
      <c r="AY258" s="257" t="s">
        <v>373</v>
      </c>
    </row>
    <row r="259" s="15" customFormat="1">
      <c r="A259" s="15"/>
      <c r="B259" s="258"/>
      <c r="C259" s="259"/>
      <c r="D259" s="238" t="s">
        <v>383</v>
      </c>
      <c r="E259" s="260" t="s">
        <v>19</v>
      </c>
      <c r="F259" s="261" t="s">
        <v>386</v>
      </c>
      <c r="G259" s="259"/>
      <c r="H259" s="262">
        <v>484.5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383</v>
      </c>
      <c r="AU259" s="268" t="s">
        <v>91</v>
      </c>
      <c r="AV259" s="15" t="s">
        <v>379</v>
      </c>
      <c r="AW259" s="15" t="s">
        <v>37</v>
      </c>
      <c r="AX259" s="15" t="s">
        <v>85</v>
      </c>
      <c r="AY259" s="268" t="s">
        <v>373</v>
      </c>
    </row>
    <row r="260" s="2" customFormat="1" ht="66.75" customHeight="1">
      <c r="A260" s="41"/>
      <c r="B260" s="42"/>
      <c r="C260" s="218" t="s">
        <v>676</v>
      </c>
      <c r="D260" s="218" t="s">
        <v>375</v>
      </c>
      <c r="E260" s="219" t="s">
        <v>8199</v>
      </c>
      <c r="F260" s="220" t="s">
        <v>8200</v>
      </c>
      <c r="G260" s="221" t="s">
        <v>153</v>
      </c>
      <c r="H260" s="222">
        <v>484.5</v>
      </c>
      <c r="I260" s="223"/>
      <c r="J260" s="224">
        <f>ROUND(I260*H260,2)</f>
        <v>0</v>
      </c>
      <c r="K260" s="220" t="s">
        <v>378</v>
      </c>
      <c r="L260" s="47"/>
      <c r="M260" s="225" t="s">
        <v>19</v>
      </c>
      <c r="N260" s="226" t="s">
        <v>49</v>
      </c>
      <c r="O260" s="87"/>
      <c r="P260" s="227">
        <f>O260*H260</f>
        <v>0</v>
      </c>
      <c r="Q260" s="227">
        <v>0</v>
      </c>
      <c r="R260" s="227">
        <f>Q260*H260</f>
        <v>0</v>
      </c>
      <c r="S260" s="227">
        <v>0.28999999999999998</v>
      </c>
      <c r="T260" s="228">
        <f>S260*H260</f>
        <v>140.505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9" t="s">
        <v>379</v>
      </c>
      <c r="AT260" s="229" t="s">
        <v>375</v>
      </c>
      <c r="AU260" s="229" t="s">
        <v>91</v>
      </c>
      <c r="AY260" s="20" t="s">
        <v>373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0" t="s">
        <v>85</v>
      </c>
      <c r="BK260" s="230">
        <f>ROUND(I260*H260,2)</f>
        <v>0</v>
      </c>
      <c r="BL260" s="20" t="s">
        <v>379</v>
      </c>
      <c r="BM260" s="229" t="s">
        <v>1075</v>
      </c>
    </row>
    <row r="261" s="2" customFormat="1">
      <c r="A261" s="41"/>
      <c r="B261" s="42"/>
      <c r="C261" s="43"/>
      <c r="D261" s="231" t="s">
        <v>381</v>
      </c>
      <c r="E261" s="43"/>
      <c r="F261" s="232" t="s">
        <v>8201</v>
      </c>
      <c r="G261" s="43"/>
      <c r="H261" s="43"/>
      <c r="I261" s="233"/>
      <c r="J261" s="43"/>
      <c r="K261" s="43"/>
      <c r="L261" s="47"/>
      <c r="M261" s="234"/>
      <c r="N261" s="23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381</v>
      </c>
      <c r="AU261" s="20" t="s">
        <v>91</v>
      </c>
    </row>
    <row r="262" s="13" customFormat="1">
      <c r="A262" s="13"/>
      <c r="B262" s="236"/>
      <c r="C262" s="237"/>
      <c r="D262" s="238" t="s">
        <v>383</v>
      </c>
      <c r="E262" s="239" t="s">
        <v>19</v>
      </c>
      <c r="F262" s="240" t="s">
        <v>8202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383</v>
      </c>
      <c r="AU262" s="246" t="s">
        <v>91</v>
      </c>
      <c r="AV262" s="13" t="s">
        <v>85</v>
      </c>
      <c r="AW262" s="13" t="s">
        <v>37</v>
      </c>
      <c r="AX262" s="13" t="s">
        <v>78</v>
      </c>
      <c r="AY262" s="246" t="s">
        <v>373</v>
      </c>
    </row>
    <row r="263" s="14" customFormat="1">
      <c r="A263" s="14"/>
      <c r="B263" s="247"/>
      <c r="C263" s="248"/>
      <c r="D263" s="238" t="s">
        <v>383</v>
      </c>
      <c r="E263" s="249" t="s">
        <v>19</v>
      </c>
      <c r="F263" s="250" t="s">
        <v>8203</v>
      </c>
      <c r="G263" s="248"/>
      <c r="H263" s="251">
        <v>484.5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383</v>
      </c>
      <c r="AU263" s="257" t="s">
        <v>91</v>
      </c>
      <c r="AV263" s="14" t="s">
        <v>91</v>
      </c>
      <c r="AW263" s="14" t="s">
        <v>37</v>
      </c>
      <c r="AX263" s="14" t="s">
        <v>78</v>
      </c>
      <c r="AY263" s="257" t="s">
        <v>373</v>
      </c>
    </row>
    <row r="264" s="15" customFormat="1">
      <c r="A264" s="15"/>
      <c r="B264" s="258"/>
      <c r="C264" s="259"/>
      <c r="D264" s="238" t="s">
        <v>383</v>
      </c>
      <c r="E264" s="260" t="s">
        <v>19</v>
      </c>
      <c r="F264" s="261" t="s">
        <v>386</v>
      </c>
      <c r="G264" s="259"/>
      <c r="H264" s="262">
        <v>484.5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383</v>
      </c>
      <c r="AU264" s="268" t="s">
        <v>91</v>
      </c>
      <c r="AV264" s="15" t="s">
        <v>379</v>
      </c>
      <c r="AW264" s="15" t="s">
        <v>37</v>
      </c>
      <c r="AX264" s="15" t="s">
        <v>85</v>
      </c>
      <c r="AY264" s="268" t="s">
        <v>373</v>
      </c>
    </row>
    <row r="265" s="2" customFormat="1" ht="49.05" customHeight="1">
      <c r="A265" s="41"/>
      <c r="B265" s="42"/>
      <c r="C265" s="218" t="s">
        <v>684</v>
      </c>
      <c r="D265" s="218" t="s">
        <v>375</v>
      </c>
      <c r="E265" s="219" t="s">
        <v>8204</v>
      </c>
      <c r="F265" s="220" t="s">
        <v>8205</v>
      </c>
      <c r="G265" s="221" t="s">
        <v>230</v>
      </c>
      <c r="H265" s="222">
        <v>103</v>
      </c>
      <c r="I265" s="223"/>
      <c r="J265" s="224">
        <f>ROUND(I265*H265,2)</f>
        <v>0</v>
      </c>
      <c r="K265" s="220" t="s">
        <v>378</v>
      </c>
      <c r="L265" s="47"/>
      <c r="M265" s="225" t="s">
        <v>19</v>
      </c>
      <c r="N265" s="226" t="s">
        <v>49</v>
      </c>
      <c r="O265" s="87"/>
      <c r="P265" s="227">
        <f>O265*H265</f>
        <v>0</v>
      </c>
      <c r="Q265" s="227">
        <v>0</v>
      </c>
      <c r="R265" s="227">
        <f>Q265*H265</f>
        <v>0</v>
      </c>
      <c r="S265" s="227">
        <v>0.20499999999999999</v>
      </c>
      <c r="T265" s="228">
        <f>S265*H265</f>
        <v>21.114999999999998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9" t="s">
        <v>379</v>
      </c>
      <c r="AT265" s="229" t="s">
        <v>375</v>
      </c>
      <c r="AU265" s="229" t="s">
        <v>91</v>
      </c>
      <c r="AY265" s="20" t="s">
        <v>373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0" t="s">
        <v>85</v>
      </c>
      <c r="BK265" s="230">
        <f>ROUND(I265*H265,2)</f>
        <v>0</v>
      </c>
      <c r="BL265" s="20" t="s">
        <v>379</v>
      </c>
      <c r="BM265" s="229" t="s">
        <v>1090</v>
      </c>
    </row>
    <row r="266" s="2" customFormat="1">
      <c r="A266" s="41"/>
      <c r="B266" s="42"/>
      <c r="C266" s="43"/>
      <c r="D266" s="231" t="s">
        <v>381</v>
      </c>
      <c r="E266" s="43"/>
      <c r="F266" s="232" t="s">
        <v>8206</v>
      </c>
      <c r="G266" s="43"/>
      <c r="H266" s="43"/>
      <c r="I266" s="233"/>
      <c r="J266" s="43"/>
      <c r="K266" s="43"/>
      <c r="L266" s="47"/>
      <c r="M266" s="234"/>
      <c r="N266" s="23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381</v>
      </c>
      <c r="AU266" s="20" t="s">
        <v>91</v>
      </c>
    </row>
    <row r="267" s="14" customFormat="1">
      <c r="A267" s="14"/>
      <c r="B267" s="247"/>
      <c r="C267" s="248"/>
      <c r="D267" s="238" t="s">
        <v>383</v>
      </c>
      <c r="E267" s="249" t="s">
        <v>19</v>
      </c>
      <c r="F267" s="250" t="s">
        <v>8207</v>
      </c>
      <c r="G267" s="248"/>
      <c r="H267" s="251">
        <v>103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383</v>
      </c>
      <c r="AU267" s="257" t="s">
        <v>91</v>
      </c>
      <c r="AV267" s="14" t="s">
        <v>91</v>
      </c>
      <c r="AW267" s="14" t="s">
        <v>37</v>
      </c>
      <c r="AX267" s="14" t="s">
        <v>78</v>
      </c>
      <c r="AY267" s="257" t="s">
        <v>373</v>
      </c>
    </row>
    <row r="268" s="15" customFormat="1">
      <c r="A268" s="15"/>
      <c r="B268" s="258"/>
      <c r="C268" s="259"/>
      <c r="D268" s="238" t="s">
        <v>383</v>
      </c>
      <c r="E268" s="260" t="s">
        <v>19</v>
      </c>
      <c r="F268" s="261" t="s">
        <v>386</v>
      </c>
      <c r="G268" s="259"/>
      <c r="H268" s="262">
        <v>103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8" t="s">
        <v>383</v>
      </c>
      <c r="AU268" s="268" t="s">
        <v>91</v>
      </c>
      <c r="AV268" s="15" t="s">
        <v>379</v>
      </c>
      <c r="AW268" s="15" t="s">
        <v>37</v>
      </c>
      <c r="AX268" s="15" t="s">
        <v>85</v>
      </c>
      <c r="AY268" s="268" t="s">
        <v>373</v>
      </c>
    </row>
    <row r="269" s="2" customFormat="1" ht="55.5" customHeight="1">
      <c r="A269" s="41"/>
      <c r="B269" s="42"/>
      <c r="C269" s="218" t="s">
        <v>698</v>
      </c>
      <c r="D269" s="218" t="s">
        <v>375</v>
      </c>
      <c r="E269" s="219" t="s">
        <v>8208</v>
      </c>
      <c r="F269" s="220" t="s">
        <v>8209</v>
      </c>
      <c r="G269" s="221" t="s">
        <v>153</v>
      </c>
      <c r="H269" s="222">
        <v>484.5</v>
      </c>
      <c r="I269" s="223"/>
      <c r="J269" s="224">
        <f>ROUND(I269*H269,2)</f>
        <v>0</v>
      </c>
      <c r="K269" s="220" t="s">
        <v>378</v>
      </c>
      <c r="L269" s="47"/>
      <c r="M269" s="225" t="s">
        <v>19</v>
      </c>
      <c r="N269" s="226" t="s">
        <v>49</v>
      </c>
      <c r="O269" s="8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9" t="s">
        <v>379</v>
      </c>
      <c r="AT269" s="229" t="s">
        <v>375</v>
      </c>
      <c r="AU269" s="229" t="s">
        <v>91</v>
      </c>
      <c r="AY269" s="20" t="s">
        <v>373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0" t="s">
        <v>85</v>
      </c>
      <c r="BK269" s="230">
        <f>ROUND(I269*H269,2)</f>
        <v>0</v>
      </c>
      <c r="BL269" s="20" t="s">
        <v>379</v>
      </c>
      <c r="BM269" s="229" t="s">
        <v>1101</v>
      </c>
    </row>
    <row r="270" s="2" customFormat="1">
      <c r="A270" s="41"/>
      <c r="B270" s="42"/>
      <c r="C270" s="43"/>
      <c r="D270" s="231" t="s">
        <v>381</v>
      </c>
      <c r="E270" s="43"/>
      <c r="F270" s="232" t="s">
        <v>8210</v>
      </c>
      <c r="G270" s="43"/>
      <c r="H270" s="43"/>
      <c r="I270" s="233"/>
      <c r="J270" s="43"/>
      <c r="K270" s="43"/>
      <c r="L270" s="47"/>
      <c r="M270" s="234"/>
      <c r="N270" s="23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381</v>
      </c>
      <c r="AU270" s="20" t="s">
        <v>91</v>
      </c>
    </row>
    <row r="271" s="14" customFormat="1">
      <c r="A271" s="14"/>
      <c r="B271" s="247"/>
      <c r="C271" s="248"/>
      <c r="D271" s="238" t="s">
        <v>383</v>
      </c>
      <c r="E271" s="249" t="s">
        <v>19</v>
      </c>
      <c r="F271" s="250" t="s">
        <v>8198</v>
      </c>
      <c r="G271" s="248"/>
      <c r="H271" s="251">
        <v>484.5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383</v>
      </c>
      <c r="AU271" s="257" t="s">
        <v>91</v>
      </c>
      <c r="AV271" s="14" t="s">
        <v>91</v>
      </c>
      <c r="AW271" s="14" t="s">
        <v>37</v>
      </c>
      <c r="AX271" s="14" t="s">
        <v>78</v>
      </c>
      <c r="AY271" s="257" t="s">
        <v>373</v>
      </c>
    </row>
    <row r="272" s="15" customFormat="1">
      <c r="A272" s="15"/>
      <c r="B272" s="258"/>
      <c r="C272" s="259"/>
      <c r="D272" s="238" t="s">
        <v>383</v>
      </c>
      <c r="E272" s="260" t="s">
        <v>19</v>
      </c>
      <c r="F272" s="261" t="s">
        <v>386</v>
      </c>
      <c r="G272" s="259"/>
      <c r="H272" s="262">
        <v>484.5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383</v>
      </c>
      <c r="AU272" s="268" t="s">
        <v>91</v>
      </c>
      <c r="AV272" s="15" t="s">
        <v>379</v>
      </c>
      <c r="AW272" s="15" t="s">
        <v>37</v>
      </c>
      <c r="AX272" s="15" t="s">
        <v>85</v>
      </c>
      <c r="AY272" s="268" t="s">
        <v>373</v>
      </c>
    </row>
    <row r="273" s="12" customFormat="1" ht="22.8" customHeight="1">
      <c r="A273" s="12"/>
      <c r="B273" s="202"/>
      <c r="C273" s="203"/>
      <c r="D273" s="204" t="s">
        <v>77</v>
      </c>
      <c r="E273" s="216" t="s">
        <v>8211</v>
      </c>
      <c r="F273" s="216" t="s">
        <v>8212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SUM(P274:P302)</f>
        <v>0</v>
      </c>
      <c r="Q273" s="210"/>
      <c r="R273" s="211">
        <f>SUM(R274:R302)</f>
        <v>0.019</v>
      </c>
      <c r="S273" s="210"/>
      <c r="T273" s="212">
        <f>SUM(T274:T302)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85</v>
      </c>
      <c r="AT273" s="214" t="s">
        <v>77</v>
      </c>
      <c r="AU273" s="214" t="s">
        <v>85</v>
      </c>
      <c r="AY273" s="213" t="s">
        <v>373</v>
      </c>
      <c r="BK273" s="215">
        <f>SUM(BK274:BK302)</f>
        <v>0</v>
      </c>
    </row>
    <row r="274" s="2" customFormat="1" ht="37.8" customHeight="1">
      <c r="A274" s="41"/>
      <c r="B274" s="42"/>
      <c r="C274" s="218" t="s">
        <v>705</v>
      </c>
      <c r="D274" s="218" t="s">
        <v>375</v>
      </c>
      <c r="E274" s="219" t="s">
        <v>8213</v>
      </c>
      <c r="F274" s="220" t="s">
        <v>8214</v>
      </c>
      <c r="G274" s="221" t="s">
        <v>230</v>
      </c>
      <c r="H274" s="222">
        <v>66.650000000000006</v>
      </c>
      <c r="I274" s="223"/>
      <c r="J274" s="224">
        <f>ROUND(I274*H274,2)</f>
        <v>0</v>
      </c>
      <c r="K274" s="220" t="s">
        <v>378</v>
      </c>
      <c r="L274" s="47"/>
      <c r="M274" s="225" t="s">
        <v>19</v>
      </c>
      <c r="N274" s="226" t="s">
        <v>49</v>
      </c>
      <c r="O274" s="8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9" t="s">
        <v>379</v>
      </c>
      <c r="AT274" s="229" t="s">
        <v>375</v>
      </c>
      <c r="AU274" s="229" t="s">
        <v>91</v>
      </c>
      <c r="AY274" s="20" t="s">
        <v>373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0" t="s">
        <v>85</v>
      </c>
      <c r="BK274" s="230">
        <f>ROUND(I274*H274,2)</f>
        <v>0</v>
      </c>
      <c r="BL274" s="20" t="s">
        <v>379</v>
      </c>
      <c r="BM274" s="229" t="s">
        <v>1114</v>
      </c>
    </row>
    <row r="275" s="2" customFormat="1">
      <c r="A275" s="41"/>
      <c r="B275" s="42"/>
      <c r="C275" s="43"/>
      <c r="D275" s="231" t="s">
        <v>381</v>
      </c>
      <c r="E275" s="43"/>
      <c r="F275" s="232" t="s">
        <v>8215</v>
      </c>
      <c r="G275" s="43"/>
      <c r="H275" s="43"/>
      <c r="I275" s="233"/>
      <c r="J275" s="43"/>
      <c r="K275" s="43"/>
      <c r="L275" s="47"/>
      <c r="M275" s="234"/>
      <c r="N275" s="23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381</v>
      </c>
      <c r="AU275" s="20" t="s">
        <v>91</v>
      </c>
    </row>
    <row r="276" s="14" customFormat="1">
      <c r="A276" s="14"/>
      <c r="B276" s="247"/>
      <c r="C276" s="248"/>
      <c r="D276" s="238" t="s">
        <v>383</v>
      </c>
      <c r="E276" s="249" t="s">
        <v>19</v>
      </c>
      <c r="F276" s="250" t="s">
        <v>8216</v>
      </c>
      <c r="G276" s="248"/>
      <c r="H276" s="251">
        <v>64.25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383</v>
      </c>
      <c r="AU276" s="257" t="s">
        <v>91</v>
      </c>
      <c r="AV276" s="14" t="s">
        <v>91</v>
      </c>
      <c r="AW276" s="14" t="s">
        <v>37</v>
      </c>
      <c r="AX276" s="14" t="s">
        <v>78</v>
      </c>
      <c r="AY276" s="257" t="s">
        <v>373</v>
      </c>
    </row>
    <row r="277" s="14" customFormat="1">
      <c r="A277" s="14"/>
      <c r="B277" s="247"/>
      <c r="C277" s="248"/>
      <c r="D277" s="238" t="s">
        <v>383</v>
      </c>
      <c r="E277" s="249" t="s">
        <v>19</v>
      </c>
      <c r="F277" s="250" t="s">
        <v>8217</v>
      </c>
      <c r="G277" s="248"/>
      <c r="H277" s="251">
        <v>2.3999999999999999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383</v>
      </c>
      <c r="AU277" s="257" t="s">
        <v>91</v>
      </c>
      <c r="AV277" s="14" t="s">
        <v>91</v>
      </c>
      <c r="AW277" s="14" t="s">
        <v>37</v>
      </c>
      <c r="AX277" s="14" t="s">
        <v>78</v>
      </c>
      <c r="AY277" s="257" t="s">
        <v>373</v>
      </c>
    </row>
    <row r="278" s="15" customFormat="1">
      <c r="A278" s="15"/>
      <c r="B278" s="258"/>
      <c r="C278" s="259"/>
      <c r="D278" s="238" t="s">
        <v>383</v>
      </c>
      <c r="E278" s="260" t="s">
        <v>19</v>
      </c>
      <c r="F278" s="261" t="s">
        <v>386</v>
      </c>
      <c r="G278" s="259"/>
      <c r="H278" s="262">
        <v>66.650000000000006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383</v>
      </c>
      <c r="AU278" s="268" t="s">
        <v>91</v>
      </c>
      <c r="AV278" s="15" t="s">
        <v>379</v>
      </c>
      <c r="AW278" s="15" t="s">
        <v>37</v>
      </c>
      <c r="AX278" s="15" t="s">
        <v>85</v>
      </c>
      <c r="AY278" s="268" t="s">
        <v>373</v>
      </c>
    </row>
    <row r="279" s="2" customFormat="1" ht="33" customHeight="1">
      <c r="A279" s="41"/>
      <c r="B279" s="42"/>
      <c r="C279" s="218" t="s">
        <v>716</v>
      </c>
      <c r="D279" s="218" t="s">
        <v>375</v>
      </c>
      <c r="E279" s="219" t="s">
        <v>8218</v>
      </c>
      <c r="F279" s="220" t="s">
        <v>8219</v>
      </c>
      <c r="G279" s="221" t="s">
        <v>230</v>
      </c>
      <c r="H279" s="222">
        <v>11.949999999999999</v>
      </c>
      <c r="I279" s="223"/>
      <c r="J279" s="224">
        <f>ROUND(I279*H279,2)</f>
        <v>0</v>
      </c>
      <c r="K279" s="220" t="s">
        <v>378</v>
      </c>
      <c r="L279" s="47"/>
      <c r="M279" s="225" t="s">
        <v>19</v>
      </c>
      <c r="N279" s="226" t="s">
        <v>49</v>
      </c>
      <c r="O279" s="87"/>
      <c r="P279" s="227">
        <f>O279*H279</f>
        <v>0</v>
      </c>
      <c r="Q279" s="227">
        <v>0.00033</v>
      </c>
      <c r="R279" s="227">
        <f>Q279*H279</f>
        <v>0.0039435</v>
      </c>
      <c r="S279" s="227">
        <v>0</v>
      </c>
      <c r="T279" s="22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9" t="s">
        <v>379</v>
      </c>
      <c r="AT279" s="229" t="s">
        <v>375</v>
      </c>
      <c r="AU279" s="229" t="s">
        <v>91</v>
      </c>
      <c r="AY279" s="20" t="s">
        <v>373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85</v>
      </c>
      <c r="BK279" s="230">
        <f>ROUND(I279*H279,2)</f>
        <v>0</v>
      </c>
      <c r="BL279" s="20" t="s">
        <v>379</v>
      </c>
      <c r="BM279" s="229" t="s">
        <v>1124</v>
      </c>
    </row>
    <row r="280" s="2" customFormat="1">
      <c r="A280" s="41"/>
      <c r="B280" s="42"/>
      <c r="C280" s="43"/>
      <c r="D280" s="231" t="s">
        <v>381</v>
      </c>
      <c r="E280" s="43"/>
      <c r="F280" s="232" t="s">
        <v>8220</v>
      </c>
      <c r="G280" s="43"/>
      <c r="H280" s="43"/>
      <c r="I280" s="233"/>
      <c r="J280" s="43"/>
      <c r="K280" s="43"/>
      <c r="L280" s="47"/>
      <c r="M280" s="234"/>
      <c r="N280" s="23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381</v>
      </c>
      <c r="AU280" s="20" t="s">
        <v>91</v>
      </c>
    </row>
    <row r="281" s="14" customFormat="1">
      <c r="A281" s="14"/>
      <c r="B281" s="247"/>
      <c r="C281" s="248"/>
      <c r="D281" s="238" t="s">
        <v>383</v>
      </c>
      <c r="E281" s="249" t="s">
        <v>19</v>
      </c>
      <c r="F281" s="250" t="s">
        <v>8221</v>
      </c>
      <c r="G281" s="248"/>
      <c r="H281" s="251">
        <v>11.949999999999999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383</v>
      </c>
      <c r="AU281" s="257" t="s">
        <v>91</v>
      </c>
      <c r="AV281" s="14" t="s">
        <v>91</v>
      </c>
      <c r="AW281" s="14" t="s">
        <v>37</v>
      </c>
      <c r="AX281" s="14" t="s">
        <v>78</v>
      </c>
      <c r="AY281" s="257" t="s">
        <v>373</v>
      </c>
    </row>
    <row r="282" s="15" customFormat="1">
      <c r="A282" s="15"/>
      <c r="B282" s="258"/>
      <c r="C282" s="259"/>
      <c r="D282" s="238" t="s">
        <v>383</v>
      </c>
      <c r="E282" s="260" t="s">
        <v>19</v>
      </c>
      <c r="F282" s="261" t="s">
        <v>386</v>
      </c>
      <c r="G282" s="259"/>
      <c r="H282" s="262">
        <v>11.949999999999999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383</v>
      </c>
      <c r="AU282" s="268" t="s">
        <v>91</v>
      </c>
      <c r="AV282" s="15" t="s">
        <v>379</v>
      </c>
      <c r="AW282" s="15" t="s">
        <v>37</v>
      </c>
      <c r="AX282" s="15" t="s">
        <v>85</v>
      </c>
      <c r="AY282" s="268" t="s">
        <v>373</v>
      </c>
    </row>
    <row r="283" s="2" customFormat="1" ht="24.15" customHeight="1">
      <c r="A283" s="41"/>
      <c r="B283" s="42"/>
      <c r="C283" s="218" t="s">
        <v>727</v>
      </c>
      <c r="D283" s="218" t="s">
        <v>375</v>
      </c>
      <c r="E283" s="219" t="s">
        <v>8222</v>
      </c>
      <c r="F283" s="220" t="s">
        <v>8223</v>
      </c>
      <c r="G283" s="221" t="s">
        <v>230</v>
      </c>
      <c r="H283" s="222">
        <v>9.3000000000000007</v>
      </c>
      <c r="I283" s="223"/>
      <c r="J283" s="224">
        <f>ROUND(I283*H283,2)</f>
        <v>0</v>
      </c>
      <c r="K283" s="220" t="s">
        <v>378</v>
      </c>
      <c r="L283" s="47"/>
      <c r="M283" s="225" t="s">
        <v>19</v>
      </c>
      <c r="N283" s="226" t="s">
        <v>49</v>
      </c>
      <c r="O283" s="87"/>
      <c r="P283" s="227">
        <f>O283*H283</f>
        <v>0</v>
      </c>
      <c r="Q283" s="227">
        <v>0.00020000000000000001</v>
      </c>
      <c r="R283" s="227">
        <f>Q283*H283</f>
        <v>0.0018600000000000003</v>
      </c>
      <c r="S283" s="227">
        <v>0</v>
      </c>
      <c r="T283" s="22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9" t="s">
        <v>379</v>
      </c>
      <c r="AT283" s="229" t="s">
        <v>375</v>
      </c>
      <c r="AU283" s="229" t="s">
        <v>91</v>
      </c>
      <c r="AY283" s="20" t="s">
        <v>373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0" t="s">
        <v>85</v>
      </c>
      <c r="BK283" s="230">
        <f>ROUND(I283*H283,2)</f>
        <v>0</v>
      </c>
      <c r="BL283" s="20" t="s">
        <v>379</v>
      </c>
      <c r="BM283" s="229" t="s">
        <v>743</v>
      </c>
    </row>
    <row r="284" s="2" customFormat="1">
      <c r="A284" s="41"/>
      <c r="B284" s="42"/>
      <c r="C284" s="43"/>
      <c r="D284" s="231" t="s">
        <v>381</v>
      </c>
      <c r="E284" s="43"/>
      <c r="F284" s="232" t="s">
        <v>8224</v>
      </c>
      <c r="G284" s="43"/>
      <c r="H284" s="43"/>
      <c r="I284" s="233"/>
      <c r="J284" s="43"/>
      <c r="K284" s="43"/>
      <c r="L284" s="47"/>
      <c r="M284" s="234"/>
      <c r="N284" s="23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381</v>
      </c>
      <c r="AU284" s="20" t="s">
        <v>91</v>
      </c>
    </row>
    <row r="285" s="14" customFormat="1">
      <c r="A285" s="14"/>
      <c r="B285" s="247"/>
      <c r="C285" s="248"/>
      <c r="D285" s="238" t="s">
        <v>383</v>
      </c>
      <c r="E285" s="249" t="s">
        <v>19</v>
      </c>
      <c r="F285" s="250" t="s">
        <v>8225</v>
      </c>
      <c r="G285" s="248"/>
      <c r="H285" s="251">
        <v>9.3000000000000007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383</v>
      </c>
      <c r="AU285" s="257" t="s">
        <v>91</v>
      </c>
      <c r="AV285" s="14" t="s">
        <v>91</v>
      </c>
      <c r="AW285" s="14" t="s">
        <v>37</v>
      </c>
      <c r="AX285" s="14" t="s">
        <v>78</v>
      </c>
      <c r="AY285" s="257" t="s">
        <v>373</v>
      </c>
    </row>
    <row r="286" s="15" customFormat="1">
      <c r="A286" s="15"/>
      <c r="B286" s="258"/>
      <c r="C286" s="259"/>
      <c r="D286" s="238" t="s">
        <v>383</v>
      </c>
      <c r="E286" s="260" t="s">
        <v>19</v>
      </c>
      <c r="F286" s="261" t="s">
        <v>386</v>
      </c>
      <c r="G286" s="259"/>
      <c r="H286" s="262">
        <v>9.3000000000000007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383</v>
      </c>
      <c r="AU286" s="268" t="s">
        <v>91</v>
      </c>
      <c r="AV286" s="15" t="s">
        <v>379</v>
      </c>
      <c r="AW286" s="15" t="s">
        <v>37</v>
      </c>
      <c r="AX286" s="15" t="s">
        <v>85</v>
      </c>
      <c r="AY286" s="268" t="s">
        <v>373</v>
      </c>
    </row>
    <row r="287" s="2" customFormat="1" ht="33" customHeight="1">
      <c r="A287" s="41"/>
      <c r="B287" s="42"/>
      <c r="C287" s="218" t="s">
        <v>738</v>
      </c>
      <c r="D287" s="218" t="s">
        <v>375</v>
      </c>
      <c r="E287" s="219" t="s">
        <v>8226</v>
      </c>
      <c r="F287" s="220" t="s">
        <v>8227</v>
      </c>
      <c r="G287" s="221" t="s">
        <v>230</v>
      </c>
      <c r="H287" s="222">
        <v>43</v>
      </c>
      <c r="I287" s="223"/>
      <c r="J287" s="224">
        <f>ROUND(I287*H287,2)</f>
        <v>0</v>
      </c>
      <c r="K287" s="220" t="s">
        <v>378</v>
      </c>
      <c r="L287" s="47"/>
      <c r="M287" s="225" t="s">
        <v>19</v>
      </c>
      <c r="N287" s="226" t="s">
        <v>49</v>
      </c>
      <c r="O287" s="87"/>
      <c r="P287" s="227">
        <f>O287*H287</f>
        <v>0</v>
      </c>
      <c r="Q287" s="227">
        <v>6.9999999999999994E-05</v>
      </c>
      <c r="R287" s="227">
        <f>Q287*H287</f>
        <v>0.0030099999999999997</v>
      </c>
      <c r="S287" s="227">
        <v>0</v>
      </c>
      <c r="T287" s="22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9" t="s">
        <v>379</v>
      </c>
      <c r="AT287" s="229" t="s">
        <v>375</v>
      </c>
      <c r="AU287" s="229" t="s">
        <v>91</v>
      </c>
      <c r="AY287" s="20" t="s">
        <v>373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0" t="s">
        <v>85</v>
      </c>
      <c r="BK287" s="230">
        <f>ROUND(I287*H287,2)</f>
        <v>0</v>
      </c>
      <c r="BL287" s="20" t="s">
        <v>379</v>
      </c>
      <c r="BM287" s="229" t="s">
        <v>1224</v>
      </c>
    </row>
    <row r="288" s="2" customFormat="1">
      <c r="A288" s="41"/>
      <c r="B288" s="42"/>
      <c r="C288" s="43"/>
      <c r="D288" s="231" t="s">
        <v>381</v>
      </c>
      <c r="E288" s="43"/>
      <c r="F288" s="232" t="s">
        <v>8228</v>
      </c>
      <c r="G288" s="43"/>
      <c r="H288" s="43"/>
      <c r="I288" s="233"/>
      <c r="J288" s="43"/>
      <c r="K288" s="43"/>
      <c r="L288" s="47"/>
      <c r="M288" s="234"/>
      <c r="N288" s="23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381</v>
      </c>
      <c r="AU288" s="20" t="s">
        <v>91</v>
      </c>
    </row>
    <row r="289" s="14" customFormat="1">
      <c r="A289" s="14"/>
      <c r="B289" s="247"/>
      <c r="C289" s="248"/>
      <c r="D289" s="238" t="s">
        <v>383</v>
      </c>
      <c r="E289" s="249" t="s">
        <v>19</v>
      </c>
      <c r="F289" s="250" t="s">
        <v>8229</v>
      </c>
      <c r="G289" s="248"/>
      <c r="H289" s="251">
        <v>43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383</v>
      </c>
      <c r="AU289" s="257" t="s">
        <v>91</v>
      </c>
      <c r="AV289" s="14" t="s">
        <v>91</v>
      </c>
      <c r="AW289" s="14" t="s">
        <v>37</v>
      </c>
      <c r="AX289" s="14" t="s">
        <v>78</v>
      </c>
      <c r="AY289" s="257" t="s">
        <v>373</v>
      </c>
    </row>
    <row r="290" s="15" customFormat="1">
      <c r="A290" s="15"/>
      <c r="B290" s="258"/>
      <c r="C290" s="259"/>
      <c r="D290" s="238" t="s">
        <v>383</v>
      </c>
      <c r="E290" s="260" t="s">
        <v>19</v>
      </c>
      <c r="F290" s="261" t="s">
        <v>386</v>
      </c>
      <c r="G290" s="259"/>
      <c r="H290" s="262">
        <v>43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383</v>
      </c>
      <c r="AU290" s="268" t="s">
        <v>91</v>
      </c>
      <c r="AV290" s="15" t="s">
        <v>379</v>
      </c>
      <c r="AW290" s="15" t="s">
        <v>37</v>
      </c>
      <c r="AX290" s="15" t="s">
        <v>85</v>
      </c>
      <c r="AY290" s="268" t="s">
        <v>373</v>
      </c>
    </row>
    <row r="291" s="2" customFormat="1" ht="37.8" customHeight="1">
      <c r="A291" s="41"/>
      <c r="B291" s="42"/>
      <c r="C291" s="218" t="s">
        <v>747</v>
      </c>
      <c r="D291" s="218" t="s">
        <v>375</v>
      </c>
      <c r="E291" s="219" t="s">
        <v>8230</v>
      </c>
      <c r="F291" s="220" t="s">
        <v>8231</v>
      </c>
      <c r="G291" s="221" t="s">
        <v>230</v>
      </c>
      <c r="H291" s="222">
        <v>2.3999999999999999</v>
      </c>
      <c r="I291" s="223"/>
      <c r="J291" s="224">
        <f>ROUND(I291*H291,2)</f>
        <v>0</v>
      </c>
      <c r="K291" s="220" t="s">
        <v>378</v>
      </c>
      <c r="L291" s="47"/>
      <c r="M291" s="225" t="s">
        <v>19</v>
      </c>
      <c r="N291" s="226" t="s">
        <v>49</v>
      </c>
      <c r="O291" s="87"/>
      <c r="P291" s="227">
        <f>O291*H291</f>
        <v>0</v>
      </c>
      <c r="Q291" s="227">
        <v>0.0035400000000000002</v>
      </c>
      <c r="R291" s="227">
        <f>Q291*H291</f>
        <v>0.0084960000000000001</v>
      </c>
      <c r="S291" s="227">
        <v>0</v>
      </c>
      <c r="T291" s="22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9" t="s">
        <v>379</v>
      </c>
      <c r="AT291" s="229" t="s">
        <v>375</v>
      </c>
      <c r="AU291" s="229" t="s">
        <v>91</v>
      </c>
      <c r="AY291" s="20" t="s">
        <v>373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0" t="s">
        <v>85</v>
      </c>
      <c r="BK291" s="230">
        <f>ROUND(I291*H291,2)</f>
        <v>0</v>
      </c>
      <c r="BL291" s="20" t="s">
        <v>379</v>
      </c>
      <c r="BM291" s="229" t="s">
        <v>1260</v>
      </c>
    </row>
    <row r="292" s="2" customFormat="1">
      <c r="A292" s="41"/>
      <c r="B292" s="42"/>
      <c r="C292" s="43"/>
      <c r="D292" s="231" t="s">
        <v>381</v>
      </c>
      <c r="E292" s="43"/>
      <c r="F292" s="232" t="s">
        <v>8232</v>
      </c>
      <c r="G292" s="43"/>
      <c r="H292" s="43"/>
      <c r="I292" s="233"/>
      <c r="J292" s="43"/>
      <c r="K292" s="43"/>
      <c r="L292" s="47"/>
      <c r="M292" s="234"/>
      <c r="N292" s="23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381</v>
      </c>
      <c r="AU292" s="20" t="s">
        <v>91</v>
      </c>
    </row>
    <row r="293" s="14" customFormat="1">
      <c r="A293" s="14"/>
      <c r="B293" s="247"/>
      <c r="C293" s="248"/>
      <c r="D293" s="238" t="s">
        <v>383</v>
      </c>
      <c r="E293" s="249" t="s">
        <v>19</v>
      </c>
      <c r="F293" s="250" t="s">
        <v>8233</v>
      </c>
      <c r="G293" s="248"/>
      <c r="H293" s="251">
        <v>2.3999999999999999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383</v>
      </c>
      <c r="AU293" s="257" t="s">
        <v>91</v>
      </c>
      <c r="AV293" s="14" t="s">
        <v>91</v>
      </c>
      <c r="AW293" s="14" t="s">
        <v>37</v>
      </c>
      <c r="AX293" s="14" t="s">
        <v>78</v>
      </c>
      <c r="AY293" s="257" t="s">
        <v>373</v>
      </c>
    </row>
    <row r="294" s="15" customFormat="1">
      <c r="A294" s="15"/>
      <c r="B294" s="258"/>
      <c r="C294" s="259"/>
      <c r="D294" s="238" t="s">
        <v>383</v>
      </c>
      <c r="E294" s="260" t="s">
        <v>19</v>
      </c>
      <c r="F294" s="261" t="s">
        <v>386</v>
      </c>
      <c r="G294" s="259"/>
      <c r="H294" s="262">
        <v>2.3999999999999999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383</v>
      </c>
      <c r="AU294" s="268" t="s">
        <v>91</v>
      </c>
      <c r="AV294" s="15" t="s">
        <v>379</v>
      </c>
      <c r="AW294" s="15" t="s">
        <v>37</v>
      </c>
      <c r="AX294" s="15" t="s">
        <v>85</v>
      </c>
      <c r="AY294" s="268" t="s">
        <v>373</v>
      </c>
    </row>
    <row r="295" s="2" customFormat="1" ht="37.8" customHeight="1">
      <c r="A295" s="41"/>
      <c r="B295" s="42"/>
      <c r="C295" s="218" t="s">
        <v>754</v>
      </c>
      <c r="D295" s="218" t="s">
        <v>375</v>
      </c>
      <c r="E295" s="219" t="s">
        <v>8234</v>
      </c>
      <c r="F295" s="220" t="s">
        <v>8235</v>
      </c>
      <c r="G295" s="221" t="s">
        <v>153</v>
      </c>
      <c r="H295" s="222">
        <v>1.05</v>
      </c>
      <c r="I295" s="223"/>
      <c r="J295" s="224">
        <f>ROUND(I295*H295,2)</f>
        <v>0</v>
      </c>
      <c r="K295" s="220" t="s">
        <v>378</v>
      </c>
      <c r="L295" s="47"/>
      <c r="M295" s="225" t="s">
        <v>19</v>
      </c>
      <c r="N295" s="226" t="s">
        <v>49</v>
      </c>
      <c r="O295" s="87"/>
      <c r="P295" s="227">
        <f>O295*H295</f>
        <v>0</v>
      </c>
      <c r="Q295" s="227">
        <v>0.0016000000000000001</v>
      </c>
      <c r="R295" s="227">
        <f>Q295*H295</f>
        <v>0.0016800000000000001</v>
      </c>
      <c r="S295" s="227">
        <v>0</v>
      </c>
      <c r="T295" s="22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9" t="s">
        <v>379</v>
      </c>
      <c r="AT295" s="229" t="s">
        <v>375</v>
      </c>
      <c r="AU295" s="229" t="s">
        <v>91</v>
      </c>
      <c r="AY295" s="20" t="s">
        <v>373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20" t="s">
        <v>85</v>
      </c>
      <c r="BK295" s="230">
        <f>ROUND(I295*H295,2)</f>
        <v>0</v>
      </c>
      <c r="BL295" s="20" t="s">
        <v>379</v>
      </c>
      <c r="BM295" s="229" t="s">
        <v>1271</v>
      </c>
    </row>
    <row r="296" s="2" customFormat="1">
      <c r="A296" s="41"/>
      <c r="B296" s="42"/>
      <c r="C296" s="43"/>
      <c r="D296" s="231" t="s">
        <v>381</v>
      </c>
      <c r="E296" s="43"/>
      <c r="F296" s="232" t="s">
        <v>8236</v>
      </c>
      <c r="G296" s="43"/>
      <c r="H296" s="43"/>
      <c r="I296" s="233"/>
      <c r="J296" s="43"/>
      <c r="K296" s="43"/>
      <c r="L296" s="47"/>
      <c r="M296" s="234"/>
      <c r="N296" s="23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381</v>
      </c>
      <c r="AU296" s="20" t="s">
        <v>91</v>
      </c>
    </row>
    <row r="297" s="14" customFormat="1">
      <c r="A297" s="14"/>
      <c r="B297" s="247"/>
      <c r="C297" s="248"/>
      <c r="D297" s="238" t="s">
        <v>383</v>
      </c>
      <c r="E297" s="249" t="s">
        <v>19</v>
      </c>
      <c r="F297" s="250" t="s">
        <v>8237</v>
      </c>
      <c r="G297" s="248"/>
      <c r="H297" s="251">
        <v>1.05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383</v>
      </c>
      <c r="AU297" s="257" t="s">
        <v>91</v>
      </c>
      <c r="AV297" s="14" t="s">
        <v>91</v>
      </c>
      <c r="AW297" s="14" t="s">
        <v>37</v>
      </c>
      <c r="AX297" s="14" t="s">
        <v>78</v>
      </c>
      <c r="AY297" s="257" t="s">
        <v>373</v>
      </c>
    </row>
    <row r="298" s="15" customFormat="1">
      <c r="A298" s="15"/>
      <c r="B298" s="258"/>
      <c r="C298" s="259"/>
      <c r="D298" s="238" t="s">
        <v>383</v>
      </c>
      <c r="E298" s="260" t="s">
        <v>19</v>
      </c>
      <c r="F298" s="261" t="s">
        <v>386</v>
      </c>
      <c r="G298" s="259"/>
      <c r="H298" s="262">
        <v>1.05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383</v>
      </c>
      <c r="AU298" s="268" t="s">
        <v>91</v>
      </c>
      <c r="AV298" s="15" t="s">
        <v>379</v>
      </c>
      <c r="AW298" s="15" t="s">
        <v>37</v>
      </c>
      <c r="AX298" s="15" t="s">
        <v>85</v>
      </c>
      <c r="AY298" s="268" t="s">
        <v>373</v>
      </c>
    </row>
    <row r="299" s="2" customFormat="1" ht="37.8" customHeight="1">
      <c r="A299" s="41"/>
      <c r="B299" s="42"/>
      <c r="C299" s="218" t="s">
        <v>763</v>
      </c>
      <c r="D299" s="218" t="s">
        <v>375</v>
      </c>
      <c r="E299" s="219" t="s">
        <v>8238</v>
      </c>
      <c r="F299" s="220" t="s">
        <v>8239</v>
      </c>
      <c r="G299" s="221" t="s">
        <v>153</v>
      </c>
      <c r="H299" s="222">
        <v>1.05</v>
      </c>
      <c r="I299" s="223"/>
      <c r="J299" s="224">
        <f>ROUND(I299*H299,2)</f>
        <v>0</v>
      </c>
      <c r="K299" s="220" t="s">
        <v>378</v>
      </c>
      <c r="L299" s="47"/>
      <c r="M299" s="225" t="s">
        <v>19</v>
      </c>
      <c r="N299" s="226" t="s">
        <v>49</v>
      </c>
      <c r="O299" s="87"/>
      <c r="P299" s="227">
        <f>O299*H299</f>
        <v>0</v>
      </c>
      <c r="Q299" s="227">
        <v>1.0000000000000001E-05</v>
      </c>
      <c r="R299" s="227">
        <f>Q299*H299</f>
        <v>1.0500000000000001E-05</v>
      </c>
      <c r="S299" s="227">
        <v>0</v>
      </c>
      <c r="T299" s="22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9" t="s">
        <v>379</v>
      </c>
      <c r="AT299" s="229" t="s">
        <v>375</v>
      </c>
      <c r="AU299" s="229" t="s">
        <v>91</v>
      </c>
      <c r="AY299" s="20" t="s">
        <v>373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0" t="s">
        <v>85</v>
      </c>
      <c r="BK299" s="230">
        <f>ROUND(I299*H299,2)</f>
        <v>0</v>
      </c>
      <c r="BL299" s="20" t="s">
        <v>379</v>
      </c>
      <c r="BM299" s="229" t="s">
        <v>1281</v>
      </c>
    </row>
    <row r="300" s="2" customFormat="1">
      <c r="A300" s="41"/>
      <c r="B300" s="42"/>
      <c r="C300" s="43"/>
      <c r="D300" s="231" t="s">
        <v>381</v>
      </c>
      <c r="E300" s="43"/>
      <c r="F300" s="232" t="s">
        <v>8240</v>
      </c>
      <c r="G300" s="43"/>
      <c r="H300" s="43"/>
      <c r="I300" s="233"/>
      <c r="J300" s="43"/>
      <c r="K300" s="43"/>
      <c r="L300" s="47"/>
      <c r="M300" s="234"/>
      <c r="N300" s="23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381</v>
      </c>
      <c r="AU300" s="20" t="s">
        <v>91</v>
      </c>
    </row>
    <row r="301" s="14" customFormat="1">
      <c r="A301" s="14"/>
      <c r="B301" s="247"/>
      <c r="C301" s="248"/>
      <c r="D301" s="238" t="s">
        <v>383</v>
      </c>
      <c r="E301" s="249" t="s">
        <v>19</v>
      </c>
      <c r="F301" s="250" t="s">
        <v>8237</v>
      </c>
      <c r="G301" s="248"/>
      <c r="H301" s="251">
        <v>1.05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383</v>
      </c>
      <c r="AU301" s="257" t="s">
        <v>91</v>
      </c>
      <c r="AV301" s="14" t="s">
        <v>91</v>
      </c>
      <c r="AW301" s="14" t="s">
        <v>37</v>
      </c>
      <c r="AX301" s="14" t="s">
        <v>78</v>
      </c>
      <c r="AY301" s="257" t="s">
        <v>373</v>
      </c>
    </row>
    <row r="302" s="15" customFormat="1">
      <c r="A302" s="15"/>
      <c r="B302" s="258"/>
      <c r="C302" s="259"/>
      <c r="D302" s="238" t="s">
        <v>383</v>
      </c>
      <c r="E302" s="260" t="s">
        <v>19</v>
      </c>
      <c r="F302" s="261" t="s">
        <v>386</v>
      </c>
      <c r="G302" s="259"/>
      <c r="H302" s="262">
        <v>1.05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383</v>
      </c>
      <c r="AU302" s="268" t="s">
        <v>91</v>
      </c>
      <c r="AV302" s="15" t="s">
        <v>379</v>
      </c>
      <c r="AW302" s="15" t="s">
        <v>37</v>
      </c>
      <c r="AX302" s="15" t="s">
        <v>85</v>
      </c>
      <c r="AY302" s="268" t="s">
        <v>373</v>
      </c>
    </row>
    <row r="303" s="12" customFormat="1" ht="22.8" customHeight="1">
      <c r="A303" s="12"/>
      <c r="B303" s="202"/>
      <c r="C303" s="203"/>
      <c r="D303" s="204" t="s">
        <v>77</v>
      </c>
      <c r="E303" s="216" t="s">
        <v>8241</v>
      </c>
      <c r="F303" s="216" t="s">
        <v>8242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SUM(P304:P334)</f>
        <v>0</v>
      </c>
      <c r="Q303" s="210"/>
      <c r="R303" s="211">
        <f>SUM(R304:R334)</f>
        <v>3.0324299999999997</v>
      </c>
      <c r="S303" s="210"/>
      <c r="T303" s="212">
        <f>SUM(T304:T334)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85</v>
      </c>
      <c r="AT303" s="214" t="s">
        <v>77</v>
      </c>
      <c r="AU303" s="214" t="s">
        <v>85</v>
      </c>
      <c r="AY303" s="213" t="s">
        <v>373</v>
      </c>
      <c r="BK303" s="215">
        <f>SUM(BK304:BK334)</f>
        <v>0</v>
      </c>
    </row>
    <row r="304" s="2" customFormat="1" ht="24.15" customHeight="1">
      <c r="A304" s="41"/>
      <c r="B304" s="42"/>
      <c r="C304" s="218" t="s">
        <v>324</v>
      </c>
      <c r="D304" s="218" t="s">
        <v>375</v>
      </c>
      <c r="E304" s="219" t="s">
        <v>8243</v>
      </c>
      <c r="F304" s="220" t="s">
        <v>8244</v>
      </c>
      <c r="G304" s="221" t="s">
        <v>230</v>
      </c>
      <c r="H304" s="222">
        <v>8</v>
      </c>
      <c r="I304" s="223"/>
      <c r="J304" s="224">
        <f>ROUND(I304*H304,2)</f>
        <v>0</v>
      </c>
      <c r="K304" s="220" t="s">
        <v>378</v>
      </c>
      <c r="L304" s="47"/>
      <c r="M304" s="225" t="s">
        <v>19</v>
      </c>
      <c r="N304" s="226" t="s">
        <v>49</v>
      </c>
      <c r="O304" s="87"/>
      <c r="P304" s="227">
        <f>O304*H304</f>
        <v>0</v>
      </c>
      <c r="Q304" s="227">
        <v>0.26336999999999999</v>
      </c>
      <c r="R304" s="227">
        <f>Q304*H304</f>
        <v>2.1069599999999999</v>
      </c>
      <c r="S304" s="227">
        <v>0</v>
      </c>
      <c r="T304" s="22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9" t="s">
        <v>379</v>
      </c>
      <c r="AT304" s="229" t="s">
        <v>375</v>
      </c>
      <c r="AU304" s="229" t="s">
        <v>91</v>
      </c>
      <c r="AY304" s="20" t="s">
        <v>373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0" t="s">
        <v>85</v>
      </c>
      <c r="BK304" s="230">
        <f>ROUND(I304*H304,2)</f>
        <v>0</v>
      </c>
      <c r="BL304" s="20" t="s">
        <v>379</v>
      </c>
      <c r="BM304" s="229" t="s">
        <v>1304</v>
      </c>
    </row>
    <row r="305" s="2" customFormat="1">
      <c r="A305" s="41"/>
      <c r="B305" s="42"/>
      <c r="C305" s="43"/>
      <c r="D305" s="231" t="s">
        <v>381</v>
      </c>
      <c r="E305" s="43"/>
      <c r="F305" s="232" t="s">
        <v>8245</v>
      </c>
      <c r="G305" s="43"/>
      <c r="H305" s="43"/>
      <c r="I305" s="233"/>
      <c r="J305" s="43"/>
      <c r="K305" s="43"/>
      <c r="L305" s="47"/>
      <c r="M305" s="234"/>
      <c r="N305" s="23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381</v>
      </c>
      <c r="AU305" s="20" t="s">
        <v>91</v>
      </c>
    </row>
    <row r="306" s="14" customFormat="1">
      <c r="A306" s="14"/>
      <c r="B306" s="247"/>
      <c r="C306" s="248"/>
      <c r="D306" s="238" t="s">
        <v>383</v>
      </c>
      <c r="E306" s="249" t="s">
        <v>19</v>
      </c>
      <c r="F306" s="250" t="s">
        <v>8246</v>
      </c>
      <c r="G306" s="248"/>
      <c r="H306" s="251">
        <v>8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383</v>
      </c>
      <c r="AU306" s="257" t="s">
        <v>91</v>
      </c>
      <c r="AV306" s="14" t="s">
        <v>91</v>
      </c>
      <c r="AW306" s="14" t="s">
        <v>37</v>
      </c>
      <c r="AX306" s="14" t="s">
        <v>78</v>
      </c>
      <c r="AY306" s="257" t="s">
        <v>373</v>
      </c>
    </row>
    <row r="307" s="15" customFormat="1">
      <c r="A307" s="15"/>
      <c r="B307" s="258"/>
      <c r="C307" s="259"/>
      <c r="D307" s="238" t="s">
        <v>383</v>
      </c>
      <c r="E307" s="260" t="s">
        <v>19</v>
      </c>
      <c r="F307" s="261" t="s">
        <v>386</v>
      </c>
      <c r="G307" s="259"/>
      <c r="H307" s="262">
        <v>8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8" t="s">
        <v>383</v>
      </c>
      <c r="AU307" s="268" t="s">
        <v>91</v>
      </c>
      <c r="AV307" s="15" t="s">
        <v>379</v>
      </c>
      <c r="AW307" s="15" t="s">
        <v>37</v>
      </c>
      <c r="AX307" s="15" t="s">
        <v>85</v>
      </c>
      <c r="AY307" s="268" t="s">
        <v>373</v>
      </c>
    </row>
    <row r="308" s="2" customFormat="1" ht="24.15" customHeight="1">
      <c r="A308" s="41"/>
      <c r="B308" s="42"/>
      <c r="C308" s="218" t="s">
        <v>774</v>
      </c>
      <c r="D308" s="218" t="s">
        <v>375</v>
      </c>
      <c r="E308" s="219" t="s">
        <v>8247</v>
      </c>
      <c r="F308" s="220" t="s">
        <v>8248</v>
      </c>
      <c r="G308" s="221" t="s">
        <v>595</v>
      </c>
      <c r="H308" s="222">
        <v>1</v>
      </c>
      <c r="I308" s="223"/>
      <c r="J308" s="224">
        <f>ROUND(I308*H308,2)</f>
        <v>0</v>
      </c>
      <c r="K308" s="220" t="s">
        <v>378</v>
      </c>
      <c r="L308" s="47"/>
      <c r="M308" s="225" t="s">
        <v>19</v>
      </c>
      <c r="N308" s="226" t="s">
        <v>49</v>
      </c>
      <c r="O308" s="87"/>
      <c r="P308" s="227">
        <f>O308*H308</f>
        <v>0</v>
      </c>
      <c r="Q308" s="227">
        <v>0.11171</v>
      </c>
      <c r="R308" s="227">
        <f>Q308*H308</f>
        <v>0.11171</v>
      </c>
      <c r="S308" s="227">
        <v>0</v>
      </c>
      <c r="T308" s="22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9" t="s">
        <v>379</v>
      </c>
      <c r="AT308" s="229" t="s">
        <v>375</v>
      </c>
      <c r="AU308" s="229" t="s">
        <v>91</v>
      </c>
      <c r="AY308" s="20" t="s">
        <v>373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0" t="s">
        <v>85</v>
      </c>
      <c r="BK308" s="230">
        <f>ROUND(I308*H308,2)</f>
        <v>0</v>
      </c>
      <c r="BL308" s="20" t="s">
        <v>379</v>
      </c>
      <c r="BM308" s="229" t="s">
        <v>1314</v>
      </c>
    </row>
    <row r="309" s="2" customFormat="1">
      <c r="A309" s="41"/>
      <c r="B309" s="42"/>
      <c r="C309" s="43"/>
      <c r="D309" s="231" t="s">
        <v>381</v>
      </c>
      <c r="E309" s="43"/>
      <c r="F309" s="232" t="s">
        <v>8249</v>
      </c>
      <c r="G309" s="43"/>
      <c r="H309" s="43"/>
      <c r="I309" s="233"/>
      <c r="J309" s="43"/>
      <c r="K309" s="43"/>
      <c r="L309" s="47"/>
      <c r="M309" s="234"/>
      <c r="N309" s="23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381</v>
      </c>
      <c r="AU309" s="20" t="s">
        <v>91</v>
      </c>
    </row>
    <row r="310" s="2" customFormat="1" ht="21.75" customHeight="1">
      <c r="A310" s="41"/>
      <c r="B310" s="42"/>
      <c r="C310" s="280" t="s">
        <v>781</v>
      </c>
      <c r="D310" s="280" t="s">
        <v>489</v>
      </c>
      <c r="E310" s="281" t="s">
        <v>8250</v>
      </c>
      <c r="F310" s="282" t="s">
        <v>8251</v>
      </c>
      <c r="G310" s="283" t="s">
        <v>595</v>
      </c>
      <c r="H310" s="284">
        <v>1</v>
      </c>
      <c r="I310" s="285"/>
      <c r="J310" s="286">
        <f>ROUND(I310*H310,2)</f>
        <v>0</v>
      </c>
      <c r="K310" s="282" t="s">
        <v>19</v>
      </c>
      <c r="L310" s="287"/>
      <c r="M310" s="288" t="s">
        <v>19</v>
      </c>
      <c r="N310" s="289" t="s">
        <v>49</v>
      </c>
      <c r="O310" s="87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9" t="s">
        <v>422</v>
      </c>
      <c r="AT310" s="229" t="s">
        <v>489</v>
      </c>
      <c r="AU310" s="229" t="s">
        <v>91</v>
      </c>
      <c r="AY310" s="20" t="s">
        <v>373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0" t="s">
        <v>85</v>
      </c>
      <c r="BK310" s="230">
        <f>ROUND(I310*H310,2)</f>
        <v>0</v>
      </c>
      <c r="BL310" s="20" t="s">
        <v>379</v>
      </c>
      <c r="BM310" s="229" t="s">
        <v>1324</v>
      </c>
    </row>
    <row r="311" s="2" customFormat="1" ht="24.15" customHeight="1">
      <c r="A311" s="41"/>
      <c r="B311" s="42"/>
      <c r="C311" s="218" t="s">
        <v>787</v>
      </c>
      <c r="D311" s="218" t="s">
        <v>375</v>
      </c>
      <c r="E311" s="219" t="s">
        <v>8252</v>
      </c>
      <c r="F311" s="220" t="s">
        <v>8253</v>
      </c>
      <c r="G311" s="221" t="s">
        <v>595</v>
      </c>
      <c r="H311" s="222">
        <v>6</v>
      </c>
      <c r="I311" s="223"/>
      <c r="J311" s="224">
        <f>ROUND(I311*H311,2)</f>
        <v>0</v>
      </c>
      <c r="K311" s="220" t="s">
        <v>378</v>
      </c>
      <c r="L311" s="47"/>
      <c r="M311" s="225" t="s">
        <v>19</v>
      </c>
      <c r="N311" s="226" t="s">
        <v>49</v>
      </c>
      <c r="O311" s="87"/>
      <c r="P311" s="227">
        <f>O311*H311</f>
        <v>0</v>
      </c>
      <c r="Q311" s="227">
        <v>0.11241</v>
      </c>
      <c r="R311" s="227">
        <f>Q311*H311</f>
        <v>0.67445999999999995</v>
      </c>
      <c r="S311" s="227">
        <v>0</v>
      </c>
      <c r="T311" s="22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9" t="s">
        <v>379</v>
      </c>
      <c r="AT311" s="229" t="s">
        <v>375</v>
      </c>
      <c r="AU311" s="229" t="s">
        <v>91</v>
      </c>
      <c r="AY311" s="20" t="s">
        <v>373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85</v>
      </c>
      <c r="BK311" s="230">
        <f>ROUND(I311*H311,2)</f>
        <v>0</v>
      </c>
      <c r="BL311" s="20" t="s">
        <v>379</v>
      </c>
      <c r="BM311" s="229" t="s">
        <v>1343</v>
      </c>
    </row>
    <row r="312" s="2" customFormat="1">
      <c r="A312" s="41"/>
      <c r="B312" s="42"/>
      <c r="C312" s="43"/>
      <c r="D312" s="231" t="s">
        <v>381</v>
      </c>
      <c r="E312" s="43"/>
      <c r="F312" s="232" t="s">
        <v>8254</v>
      </c>
      <c r="G312" s="43"/>
      <c r="H312" s="43"/>
      <c r="I312" s="233"/>
      <c r="J312" s="43"/>
      <c r="K312" s="43"/>
      <c r="L312" s="47"/>
      <c r="M312" s="234"/>
      <c r="N312" s="23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381</v>
      </c>
      <c r="AU312" s="20" t="s">
        <v>91</v>
      </c>
    </row>
    <row r="313" s="14" customFormat="1">
      <c r="A313" s="14"/>
      <c r="B313" s="247"/>
      <c r="C313" s="248"/>
      <c r="D313" s="238" t="s">
        <v>383</v>
      </c>
      <c r="E313" s="249" t="s">
        <v>19</v>
      </c>
      <c r="F313" s="250" t="s">
        <v>8255</v>
      </c>
      <c r="G313" s="248"/>
      <c r="H313" s="251">
        <v>6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383</v>
      </c>
      <c r="AU313" s="257" t="s">
        <v>91</v>
      </c>
      <c r="AV313" s="14" t="s">
        <v>91</v>
      </c>
      <c r="AW313" s="14" t="s">
        <v>37</v>
      </c>
      <c r="AX313" s="14" t="s">
        <v>78</v>
      </c>
      <c r="AY313" s="257" t="s">
        <v>373</v>
      </c>
    </row>
    <row r="314" s="15" customFormat="1">
      <c r="A314" s="15"/>
      <c r="B314" s="258"/>
      <c r="C314" s="259"/>
      <c r="D314" s="238" t="s">
        <v>383</v>
      </c>
      <c r="E314" s="260" t="s">
        <v>19</v>
      </c>
      <c r="F314" s="261" t="s">
        <v>386</v>
      </c>
      <c r="G314" s="259"/>
      <c r="H314" s="262">
        <v>6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383</v>
      </c>
      <c r="AU314" s="268" t="s">
        <v>91</v>
      </c>
      <c r="AV314" s="15" t="s">
        <v>379</v>
      </c>
      <c r="AW314" s="15" t="s">
        <v>37</v>
      </c>
      <c r="AX314" s="15" t="s">
        <v>85</v>
      </c>
      <c r="AY314" s="268" t="s">
        <v>373</v>
      </c>
    </row>
    <row r="315" s="2" customFormat="1" ht="21.75" customHeight="1">
      <c r="A315" s="41"/>
      <c r="B315" s="42"/>
      <c r="C315" s="280" t="s">
        <v>793</v>
      </c>
      <c r="D315" s="280" t="s">
        <v>489</v>
      </c>
      <c r="E315" s="281" t="s">
        <v>8256</v>
      </c>
      <c r="F315" s="282" t="s">
        <v>8257</v>
      </c>
      <c r="G315" s="283" t="s">
        <v>595</v>
      </c>
      <c r="H315" s="284">
        <v>6</v>
      </c>
      <c r="I315" s="285"/>
      <c r="J315" s="286">
        <f>ROUND(I315*H315,2)</f>
        <v>0</v>
      </c>
      <c r="K315" s="282" t="s">
        <v>378</v>
      </c>
      <c r="L315" s="287"/>
      <c r="M315" s="288" t="s">
        <v>19</v>
      </c>
      <c r="N315" s="289" t="s">
        <v>49</v>
      </c>
      <c r="O315" s="87"/>
      <c r="P315" s="227">
        <f>O315*H315</f>
        <v>0</v>
      </c>
      <c r="Q315" s="227">
        <v>0.0061000000000000004</v>
      </c>
      <c r="R315" s="227">
        <f>Q315*H315</f>
        <v>0.036600000000000001</v>
      </c>
      <c r="S315" s="227">
        <v>0</v>
      </c>
      <c r="T315" s="22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9" t="s">
        <v>422</v>
      </c>
      <c r="AT315" s="229" t="s">
        <v>489</v>
      </c>
      <c r="AU315" s="229" t="s">
        <v>91</v>
      </c>
      <c r="AY315" s="20" t="s">
        <v>373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20" t="s">
        <v>85</v>
      </c>
      <c r="BK315" s="230">
        <f>ROUND(I315*H315,2)</f>
        <v>0</v>
      </c>
      <c r="BL315" s="20" t="s">
        <v>379</v>
      </c>
      <c r="BM315" s="229" t="s">
        <v>1360</v>
      </c>
    </row>
    <row r="316" s="2" customFormat="1" ht="24.15" customHeight="1">
      <c r="A316" s="41"/>
      <c r="B316" s="42"/>
      <c r="C316" s="218" t="s">
        <v>799</v>
      </c>
      <c r="D316" s="218" t="s">
        <v>375</v>
      </c>
      <c r="E316" s="219" t="s">
        <v>8258</v>
      </c>
      <c r="F316" s="220" t="s">
        <v>8259</v>
      </c>
      <c r="G316" s="221" t="s">
        <v>595</v>
      </c>
      <c r="H316" s="222">
        <v>6</v>
      </c>
      <c r="I316" s="223"/>
      <c r="J316" s="224">
        <f>ROUND(I316*H316,2)</f>
        <v>0</v>
      </c>
      <c r="K316" s="220" t="s">
        <v>378</v>
      </c>
      <c r="L316" s="47"/>
      <c r="M316" s="225" t="s">
        <v>19</v>
      </c>
      <c r="N316" s="226" t="s">
        <v>49</v>
      </c>
      <c r="O316" s="87"/>
      <c r="P316" s="227">
        <f>O316*H316</f>
        <v>0</v>
      </c>
      <c r="Q316" s="227">
        <v>0.0010499999999999999</v>
      </c>
      <c r="R316" s="227">
        <f>Q316*H316</f>
        <v>0.0063</v>
      </c>
      <c r="S316" s="227">
        <v>0</v>
      </c>
      <c r="T316" s="22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9" t="s">
        <v>379</v>
      </c>
      <c r="AT316" s="229" t="s">
        <v>375</v>
      </c>
      <c r="AU316" s="229" t="s">
        <v>91</v>
      </c>
      <c r="AY316" s="20" t="s">
        <v>373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85</v>
      </c>
      <c r="BK316" s="230">
        <f>ROUND(I316*H316,2)</f>
        <v>0</v>
      </c>
      <c r="BL316" s="20" t="s">
        <v>379</v>
      </c>
      <c r="BM316" s="229" t="s">
        <v>1368</v>
      </c>
    </row>
    <row r="317" s="2" customFormat="1">
      <c r="A317" s="41"/>
      <c r="B317" s="42"/>
      <c r="C317" s="43"/>
      <c r="D317" s="231" t="s">
        <v>381</v>
      </c>
      <c r="E317" s="43"/>
      <c r="F317" s="232" t="s">
        <v>8260</v>
      </c>
      <c r="G317" s="43"/>
      <c r="H317" s="43"/>
      <c r="I317" s="233"/>
      <c r="J317" s="43"/>
      <c r="K317" s="43"/>
      <c r="L317" s="47"/>
      <c r="M317" s="234"/>
      <c r="N317" s="23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381</v>
      </c>
      <c r="AU317" s="20" t="s">
        <v>91</v>
      </c>
    </row>
    <row r="318" s="2" customFormat="1" ht="24.15" customHeight="1">
      <c r="A318" s="41"/>
      <c r="B318" s="42"/>
      <c r="C318" s="280" t="s">
        <v>805</v>
      </c>
      <c r="D318" s="280" t="s">
        <v>489</v>
      </c>
      <c r="E318" s="281" t="s">
        <v>8261</v>
      </c>
      <c r="F318" s="282" t="s">
        <v>8262</v>
      </c>
      <c r="G318" s="283" t="s">
        <v>595</v>
      </c>
      <c r="H318" s="284">
        <v>2</v>
      </c>
      <c r="I318" s="285"/>
      <c r="J318" s="286">
        <f>ROUND(I318*H318,2)</f>
        <v>0</v>
      </c>
      <c r="K318" s="282" t="s">
        <v>378</v>
      </c>
      <c r="L318" s="287"/>
      <c r="M318" s="288" t="s">
        <v>19</v>
      </c>
      <c r="N318" s="289" t="s">
        <v>49</v>
      </c>
      <c r="O318" s="87"/>
      <c r="P318" s="227">
        <f>O318*H318</f>
        <v>0</v>
      </c>
      <c r="Q318" s="227">
        <v>0.0025000000000000001</v>
      </c>
      <c r="R318" s="227">
        <f>Q318*H318</f>
        <v>0.0050000000000000001</v>
      </c>
      <c r="S318" s="227">
        <v>0</v>
      </c>
      <c r="T318" s="22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9" t="s">
        <v>422</v>
      </c>
      <c r="AT318" s="229" t="s">
        <v>489</v>
      </c>
      <c r="AU318" s="229" t="s">
        <v>91</v>
      </c>
      <c r="AY318" s="20" t="s">
        <v>373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0" t="s">
        <v>85</v>
      </c>
      <c r="BK318" s="230">
        <f>ROUND(I318*H318,2)</f>
        <v>0</v>
      </c>
      <c r="BL318" s="20" t="s">
        <v>379</v>
      </c>
      <c r="BM318" s="229" t="s">
        <v>1378</v>
      </c>
    </row>
    <row r="319" s="14" customFormat="1">
      <c r="A319" s="14"/>
      <c r="B319" s="247"/>
      <c r="C319" s="248"/>
      <c r="D319" s="238" t="s">
        <v>383</v>
      </c>
      <c r="E319" s="249" t="s">
        <v>19</v>
      </c>
      <c r="F319" s="250" t="s">
        <v>8263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383</v>
      </c>
      <c r="AU319" s="257" t="s">
        <v>91</v>
      </c>
      <c r="AV319" s="14" t="s">
        <v>91</v>
      </c>
      <c r="AW319" s="14" t="s">
        <v>37</v>
      </c>
      <c r="AX319" s="14" t="s">
        <v>78</v>
      </c>
      <c r="AY319" s="257" t="s">
        <v>373</v>
      </c>
    </row>
    <row r="320" s="14" customFormat="1">
      <c r="A320" s="14"/>
      <c r="B320" s="247"/>
      <c r="C320" s="248"/>
      <c r="D320" s="238" t="s">
        <v>383</v>
      </c>
      <c r="E320" s="249" t="s">
        <v>19</v>
      </c>
      <c r="F320" s="250" t="s">
        <v>8264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383</v>
      </c>
      <c r="AU320" s="257" t="s">
        <v>91</v>
      </c>
      <c r="AV320" s="14" t="s">
        <v>91</v>
      </c>
      <c r="AW320" s="14" t="s">
        <v>37</v>
      </c>
      <c r="AX320" s="14" t="s">
        <v>78</v>
      </c>
      <c r="AY320" s="257" t="s">
        <v>373</v>
      </c>
    </row>
    <row r="321" s="15" customFormat="1">
      <c r="A321" s="15"/>
      <c r="B321" s="258"/>
      <c r="C321" s="259"/>
      <c r="D321" s="238" t="s">
        <v>383</v>
      </c>
      <c r="E321" s="260" t="s">
        <v>19</v>
      </c>
      <c r="F321" s="261" t="s">
        <v>386</v>
      </c>
      <c r="G321" s="259"/>
      <c r="H321" s="262">
        <v>2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383</v>
      </c>
      <c r="AU321" s="268" t="s">
        <v>91</v>
      </c>
      <c r="AV321" s="15" t="s">
        <v>379</v>
      </c>
      <c r="AW321" s="15" t="s">
        <v>37</v>
      </c>
      <c r="AX321" s="15" t="s">
        <v>85</v>
      </c>
      <c r="AY321" s="268" t="s">
        <v>373</v>
      </c>
    </row>
    <row r="322" s="2" customFormat="1" ht="24.15" customHeight="1">
      <c r="A322" s="41"/>
      <c r="B322" s="42"/>
      <c r="C322" s="280" t="s">
        <v>811</v>
      </c>
      <c r="D322" s="280" t="s">
        <v>489</v>
      </c>
      <c r="E322" s="281" t="s">
        <v>8265</v>
      </c>
      <c r="F322" s="282" t="s">
        <v>8266</v>
      </c>
      <c r="G322" s="283" t="s">
        <v>595</v>
      </c>
      <c r="H322" s="284">
        <v>1</v>
      </c>
      <c r="I322" s="285"/>
      <c r="J322" s="286">
        <f>ROUND(I322*H322,2)</f>
        <v>0</v>
      </c>
      <c r="K322" s="282" t="s">
        <v>378</v>
      </c>
      <c r="L322" s="287"/>
      <c r="M322" s="288" t="s">
        <v>19</v>
      </c>
      <c r="N322" s="289" t="s">
        <v>49</v>
      </c>
      <c r="O322" s="87"/>
      <c r="P322" s="227">
        <f>O322*H322</f>
        <v>0</v>
      </c>
      <c r="Q322" s="227">
        <v>0.0025999999999999999</v>
      </c>
      <c r="R322" s="227">
        <f>Q322*H322</f>
        <v>0.0025999999999999999</v>
      </c>
      <c r="S322" s="227">
        <v>0</v>
      </c>
      <c r="T322" s="228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9" t="s">
        <v>422</v>
      </c>
      <c r="AT322" s="229" t="s">
        <v>489</v>
      </c>
      <c r="AU322" s="229" t="s">
        <v>91</v>
      </c>
      <c r="AY322" s="20" t="s">
        <v>373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20" t="s">
        <v>85</v>
      </c>
      <c r="BK322" s="230">
        <f>ROUND(I322*H322,2)</f>
        <v>0</v>
      </c>
      <c r="BL322" s="20" t="s">
        <v>379</v>
      </c>
      <c r="BM322" s="229" t="s">
        <v>1388</v>
      </c>
    </row>
    <row r="323" s="14" customFormat="1">
      <c r="A323" s="14"/>
      <c r="B323" s="247"/>
      <c r="C323" s="248"/>
      <c r="D323" s="238" t="s">
        <v>383</v>
      </c>
      <c r="E323" s="249" t="s">
        <v>19</v>
      </c>
      <c r="F323" s="250" t="s">
        <v>8267</v>
      </c>
      <c r="G323" s="248"/>
      <c r="H323" s="251">
        <v>1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383</v>
      </c>
      <c r="AU323" s="257" t="s">
        <v>91</v>
      </c>
      <c r="AV323" s="14" t="s">
        <v>91</v>
      </c>
      <c r="AW323" s="14" t="s">
        <v>37</v>
      </c>
      <c r="AX323" s="14" t="s">
        <v>78</v>
      </c>
      <c r="AY323" s="257" t="s">
        <v>373</v>
      </c>
    </row>
    <row r="324" s="15" customFormat="1">
      <c r="A324" s="15"/>
      <c r="B324" s="258"/>
      <c r="C324" s="259"/>
      <c r="D324" s="238" t="s">
        <v>383</v>
      </c>
      <c r="E324" s="260" t="s">
        <v>19</v>
      </c>
      <c r="F324" s="261" t="s">
        <v>386</v>
      </c>
      <c r="G324" s="259"/>
      <c r="H324" s="262">
        <v>1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8" t="s">
        <v>383</v>
      </c>
      <c r="AU324" s="268" t="s">
        <v>91</v>
      </c>
      <c r="AV324" s="15" t="s">
        <v>379</v>
      </c>
      <c r="AW324" s="15" t="s">
        <v>37</v>
      </c>
      <c r="AX324" s="15" t="s">
        <v>85</v>
      </c>
      <c r="AY324" s="268" t="s">
        <v>373</v>
      </c>
    </row>
    <row r="325" s="2" customFormat="1" ht="24.15" customHeight="1">
      <c r="A325" s="41"/>
      <c r="B325" s="42"/>
      <c r="C325" s="280" t="s">
        <v>817</v>
      </c>
      <c r="D325" s="280" t="s">
        <v>489</v>
      </c>
      <c r="E325" s="281" t="s">
        <v>8268</v>
      </c>
      <c r="F325" s="282" t="s">
        <v>8269</v>
      </c>
      <c r="G325" s="283" t="s">
        <v>595</v>
      </c>
      <c r="H325" s="284">
        <v>2</v>
      </c>
      <c r="I325" s="285"/>
      <c r="J325" s="286">
        <f>ROUND(I325*H325,2)</f>
        <v>0</v>
      </c>
      <c r="K325" s="282" t="s">
        <v>378</v>
      </c>
      <c r="L325" s="287"/>
      <c r="M325" s="288" t="s">
        <v>19</v>
      </c>
      <c r="N325" s="289" t="s">
        <v>49</v>
      </c>
      <c r="O325" s="87"/>
      <c r="P325" s="227">
        <f>O325*H325</f>
        <v>0</v>
      </c>
      <c r="Q325" s="227">
        <v>0.0035000000000000001</v>
      </c>
      <c r="R325" s="227">
        <f>Q325*H325</f>
        <v>0.0070000000000000001</v>
      </c>
      <c r="S325" s="227">
        <v>0</v>
      </c>
      <c r="T325" s="22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9" t="s">
        <v>422</v>
      </c>
      <c r="AT325" s="229" t="s">
        <v>489</v>
      </c>
      <c r="AU325" s="229" t="s">
        <v>91</v>
      </c>
      <c r="AY325" s="20" t="s">
        <v>373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20" t="s">
        <v>85</v>
      </c>
      <c r="BK325" s="230">
        <f>ROUND(I325*H325,2)</f>
        <v>0</v>
      </c>
      <c r="BL325" s="20" t="s">
        <v>379</v>
      </c>
      <c r="BM325" s="229" t="s">
        <v>1398</v>
      </c>
    </row>
    <row r="326" s="14" customFormat="1">
      <c r="A326" s="14"/>
      <c r="B326" s="247"/>
      <c r="C326" s="248"/>
      <c r="D326" s="238" t="s">
        <v>383</v>
      </c>
      <c r="E326" s="249" t="s">
        <v>19</v>
      </c>
      <c r="F326" s="250" t="s">
        <v>8270</v>
      </c>
      <c r="G326" s="248"/>
      <c r="H326" s="251">
        <v>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383</v>
      </c>
      <c r="AU326" s="257" t="s">
        <v>91</v>
      </c>
      <c r="AV326" s="14" t="s">
        <v>91</v>
      </c>
      <c r="AW326" s="14" t="s">
        <v>37</v>
      </c>
      <c r="AX326" s="14" t="s">
        <v>78</v>
      </c>
      <c r="AY326" s="257" t="s">
        <v>373</v>
      </c>
    </row>
    <row r="327" s="14" customFormat="1">
      <c r="A327" s="14"/>
      <c r="B327" s="247"/>
      <c r="C327" s="248"/>
      <c r="D327" s="238" t="s">
        <v>383</v>
      </c>
      <c r="E327" s="249" t="s">
        <v>19</v>
      </c>
      <c r="F327" s="250" t="s">
        <v>8271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383</v>
      </c>
      <c r="AU327" s="257" t="s">
        <v>91</v>
      </c>
      <c r="AV327" s="14" t="s">
        <v>91</v>
      </c>
      <c r="AW327" s="14" t="s">
        <v>37</v>
      </c>
      <c r="AX327" s="14" t="s">
        <v>78</v>
      </c>
      <c r="AY327" s="257" t="s">
        <v>373</v>
      </c>
    </row>
    <row r="328" s="15" customFormat="1">
      <c r="A328" s="15"/>
      <c r="B328" s="258"/>
      <c r="C328" s="259"/>
      <c r="D328" s="238" t="s">
        <v>383</v>
      </c>
      <c r="E328" s="260" t="s">
        <v>19</v>
      </c>
      <c r="F328" s="261" t="s">
        <v>386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383</v>
      </c>
      <c r="AU328" s="268" t="s">
        <v>91</v>
      </c>
      <c r="AV328" s="15" t="s">
        <v>379</v>
      </c>
      <c r="AW328" s="15" t="s">
        <v>37</v>
      </c>
      <c r="AX328" s="15" t="s">
        <v>85</v>
      </c>
      <c r="AY328" s="268" t="s">
        <v>373</v>
      </c>
    </row>
    <row r="329" s="2" customFormat="1" ht="21.75" customHeight="1">
      <c r="A329" s="41"/>
      <c r="B329" s="42"/>
      <c r="C329" s="280" t="s">
        <v>823</v>
      </c>
      <c r="D329" s="280" t="s">
        <v>489</v>
      </c>
      <c r="E329" s="281" t="s">
        <v>8272</v>
      </c>
      <c r="F329" s="282" t="s">
        <v>8273</v>
      </c>
      <c r="G329" s="283" t="s">
        <v>595</v>
      </c>
      <c r="H329" s="284">
        <v>1</v>
      </c>
      <c r="I329" s="285"/>
      <c r="J329" s="286">
        <f>ROUND(I329*H329,2)</f>
        <v>0</v>
      </c>
      <c r="K329" s="282" t="s">
        <v>378</v>
      </c>
      <c r="L329" s="287"/>
      <c r="M329" s="288" t="s">
        <v>19</v>
      </c>
      <c r="N329" s="289" t="s">
        <v>49</v>
      </c>
      <c r="O329" s="87"/>
      <c r="P329" s="227">
        <f>O329*H329</f>
        <v>0</v>
      </c>
      <c r="Q329" s="227">
        <v>0.0035999999999999999</v>
      </c>
      <c r="R329" s="227">
        <f>Q329*H329</f>
        <v>0.0035999999999999999</v>
      </c>
      <c r="S329" s="227">
        <v>0</v>
      </c>
      <c r="T329" s="22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9" t="s">
        <v>422</v>
      </c>
      <c r="AT329" s="229" t="s">
        <v>489</v>
      </c>
      <c r="AU329" s="229" t="s">
        <v>91</v>
      </c>
      <c r="AY329" s="20" t="s">
        <v>373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0" t="s">
        <v>85</v>
      </c>
      <c r="BK329" s="230">
        <f>ROUND(I329*H329,2)</f>
        <v>0</v>
      </c>
      <c r="BL329" s="20" t="s">
        <v>379</v>
      </c>
      <c r="BM329" s="229" t="s">
        <v>1408</v>
      </c>
    </row>
    <row r="330" s="14" customFormat="1">
      <c r="A330" s="14"/>
      <c r="B330" s="247"/>
      <c r="C330" s="248"/>
      <c r="D330" s="238" t="s">
        <v>383</v>
      </c>
      <c r="E330" s="249" t="s">
        <v>19</v>
      </c>
      <c r="F330" s="250" t="s">
        <v>8274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383</v>
      </c>
      <c r="AU330" s="257" t="s">
        <v>91</v>
      </c>
      <c r="AV330" s="14" t="s">
        <v>91</v>
      </c>
      <c r="AW330" s="14" t="s">
        <v>37</v>
      </c>
      <c r="AX330" s="14" t="s">
        <v>78</v>
      </c>
      <c r="AY330" s="257" t="s">
        <v>373</v>
      </c>
    </row>
    <row r="331" s="15" customFormat="1">
      <c r="A331" s="15"/>
      <c r="B331" s="258"/>
      <c r="C331" s="259"/>
      <c r="D331" s="238" t="s">
        <v>383</v>
      </c>
      <c r="E331" s="260" t="s">
        <v>19</v>
      </c>
      <c r="F331" s="261" t="s">
        <v>386</v>
      </c>
      <c r="G331" s="259"/>
      <c r="H331" s="262">
        <v>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383</v>
      </c>
      <c r="AU331" s="268" t="s">
        <v>91</v>
      </c>
      <c r="AV331" s="15" t="s">
        <v>379</v>
      </c>
      <c r="AW331" s="15" t="s">
        <v>37</v>
      </c>
      <c r="AX331" s="15" t="s">
        <v>85</v>
      </c>
      <c r="AY331" s="268" t="s">
        <v>373</v>
      </c>
    </row>
    <row r="332" s="2" customFormat="1" ht="16.5" customHeight="1">
      <c r="A332" s="41"/>
      <c r="B332" s="42"/>
      <c r="C332" s="218" t="s">
        <v>878</v>
      </c>
      <c r="D332" s="218" t="s">
        <v>375</v>
      </c>
      <c r="E332" s="219" t="s">
        <v>8275</v>
      </c>
      <c r="F332" s="220" t="s">
        <v>8276</v>
      </c>
      <c r="G332" s="221" t="s">
        <v>595</v>
      </c>
      <c r="H332" s="222">
        <v>22</v>
      </c>
      <c r="I332" s="223"/>
      <c r="J332" s="224">
        <f>ROUND(I332*H332,2)</f>
        <v>0</v>
      </c>
      <c r="K332" s="220" t="s">
        <v>378</v>
      </c>
      <c r="L332" s="47"/>
      <c r="M332" s="225" t="s">
        <v>19</v>
      </c>
      <c r="N332" s="226" t="s">
        <v>49</v>
      </c>
      <c r="O332" s="87"/>
      <c r="P332" s="227">
        <f>O332*H332</f>
        <v>0</v>
      </c>
      <c r="Q332" s="227">
        <v>0.0030000000000000001</v>
      </c>
      <c r="R332" s="227">
        <f>Q332*H332</f>
        <v>0.066000000000000003</v>
      </c>
      <c r="S332" s="227">
        <v>0</v>
      </c>
      <c r="T332" s="22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9" t="s">
        <v>379</v>
      </c>
      <c r="AT332" s="229" t="s">
        <v>375</v>
      </c>
      <c r="AU332" s="229" t="s">
        <v>91</v>
      </c>
      <c r="AY332" s="20" t="s">
        <v>373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0" t="s">
        <v>85</v>
      </c>
      <c r="BK332" s="230">
        <f>ROUND(I332*H332,2)</f>
        <v>0</v>
      </c>
      <c r="BL332" s="20" t="s">
        <v>379</v>
      </c>
      <c r="BM332" s="229" t="s">
        <v>1420</v>
      </c>
    </row>
    <row r="333" s="2" customFormat="1">
      <c r="A333" s="41"/>
      <c r="B333" s="42"/>
      <c r="C333" s="43"/>
      <c r="D333" s="231" t="s">
        <v>381</v>
      </c>
      <c r="E333" s="43"/>
      <c r="F333" s="232" t="s">
        <v>8277</v>
      </c>
      <c r="G333" s="43"/>
      <c r="H333" s="43"/>
      <c r="I333" s="233"/>
      <c r="J333" s="43"/>
      <c r="K333" s="43"/>
      <c r="L333" s="47"/>
      <c r="M333" s="234"/>
      <c r="N333" s="23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381</v>
      </c>
      <c r="AU333" s="20" t="s">
        <v>91</v>
      </c>
    </row>
    <row r="334" s="2" customFormat="1" ht="16.5" customHeight="1">
      <c r="A334" s="41"/>
      <c r="B334" s="42"/>
      <c r="C334" s="280" t="s">
        <v>928</v>
      </c>
      <c r="D334" s="280" t="s">
        <v>489</v>
      </c>
      <c r="E334" s="281" t="s">
        <v>8278</v>
      </c>
      <c r="F334" s="282" t="s">
        <v>8279</v>
      </c>
      <c r="G334" s="283" t="s">
        <v>595</v>
      </c>
      <c r="H334" s="284">
        <v>2</v>
      </c>
      <c r="I334" s="285"/>
      <c r="J334" s="286">
        <f>ROUND(I334*H334,2)</f>
        <v>0</v>
      </c>
      <c r="K334" s="282" t="s">
        <v>378</v>
      </c>
      <c r="L334" s="287"/>
      <c r="M334" s="288" t="s">
        <v>19</v>
      </c>
      <c r="N334" s="289" t="s">
        <v>49</v>
      </c>
      <c r="O334" s="87"/>
      <c r="P334" s="227">
        <f>O334*H334</f>
        <v>0</v>
      </c>
      <c r="Q334" s="227">
        <v>0.0061000000000000004</v>
      </c>
      <c r="R334" s="227">
        <f>Q334*H334</f>
        <v>0.012200000000000001</v>
      </c>
      <c r="S334" s="227">
        <v>0</v>
      </c>
      <c r="T334" s="22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9" t="s">
        <v>422</v>
      </c>
      <c r="AT334" s="229" t="s">
        <v>489</v>
      </c>
      <c r="AU334" s="229" t="s">
        <v>91</v>
      </c>
      <c r="AY334" s="20" t="s">
        <v>373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0" t="s">
        <v>85</v>
      </c>
      <c r="BK334" s="230">
        <f>ROUND(I334*H334,2)</f>
        <v>0</v>
      </c>
      <c r="BL334" s="20" t="s">
        <v>379</v>
      </c>
      <c r="BM334" s="229" t="s">
        <v>1428</v>
      </c>
    </row>
    <row r="335" s="12" customFormat="1" ht="22.8" customHeight="1">
      <c r="A335" s="12"/>
      <c r="B335" s="202"/>
      <c r="C335" s="203"/>
      <c r="D335" s="204" t="s">
        <v>77</v>
      </c>
      <c r="E335" s="216" t="s">
        <v>1276</v>
      </c>
      <c r="F335" s="216" t="s">
        <v>8280</v>
      </c>
      <c r="G335" s="203"/>
      <c r="H335" s="203"/>
      <c r="I335" s="206"/>
      <c r="J335" s="217">
        <f>BK335</f>
        <v>0</v>
      </c>
      <c r="K335" s="203"/>
      <c r="L335" s="208"/>
      <c r="M335" s="209"/>
      <c r="N335" s="210"/>
      <c r="O335" s="210"/>
      <c r="P335" s="211">
        <f>SUM(P336:P351)</f>
        <v>0</v>
      </c>
      <c r="Q335" s="210"/>
      <c r="R335" s="211">
        <f>SUM(R336:R351)</f>
        <v>0</v>
      </c>
      <c r="S335" s="210"/>
      <c r="T335" s="212">
        <f>SUM(T336:T351)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3" t="s">
        <v>85</v>
      </c>
      <c r="AT335" s="214" t="s">
        <v>77</v>
      </c>
      <c r="AU335" s="214" t="s">
        <v>85</v>
      </c>
      <c r="AY335" s="213" t="s">
        <v>373</v>
      </c>
      <c r="BK335" s="215">
        <f>SUM(BK336:BK351)</f>
        <v>0</v>
      </c>
    </row>
    <row r="336" s="2" customFormat="1" ht="37.8" customHeight="1">
      <c r="A336" s="41"/>
      <c r="B336" s="42"/>
      <c r="C336" s="218" t="s">
        <v>933</v>
      </c>
      <c r="D336" s="218" t="s">
        <v>375</v>
      </c>
      <c r="E336" s="219" t="s">
        <v>8281</v>
      </c>
      <c r="F336" s="220" t="s">
        <v>8282</v>
      </c>
      <c r="G336" s="221" t="s">
        <v>463</v>
      </c>
      <c r="H336" s="222">
        <v>27.667000000000002</v>
      </c>
      <c r="I336" s="223"/>
      <c r="J336" s="224">
        <f>ROUND(I336*H336,2)</f>
        <v>0</v>
      </c>
      <c r="K336" s="220" t="s">
        <v>378</v>
      </c>
      <c r="L336" s="47"/>
      <c r="M336" s="225" t="s">
        <v>19</v>
      </c>
      <c r="N336" s="226" t="s">
        <v>49</v>
      </c>
      <c r="O336" s="87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9" t="s">
        <v>379</v>
      </c>
      <c r="AT336" s="229" t="s">
        <v>375</v>
      </c>
      <c r="AU336" s="229" t="s">
        <v>91</v>
      </c>
      <c r="AY336" s="20" t="s">
        <v>373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85</v>
      </c>
      <c r="BK336" s="230">
        <f>ROUND(I336*H336,2)</f>
        <v>0</v>
      </c>
      <c r="BL336" s="20" t="s">
        <v>379</v>
      </c>
      <c r="BM336" s="229" t="s">
        <v>1437</v>
      </c>
    </row>
    <row r="337" s="2" customFormat="1">
      <c r="A337" s="41"/>
      <c r="B337" s="42"/>
      <c r="C337" s="43"/>
      <c r="D337" s="231" t="s">
        <v>381</v>
      </c>
      <c r="E337" s="43"/>
      <c r="F337" s="232" t="s">
        <v>8283</v>
      </c>
      <c r="G337" s="43"/>
      <c r="H337" s="43"/>
      <c r="I337" s="233"/>
      <c r="J337" s="43"/>
      <c r="K337" s="43"/>
      <c r="L337" s="47"/>
      <c r="M337" s="234"/>
      <c r="N337" s="23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381</v>
      </c>
      <c r="AU337" s="20" t="s">
        <v>91</v>
      </c>
    </row>
    <row r="338" s="13" customFormat="1">
      <c r="A338" s="13"/>
      <c r="B338" s="236"/>
      <c r="C338" s="237"/>
      <c r="D338" s="238" t="s">
        <v>383</v>
      </c>
      <c r="E338" s="239" t="s">
        <v>19</v>
      </c>
      <c r="F338" s="240" t="s">
        <v>8284</v>
      </c>
      <c r="G338" s="237"/>
      <c r="H338" s="239" t="s">
        <v>19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383</v>
      </c>
      <c r="AU338" s="246" t="s">
        <v>91</v>
      </c>
      <c r="AV338" s="13" t="s">
        <v>85</v>
      </c>
      <c r="AW338" s="13" t="s">
        <v>37</v>
      </c>
      <c r="AX338" s="13" t="s">
        <v>78</v>
      </c>
      <c r="AY338" s="246" t="s">
        <v>373</v>
      </c>
    </row>
    <row r="339" s="14" customFormat="1">
      <c r="A339" s="14"/>
      <c r="B339" s="247"/>
      <c r="C339" s="248"/>
      <c r="D339" s="238" t="s">
        <v>383</v>
      </c>
      <c r="E339" s="249" t="s">
        <v>19</v>
      </c>
      <c r="F339" s="250" t="s">
        <v>8285</v>
      </c>
      <c r="G339" s="248"/>
      <c r="H339" s="251">
        <v>6.5519999999999996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383</v>
      </c>
      <c r="AU339" s="257" t="s">
        <v>91</v>
      </c>
      <c r="AV339" s="14" t="s">
        <v>91</v>
      </c>
      <c r="AW339" s="14" t="s">
        <v>37</v>
      </c>
      <c r="AX339" s="14" t="s">
        <v>78</v>
      </c>
      <c r="AY339" s="257" t="s">
        <v>373</v>
      </c>
    </row>
    <row r="340" s="14" customFormat="1">
      <c r="A340" s="14"/>
      <c r="B340" s="247"/>
      <c r="C340" s="248"/>
      <c r="D340" s="238" t="s">
        <v>383</v>
      </c>
      <c r="E340" s="249" t="s">
        <v>19</v>
      </c>
      <c r="F340" s="250" t="s">
        <v>8286</v>
      </c>
      <c r="G340" s="248"/>
      <c r="H340" s="251">
        <v>21.114999999999998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383</v>
      </c>
      <c r="AU340" s="257" t="s">
        <v>91</v>
      </c>
      <c r="AV340" s="14" t="s">
        <v>91</v>
      </c>
      <c r="AW340" s="14" t="s">
        <v>37</v>
      </c>
      <c r="AX340" s="14" t="s">
        <v>78</v>
      </c>
      <c r="AY340" s="257" t="s">
        <v>373</v>
      </c>
    </row>
    <row r="341" s="15" customFormat="1">
      <c r="A341" s="15"/>
      <c r="B341" s="258"/>
      <c r="C341" s="259"/>
      <c r="D341" s="238" t="s">
        <v>383</v>
      </c>
      <c r="E341" s="260" t="s">
        <v>19</v>
      </c>
      <c r="F341" s="261" t="s">
        <v>386</v>
      </c>
      <c r="G341" s="259"/>
      <c r="H341" s="262">
        <v>27.666999999999998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383</v>
      </c>
      <c r="AU341" s="268" t="s">
        <v>91</v>
      </c>
      <c r="AV341" s="15" t="s">
        <v>379</v>
      </c>
      <c r="AW341" s="15" t="s">
        <v>37</v>
      </c>
      <c r="AX341" s="15" t="s">
        <v>85</v>
      </c>
      <c r="AY341" s="268" t="s">
        <v>373</v>
      </c>
    </row>
    <row r="342" s="2" customFormat="1" ht="49.05" customHeight="1">
      <c r="A342" s="41"/>
      <c r="B342" s="42"/>
      <c r="C342" s="218" t="s">
        <v>941</v>
      </c>
      <c r="D342" s="218" t="s">
        <v>375</v>
      </c>
      <c r="E342" s="219" t="s">
        <v>8287</v>
      </c>
      <c r="F342" s="220" t="s">
        <v>8288</v>
      </c>
      <c r="G342" s="221" t="s">
        <v>463</v>
      </c>
      <c r="H342" s="222">
        <v>498.18599999999998</v>
      </c>
      <c r="I342" s="223"/>
      <c r="J342" s="224">
        <f>ROUND(I342*H342,2)</f>
        <v>0</v>
      </c>
      <c r="K342" s="220" t="s">
        <v>378</v>
      </c>
      <c r="L342" s="47"/>
      <c r="M342" s="225" t="s">
        <v>19</v>
      </c>
      <c r="N342" s="226" t="s">
        <v>49</v>
      </c>
      <c r="O342" s="87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9" t="s">
        <v>379</v>
      </c>
      <c r="AT342" s="229" t="s">
        <v>375</v>
      </c>
      <c r="AU342" s="229" t="s">
        <v>91</v>
      </c>
      <c r="AY342" s="20" t="s">
        <v>373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20" t="s">
        <v>85</v>
      </c>
      <c r="BK342" s="230">
        <f>ROUND(I342*H342,2)</f>
        <v>0</v>
      </c>
      <c r="BL342" s="20" t="s">
        <v>379</v>
      </c>
      <c r="BM342" s="229" t="s">
        <v>1453</v>
      </c>
    </row>
    <row r="343" s="2" customFormat="1">
      <c r="A343" s="41"/>
      <c r="B343" s="42"/>
      <c r="C343" s="43"/>
      <c r="D343" s="231" t="s">
        <v>381</v>
      </c>
      <c r="E343" s="43"/>
      <c r="F343" s="232" t="s">
        <v>8289</v>
      </c>
      <c r="G343" s="43"/>
      <c r="H343" s="43"/>
      <c r="I343" s="233"/>
      <c r="J343" s="43"/>
      <c r="K343" s="43"/>
      <c r="L343" s="47"/>
      <c r="M343" s="234"/>
      <c r="N343" s="23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381</v>
      </c>
      <c r="AU343" s="20" t="s">
        <v>91</v>
      </c>
    </row>
    <row r="344" s="14" customFormat="1">
      <c r="A344" s="14"/>
      <c r="B344" s="247"/>
      <c r="C344" s="248"/>
      <c r="D344" s="238" t="s">
        <v>383</v>
      </c>
      <c r="E344" s="249" t="s">
        <v>19</v>
      </c>
      <c r="F344" s="250" t="s">
        <v>8290</v>
      </c>
      <c r="G344" s="248"/>
      <c r="H344" s="251">
        <v>498.18599999999998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383</v>
      </c>
      <c r="AU344" s="257" t="s">
        <v>91</v>
      </c>
      <c r="AV344" s="14" t="s">
        <v>91</v>
      </c>
      <c r="AW344" s="14" t="s">
        <v>37</v>
      </c>
      <c r="AX344" s="14" t="s">
        <v>78</v>
      </c>
      <c r="AY344" s="257" t="s">
        <v>373</v>
      </c>
    </row>
    <row r="345" s="15" customFormat="1">
      <c r="A345" s="15"/>
      <c r="B345" s="258"/>
      <c r="C345" s="259"/>
      <c r="D345" s="238" t="s">
        <v>383</v>
      </c>
      <c r="E345" s="260" t="s">
        <v>19</v>
      </c>
      <c r="F345" s="261" t="s">
        <v>386</v>
      </c>
      <c r="G345" s="259"/>
      <c r="H345" s="262">
        <v>498.18599999999998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8" t="s">
        <v>383</v>
      </c>
      <c r="AU345" s="268" t="s">
        <v>91</v>
      </c>
      <c r="AV345" s="15" t="s">
        <v>379</v>
      </c>
      <c r="AW345" s="15" t="s">
        <v>37</v>
      </c>
      <c r="AX345" s="15" t="s">
        <v>85</v>
      </c>
      <c r="AY345" s="268" t="s">
        <v>373</v>
      </c>
    </row>
    <row r="346" s="2" customFormat="1" ht="44.25" customHeight="1">
      <c r="A346" s="41"/>
      <c r="B346" s="42"/>
      <c r="C346" s="218" t="s">
        <v>949</v>
      </c>
      <c r="D346" s="218" t="s">
        <v>375</v>
      </c>
      <c r="E346" s="219" t="s">
        <v>8291</v>
      </c>
      <c r="F346" s="220" t="s">
        <v>8292</v>
      </c>
      <c r="G346" s="221" t="s">
        <v>463</v>
      </c>
      <c r="H346" s="222">
        <v>27.667000000000002</v>
      </c>
      <c r="I346" s="223"/>
      <c r="J346" s="224">
        <f>ROUND(I346*H346,2)</f>
        <v>0</v>
      </c>
      <c r="K346" s="220" t="s">
        <v>378</v>
      </c>
      <c r="L346" s="47"/>
      <c r="M346" s="225" t="s">
        <v>19</v>
      </c>
      <c r="N346" s="226" t="s">
        <v>49</v>
      </c>
      <c r="O346" s="87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9" t="s">
        <v>379</v>
      </c>
      <c r="AT346" s="229" t="s">
        <v>375</v>
      </c>
      <c r="AU346" s="229" t="s">
        <v>91</v>
      </c>
      <c r="AY346" s="20" t="s">
        <v>373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0" t="s">
        <v>85</v>
      </c>
      <c r="BK346" s="230">
        <f>ROUND(I346*H346,2)</f>
        <v>0</v>
      </c>
      <c r="BL346" s="20" t="s">
        <v>379</v>
      </c>
      <c r="BM346" s="229" t="s">
        <v>1465</v>
      </c>
    </row>
    <row r="347" s="2" customFormat="1">
      <c r="A347" s="41"/>
      <c r="B347" s="42"/>
      <c r="C347" s="43"/>
      <c r="D347" s="231" t="s">
        <v>381</v>
      </c>
      <c r="E347" s="43"/>
      <c r="F347" s="232" t="s">
        <v>8293</v>
      </c>
      <c r="G347" s="43"/>
      <c r="H347" s="43"/>
      <c r="I347" s="233"/>
      <c r="J347" s="43"/>
      <c r="K347" s="43"/>
      <c r="L347" s="47"/>
      <c r="M347" s="234"/>
      <c r="N347" s="23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381</v>
      </c>
      <c r="AU347" s="20" t="s">
        <v>91</v>
      </c>
    </row>
    <row r="348" s="14" customFormat="1">
      <c r="A348" s="14"/>
      <c r="B348" s="247"/>
      <c r="C348" s="248"/>
      <c r="D348" s="238" t="s">
        <v>383</v>
      </c>
      <c r="E348" s="249" t="s">
        <v>19</v>
      </c>
      <c r="F348" s="250" t="s">
        <v>8294</v>
      </c>
      <c r="G348" s="248"/>
      <c r="H348" s="251">
        <v>27.667000000000002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383</v>
      </c>
      <c r="AU348" s="257" t="s">
        <v>91</v>
      </c>
      <c r="AV348" s="14" t="s">
        <v>91</v>
      </c>
      <c r="AW348" s="14" t="s">
        <v>37</v>
      </c>
      <c r="AX348" s="14" t="s">
        <v>78</v>
      </c>
      <c r="AY348" s="257" t="s">
        <v>373</v>
      </c>
    </row>
    <row r="349" s="15" customFormat="1">
      <c r="A349" s="15"/>
      <c r="B349" s="258"/>
      <c r="C349" s="259"/>
      <c r="D349" s="238" t="s">
        <v>383</v>
      </c>
      <c r="E349" s="260" t="s">
        <v>19</v>
      </c>
      <c r="F349" s="261" t="s">
        <v>386</v>
      </c>
      <c r="G349" s="259"/>
      <c r="H349" s="262">
        <v>27.667000000000002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8" t="s">
        <v>383</v>
      </c>
      <c r="AU349" s="268" t="s">
        <v>91</v>
      </c>
      <c r="AV349" s="15" t="s">
        <v>379</v>
      </c>
      <c r="AW349" s="15" t="s">
        <v>37</v>
      </c>
      <c r="AX349" s="15" t="s">
        <v>85</v>
      </c>
      <c r="AY349" s="268" t="s">
        <v>373</v>
      </c>
    </row>
    <row r="350" s="2" customFormat="1" ht="37.8" customHeight="1">
      <c r="A350" s="41"/>
      <c r="B350" s="42"/>
      <c r="C350" s="218" t="s">
        <v>955</v>
      </c>
      <c r="D350" s="218" t="s">
        <v>375</v>
      </c>
      <c r="E350" s="219" t="s">
        <v>8295</v>
      </c>
      <c r="F350" s="220" t="s">
        <v>8296</v>
      </c>
      <c r="G350" s="221" t="s">
        <v>463</v>
      </c>
      <c r="H350" s="222">
        <v>153.56399999999999</v>
      </c>
      <c r="I350" s="223"/>
      <c r="J350" s="224">
        <f>ROUND(I350*H350,2)</f>
        <v>0</v>
      </c>
      <c r="K350" s="220" t="s">
        <v>378</v>
      </c>
      <c r="L350" s="47"/>
      <c r="M350" s="225" t="s">
        <v>19</v>
      </c>
      <c r="N350" s="226" t="s">
        <v>49</v>
      </c>
      <c r="O350" s="87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9" t="s">
        <v>379</v>
      </c>
      <c r="AT350" s="229" t="s">
        <v>375</v>
      </c>
      <c r="AU350" s="229" t="s">
        <v>91</v>
      </c>
      <c r="AY350" s="20" t="s">
        <v>373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0" t="s">
        <v>85</v>
      </c>
      <c r="BK350" s="230">
        <f>ROUND(I350*H350,2)</f>
        <v>0</v>
      </c>
      <c r="BL350" s="20" t="s">
        <v>379</v>
      </c>
      <c r="BM350" s="229" t="s">
        <v>1475</v>
      </c>
    </row>
    <row r="351" s="2" customFormat="1">
      <c r="A351" s="41"/>
      <c r="B351" s="42"/>
      <c r="C351" s="43"/>
      <c r="D351" s="231" t="s">
        <v>381</v>
      </c>
      <c r="E351" s="43"/>
      <c r="F351" s="232" t="s">
        <v>8297</v>
      </c>
      <c r="G351" s="43"/>
      <c r="H351" s="43"/>
      <c r="I351" s="233"/>
      <c r="J351" s="43"/>
      <c r="K351" s="43"/>
      <c r="L351" s="47"/>
      <c r="M351" s="298"/>
      <c r="N351" s="299"/>
      <c r="O351" s="300"/>
      <c r="P351" s="300"/>
      <c r="Q351" s="300"/>
      <c r="R351" s="300"/>
      <c r="S351" s="300"/>
      <c r="T351" s="30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381</v>
      </c>
      <c r="AU351" s="20" t="s">
        <v>91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A5hed59rgD5kOEwlbPMRJVdoqNukZS43fcN90g8HxkawXofFfKFtiSkww6AInItLGpYne6nnw87TPEjTwF9N1g==" hashValue="CUgd8hH8KTGWshRdKP5odSx2+yOzAtvHK4SQ0cQtMzJtRPsXTEWcNK03I56FrFy9vM2N9GHn1W3Vf92Zsirfew==" algorithmName="SHA-512" password="CC3D"/>
  <autoFilter ref="C104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4_02/162251101"/>
    <hyperlink ref="F114" r:id="rId2" display="https://podminky.urs.cz/item/CS_URS_2024_02/162751117"/>
    <hyperlink ref="F119" r:id="rId3" display="https://podminky.urs.cz/item/CS_URS_2024_02/162751119"/>
    <hyperlink ref="F123" r:id="rId4" display="https://podminky.urs.cz/item/CS_URS_2024_02/171251201"/>
    <hyperlink ref="F127" r:id="rId5" display="https://podminky.urs.cz/item/CS_URS_2024_02/171201231"/>
    <hyperlink ref="F132" r:id="rId6" display="https://podminky.urs.cz/item/CS_URS_2024_02/131251205"/>
    <hyperlink ref="F136" r:id="rId7" display="https://podminky.urs.cz/item/CS_URS_2024_02/151101101"/>
    <hyperlink ref="F140" r:id="rId8" display="https://podminky.urs.cz/item/CS_URS_2024_02/151101111"/>
    <hyperlink ref="F144" r:id="rId9" display="https://podminky.urs.cz/item/CS_URS_2024_01/174101101"/>
    <hyperlink ref="F151" r:id="rId10" display="https://podminky.urs.cz/item/CS_URS_2024_02/711161215"/>
    <hyperlink ref="F157" r:id="rId11" display="https://podminky.urs.cz/item/CS_URS_2024_02/564861011"/>
    <hyperlink ref="F162" r:id="rId12" display="https://podminky.urs.cz/item/CS_URS_2024_02/564551111"/>
    <hyperlink ref="F167" r:id="rId13" display="https://podminky.urs.cz/item/CS_URS_2024_02/564561111"/>
    <hyperlink ref="F173" r:id="rId14" display="https://podminky.urs.cz/item/CS_URS_2024_02/596211213"/>
    <hyperlink ref="F177" r:id="rId15" display="https://podminky.urs.cz/item/CS_URS_2024_02/596211214"/>
    <hyperlink ref="F182" r:id="rId16" display="https://podminky.urs.cz/item/CS_URS_2024_02/596211112"/>
    <hyperlink ref="F193" r:id="rId17" display="https://podminky.urs.cz/item/CS_URS_2024_02/596211114"/>
    <hyperlink ref="F199" r:id="rId18" display="https://podminky.urs.cz/item/CS_URS_2024_02/895941301"/>
    <hyperlink ref="F202" r:id="rId19" display="https://podminky.urs.cz/item/CS_URS_2024_02/895941314"/>
    <hyperlink ref="F205" r:id="rId20" display="https://podminky.urs.cz/item/CS_URS_2024_02/452112112"/>
    <hyperlink ref="F208" r:id="rId21" display="https://podminky.urs.cz/item/CS_URS_2024_02/899204112"/>
    <hyperlink ref="F219" r:id="rId22" display="https://podminky.urs.cz/item/CS_URS_2024_02/935923216"/>
    <hyperlink ref="F231" r:id="rId23" display="https://podminky.urs.cz/item/CS_URS_2024_02/938909311"/>
    <hyperlink ref="F238" r:id="rId24" display="https://podminky.urs.cz/item/CS_URS_2024_02/916131213"/>
    <hyperlink ref="F251" r:id="rId25" display="https://podminky.urs.cz/item/CS_URS_2024_02/916231213"/>
    <hyperlink ref="F257" r:id="rId26" display="https://podminky.urs.cz/item/CS_URS_2024_02/113106123"/>
    <hyperlink ref="F261" r:id="rId27" display="https://podminky.urs.cz/item/CS_URS_2024_02/113107222"/>
    <hyperlink ref="F266" r:id="rId28" display="https://podminky.urs.cz/item/CS_URS_2024_02/113202111"/>
    <hyperlink ref="F270" r:id="rId29" display="https://podminky.urs.cz/item/CS_URS_2024_02/979054451"/>
    <hyperlink ref="F275" r:id="rId30" display="https://podminky.urs.cz/item/CS_URS_2024_02/915611111"/>
    <hyperlink ref="F280" r:id="rId31" display="https://podminky.urs.cz/item/CS_URS_2024_02/915211112"/>
    <hyperlink ref="F284" r:id="rId32" display="https://podminky.urs.cz/item/CS_URS_2024_02/915211115"/>
    <hyperlink ref="F288" r:id="rId33" display="https://podminky.urs.cz/item/CS_URS_2024_02/915211121"/>
    <hyperlink ref="F292" r:id="rId34" display="https://podminky.urs.cz/item/CS_URS_2024_02/915223111"/>
    <hyperlink ref="F296" r:id="rId35" display="https://podminky.urs.cz/item/CS_URS_2024_02/915231111"/>
    <hyperlink ref="F300" r:id="rId36" display="https://podminky.urs.cz/item/CS_URS_2024_02/915621111"/>
    <hyperlink ref="F305" r:id="rId37" display="https://podminky.urs.cz/item/CS_URS_2024_02/911381215"/>
    <hyperlink ref="F309" r:id="rId38" display="https://podminky.urs.cz/item/CS_URS_2024_02/912111112"/>
    <hyperlink ref="F312" r:id="rId39" display="https://podminky.urs.cz/item/CS_URS_2024_02/914511112"/>
    <hyperlink ref="F317" r:id="rId40" display="https://podminky.urs.cz/item/CS_URS_2024_02/914111121"/>
    <hyperlink ref="F333" r:id="rId41" display="https://podminky.urs.cz/item/CS_URS_2024_02/912113111"/>
    <hyperlink ref="F337" r:id="rId42" display="https://podminky.urs.cz/item/CS_URS_2024_02/997221571"/>
    <hyperlink ref="F343" r:id="rId43" display="https://podminky.urs.cz/item/CS_URS_2024_02/997221579"/>
    <hyperlink ref="F347" r:id="rId44" display="https://podminky.urs.cz/item/CS_URS_2024_02/997221861"/>
    <hyperlink ref="F351" r:id="rId45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8298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6214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6215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6214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6215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ROUND(J82,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ROUND((SUM(BE82:BE104)),  2)</f>
        <v>0</v>
      </c>
      <c r="G33" s="41"/>
      <c r="H33" s="41"/>
      <c r="I33" s="163">
        <v>0.20999999999999999</v>
      </c>
      <c r="J33" s="162">
        <f>ROUND(((SUM(BE82:BE104))*I33),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ROUND((SUM(BF82:BF104)),  2)</f>
        <v>0</v>
      </c>
      <c r="G34" s="41"/>
      <c r="H34" s="41"/>
      <c r="I34" s="163">
        <v>0.12</v>
      </c>
      <c r="J34" s="162">
        <f>ROUND(((SUM(BF82:BF104))*I34),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ROUND((SUM(BG82:BG104)),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ROUND((SUM(BH82:BH104)),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ROUND((SUM(BI82:BI104)),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IO.01 - Distribuční vedení NN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J83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8299</v>
      </c>
      <c r="E61" s="188"/>
      <c r="F61" s="188"/>
      <c r="G61" s="188"/>
      <c r="H61" s="188"/>
      <c r="I61" s="188"/>
      <c r="J61" s="189">
        <f>J84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6217</v>
      </c>
      <c r="E62" s="188"/>
      <c r="F62" s="188"/>
      <c r="G62" s="188"/>
      <c r="H62" s="188"/>
      <c r="I62" s="188"/>
      <c r="J62" s="189">
        <f>J91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358</v>
      </c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5" t="str">
        <f>E7</f>
        <v>Rozšíření domova pro seniory na p.č. 2656/3 a 2634 k.ú. Trutnov - ul. R. Frimla čp. 936, Trutnov</v>
      </c>
      <c r="F72" s="35"/>
      <c r="G72" s="35"/>
      <c r="H72" s="35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171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IO.01 - Distribuční vedení NN</v>
      </c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p.č. 2656/3 a 2634 k.ú. Trutnov</v>
      </c>
      <c r="G76" s="43"/>
      <c r="H76" s="43"/>
      <c r="I76" s="35" t="s">
        <v>23</v>
      </c>
      <c r="J76" s="75" t="str">
        <f>IF(J12="","",J12)</f>
        <v>29. 7. 2024</v>
      </c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Město Trutnov</v>
      </c>
      <c r="G78" s="43"/>
      <c r="H78" s="43"/>
      <c r="I78" s="35" t="s">
        <v>33</v>
      </c>
      <c r="J78" s="39" t="str">
        <f>E21</f>
        <v>Jiří Škop-elektroprojekce, Duhová 269, Náchod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38</v>
      </c>
      <c r="J79" s="39" t="str">
        <f>E24</f>
        <v>Jiří Škop-elektroprojekce, Duhová 269, Náchod</v>
      </c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91"/>
      <c r="B81" s="192"/>
      <c r="C81" s="193" t="s">
        <v>359</v>
      </c>
      <c r="D81" s="194" t="s">
        <v>63</v>
      </c>
      <c r="E81" s="194" t="s">
        <v>59</v>
      </c>
      <c r="F81" s="194" t="s">
        <v>60</v>
      </c>
      <c r="G81" s="194" t="s">
        <v>360</v>
      </c>
      <c r="H81" s="194" t="s">
        <v>361</v>
      </c>
      <c r="I81" s="194" t="s">
        <v>362</v>
      </c>
      <c r="J81" s="194" t="s">
        <v>326</v>
      </c>
      <c r="K81" s="195" t="s">
        <v>363</v>
      </c>
      <c r="L81" s="196"/>
      <c r="M81" s="95" t="s">
        <v>19</v>
      </c>
      <c r="N81" s="96" t="s">
        <v>48</v>
      </c>
      <c r="O81" s="96" t="s">
        <v>364</v>
      </c>
      <c r="P81" s="96" t="s">
        <v>365</v>
      </c>
      <c r="Q81" s="96" t="s">
        <v>366</v>
      </c>
      <c r="R81" s="96" t="s">
        <v>367</v>
      </c>
      <c r="S81" s="96" t="s">
        <v>368</v>
      </c>
      <c r="T81" s="97" t="s">
        <v>369</v>
      </c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</row>
    <row r="82" s="2" customFormat="1" ht="22.8" customHeight="1">
      <c r="A82" s="41"/>
      <c r="B82" s="42"/>
      <c r="C82" s="102" t="s">
        <v>370</v>
      </c>
      <c r="D82" s="43"/>
      <c r="E82" s="43"/>
      <c r="F82" s="43"/>
      <c r="G82" s="43"/>
      <c r="H82" s="43"/>
      <c r="I82" s="43"/>
      <c r="J82" s="197">
        <f>BK82</f>
        <v>0</v>
      </c>
      <c r="K82" s="43"/>
      <c r="L82" s="47"/>
      <c r="M82" s="98"/>
      <c r="N82" s="198"/>
      <c r="O82" s="99"/>
      <c r="P82" s="199">
        <f>P83</f>
        <v>0</v>
      </c>
      <c r="Q82" s="99"/>
      <c r="R82" s="199">
        <f>R83</f>
        <v>0.03048</v>
      </c>
      <c r="S82" s="99"/>
      <c r="T82" s="200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77</v>
      </c>
      <c r="AU82" s="20" t="s">
        <v>327</v>
      </c>
      <c r="BK82" s="201">
        <f>BK83</f>
        <v>0</v>
      </c>
    </row>
    <row r="83" s="12" customFormat="1" ht="25.92" customHeight="1">
      <c r="A83" s="12"/>
      <c r="B83" s="202"/>
      <c r="C83" s="203"/>
      <c r="D83" s="204" t="s">
        <v>77</v>
      </c>
      <c r="E83" s="205" t="s">
        <v>489</v>
      </c>
      <c r="F83" s="205" t="s">
        <v>5342</v>
      </c>
      <c r="G83" s="203"/>
      <c r="H83" s="203"/>
      <c r="I83" s="206"/>
      <c r="J83" s="207">
        <f>BK83</f>
        <v>0</v>
      </c>
      <c r="K83" s="203"/>
      <c r="L83" s="208"/>
      <c r="M83" s="209"/>
      <c r="N83" s="210"/>
      <c r="O83" s="210"/>
      <c r="P83" s="211">
        <f>P84+P91</f>
        <v>0</v>
      </c>
      <c r="Q83" s="210"/>
      <c r="R83" s="211">
        <f>R84+R91</f>
        <v>0.03048</v>
      </c>
      <c r="S83" s="210"/>
      <c r="T83" s="212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98</v>
      </c>
      <c r="AT83" s="214" t="s">
        <v>77</v>
      </c>
      <c r="AU83" s="214" t="s">
        <v>78</v>
      </c>
      <c r="AY83" s="213" t="s">
        <v>373</v>
      </c>
      <c r="BK83" s="215">
        <f>BK84+BK91</f>
        <v>0</v>
      </c>
    </row>
    <row r="84" s="12" customFormat="1" ht="22.8" customHeight="1">
      <c r="A84" s="12"/>
      <c r="B84" s="202"/>
      <c r="C84" s="203"/>
      <c r="D84" s="204" t="s">
        <v>77</v>
      </c>
      <c r="E84" s="216" t="s">
        <v>8300</v>
      </c>
      <c r="F84" s="216" t="s">
        <v>8301</v>
      </c>
      <c r="G84" s="203"/>
      <c r="H84" s="203"/>
      <c r="I84" s="206"/>
      <c r="J84" s="217">
        <f>BK84</f>
        <v>0</v>
      </c>
      <c r="K84" s="203"/>
      <c r="L84" s="208"/>
      <c r="M84" s="209"/>
      <c r="N84" s="210"/>
      <c r="O84" s="210"/>
      <c r="P84" s="211">
        <f>SUM(P85:P90)</f>
        <v>0</v>
      </c>
      <c r="Q84" s="210"/>
      <c r="R84" s="211">
        <f>SUM(R85:R90)</f>
        <v>0.022499999999999999</v>
      </c>
      <c r="S84" s="210"/>
      <c r="T84" s="212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98</v>
      </c>
      <c r="AT84" s="214" t="s">
        <v>77</v>
      </c>
      <c r="AU84" s="214" t="s">
        <v>85</v>
      </c>
      <c r="AY84" s="213" t="s">
        <v>373</v>
      </c>
      <c r="BK84" s="215">
        <f>SUM(BK85:BK90)</f>
        <v>0</v>
      </c>
    </row>
    <row r="85" s="2" customFormat="1" ht="49.05" customHeight="1">
      <c r="A85" s="41"/>
      <c r="B85" s="42"/>
      <c r="C85" s="218" t="s">
        <v>85</v>
      </c>
      <c r="D85" s="218" t="s">
        <v>375</v>
      </c>
      <c r="E85" s="219" t="s">
        <v>8302</v>
      </c>
      <c r="F85" s="220" t="s">
        <v>8303</v>
      </c>
      <c r="G85" s="221" t="s">
        <v>230</v>
      </c>
      <c r="H85" s="222">
        <v>90</v>
      </c>
      <c r="I85" s="223"/>
      <c r="J85" s="224">
        <f>ROUND(I85*H85,2)</f>
        <v>0</v>
      </c>
      <c r="K85" s="220" t="s">
        <v>3934</v>
      </c>
      <c r="L85" s="47"/>
      <c r="M85" s="225" t="s">
        <v>19</v>
      </c>
      <c r="N85" s="226" t="s">
        <v>49</v>
      </c>
      <c r="O85" s="87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9" t="s">
        <v>941</v>
      </c>
      <c r="AT85" s="229" t="s">
        <v>375</v>
      </c>
      <c r="AU85" s="229" t="s">
        <v>91</v>
      </c>
      <c r="AY85" s="20" t="s">
        <v>373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0" t="s">
        <v>85</v>
      </c>
      <c r="BK85" s="230">
        <f>ROUND(I85*H85,2)</f>
        <v>0</v>
      </c>
      <c r="BL85" s="20" t="s">
        <v>941</v>
      </c>
      <c r="BM85" s="229" t="s">
        <v>8304</v>
      </c>
    </row>
    <row r="86" s="2" customFormat="1">
      <c r="A86" s="41"/>
      <c r="B86" s="42"/>
      <c r="C86" s="43"/>
      <c r="D86" s="231" t="s">
        <v>381</v>
      </c>
      <c r="E86" s="43"/>
      <c r="F86" s="232" t="s">
        <v>8305</v>
      </c>
      <c r="G86" s="43"/>
      <c r="H86" s="43"/>
      <c r="I86" s="233"/>
      <c r="J86" s="43"/>
      <c r="K86" s="43"/>
      <c r="L86" s="47"/>
      <c r="M86" s="234"/>
      <c r="N86" s="23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381</v>
      </c>
      <c r="AU86" s="20" t="s">
        <v>91</v>
      </c>
    </row>
    <row r="87" s="2" customFormat="1" ht="24.15" customHeight="1">
      <c r="A87" s="41"/>
      <c r="B87" s="42"/>
      <c r="C87" s="280" t="s">
        <v>91</v>
      </c>
      <c r="D87" s="280" t="s">
        <v>489</v>
      </c>
      <c r="E87" s="281" t="s">
        <v>6315</v>
      </c>
      <c r="F87" s="282" t="s">
        <v>6316</v>
      </c>
      <c r="G87" s="283" t="s">
        <v>230</v>
      </c>
      <c r="H87" s="284">
        <v>90</v>
      </c>
      <c r="I87" s="285"/>
      <c r="J87" s="286">
        <f>ROUND(I87*H87,2)</f>
        <v>0</v>
      </c>
      <c r="K87" s="282" t="s">
        <v>3934</v>
      </c>
      <c r="L87" s="287"/>
      <c r="M87" s="288" t="s">
        <v>19</v>
      </c>
      <c r="N87" s="289" t="s">
        <v>49</v>
      </c>
      <c r="O87" s="87"/>
      <c r="P87" s="227">
        <f>O87*H87</f>
        <v>0</v>
      </c>
      <c r="Q87" s="227">
        <v>0.00025000000000000001</v>
      </c>
      <c r="R87" s="227">
        <f>Q87*H87</f>
        <v>0.022499999999999999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1453</v>
      </c>
      <c r="AT87" s="229" t="s">
        <v>489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1453</v>
      </c>
      <c r="BM87" s="229" t="s">
        <v>8306</v>
      </c>
    </row>
    <row r="88" s="2" customFormat="1" ht="44.25" customHeight="1">
      <c r="A88" s="41"/>
      <c r="B88" s="42"/>
      <c r="C88" s="218" t="s">
        <v>98</v>
      </c>
      <c r="D88" s="218" t="s">
        <v>375</v>
      </c>
      <c r="E88" s="219" t="s">
        <v>8307</v>
      </c>
      <c r="F88" s="220" t="s">
        <v>8308</v>
      </c>
      <c r="G88" s="221" t="s">
        <v>230</v>
      </c>
      <c r="H88" s="222">
        <v>70</v>
      </c>
      <c r="I88" s="223"/>
      <c r="J88" s="224">
        <f>ROUND(I88*H88,2)</f>
        <v>0</v>
      </c>
      <c r="K88" s="220" t="s">
        <v>3934</v>
      </c>
      <c r="L88" s="47"/>
      <c r="M88" s="225" t="s">
        <v>19</v>
      </c>
      <c r="N88" s="226" t="s">
        <v>49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941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85</v>
      </c>
      <c r="BK88" s="230">
        <f>ROUND(I88*H88,2)</f>
        <v>0</v>
      </c>
      <c r="BL88" s="20" t="s">
        <v>941</v>
      </c>
      <c r="BM88" s="229" t="s">
        <v>8309</v>
      </c>
    </row>
    <row r="89" s="2" customFormat="1">
      <c r="A89" s="41"/>
      <c r="B89" s="42"/>
      <c r="C89" s="43"/>
      <c r="D89" s="231" t="s">
        <v>381</v>
      </c>
      <c r="E89" s="43"/>
      <c r="F89" s="232" t="s">
        <v>8310</v>
      </c>
      <c r="G89" s="43"/>
      <c r="H89" s="43"/>
      <c r="I89" s="233"/>
      <c r="J89" s="43"/>
      <c r="K89" s="43"/>
      <c r="L89" s="47"/>
      <c r="M89" s="234"/>
      <c r="N89" s="23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381</v>
      </c>
      <c r="AU89" s="20" t="s">
        <v>91</v>
      </c>
    </row>
    <row r="90" s="2" customFormat="1" ht="16.5" customHeight="1">
      <c r="A90" s="41"/>
      <c r="B90" s="42"/>
      <c r="C90" s="280" t="s">
        <v>379</v>
      </c>
      <c r="D90" s="280" t="s">
        <v>489</v>
      </c>
      <c r="E90" s="281" t="s">
        <v>6845</v>
      </c>
      <c r="F90" s="282" t="s">
        <v>8311</v>
      </c>
      <c r="G90" s="283" t="s">
        <v>19</v>
      </c>
      <c r="H90" s="284">
        <v>70</v>
      </c>
      <c r="I90" s="285"/>
      <c r="J90" s="286">
        <f>ROUND(I90*H90,2)</f>
        <v>0</v>
      </c>
      <c r="K90" s="282" t="s">
        <v>19</v>
      </c>
      <c r="L90" s="287"/>
      <c r="M90" s="288" t="s">
        <v>19</v>
      </c>
      <c r="N90" s="289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1453</v>
      </c>
      <c r="AT90" s="229" t="s">
        <v>489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1453</v>
      </c>
      <c r="BM90" s="229" t="s">
        <v>8312</v>
      </c>
    </row>
    <row r="91" s="12" customFormat="1" ht="22.8" customHeight="1">
      <c r="A91" s="12"/>
      <c r="B91" s="202"/>
      <c r="C91" s="203"/>
      <c r="D91" s="204" t="s">
        <v>77</v>
      </c>
      <c r="E91" s="216" t="s">
        <v>6741</v>
      </c>
      <c r="F91" s="216" t="s">
        <v>6742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SUM(P92:P104)</f>
        <v>0</v>
      </c>
      <c r="Q91" s="210"/>
      <c r="R91" s="211">
        <f>SUM(R92:R104)</f>
        <v>0.0079799999999999992</v>
      </c>
      <c r="S91" s="210"/>
      <c r="T91" s="212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98</v>
      </c>
      <c r="AT91" s="214" t="s">
        <v>77</v>
      </c>
      <c r="AU91" s="214" t="s">
        <v>85</v>
      </c>
      <c r="AY91" s="213" t="s">
        <v>373</v>
      </c>
      <c r="BK91" s="215">
        <f>SUM(BK92:BK104)</f>
        <v>0</v>
      </c>
    </row>
    <row r="92" s="2" customFormat="1" ht="24.15" customHeight="1">
      <c r="A92" s="41"/>
      <c r="B92" s="42"/>
      <c r="C92" s="218" t="s">
        <v>405</v>
      </c>
      <c r="D92" s="218" t="s">
        <v>375</v>
      </c>
      <c r="E92" s="219" t="s">
        <v>6743</v>
      </c>
      <c r="F92" s="220" t="s">
        <v>6744</v>
      </c>
      <c r="G92" s="221" t="s">
        <v>6745</v>
      </c>
      <c r="H92" s="222">
        <v>0.032000000000000001</v>
      </c>
      <c r="I92" s="223"/>
      <c r="J92" s="224">
        <f>ROUND(I92*H92,2)</f>
        <v>0</v>
      </c>
      <c r="K92" s="220" t="s">
        <v>3934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941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941</v>
      </c>
      <c r="BM92" s="229" t="s">
        <v>8313</v>
      </c>
    </row>
    <row r="93" s="2" customFormat="1">
      <c r="A93" s="41"/>
      <c r="B93" s="42"/>
      <c r="C93" s="43"/>
      <c r="D93" s="231" t="s">
        <v>381</v>
      </c>
      <c r="E93" s="43"/>
      <c r="F93" s="232" t="s">
        <v>6747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2" customFormat="1" ht="66.75" customHeight="1">
      <c r="A94" s="41"/>
      <c r="B94" s="42"/>
      <c r="C94" s="218" t="s">
        <v>411</v>
      </c>
      <c r="D94" s="218" t="s">
        <v>375</v>
      </c>
      <c r="E94" s="219" t="s">
        <v>8314</v>
      </c>
      <c r="F94" s="220" t="s">
        <v>8315</v>
      </c>
      <c r="G94" s="221" t="s">
        <v>230</v>
      </c>
      <c r="H94" s="222">
        <v>32</v>
      </c>
      <c r="I94" s="223"/>
      <c r="J94" s="224">
        <f>ROUND(I94*H94,2)</f>
        <v>0</v>
      </c>
      <c r="K94" s="220" t="s">
        <v>3934</v>
      </c>
      <c r="L94" s="47"/>
      <c r="M94" s="225" t="s">
        <v>19</v>
      </c>
      <c r="N94" s="226" t="s">
        <v>49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941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85</v>
      </c>
      <c r="BK94" s="230">
        <f>ROUND(I94*H94,2)</f>
        <v>0</v>
      </c>
      <c r="BL94" s="20" t="s">
        <v>941</v>
      </c>
      <c r="BM94" s="229" t="s">
        <v>8316</v>
      </c>
    </row>
    <row r="95" s="2" customFormat="1">
      <c r="A95" s="41"/>
      <c r="B95" s="42"/>
      <c r="C95" s="43"/>
      <c r="D95" s="231" t="s">
        <v>381</v>
      </c>
      <c r="E95" s="43"/>
      <c r="F95" s="232" t="s">
        <v>8317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2" customFormat="1" ht="55.5" customHeight="1">
      <c r="A96" s="41"/>
      <c r="B96" s="42"/>
      <c r="C96" s="218" t="s">
        <v>416</v>
      </c>
      <c r="D96" s="218" t="s">
        <v>375</v>
      </c>
      <c r="E96" s="219" t="s">
        <v>8318</v>
      </c>
      <c r="F96" s="220" t="s">
        <v>8319</v>
      </c>
      <c r="G96" s="221" t="s">
        <v>230</v>
      </c>
      <c r="H96" s="222">
        <v>32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8320</v>
      </c>
    </row>
    <row r="97" s="2" customFormat="1">
      <c r="A97" s="41"/>
      <c r="B97" s="42"/>
      <c r="C97" s="43"/>
      <c r="D97" s="231" t="s">
        <v>381</v>
      </c>
      <c r="E97" s="43"/>
      <c r="F97" s="232" t="s">
        <v>8321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37.8" customHeight="1">
      <c r="A98" s="41"/>
      <c r="B98" s="42"/>
      <c r="C98" s="218" t="s">
        <v>422</v>
      </c>
      <c r="D98" s="218" t="s">
        <v>375</v>
      </c>
      <c r="E98" s="219" t="s">
        <v>6756</v>
      </c>
      <c r="F98" s="220" t="s">
        <v>6757</v>
      </c>
      <c r="G98" s="221" t="s">
        <v>230</v>
      </c>
      <c r="H98" s="222">
        <v>32</v>
      </c>
      <c r="I98" s="223"/>
      <c r="J98" s="224">
        <f>ROUND(I98*H98,2)</f>
        <v>0</v>
      </c>
      <c r="K98" s="220" t="s">
        <v>3934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941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941</v>
      </c>
      <c r="BM98" s="229" t="s">
        <v>8322</v>
      </c>
    </row>
    <row r="99" s="2" customFormat="1">
      <c r="A99" s="41"/>
      <c r="B99" s="42"/>
      <c r="C99" s="43"/>
      <c r="D99" s="231" t="s">
        <v>381</v>
      </c>
      <c r="E99" s="43"/>
      <c r="F99" s="232" t="s">
        <v>6759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2" customFormat="1" ht="37.8" customHeight="1">
      <c r="A100" s="41"/>
      <c r="B100" s="42"/>
      <c r="C100" s="218" t="s">
        <v>430</v>
      </c>
      <c r="D100" s="218" t="s">
        <v>375</v>
      </c>
      <c r="E100" s="219" t="s">
        <v>8323</v>
      </c>
      <c r="F100" s="220" t="s">
        <v>8324</v>
      </c>
      <c r="G100" s="221" t="s">
        <v>230</v>
      </c>
      <c r="H100" s="222">
        <v>32</v>
      </c>
      <c r="I100" s="223"/>
      <c r="J100" s="224">
        <f>ROUND(I100*H100,2)</f>
        <v>0</v>
      </c>
      <c r="K100" s="220" t="s">
        <v>3934</v>
      </c>
      <c r="L100" s="47"/>
      <c r="M100" s="225" t="s">
        <v>19</v>
      </c>
      <c r="N100" s="226" t="s">
        <v>49</v>
      </c>
      <c r="O100" s="87"/>
      <c r="P100" s="227">
        <f>O100*H100</f>
        <v>0</v>
      </c>
      <c r="Q100" s="227">
        <v>0.00012</v>
      </c>
      <c r="R100" s="227">
        <f>Q100*H100</f>
        <v>0.0038400000000000001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941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85</v>
      </c>
      <c r="BK100" s="230">
        <f>ROUND(I100*H100,2)</f>
        <v>0</v>
      </c>
      <c r="BL100" s="20" t="s">
        <v>941</v>
      </c>
      <c r="BM100" s="229" t="s">
        <v>8325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8326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2" customFormat="1" ht="37.8" customHeight="1">
      <c r="A102" s="41"/>
      <c r="B102" s="42"/>
      <c r="C102" s="218" t="s">
        <v>435</v>
      </c>
      <c r="D102" s="218" t="s">
        <v>375</v>
      </c>
      <c r="E102" s="219" t="s">
        <v>6764</v>
      </c>
      <c r="F102" s="220" t="s">
        <v>6765</v>
      </c>
      <c r="G102" s="221" t="s">
        <v>230</v>
      </c>
      <c r="H102" s="222">
        <v>6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8327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6767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33" customHeight="1">
      <c r="A104" s="41"/>
      <c r="B104" s="42"/>
      <c r="C104" s="280" t="s">
        <v>449</v>
      </c>
      <c r="D104" s="280" t="s">
        <v>489</v>
      </c>
      <c r="E104" s="281" t="s">
        <v>6768</v>
      </c>
      <c r="F104" s="282" t="s">
        <v>6769</v>
      </c>
      <c r="G104" s="283" t="s">
        <v>230</v>
      </c>
      <c r="H104" s="284">
        <v>6</v>
      </c>
      <c r="I104" s="285"/>
      <c r="J104" s="286">
        <f>ROUND(I104*H104,2)</f>
        <v>0</v>
      </c>
      <c r="K104" s="282" t="s">
        <v>3934</v>
      </c>
      <c r="L104" s="287"/>
      <c r="M104" s="302" t="s">
        <v>19</v>
      </c>
      <c r="N104" s="303" t="s">
        <v>49</v>
      </c>
      <c r="O104" s="300"/>
      <c r="P104" s="304">
        <f>O104*H104</f>
        <v>0</v>
      </c>
      <c r="Q104" s="304">
        <v>0.00068999999999999997</v>
      </c>
      <c r="R104" s="304">
        <f>Q104*H104</f>
        <v>0.0041399999999999996</v>
      </c>
      <c r="S104" s="304">
        <v>0</v>
      </c>
      <c r="T104" s="30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1453</v>
      </c>
      <c r="AT104" s="229" t="s">
        <v>489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1453</v>
      </c>
      <c r="BM104" s="229" t="s">
        <v>8328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Cg/qZav8m/cYPc9PIWrR/s/W10z7NuF0Yo232YdZjEwZwaGhd60ZNoO/1bifhoSz0CfOEqo4im8zcfixGRMGVw==" hashValue="u0gB8/rM1D49h4v93ZwpDvOwWhQYx7nmprtIDZKyjDHXUC6J2aJgxBA+f8XAH68qUGnwGH3xItuEfotTY0/93A==" algorithmName="SHA-512" password="CC3D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210812061"/>
    <hyperlink ref="F89" r:id="rId2" display="https://podminky.urs.cz/item/CS_URS_2024_01/210902137"/>
    <hyperlink ref="F93" r:id="rId3" display="https://podminky.urs.cz/item/CS_URS_2024_01/460010011"/>
    <hyperlink ref="F95" r:id="rId4" display="https://podminky.urs.cz/item/CS_URS_2024_01/460161294"/>
    <hyperlink ref="F97" r:id="rId5" display="https://podminky.urs.cz/item/CS_URS_2024_01/460451314"/>
    <hyperlink ref="F99" r:id="rId6" display="https://podminky.urs.cz/item/CS_URS_2024_01/460661512"/>
    <hyperlink ref="F101" r:id="rId7" display="https://podminky.urs.cz/item/CS_URS_2024_01/460671114"/>
    <hyperlink ref="F103" r:id="rId8" display="https://podminky.urs.cz/item/CS_URS_2024_01/460791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8329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ROUND(J91,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ROUND((SUM(BE91:BE204)),  2)</f>
        <v>0</v>
      </c>
      <c r="G33" s="41"/>
      <c r="H33" s="41"/>
      <c r="I33" s="163">
        <v>0.20999999999999999</v>
      </c>
      <c r="J33" s="162">
        <f>ROUND(((SUM(BE91:BE204))*I33),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ROUND((SUM(BF91:BF204)),  2)</f>
        <v>0</v>
      </c>
      <c r="G34" s="41"/>
      <c r="H34" s="41"/>
      <c r="I34" s="163">
        <v>0.12</v>
      </c>
      <c r="J34" s="162">
        <f>ROUND(((SUM(BF91:BF204))*I34),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ROUND((SUM(BG91:BG204)),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ROUND((SUM(BH91:BH204)),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ROUND((SUM(BI91:BI204)),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IO.02 - Horkovodní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J92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J93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8038</v>
      </c>
      <c r="E63" s="188"/>
      <c r="F63" s="188"/>
      <c r="G63" s="188"/>
      <c r="H63" s="188"/>
      <c r="I63" s="188"/>
      <c r="J63" s="189">
        <f>J127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8330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8331</v>
      </c>
      <c r="E65" s="188"/>
      <c r="F65" s="188"/>
      <c r="G65" s="188"/>
      <c r="H65" s="188"/>
      <c r="I65" s="188"/>
      <c r="J65" s="189">
        <f>J143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J146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340</v>
      </c>
      <c r="E67" s="188"/>
      <c r="F67" s="188"/>
      <c r="G67" s="188"/>
      <c r="H67" s="188"/>
      <c r="I67" s="188"/>
      <c r="J67" s="189">
        <f>J147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8"/>
      <c r="D68" s="187" t="s">
        <v>5925</v>
      </c>
      <c r="E68" s="188"/>
      <c r="F68" s="188"/>
      <c r="G68" s="188"/>
      <c r="H68" s="188"/>
      <c r="I68" s="188"/>
      <c r="J68" s="189">
        <f>J159</f>
        <v>0</v>
      </c>
      <c r="K68" s="128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8"/>
      <c r="D69" s="187" t="s">
        <v>5358</v>
      </c>
      <c r="E69" s="188"/>
      <c r="F69" s="188"/>
      <c r="G69" s="188"/>
      <c r="H69" s="188"/>
      <c r="I69" s="188"/>
      <c r="J69" s="189">
        <f>J172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8"/>
      <c r="D70" s="187" t="s">
        <v>352</v>
      </c>
      <c r="E70" s="188"/>
      <c r="F70" s="188"/>
      <c r="G70" s="188"/>
      <c r="H70" s="188"/>
      <c r="I70" s="188"/>
      <c r="J70" s="189">
        <f>J189</f>
        <v>0</v>
      </c>
      <c r="K70" s="128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8"/>
      <c r="D71" s="187" t="s">
        <v>8332</v>
      </c>
      <c r="E71" s="188"/>
      <c r="F71" s="188"/>
      <c r="G71" s="188"/>
      <c r="H71" s="188"/>
      <c r="I71" s="188"/>
      <c r="J71" s="189">
        <f>J200</f>
        <v>0</v>
      </c>
      <c r="K71" s="128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358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75" t="str">
        <f>E7</f>
        <v>Rozšíření domova pro seniory na p.č. 2656/3 a 2634 k.ú. Trutnov - ul. R. Frimla čp. 936, Trutnov</v>
      </c>
      <c r="F81" s="35"/>
      <c r="G81" s="35"/>
      <c r="H81" s="35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171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IO.02 - Horkovodní přípojka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p.č. 2656/3 a 2634 k.ú. Trutnov</v>
      </c>
      <c r="G85" s="43"/>
      <c r="H85" s="43"/>
      <c r="I85" s="35" t="s">
        <v>23</v>
      </c>
      <c r="J85" s="75" t="str">
        <f>IF(J12="","",J12)</f>
        <v>29. 7. 2024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Trutnov</v>
      </c>
      <c r="G87" s="43"/>
      <c r="H87" s="43"/>
      <c r="I87" s="35" t="s">
        <v>33</v>
      </c>
      <c r="J87" s="39" t="str">
        <f>E21</f>
        <v>Ondřej Zikán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38</v>
      </c>
      <c r="J88" s="39" t="str">
        <f>E24</f>
        <v>Ondřej Zikán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1"/>
      <c r="B90" s="192"/>
      <c r="C90" s="193" t="s">
        <v>359</v>
      </c>
      <c r="D90" s="194" t="s">
        <v>63</v>
      </c>
      <c r="E90" s="194" t="s">
        <v>59</v>
      </c>
      <c r="F90" s="194" t="s">
        <v>60</v>
      </c>
      <c r="G90" s="194" t="s">
        <v>360</v>
      </c>
      <c r="H90" s="194" t="s">
        <v>361</v>
      </c>
      <c r="I90" s="194" t="s">
        <v>362</v>
      </c>
      <c r="J90" s="194" t="s">
        <v>326</v>
      </c>
      <c r="K90" s="195" t="s">
        <v>363</v>
      </c>
      <c r="L90" s="196"/>
      <c r="M90" s="95" t="s">
        <v>19</v>
      </c>
      <c r="N90" s="96" t="s">
        <v>48</v>
      </c>
      <c r="O90" s="96" t="s">
        <v>364</v>
      </c>
      <c r="P90" s="96" t="s">
        <v>365</v>
      </c>
      <c r="Q90" s="96" t="s">
        <v>366</v>
      </c>
      <c r="R90" s="96" t="s">
        <v>367</v>
      </c>
      <c r="S90" s="96" t="s">
        <v>368</v>
      </c>
      <c r="T90" s="97" t="s">
        <v>369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1"/>
      <c r="B91" s="42"/>
      <c r="C91" s="102" t="s">
        <v>370</v>
      </c>
      <c r="D91" s="43"/>
      <c r="E91" s="43"/>
      <c r="F91" s="43"/>
      <c r="G91" s="43"/>
      <c r="H91" s="43"/>
      <c r="I91" s="43"/>
      <c r="J91" s="197">
        <f>BK91</f>
        <v>0</v>
      </c>
      <c r="K91" s="43"/>
      <c r="L91" s="47"/>
      <c r="M91" s="98"/>
      <c r="N91" s="198"/>
      <c r="O91" s="99"/>
      <c r="P91" s="199">
        <f>P92+P146</f>
        <v>0</v>
      </c>
      <c r="Q91" s="99"/>
      <c r="R91" s="199">
        <f>R92+R146</f>
        <v>17.406942580000003</v>
      </c>
      <c r="S91" s="99"/>
      <c r="T91" s="200">
        <f>T92+T146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77</v>
      </c>
      <c r="AU91" s="20" t="s">
        <v>327</v>
      </c>
      <c r="BK91" s="201">
        <f>BK92+BK146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371</v>
      </c>
      <c r="F92" s="205" t="s">
        <v>372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P93+P123+P127+P136+P143</f>
        <v>0</v>
      </c>
      <c r="Q92" s="210"/>
      <c r="R92" s="211">
        <f>R93+R123+R127+R136+R143</f>
        <v>17.320800000000002</v>
      </c>
      <c r="S92" s="210"/>
      <c r="T92" s="212">
        <f>T93+T123+T127+T136+T143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373</v>
      </c>
      <c r="BK92" s="215">
        <f>BK93+BK123+BK127+BK136+BK143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374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SUM(P94:P122)</f>
        <v>0</v>
      </c>
      <c r="Q93" s="210"/>
      <c r="R93" s="211">
        <f>SUM(R94:R122)</f>
        <v>17.320800000000002</v>
      </c>
      <c r="S93" s="210"/>
      <c r="T93" s="212">
        <f>SUM(T94:T122)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373</v>
      </c>
      <c r="BK93" s="215">
        <f>SUM(BK94:BK122)</f>
        <v>0</v>
      </c>
    </row>
    <row r="94" s="2" customFormat="1" ht="44.25" customHeight="1">
      <c r="A94" s="41"/>
      <c r="B94" s="42"/>
      <c r="C94" s="218" t="s">
        <v>85</v>
      </c>
      <c r="D94" s="218" t="s">
        <v>375</v>
      </c>
      <c r="E94" s="219" t="s">
        <v>5359</v>
      </c>
      <c r="F94" s="220" t="s">
        <v>5360</v>
      </c>
      <c r="G94" s="221" t="s">
        <v>212</v>
      </c>
      <c r="H94" s="222">
        <v>19.199999999999999</v>
      </c>
      <c r="I94" s="223"/>
      <c r="J94" s="224">
        <f>ROUND(I94*H94,2)</f>
        <v>0</v>
      </c>
      <c r="K94" s="220" t="s">
        <v>378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379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379</v>
      </c>
      <c r="BM94" s="229" t="s">
        <v>8333</v>
      </c>
    </row>
    <row r="95" s="2" customFormat="1">
      <c r="A95" s="41"/>
      <c r="B95" s="42"/>
      <c r="C95" s="43"/>
      <c r="D95" s="231" t="s">
        <v>381</v>
      </c>
      <c r="E95" s="43"/>
      <c r="F95" s="232" t="s">
        <v>5362</v>
      </c>
      <c r="G95" s="43"/>
      <c r="H95" s="43"/>
      <c r="I95" s="233"/>
      <c r="J95" s="43"/>
      <c r="K95" s="43"/>
      <c r="L95" s="47"/>
      <c r="M95" s="234"/>
      <c r="N95" s="23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381</v>
      </c>
      <c r="AU95" s="20" t="s">
        <v>91</v>
      </c>
    </row>
    <row r="96" s="14" customFormat="1">
      <c r="A96" s="14"/>
      <c r="B96" s="247"/>
      <c r="C96" s="248"/>
      <c r="D96" s="238" t="s">
        <v>383</v>
      </c>
      <c r="E96" s="249" t="s">
        <v>19</v>
      </c>
      <c r="F96" s="250" t="s">
        <v>8334</v>
      </c>
      <c r="G96" s="248"/>
      <c r="H96" s="251">
        <v>19.199999999999999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383</v>
      </c>
      <c r="AU96" s="257" t="s">
        <v>91</v>
      </c>
      <c r="AV96" s="14" t="s">
        <v>91</v>
      </c>
      <c r="AW96" s="14" t="s">
        <v>37</v>
      </c>
      <c r="AX96" s="14" t="s">
        <v>85</v>
      </c>
      <c r="AY96" s="257" t="s">
        <v>373</v>
      </c>
    </row>
    <row r="97" s="2" customFormat="1" ht="37.8" customHeight="1">
      <c r="A97" s="41"/>
      <c r="B97" s="42"/>
      <c r="C97" s="218" t="s">
        <v>91</v>
      </c>
      <c r="D97" s="218" t="s">
        <v>375</v>
      </c>
      <c r="E97" s="219" t="s">
        <v>8335</v>
      </c>
      <c r="F97" s="220" t="s">
        <v>8336</v>
      </c>
      <c r="G97" s="221" t="s">
        <v>153</v>
      </c>
      <c r="H97" s="222">
        <v>48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0.00084999999999999995</v>
      </c>
      <c r="R97" s="227">
        <f>Q97*H97</f>
        <v>0.040799999999999996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8337</v>
      </c>
    </row>
    <row r="98" s="2" customFormat="1">
      <c r="A98" s="41"/>
      <c r="B98" s="42"/>
      <c r="C98" s="43"/>
      <c r="D98" s="231" t="s">
        <v>381</v>
      </c>
      <c r="E98" s="43"/>
      <c r="F98" s="232" t="s">
        <v>8338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4" customFormat="1">
      <c r="A99" s="14"/>
      <c r="B99" s="247"/>
      <c r="C99" s="248"/>
      <c r="D99" s="238" t="s">
        <v>383</v>
      </c>
      <c r="E99" s="249" t="s">
        <v>19</v>
      </c>
      <c r="F99" s="250" t="s">
        <v>8339</v>
      </c>
      <c r="G99" s="248"/>
      <c r="H99" s="251">
        <v>48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383</v>
      </c>
      <c r="AU99" s="257" t="s">
        <v>91</v>
      </c>
      <c r="AV99" s="14" t="s">
        <v>91</v>
      </c>
      <c r="AW99" s="14" t="s">
        <v>37</v>
      </c>
      <c r="AX99" s="14" t="s">
        <v>85</v>
      </c>
      <c r="AY99" s="257" t="s">
        <v>373</v>
      </c>
    </row>
    <row r="100" s="2" customFormat="1" ht="44.25" customHeight="1">
      <c r="A100" s="41"/>
      <c r="B100" s="42"/>
      <c r="C100" s="218" t="s">
        <v>98</v>
      </c>
      <c r="D100" s="218" t="s">
        <v>375</v>
      </c>
      <c r="E100" s="219" t="s">
        <v>8340</v>
      </c>
      <c r="F100" s="220" t="s">
        <v>8341</v>
      </c>
      <c r="G100" s="221" t="s">
        <v>153</v>
      </c>
      <c r="H100" s="222">
        <v>48</v>
      </c>
      <c r="I100" s="223"/>
      <c r="J100" s="224">
        <f>ROUND(I100*H100,2)</f>
        <v>0</v>
      </c>
      <c r="K100" s="220" t="s">
        <v>378</v>
      </c>
      <c r="L100" s="47"/>
      <c r="M100" s="225" t="s">
        <v>19</v>
      </c>
      <c r="N100" s="226" t="s">
        <v>50</v>
      </c>
      <c r="O100" s="87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9" t="s">
        <v>379</v>
      </c>
      <c r="AT100" s="229" t="s">
        <v>375</v>
      </c>
      <c r="AU100" s="229" t="s">
        <v>91</v>
      </c>
      <c r="AY100" s="20" t="s">
        <v>373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91</v>
      </c>
      <c r="BK100" s="230">
        <f>ROUND(I100*H100,2)</f>
        <v>0</v>
      </c>
      <c r="BL100" s="20" t="s">
        <v>379</v>
      </c>
      <c r="BM100" s="229" t="s">
        <v>8342</v>
      </c>
    </row>
    <row r="101" s="2" customFormat="1">
      <c r="A101" s="41"/>
      <c r="B101" s="42"/>
      <c r="C101" s="43"/>
      <c r="D101" s="231" t="s">
        <v>381</v>
      </c>
      <c r="E101" s="43"/>
      <c r="F101" s="232" t="s">
        <v>8343</v>
      </c>
      <c r="G101" s="43"/>
      <c r="H101" s="43"/>
      <c r="I101" s="233"/>
      <c r="J101" s="43"/>
      <c r="K101" s="43"/>
      <c r="L101" s="47"/>
      <c r="M101" s="234"/>
      <c r="N101" s="23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381</v>
      </c>
      <c r="AU101" s="20" t="s">
        <v>91</v>
      </c>
    </row>
    <row r="102" s="14" customFormat="1">
      <c r="A102" s="14"/>
      <c r="B102" s="247"/>
      <c r="C102" s="248"/>
      <c r="D102" s="238" t="s">
        <v>383</v>
      </c>
      <c r="E102" s="249" t="s">
        <v>19</v>
      </c>
      <c r="F102" s="250" t="s">
        <v>8339</v>
      </c>
      <c r="G102" s="248"/>
      <c r="H102" s="251">
        <v>48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383</v>
      </c>
      <c r="AU102" s="257" t="s">
        <v>91</v>
      </c>
      <c r="AV102" s="14" t="s">
        <v>91</v>
      </c>
      <c r="AW102" s="14" t="s">
        <v>37</v>
      </c>
      <c r="AX102" s="14" t="s">
        <v>85</v>
      </c>
      <c r="AY102" s="257" t="s">
        <v>373</v>
      </c>
    </row>
    <row r="103" s="2" customFormat="1" ht="62.7" customHeight="1">
      <c r="A103" s="41"/>
      <c r="B103" s="42"/>
      <c r="C103" s="218" t="s">
        <v>379</v>
      </c>
      <c r="D103" s="218" t="s">
        <v>375</v>
      </c>
      <c r="E103" s="219" t="s">
        <v>436</v>
      </c>
      <c r="F103" s="220" t="s">
        <v>437</v>
      </c>
      <c r="G103" s="221" t="s">
        <v>212</v>
      </c>
      <c r="H103" s="222">
        <v>9.5999999999999996</v>
      </c>
      <c r="I103" s="223"/>
      <c r="J103" s="224">
        <f>ROUND(I103*H103,2)</f>
        <v>0</v>
      </c>
      <c r="K103" s="220" t="s">
        <v>378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379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379</v>
      </c>
      <c r="BM103" s="229" t="s">
        <v>8344</v>
      </c>
    </row>
    <row r="104" s="2" customFormat="1">
      <c r="A104" s="41"/>
      <c r="B104" s="42"/>
      <c r="C104" s="43"/>
      <c r="D104" s="231" t="s">
        <v>381</v>
      </c>
      <c r="E104" s="43"/>
      <c r="F104" s="232" t="s">
        <v>439</v>
      </c>
      <c r="G104" s="43"/>
      <c r="H104" s="43"/>
      <c r="I104" s="233"/>
      <c r="J104" s="43"/>
      <c r="K104" s="43"/>
      <c r="L104" s="47"/>
      <c r="M104" s="234"/>
      <c r="N104" s="23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381</v>
      </c>
      <c r="AU104" s="20" t="s">
        <v>91</v>
      </c>
    </row>
    <row r="105" s="14" customFormat="1">
      <c r="A105" s="14"/>
      <c r="B105" s="247"/>
      <c r="C105" s="248"/>
      <c r="D105" s="238" t="s">
        <v>383</v>
      </c>
      <c r="E105" s="249" t="s">
        <v>19</v>
      </c>
      <c r="F105" s="250" t="s">
        <v>8345</v>
      </c>
      <c r="G105" s="248"/>
      <c r="H105" s="251">
        <v>9.5999999999999996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383</v>
      </c>
      <c r="AU105" s="257" t="s">
        <v>91</v>
      </c>
      <c r="AV105" s="14" t="s">
        <v>91</v>
      </c>
      <c r="AW105" s="14" t="s">
        <v>37</v>
      </c>
      <c r="AX105" s="14" t="s">
        <v>85</v>
      </c>
      <c r="AY105" s="257" t="s">
        <v>373</v>
      </c>
    </row>
    <row r="106" s="2" customFormat="1" ht="44.25" customHeight="1">
      <c r="A106" s="41"/>
      <c r="B106" s="42"/>
      <c r="C106" s="218" t="s">
        <v>405</v>
      </c>
      <c r="D106" s="218" t="s">
        <v>375</v>
      </c>
      <c r="E106" s="219" t="s">
        <v>5375</v>
      </c>
      <c r="F106" s="220" t="s">
        <v>5376</v>
      </c>
      <c r="G106" s="221" t="s">
        <v>463</v>
      </c>
      <c r="H106" s="222">
        <v>17.280000000000001</v>
      </c>
      <c r="I106" s="223"/>
      <c r="J106" s="224">
        <f>ROUND(I106*H106,2)</f>
        <v>0</v>
      </c>
      <c r="K106" s="220" t="s">
        <v>378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379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379</v>
      </c>
      <c r="BM106" s="229" t="s">
        <v>8346</v>
      </c>
    </row>
    <row r="107" s="2" customFormat="1">
      <c r="A107" s="41"/>
      <c r="B107" s="42"/>
      <c r="C107" s="43"/>
      <c r="D107" s="231" t="s">
        <v>381</v>
      </c>
      <c r="E107" s="43"/>
      <c r="F107" s="232" t="s">
        <v>5378</v>
      </c>
      <c r="G107" s="43"/>
      <c r="H107" s="43"/>
      <c r="I107" s="233"/>
      <c r="J107" s="43"/>
      <c r="K107" s="43"/>
      <c r="L107" s="47"/>
      <c r="M107" s="234"/>
      <c r="N107" s="23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381</v>
      </c>
      <c r="AU107" s="20" t="s">
        <v>91</v>
      </c>
    </row>
    <row r="108" s="14" customFormat="1">
      <c r="A108" s="14"/>
      <c r="B108" s="247"/>
      <c r="C108" s="248"/>
      <c r="D108" s="238" t="s">
        <v>383</v>
      </c>
      <c r="E108" s="249" t="s">
        <v>19</v>
      </c>
      <c r="F108" s="250" t="s">
        <v>8347</v>
      </c>
      <c r="G108" s="248"/>
      <c r="H108" s="251">
        <v>17.280000000000001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383</v>
      </c>
      <c r="AU108" s="257" t="s">
        <v>91</v>
      </c>
      <c r="AV108" s="14" t="s">
        <v>91</v>
      </c>
      <c r="AW108" s="14" t="s">
        <v>37</v>
      </c>
      <c r="AX108" s="14" t="s">
        <v>85</v>
      </c>
      <c r="AY108" s="257" t="s">
        <v>373</v>
      </c>
    </row>
    <row r="109" s="2" customFormat="1" ht="37.8" customHeight="1">
      <c r="A109" s="41"/>
      <c r="B109" s="42"/>
      <c r="C109" s="218" t="s">
        <v>411</v>
      </c>
      <c r="D109" s="218" t="s">
        <v>375</v>
      </c>
      <c r="E109" s="219" t="s">
        <v>476</v>
      </c>
      <c r="F109" s="220" t="s">
        <v>477</v>
      </c>
      <c r="G109" s="221" t="s">
        <v>212</v>
      </c>
      <c r="H109" s="222">
        <v>9.5999999999999996</v>
      </c>
      <c r="I109" s="223"/>
      <c r="J109" s="224">
        <f>ROUND(I109*H109,2)</f>
        <v>0</v>
      </c>
      <c r="K109" s="220" t="s">
        <v>378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379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379</v>
      </c>
      <c r="BM109" s="229" t="s">
        <v>8348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479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14" customFormat="1">
      <c r="A111" s="14"/>
      <c r="B111" s="247"/>
      <c r="C111" s="248"/>
      <c r="D111" s="238" t="s">
        <v>383</v>
      </c>
      <c r="E111" s="249" t="s">
        <v>19</v>
      </c>
      <c r="F111" s="250" t="s">
        <v>8345</v>
      </c>
      <c r="G111" s="248"/>
      <c r="H111" s="251">
        <v>9.5999999999999996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383</v>
      </c>
      <c r="AU111" s="257" t="s">
        <v>91</v>
      </c>
      <c r="AV111" s="14" t="s">
        <v>91</v>
      </c>
      <c r="AW111" s="14" t="s">
        <v>37</v>
      </c>
      <c r="AX111" s="14" t="s">
        <v>85</v>
      </c>
      <c r="AY111" s="257" t="s">
        <v>373</v>
      </c>
    </row>
    <row r="112" s="2" customFormat="1" ht="44.25" customHeight="1">
      <c r="A112" s="41"/>
      <c r="B112" s="42"/>
      <c r="C112" s="218" t="s">
        <v>416</v>
      </c>
      <c r="D112" s="218" t="s">
        <v>375</v>
      </c>
      <c r="E112" s="219" t="s">
        <v>8349</v>
      </c>
      <c r="F112" s="220" t="s">
        <v>8350</v>
      </c>
      <c r="G112" s="221" t="s">
        <v>212</v>
      </c>
      <c r="H112" s="222">
        <v>9.5999999999999996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8351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8352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8353</v>
      </c>
      <c r="G114" s="248"/>
      <c r="H114" s="251">
        <v>9.5999999999999996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85</v>
      </c>
      <c r="AY114" s="257" t="s">
        <v>373</v>
      </c>
    </row>
    <row r="115" s="2" customFormat="1" ht="66.75" customHeight="1">
      <c r="A115" s="41"/>
      <c r="B115" s="42"/>
      <c r="C115" s="218" t="s">
        <v>422</v>
      </c>
      <c r="D115" s="218" t="s">
        <v>375</v>
      </c>
      <c r="E115" s="219" t="s">
        <v>5381</v>
      </c>
      <c r="F115" s="220" t="s">
        <v>5382</v>
      </c>
      <c r="G115" s="221" t="s">
        <v>212</v>
      </c>
      <c r="H115" s="222">
        <v>8</v>
      </c>
      <c r="I115" s="223"/>
      <c r="J115" s="224">
        <f>ROUND(I115*H115,2)</f>
        <v>0</v>
      </c>
      <c r="K115" s="220" t="s">
        <v>378</v>
      </c>
      <c r="L115" s="47"/>
      <c r="M115" s="225" t="s">
        <v>19</v>
      </c>
      <c r="N115" s="226" t="s">
        <v>50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379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91</v>
      </c>
      <c r="BK115" s="230">
        <f>ROUND(I115*H115,2)</f>
        <v>0</v>
      </c>
      <c r="BL115" s="20" t="s">
        <v>379</v>
      </c>
      <c r="BM115" s="229" t="s">
        <v>8354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5384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8355</v>
      </c>
      <c r="G117" s="248"/>
      <c r="H117" s="251">
        <v>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85</v>
      </c>
      <c r="AY117" s="257" t="s">
        <v>373</v>
      </c>
    </row>
    <row r="118" s="2" customFormat="1" ht="16.5" customHeight="1">
      <c r="A118" s="41"/>
      <c r="B118" s="42"/>
      <c r="C118" s="280" t="s">
        <v>430</v>
      </c>
      <c r="D118" s="280" t="s">
        <v>489</v>
      </c>
      <c r="E118" s="281" t="s">
        <v>8356</v>
      </c>
      <c r="F118" s="282" t="s">
        <v>5387</v>
      </c>
      <c r="G118" s="283" t="s">
        <v>463</v>
      </c>
      <c r="H118" s="284">
        <v>17.280000000000001</v>
      </c>
      <c r="I118" s="285"/>
      <c r="J118" s="286">
        <f>ROUND(I118*H118,2)</f>
        <v>0</v>
      </c>
      <c r="K118" s="282" t="s">
        <v>5388</v>
      </c>
      <c r="L118" s="287"/>
      <c r="M118" s="288" t="s">
        <v>19</v>
      </c>
      <c r="N118" s="289" t="s">
        <v>50</v>
      </c>
      <c r="O118" s="87"/>
      <c r="P118" s="227">
        <f>O118*H118</f>
        <v>0</v>
      </c>
      <c r="Q118" s="227">
        <v>1</v>
      </c>
      <c r="R118" s="227">
        <f>Q118*H118</f>
        <v>17.280000000000001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422</v>
      </c>
      <c r="AT118" s="229" t="s">
        <v>489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379</v>
      </c>
      <c r="BM118" s="229" t="s">
        <v>8357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8358</v>
      </c>
      <c r="G119" s="248"/>
      <c r="H119" s="251">
        <v>17.280000000000001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2" customFormat="1" ht="33" customHeight="1">
      <c r="A120" s="41"/>
      <c r="B120" s="42"/>
      <c r="C120" s="218" t="s">
        <v>435</v>
      </c>
      <c r="D120" s="218" t="s">
        <v>375</v>
      </c>
      <c r="E120" s="219" t="s">
        <v>8359</v>
      </c>
      <c r="F120" s="220" t="s">
        <v>8360</v>
      </c>
      <c r="G120" s="221" t="s">
        <v>153</v>
      </c>
      <c r="H120" s="222">
        <v>16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8361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8362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8363</v>
      </c>
      <c r="G122" s="248"/>
      <c r="H122" s="251">
        <v>16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379</v>
      </c>
      <c r="F123" s="216" t="s">
        <v>995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77</v>
      </c>
      <c r="AU123" s="214" t="s">
        <v>85</v>
      </c>
      <c r="AY123" s="213" t="s">
        <v>373</v>
      </c>
      <c r="BK123" s="215">
        <f>SUM(BK124:BK126)</f>
        <v>0</v>
      </c>
    </row>
    <row r="124" s="2" customFormat="1" ht="24.15" customHeight="1">
      <c r="A124" s="41"/>
      <c r="B124" s="42"/>
      <c r="C124" s="218" t="s">
        <v>449</v>
      </c>
      <c r="D124" s="218" t="s">
        <v>375</v>
      </c>
      <c r="E124" s="219" t="s">
        <v>5391</v>
      </c>
      <c r="F124" s="220" t="s">
        <v>5392</v>
      </c>
      <c r="G124" s="221" t="s">
        <v>212</v>
      </c>
      <c r="H124" s="222">
        <v>1.6000000000000001</v>
      </c>
      <c r="I124" s="223"/>
      <c r="J124" s="224">
        <f>ROUND(I124*H124,2)</f>
        <v>0</v>
      </c>
      <c r="K124" s="220" t="s">
        <v>378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379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379</v>
      </c>
      <c r="BM124" s="229" t="s">
        <v>8364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5394</v>
      </c>
      <c r="G125" s="43"/>
      <c r="H125" s="43"/>
      <c r="I125" s="233"/>
      <c r="J125" s="43"/>
      <c r="K125" s="43"/>
      <c r="L125" s="47"/>
      <c r="M125" s="234"/>
      <c r="N125" s="23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14" customFormat="1">
      <c r="A126" s="14"/>
      <c r="B126" s="247"/>
      <c r="C126" s="248"/>
      <c r="D126" s="238" t="s">
        <v>383</v>
      </c>
      <c r="E126" s="249" t="s">
        <v>19</v>
      </c>
      <c r="F126" s="250" t="s">
        <v>8365</v>
      </c>
      <c r="G126" s="248"/>
      <c r="H126" s="251">
        <v>1.6000000000000001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383</v>
      </c>
      <c r="AU126" s="257" t="s">
        <v>91</v>
      </c>
      <c r="AV126" s="14" t="s">
        <v>91</v>
      </c>
      <c r="AW126" s="14" t="s">
        <v>37</v>
      </c>
      <c r="AX126" s="14" t="s">
        <v>85</v>
      </c>
      <c r="AY126" s="257" t="s">
        <v>373</v>
      </c>
    </row>
    <row r="127" s="12" customFormat="1" ht="22.8" customHeight="1">
      <c r="A127" s="12"/>
      <c r="B127" s="202"/>
      <c r="C127" s="203"/>
      <c r="D127" s="204" t="s">
        <v>77</v>
      </c>
      <c r="E127" s="216" t="s">
        <v>430</v>
      </c>
      <c r="F127" s="216" t="s">
        <v>8161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SUM(P128:P135)</f>
        <v>0</v>
      </c>
      <c r="Q127" s="210"/>
      <c r="R127" s="211">
        <f>SUM(R128:R135)</f>
        <v>0</v>
      </c>
      <c r="S127" s="210"/>
      <c r="T127" s="212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77</v>
      </c>
      <c r="AU127" s="214" t="s">
        <v>85</v>
      </c>
      <c r="AY127" s="213" t="s">
        <v>373</v>
      </c>
      <c r="BK127" s="215">
        <f>SUM(BK128:BK135)</f>
        <v>0</v>
      </c>
    </row>
    <row r="128" s="2" customFormat="1" ht="33" customHeight="1">
      <c r="A128" s="41"/>
      <c r="B128" s="42"/>
      <c r="C128" s="218" t="s">
        <v>8</v>
      </c>
      <c r="D128" s="218" t="s">
        <v>375</v>
      </c>
      <c r="E128" s="219" t="s">
        <v>8366</v>
      </c>
      <c r="F128" s="220" t="s">
        <v>8367</v>
      </c>
      <c r="G128" s="221" t="s">
        <v>153</v>
      </c>
      <c r="H128" s="222">
        <v>16</v>
      </c>
      <c r="I128" s="223"/>
      <c r="J128" s="224">
        <f>ROUND(I128*H128,2)</f>
        <v>0</v>
      </c>
      <c r="K128" s="220" t="s">
        <v>378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379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379</v>
      </c>
      <c r="BM128" s="229" t="s">
        <v>8368</v>
      </c>
    </row>
    <row r="129" s="2" customFormat="1">
      <c r="A129" s="41"/>
      <c r="B129" s="42"/>
      <c r="C129" s="43"/>
      <c r="D129" s="231" t="s">
        <v>381</v>
      </c>
      <c r="E129" s="43"/>
      <c r="F129" s="232" t="s">
        <v>8369</v>
      </c>
      <c r="G129" s="43"/>
      <c r="H129" s="43"/>
      <c r="I129" s="233"/>
      <c r="J129" s="43"/>
      <c r="K129" s="43"/>
      <c r="L129" s="47"/>
      <c r="M129" s="234"/>
      <c r="N129" s="23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381</v>
      </c>
      <c r="AU129" s="20" t="s">
        <v>91</v>
      </c>
    </row>
    <row r="130" s="14" customFormat="1">
      <c r="A130" s="14"/>
      <c r="B130" s="247"/>
      <c r="C130" s="248"/>
      <c r="D130" s="238" t="s">
        <v>383</v>
      </c>
      <c r="E130" s="249" t="s">
        <v>19</v>
      </c>
      <c r="F130" s="250" t="s">
        <v>8363</v>
      </c>
      <c r="G130" s="248"/>
      <c r="H130" s="251">
        <v>16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383</v>
      </c>
      <c r="AU130" s="257" t="s">
        <v>91</v>
      </c>
      <c r="AV130" s="14" t="s">
        <v>91</v>
      </c>
      <c r="AW130" s="14" t="s">
        <v>37</v>
      </c>
      <c r="AX130" s="14" t="s">
        <v>85</v>
      </c>
      <c r="AY130" s="257" t="s">
        <v>373</v>
      </c>
    </row>
    <row r="131" s="2" customFormat="1" ht="37.8" customHeight="1">
      <c r="A131" s="41"/>
      <c r="B131" s="42"/>
      <c r="C131" s="218" t="s">
        <v>460</v>
      </c>
      <c r="D131" s="218" t="s">
        <v>375</v>
      </c>
      <c r="E131" s="219" t="s">
        <v>8370</v>
      </c>
      <c r="F131" s="220" t="s">
        <v>8371</v>
      </c>
      <c r="G131" s="221" t="s">
        <v>153</v>
      </c>
      <c r="H131" s="222">
        <v>16</v>
      </c>
      <c r="I131" s="223"/>
      <c r="J131" s="224">
        <f>ROUND(I131*H131,2)</f>
        <v>0</v>
      </c>
      <c r="K131" s="220" t="s">
        <v>378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379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379</v>
      </c>
      <c r="BM131" s="229" t="s">
        <v>8372</v>
      </c>
    </row>
    <row r="132" s="2" customFormat="1">
      <c r="A132" s="41"/>
      <c r="B132" s="42"/>
      <c r="C132" s="43"/>
      <c r="D132" s="231" t="s">
        <v>381</v>
      </c>
      <c r="E132" s="43"/>
      <c r="F132" s="232" t="s">
        <v>8373</v>
      </c>
      <c r="G132" s="43"/>
      <c r="H132" s="43"/>
      <c r="I132" s="233"/>
      <c r="J132" s="43"/>
      <c r="K132" s="43"/>
      <c r="L132" s="47"/>
      <c r="M132" s="234"/>
      <c r="N132" s="23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381</v>
      </c>
      <c r="AU132" s="20" t="s">
        <v>91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8363</v>
      </c>
      <c r="G133" s="248"/>
      <c r="H133" s="251">
        <v>16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16.5" customHeight="1">
      <c r="A134" s="41"/>
      <c r="B134" s="42"/>
      <c r="C134" s="218" t="s">
        <v>467</v>
      </c>
      <c r="D134" s="218" t="s">
        <v>375</v>
      </c>
      <c r="E134" s="219" t="s">
        <v>8374</v>
      </c>
      <c r="F134" s="220" t="s">
        <v>8375</v>
      </c>
      <c r="G134" s="221" t="s">
        <v>153</v>
      </c>
      <c r="H134" s="222">
        <v>16</v>
      </c>
      <c r="I134" s="223"/>
      <c r="J134" s="224">
        <f>ROUND(I134*H134,2)</f>
        <v>0</v>
      </c>
      <c r="K134" s="220" t="s">
        <v>5388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8376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8363</v>
      </c>
      <c r="G135" s="248"/>
      <c r="H135" s="251">
        <v>16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2482</v>
      </c>
      <c r="F136" s="216" t="s">
        <v>8377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SUM(P137:P142)</f>
        <v>0</v>
      </c>
      <c r="Q136" s="210"/>
      <c r="R136" s="211">
        <f>SUM(R137:R142)</f>
        <v>0</v>
      </c>
      <c r="S136" s="210"/>
      <c r="T136" s="21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SUM(BK137:BK142)</f>
        <v>0</v>
      </c>
    </row>
    <row r="137" s="2" customFormat="1" ht="66.75" customHeight="1">
      <c r="A137" s="41"/>
      <c r="B137" s="42"/>
      <c r="C137" s="280" t="s">
        <v>475</v>
      </c>
      <c r="D137" s="280" t="s">
        <v>489</v>
      </c>
      <c r="E137" s="281" t="s">
        <v>8378</v>
      </c>
      <c r="F137" s="282" t="s">
        <v>8379</v>
      </c>
      <c r="G137" s="283" t="s">
        <v>230</v>
      </c>
      <c r="H137" s="284">
        <v>24</v>
      </c>
      <c r="I137" s="285"/>
      <c r="J137" s="286">
        <f>ROUND(I137*H137,2)</f>
        <v>0</v>
      </c>
      <c r="K137" s="282" t="s">
        <v>5388</v>
      </c>
      <c r="L137" s="287"/>
      <c r="M137" s="288" t="s">
        <v>19</v>
      </c>
      <c r="N137" s="289" t="s">
        <v>50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422</v>
      </c>
      <c r="AT137" s="229" t="s">
        <v>489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91</v>
      </c>
      <c r="BK137" s="230">
        <f>ROUND(I137*H137,2)</f>
        <v>0</v>
      </c>
      <c r="BL137" s="20" t="s">
        <v>379</v>
      </c>
      <c r="BM137" s="229" t="s">
        <v>8380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8381</v>
      </c>
      <c r="G138" s="248"/>
      <c r="H138" s="251">
        <v>24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24.15" customHeight="1">
      <c r="A139" s="41"/>
      <c r="B139" s="42"/>
      <c r="C139" s="280" t="s">
        <v>482</v>
      </c>
      <c r="D139" s="280" t="s">
        <v>489</v>
      </c>
      <c r="E139" s="281" t="s">
        <v>8382</v>
      </c>
      <c r="F139" s="282" t="s">
        <v>8383</v>
      </c>
      <c r="G139" s="283" t="s">
        <v>595</v>
      </c>
      <c r="H139" s="284">
        <v>2</v>
      </c>
      <c r="I139" s="285"/>
      <c r="J139" s="286">
        <f>ROUND(I139*H139,2)</f>
        <v>0</v>
      </c>
      <c r="K139" s="282" t="s">
        <v>5388</v>
      </c>
      <c r="L139" s="287"/>
      <c r="M139" s="288" t="s">
        <v>19</v>
      </c>
      <c r="N139" s="289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422</v>
      </c>
      <c r="AT139" s="229" t="s">
        <v>489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8384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91</v>
      </c>
      <c r="G140" s="248"/>
      <c r="H140" s="251">
        <v>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488</v>
      </c>
      <c r="D141" s="280" t="s">
        <v>489</v>
      </c>
      <c r="E141" s="281" t="s">
        <v>8385</v>
      </c>
      <c r="F141" s="282" t="s">
        <v>8386</v>
      </c>
      <c r="G141" s="283" t="s">
        <v>595</v>
      </c>
      <c r="H141" s="284">
        <v>2</v>
      </c>
      <c r="I141" s="285"/>
      <c r="J141" s="286">
        <f>ROUND(I141*H141,2)</f>
        <v>0</v>
      </c>
      <c r="K141" s="282" t="s">
        <v>5388</v>
      </c>
      <c r="L141" s="287"/>
      <c r="M141" s="288" t="s">
        <v>19</v>
      </c>
      <c r="N141" s="289" t="s">
        <v>50</v>
      </c>
      <c r="O141" s="8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8387</v>
      </c>
    </row>
    <row r="142" s="14" customFormat="1">
      <c r="A142" s="14"/>
      <c r="B142" s="247"/>
      <c r="C142" s="248"/>
      <c r="D142" s="238" t="s">
        <v>383</v>
      </c>
      <c r="E142" s="249" t="s">
        <v>19</v>
      </c>
      <c r="F142" s="250" t="s">
        <v>91</v>
      </c>
      <c r="G142" s="248"/>
      <c r="H142" s="251">
        <v>2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37</v>
      </c>
      <c r="AX142" s="14" t="s">
        <v>85</v>
      </c>
      <c r="AY142" s="257" t="s">
        <v>373</v>
      </c>
    </row>
    <row r="143" s="12" customFormat="1" ht="22.8" customHeight="1">
      <c r="A143" s="12"/>
      <c r="B143" s="202"/>
      <c r="C143" s="203"/>
      <c r="D143" s="204" t="s">
        <v>77</v>
      </c>
      <c r="E143" s="216" t="s">
        <v>7679</v>
      </c>
      <c r="F143" s="216" t="s">
        <v>8388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SUM(P144:P145)</f>
        <v>0</v>
      </c>
      <c r="Q143" s="210"/>
      <c r="R143" s="211">
        <f>SUM(R144:R145)</f>
        <v>0</v>
      </c>
      <c r="S143" s="210"/>
      <c r="T143" s="21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85</v>
      </c>
      <c r="AT143" s="214" t="s">
        <v>77</v>
      </c>
      <c r="AU143" s="214" t="s">
        <v>85</v>
      </c>
      <c r="AY143" s="213" t="s">
        <v>373</v>
      </c>
      <c r="BK143" s="215">
        <f>SUM(BK144:BK145)</f>
        <v>0</v>
      </c>
    </row>
    <row r="144" s="2" customFormat="1" ht="76.35" customHeight="1">
      <c r="A144" s="41"/>
      <c r="B144" s="42"/>
      <c r="C144" s="218" t="s">
        <v>494</v>
      </c>
      <c r="D144" s="218" t="s">
        <v>375</v>
      </c>
      <c r="E144" s="219" t="s">
        <v>8389</v>
      </c>
      <c r="F144" s="220" t="s">
        <v>8390</v>
      </c>
      <c r="G144" s="221" t="s">
        <v>230</v>
      </c>
      <c r="H144" s="222">
        <v>24</v>
      </c>
      <c r="I144" s="223"/>
      <c r="J144" s="224">
        <f>ROUND(I144*H144,2)</f>
        <v>0</v>
      </c>
      <c r="K144" s="220" t="s">
        <v>5388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8391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8381</v>
      </c>
      <c r="G145" s="248"/>
      <c r="H145" s="251">
        <v>24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1935</v>
      </c>
      <c r="F146" s="205" t="s">
        <v>1936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P147+P159+P172+P189+P200</f>
        <v>0</v>
      </c>
      <c r="Q146" s="210"/>
      <c r="R146" s="211">
        <f>R147+R159+R172+R189+R200</f>
        <v>0.08614258000000001</v>
      </c>
      <c r="S146" s="210"/>
      <c r="T146" s="212">
        <f>T147+T159+T172+T189+T200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91</v>
      </c>
      <c r="AT146" s="214" t="s">
        <v>77</v>
      </c>
      <c r="AU146" s="214" t="s">
        <v>78</v>
      </c>
      <c r="AY146" s="213" t="s">
        <v>373</v>
      </c>
      <c r="BK146" s="215">
        <f>BK147+BK159+BK172+BK189+BK200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2302</v>
      </c>
      <c r="F147" s="216" t="s">
        <v>2303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0.017026579999999999</v>
      </c>
      <c r="S147" s="210"/>
      <c r="T147" s="212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91</v>
      </c>
      <c r="AT147" s="214" t="s">
        <v>77</v>
      </c>
      <c r="AU147" s="214" t="s">
        <v>85</v>
      </c>
      <c r="AY147" s="213" t="s">
        <v>373</v>
      </c>
      <c r="BK147" s="215">
        <f>SUM(BK148:BK158)</f>
        <v>0</v>
      </c>
    </row>
    <row r="148" s="2" customFormat="1" ht="44.25" customHeight="1">
      <c r="A148" s="41"/>
      <c r="B148" s="42"/>
      <c r="C148" s="218" t="s">
        <v>501</v>
      </c>
      <c r="D148" s="218" t="s">
        <v>375</v>
      </c>
      <c r="E148" s="219" t="s">
        <v>5927</v>
      </c>
      <c r="F148" s="220" t="s">
        <v>5928</v>
      </c>
      <c r="G148" s="221" t="s">
        <v>153</v>
      </c>
      <c r="H148" s="222">
        <v>6.9390000000000001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0.00022000000000000001</v>
      </c>
      <c r="R148" s="227">
        <f>Q148*H148</f>
        <v>0.00152658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482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482</v>
      </c>
      <c r="BM148" s="229" t="s">
        <v>8392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5930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8393</v>
      </c>
      <c r="G150" s="248"/>
      <c r="H150" s="251">
        <v>6.9390000000000001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85</v>
      </c>
      <c r="AY150" s="257" t="s">
        <v>373</v>
      </c>
    </row>
    <row r="151" s="2" customFormat="1" ht="24.15" customHeight="1">
      <c r="A151" s="41"/>
      <c r="B151" s="42"/>
      <c r="C151" s="280" t="s">
        <v>512</v>
      </c>
      <c r="D151" s="280" t="s">
        <v>489</v>
      </c>
      <c r="E151" s="281" t="s">
        <v>5939</v>
      </c>
      <c r="F151" s="282" t="s">
        <v>5940</v>
      </c>
      <c r="G151" s="283" t="s">
        <v>230</v>
      </c>
      <c r="H151" s="284">
        <v>2</v>
      </c>
      <c r="I151" s="285"/>
      <c r="J151" s="286">
        <f>ROUND(I151*H151,2)</f>
        <v>0</v>
      </c>
      <c r="K151" s="282" t="s">
        <v>378</v>
      </c>
      <c r="L151" s="287"/>
      <c r="M151" s="288" t="s">
        <v>19</v>
      </c>
      <c r="N151" s="289" t="s">
        <v>50</v>
      </c>
      <c r="O151" s="87"/>
      <c r="P151" s="227">
        <f>O151*H151</f>
        <v>0</v>
      </c>
      <c r="Q151" s="227">
        <v>0.00084999999999999995</v>
      </c>
      <c r="R151" s="227">
        <f>Q151*H151</f>
        <v>0.0016999999999999999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616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482</v>
      </c>
      <c r="BM151" s="229" t="s">
        <v>8394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91</v>
      </c>
      <c r="G152" s="248"/>
      <c r="H152" s="251">
        <v>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80" t="s">
        <v>7</v>
      </c>
      <c r="D153" s="280" t="s">
        <v>489</v>
      </c>
      <c r="E153" s="281" t="s">
        <v>5942</v>
      </c>
      <c r="F153" s="282" t="s">
        <v>5943</v>
      </c>
      <c r="G153" s="283" t="s">
        <v>230</v>
      </c>
      <c r="H153" s="284">
        <v>15</v>
      </c>
      <c r="I153" s="285"/>
      <c r="J153" s="286">
        <f>ROUND(I153*H153,2)</f>
        <v>0</v>
      </c>
      <c r="K153" s="282" t="s">
        <v>378</v>
      </c>
      <c r="L153" s="287"/>
      <c r="M153" s="288" t="s">
        <v>19</v>
      </c>
      <c r="N153" s="289" t="s">
        <v>50</v>
      </c>
      <c r="O153" s="87"/>
      <c r="P153" s="227">
        <f>O153*H153</f>
        <v>0</v>
      </c>
      <c r="Q153" s="227">
        <v>0.00092000000000000003</v>
      </c>
      <c r="R153" s="227">
        <f>Q153*H153</f>
        <v>0.0138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616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482</v>
      </c>
      <c r="BM153" s="229" t="s">
        <v>8395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475</v>
      </c>
      <c r="G154" s="248"/>
      <c r="H154" s="251">
        <v>15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55.5" customHeight="1">
      <c r="A155" s="41"/>
      <c r="B155" s="42"/>
      <c r="C155" s="218" t="s">
        <v>533</v>
      </c>
      <c r="D155" s="218" t="s">
        <v>375</v>
      </c>
      <c r="E155" s="219" t="s">
        <v>5951</v>
      </c>
      <c r="F155" s="220" t="s">
        <v>5952</v>
      </c>
      <c r="G155" s="221" t="s">
        <v>463</v>
      </c>
      <c r="H155" s="222">
        <v>0.017000000000000001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482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482</v>
      </c>
      <c r="BM155" s="229" t="s">
        <v>8396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5954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2.7" customHeight="1">
      <c r="A157" s="41"/>
      <c r="B157" s="42"/>
      <c r="C157" s="218" t="s">
        <v>543</v>
      </c>
      <c r="D157" s="218" t="s">
        <v>375</v>
      </c>
      <c r="E157" s="219" t="s">
        <v>5955</v>
      </c>
      <c r="F157" s="220" t="s">
        <v>5956</v>
      </c>
      <c r="G157" s="221" t="s">
        <v>463</v>
      </c>
      <c r="H157" s="222">
        <v>0.017000000000000001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482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482</v>
      </c>
      <c r="BM157" s="229" t="s">
        <v>8397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5958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2" customFormat="1" ht="22.8" customHeight="1">
      <c r="A159" s="12"/>
      <c r="B159" s="202"/>
      <c r="C159" s="203"/>
      <c r="D159" s="204" t="s">
        <v>77</v>
      </c>
      <c r="E159" s="216" t="s">
        <v>4863</v>
      </c>
      <c r="F159" s="216" t="s">
        <v>5994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SUM(P160:P171)</f>
        <v>0</v>
      </c>
      <c r="Q159" s="210"/>
      <c r="R159" s="211">
        <f>SUM(R160:R171)</f>
        <v>0.06763000000000001</v>
      </c>
      <c r="S159" s="210"/>
      <c r="T159" s="212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91</v>
      </c>
      <c r="AT159" s="214" t="s">
        <v>77</v>
      </c>
      <c r="AU159" s="214" t="s">
        <v>85</v>
      </c>
      <c r="AY159" s="213" t="s">
        <v>373</v>
      </c>
      <c r="BK159" s="215">
        <f>SUM(BK160:BK171)</f>
        <v>0</v>
      </c>
    </row>
    <row r="160" s="2" customFormat="1" ht="37.8" customHeight="1">
      <c r="A160" s="41"/>
      <c r="B160" s="42"/>
      <c r="C160" s="218" t="s">
        <v>552</v>
      </c>
      <c r="D160" s="218" t="s">
        <v>375</v>
      </c>
      <c r="E160" s="219" t="s">
        <v>8398</v>
      </c>
      <c r="F160" s="220" t="s">
        <v>8399</v>
      </c>
      <c r="G160" s="221" t="s">
        <v>230</v>
      </c>
      <c r="H160" s="222">
        <v>2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0.00149</v>
      </c>
      <c r="R160" s="227">
        <f>Q160*H160</f>
        <v>0.00298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482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482</v>
      </c>
      <c r="BM160" s="229" t="s">
        <v>8400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8401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91</v>
      </c>
      <c r="G162" s="248"/>
      <c r="H162" s="251">
        <v>2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37.8" customHeight="1">
      <c r="A163" s="41"/>
      <c r="B163" s="42"/>
      <c r="C163" s="218" t="s">
        <v>559</v>
      </c>
      <c r="D163" s="218" t="s">
        <v>375</v>
      </c>
      <c r="E163" s="219" t="s">
        <v>8402</v>
      </c>
      <c r="F163" s="220" t="s">
        <v>8403</v>
      </c>
      <c r="G163" s="221" t="s">
        <v>230</v>
      </c>
      <c r="H163" s="222">
        <v>2</v>
      </c>
      <c r="I163" s="223"/>
      <c r="J163" s="224">
        <f>ROUND(I163*H163,2)</f>
        <v>0</v>
      </c>
      <c r="K163" s="220" t="s">
        <v>378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0.0028700000000000002</v>
      </c>
      <c r="R163" s="227">
        <f>Q163*H163</f>
        <v>0.0057400000000000003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482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482</v>
      </c>
      <c r="BM163" s="229" t="s">
        <v>8404</v>
      </c>
    </row>
    <row r="164" s="2" customFormat="1">
      <c r="A164" s="41"/>
      <c r="B164" s="42"/>
      <c r="C164" s="43"/>
      <c r="D164" s="231" t="s">
        <v>381</v>
      </c>
      <c r="E164" s="43"/>
      <c r="F164" s="232" t="s">
        <v>8405</v>
      </c>
      <c r="G164" s="43"/>
      <c r="H164" s="43"/>
      <c r="I164" s="233"/>
      <c r="J164" s="43"/>
      <c r="K164" s="43"/>
      <c r="L164" s="47"/>
      <c r="M164" s="234"/>
      <c r="N164" s="23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381</v>
      </c>
      <c r="AU164" s="20" t="s">
        <v>91</v>
      </c>
    </row>
    <row r="165" s="14" customFormat="1">
      <c r="A165" s="14"/>
      <c r="B165" s="247"/>
      <c r="C165" s="248"/>
      <c r="D165" s="238" t="s">
        <v>383</v>
      </c>
      <c r="E165" s="249" t="s">
        <v>19</v>
      </c>
      <c r="F165" s="250" t="s">
        <v>91</v>
      </c>
      <c r="G165" s="248"/>
      <c r="H165" s="251">
        <v>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383</v>
      </c>
      <c r="AU165" s="257" t="s">
        <v>91</v>
      </c>
      <c r="AV165" s="14" t="s">
        <v>91</v>
      </c>
      <c r="AW165" s="14" t="s">
        <v>37</v>
      </c>
      <c r="AX165" s="14" t="s">
        <v>85</v>
      </c>
      <c r="AY165" s="257" t="s">
        <v>373</v>
      </c>
    </row>
    <row r="166" s="2" customFormat="1" ht="37.8" customHeight="1">
      <c r="A166" s="41"/>
      <c r="B166" s="42"/>
      <c r="C166" s="218" t="s">
        <v>570</v>
      </c>
      <c r="D166" s="218" t="s">
        <v>375</v>
      </c>
      <c r="E166" s="219" t="s">
        <v>8406</v>
      </c>
      <c r="F166" s="220" t="s">
        <v>8407</v>
      </c>
      <c r="G166" s="221" t="s">
        <v>230</v>
      </c>
      <c r="H166" s="222">
        <v>15</v>
      </c>
      <c r="I166" s="223"/>
      <c r="J166" s="224">
        <f>ROUND(I166*H166,2)</f>
        <v>0</v>
      </c>
      <c r="K166" s="220" t="s">
        <v>378</v>
      </c>
      <c r="L166" s="47"/>
      <c r="M166" s="225" t="s">
        <v>19</v>
      </c>
      <c r="N166" s="226" t="s">
        <v>50</v>
      </c>
      <c r="O166" s="87"/>
      <c r="P166" s="227">
        <f>O166*H166</f>
        <v>0</v>
      </c>
      <c r="Q166" s="227">
        <v>0.0037100000000000002</v>
      </c>
      <c r="R166" s="227">
        <f>Q166*H166</f>
        <v>0.055650000000000005</v>
      </c>
      <c r="S166" s="227">
        <v>0</v>
      </c>
      <c r="T166" s="22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9" t="s">
        <v>482</v>
      </c>
      <c r="AT166" s="229" t="s">
        <v>375</v>
      </c>
      <c r="AU166" s="229" t="s">
        <v>91</v>
      </c>
      <c r="AY166" s="20" t="s">
        <v>373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0" t="s">
        <v>91</v>
      </c>
      <c r="BK166" s="230">
        <f>ROUND(I166*H166,2)</f>
        <v>0</v>
      </c>
      <c r="BL166" s="20" t="s">
        <v>482</v>
      </c>
      <c r="BM166" s="229" t="s">
        <v>8408</v>
      </c>
    </row>
    <row r="167" s="2" customFormat="1">
      <c r="A167" s="41"/>
      <c r="B167" s="42"/>
      <c r="C167" s="43"/>
      <c r="D167" s="231" t="s">
        <v>381</v>
      </c>
      <c r="E167" s="43"/>
      <c r="F167" s="232" t="s">
        <v>8409</v>
      </c>
      <c r="G167" s="43"/>
      <c r="H167" s="43"/>
      <c r="I167" s="233"/>
      <c r="J167" s="43"/>
      <c r="K167" s="43"/>
      <c r="L167" s="47"/>
      <c r="M167" s="234"/>
      <c r="N167" s="23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381</v>
      </c>
      <c r="AU167" s="20" t="s">
        <v>91</v>
      </c>
    </row>
    <row r="168" s="14" customFormat="1">
      <c r="A168" s="14"/>
      <c r="B168" s="247"/>
      <c r="C168" s="248"/>
      <c r="D168" s="238" t="s">
        <v>383</v>
      </c>
      <c r="E168" s="249" t="s">
        <v>19</v>
      </c>
      <c r="F168" s="250" t="s">
        <v>475</v>
      </c>
      <c r="G168" s="248"/>
      <c r="H168" s="251">
        <v>15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383</v>
      </c>
      <c r="AU168" s="257" t="s">
        <v>91</v>
      </c>
      <c r="AV168" s="14" t="s">
        <v>91</v>
      </c>
      <c r="AW168" s="14" t="s">
        <v>37</v>
      </c>
      <c r="AX168" s="14" t="s">
        <v>85</v>
      </c>
      <c r="AY168" s="257" t="s">
        <v>373</v>
      </c>
    </row>
    <row r="169" s="2" customFormat="1" ht="24.15" customHeight="1">
      <c r="A169" s="41"/>
      <c r="B169" s="42"/>
      <c r="C169" s="218" t="s">
        <v>578</v>
      </c>
      <c r="D169" s="218" t="s">
        <v>375</v>
      </c>
      <c r="E169" s="219" t="s">
        <v>6028</v>
      </c>
      <c r="F169" s="220" t="s">
        <v>6029</v>
      </c>
      <c r="G169" s="221" t="s">
        <v>595</v>
      </c>
      <c r="H169" s="222">
        <v>2</v>
      </c>
      <c r="I169" s="223"/>
      <c r="J169" s="224">
        <f>ROUND(I169*H169,2)</f>
        <v>0</v>
      </c>
      <c r="K169" s="220" t="s">
        <v>378</v>
      </c>
      <c r="L169" s="47"/>
      <c r="M169" s="225" t="s">
        <v>19</v>
      </c>
      <c r="N169" s="226" t="s">
        <v>50</v>
      </c>
      <c r="O169" s="87"/>
      <c r="P169" s="227">
        <f>O169*H169</f>
        <v>0</v>
      </c>
      <c r="Q169" s="227">
        <v>0.0016299999999999999</v>
      </c>
      <c r="R169" s="227">
        <f>Q169*H169</f>
        <v>0.0032599999999999999</v>
      </c>
      <c r="S169" s="227">
        <v>0</v>
      </c>
      <c r="T169" s="22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9" t="s">
        <v>482</v>
      </c>
      <c r="AT169" s="229" t="s">
        <v>375</v>
      </c>
      <c r="AU169" s="229" t="s">
        <v>91</v>
      </c>
      <c r="AY169" s="20" t="s">
        <v>373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0" t="s">
        <v>91</v>
      </c>
      <c r="BK169" s="230">
        <f>ROUND(I169*H169,2)</f>
        <v>0</v>
      </c>
      <c r="BL169" s="20" t="s">
        <v>482</v>
      </c>
      <c r="BM169" s="229" t="s">
        <v>8410</v>
      </c>
    </row>
    <row r="170" s="2" customFormat="1">
      <c r="A170" s="41"/>
      <c r="B170" s="42"/>
      <c r="C170" s="43"/>
      <c r="D170" s="231" t="s">
        <v>381</v>
      </c>
      <c r="E170" s="43"/>
      <c r="F170" s="232" t="s">
        <v>6031</v>
      </c>
      <c r="G170" s="43"/>
      <c r="H170" s="43"/>
      <c r="I170" s="233"/>
      <c r="J170" s="43"/>
      <c r="K170" s="43"/>
      <c r="L170" s="47"/>
      <c r="M170" s="234"/>
      <c r="N170" s="23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381</v>
      </c>
      <c r="AU170" s="20" t="s">
        <v>91</v>
      </c>
    </row>
    <row r="171" s="14" customFormat="1">
      <c r="A171" s="14"/>
      <c r="B171" s="247"/>
      <c r="C171" s="248"/>
      <c r="D171" s="238" t="s">
        <v>383</v>
      </c>
      <c r="E171" s="249" t="s">
        <v>19</v>
      </c>
      <c r="F171" s="250" t="s">
        <v>91</v>
      </c>
      <c r="G171" s="248"/>
      <c r="H171" s="251">
        <v>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383</v>
      </c>
      <c r="AU171" s="257" t="s">
        <v>91</v>
      </c>
      <c r="AV171" s="14" t="s">
        <v>91</v>
      </c>
      <c r="AW171" s="14" t="s">
        <v>37</v>
      </c>
      <c r="AX171" s="14" t="s">
        <v>85</v>
      </c>
      <c r="AY171" s="257" t="s">
        <v>373</v>
      </c>
    </row>
    <row r="172" s="12" customFormat="1" ht="22.8" customHeight="1">
      <c r="A172" s="12"/>
      <c r="B172" s="202"/>
      <c r="C172" s="203"/>
      <c r="D172" s="204" t="s">
        <v>77</v>
      </c>
      <c r="E172" s="216" t="s">
        <v>4898</v>
      </c>
      <c r="F172" s="216" t="s">
        <v>5919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SUM(P173:P188)</f>
        <v>0</v>
      </c>
      <c r="Q172" s="210"/>
      <c r="R172" s="211">
        <f>SUM(R173:R188)</f>
        <v>0</v>
      </c>
      <c r="S172" s="210"/>
      <c r="T172" s="21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91</v>
      </c>
      <c r="AT172" s="214" t="s">
        <v>77</v>
      </c>
      <c r="AU172" s="214" t="s">
        <v>85</v>
      </c>
      <c r="AY172" s="213" t="s">
        <v>373</v>
      </c>
      <c r="BK172" s="215">
        <f>SUM(BK173:BK188)</f>
        <v>0</v>
      </c>
    </row>
    <row r="173" s="2" customFormat="1" ht="24.15" customHeight="1">
      <c r="A173" s="41"/>
      <c r="B173" s="42"/>
      <c r="C173" s="280" t="s">
        <v>587</v>
      </c>
      <c r="D173" s="280" t="s">
        <v>489</v>
      </c>
      <c r="E173" s="281" t="s">
        <v>8411</v>
      </c>
      <c r="F173" s="282" t="s">
        <v>8412</v>
      </c>
      <c r="G173" s="283" t="s">
        <v>595</v>
      </c>
      <c r="H173" s="284">
        <v>2</v>
      </c>
      <c r="I173" s="285"/>
      <c r="J173" s="286">
        <f>ROUND(I173*H173,2)</f>
        <v>0</v>
      </c>
      <c r="K173" s="282" t="s">
        <v>5388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616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482</v>
      </c>
      <c r="BM173" s="229" t="s">
        <v>8413</v>
      </c>
    </row>
    <row r="174" s="14" customFormat="1">
      <c r="A174" s="14"/>
      <c r="B174" s="247"/>
      <c r="C174" s="248"/>
      <c r="D174" s="238" t="s">
        <v>383</v>
      </c>
      <c r="E174" s="249" t="s">
        <v>19</v>
      </c>
      <c r="F174" s="250" t="s">
        <v>91</v>
      </c>
      <c r="G174" s="248"/>
      <c r="H174" s="251">
        <v>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383</v>
      </c>
      <c r="AU174" s="257" t="s">
        <v>91</v>
      </c>
      <c r="AV174" s="14" t="s">
        <v>91</v>
      </c>
      <c r="AW174" s="14" t="s">
        <v>37</v>
      </c>
      <c r="AX174" s="14" t="s">
        <v>85</v>
      </c>
      <c r="AY174" s="257" t="s">
        <v>373</v>
      </c>
    </row>
    <row r="175" s="2" customFormat="1" ht="24.15" customHeight="1">
      <c r="A175" s="41"/>
      <c r="B175" s="42"/>
      <c r="C175" s="280" t="s">
        <v>592</v>
      </c>
      <c r="D175" s="280" t="s">
        <v>489</v>
      </c>
      <c r="E175" s="281" t="s">
        <v>8414</v>
      </c>
      <c r="F175" s="282" t="s">
        <v>8415</v>
      </c>
      <c r="G175" s="283" t="s">
        <v>595</v>
      </c>
      <c r="H175" s="284">
        <v>3</v>
      </c>
      <c r="I175" s="285"/>
      <c r="J175" s="286">
        <f>ROUND(I175*H175,2)</f>
        <v>0</v>
      </c>
      <c r="K175" s="282" t="s">
        <v>5388</v>
      </c>
      <c r="L175" s="287"/>
      <c r="M175" s="288" t="s">
        <v>19</v>
      </c>
      <c r="N175" s="289" t="s">
        <v>50</v>
      </c>
      <c r="O175" s="87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9" t="s">
        <v>616</v>
      </c>
      <c r="AT175" s="229" t="s">
        <v>489</v>
      </c>
      <c r="AU175" s="229" t="s">
        <v>91</v>
      </c>
      <c r="AY175" s="20" t="s">
        <v>373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0" t="s">
        <v>91</v>
      </c>
      <c r="BK175" s="230">
        <f>ROUND(I175*H175,2)</f>
        <v>0</v>
      </c>
      <c r="BL175" s="20" t="s">
        <v>482</v>
      </c>
      <c r="BM175" s="229" t="s">
        <v>8416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98</v>
      </c>
      <c r="G176" s="248"/>
      <c r="H176" s="251">
        <v>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80" t="s">
        <v>598</v>
      </c>
      <c r="D177" s="280" t="s">
        <v>489</v>
      </c>
      <c r="E177" s="281" t="s">
        <v>8417</v>
      </c>
      <c r="F177" s="282" t="s">
        <v>8418</v>
      </c>
      <c r="G177" s="283" t="s">
        <v>595</v>
      </c>
      <c r="H177" s="284">
        <v>2</v>
      </c>
      <c r="I177" s="285"/>
      <c r="J177" s="286">
        <f>ROUND(I177*H177,2)</f>
        <v>0</v>
      </c>
      <c r="K177" s="282" t="s">
        <v>5388</v>
      </c>
      <c r="L177" s="287"/>
      <c r="M177" s="288" t="s">
        <v>19</v>
      </c>
      <c r="N177" s="289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616</v>
      </c>
      <c r="AT177" s="229" t="s">
        <v>489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482</v>
      </c>
      <c r="BM177" s="229" t="s">
        <v>8419</v>
      </c>
    </row>
    <row r="178" s="14" customFormat="1">
      <c r="A178" s="14"/>
      <c r="B178" s="247"/>
      <c r="C178" s="248"/>
      <c r="D178" s="238" t="s">
        <v>383</v>
      </c>
      <c r="E178" s="249" t="s">
        <v>19</v>
      </c>
      <c r="F178" s="250" t="s">
        <v>91</v>
      </c>
      <c r="G178" s="248"/>
      <c r="H178" s="251">
        <v>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383</v>
      </c>
      <c r="AU178" s="257" t="s">
        <v>91</v>
      </c>
      <c r="AV178" s="14" t="s">
        <v>91</v>
      </c>
      <c r="AW178" s="14" t="s">
        <v>37</v>
      </c>
      <c r="AX178" s="14" t="s">
        <v>85</v>
      </c>
      <c r="AY178" s="257" t="s">
        <v>373</v>
      </c>
    </row>
    <row r="179" s="2" customFormat="1" ht="44.25" customHeight="1">
      <c r="A179" s="41"/>
      <c r="B179" s="42"/>
      <c r="C179" s="280" t="s">
        <v>609</v>
      </c>
      <c r="D179" s="280" t="s">
        <v>489</v>
      </c>
      <c r="E179" s="281" t="s">
        <v>8420</v>
      </c>
      <c r="F179" s="282" t="s">
        <v>8421</v>
      </c>
      <c r="G179" s="283" t="s">
        <v>595</v>
      </c>
      <c r="H179" s="284">
        <v>1</v>
      </c>
      <c r="I179" s="285"/>
      <c r="J179" s="286">
        <f>ROUND(I179*H179,2)</f>
        <v>0</v>
      </c>
      <c r="K179" s="282" t="s">
        <v>5388</v>
      </c>
      <c r="L179" s="287"/>
      <c r="M179" s="288" t="s">
        <v>19</v>
      </c>
      <c r="N179" s="289" t="s">
        <v>50</v>
      </c>
      <c r="O179" s="87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9" t="s">
        <v>616</v>
      </c>
      <c r="AT179" s="229" t="s">
        <v>489</v>
      </c>
      <c r="AU179" s="229" t="s">
        <v>91</v>
      </c>
      <c r="AY179" s="20" t="s">
        <v>373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20" t="s">
        <v>91</v>
      </c>
      <c r="BK179" s="230">
        <f>ROUND(I179*H179,2)</f>
        <v>0</v>
      </c>
      <c r="BL179" s="20" t="s">
        <v>482</v>
      </c>
      <c r="BM179" s="229" t="s">
        <v>8422</v>
      </c>
    </row>
    <row r="180" s="14" customFormat="1">
      <c r="A180" s="14"/>
      <c r="B180" s="247"/>
      <c r="C180" s="248"/>
      <c r="D180" s="238" t="s">
        <v>383</v>
      </c>
      <c r="E180" s="249" t="s">
        <v>19</v>
      </c>
      <c r="F180" s="250" t="s">
        <v>85</v>
      </c>
      <c r="G180" s="248"/>
      <c r="H180" s="251">
        <v>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383</v>
      </c>
      <c r="AU180" s="257" t="s">
        <v>91</v>
      </c>
      <c r="AV180" s="14" t="s">
        <v>91</v>
      </c>
      <c r="AW180" s="14" t="s">
        <v>37</v>
      </c>
      <c r="AX180" s="14" t="s">
        <v>85</v>
      </c>
      <c r="AY180" s="257" t="s">
        <v>373</v>
      </c>
    </row>
    <row r="181" s="2" customFormat="1" ht="16.5" customHeight="1">
      <c r="A181" s="41"/>
      <c r="B181" s="42"/>
      <c r="C181" s="280" t="s">
        <v>616</v>
      </c>
      <c r="D181" s="280" t="s">
        <v>489</v>
      </c>
      <c r="E181" s="281" t="s">
        <v>8423</v>
      </c>
      <c r="F181" s="282" t="s">
        <v>8424</v>
      </c>
      <c r="G181" s="283" t="s">
        <v>595</v>
      </c>
      <c r="H181" s="284">
        <v>1</v>
      </c>
      <c r="I181" s="285"/>
      <c r="J181" s="286">
        <f>ROUND(I181*H181,2)</f>
        <v>0</v>
      </c>
      <c r="K181" s="282" t="s">
        <v>5388</v>
      </c>
      <c r="L181" s="287"/>
      <c r="M181" s="288" t="s">
        <v>19</v>
      </c>
      <c r="N181" s="289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616</v>
      </c>
      <c r="AT181" s="229" t="s">
        <v>489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482</v>
      </c>
      <c r="BM181" s="229" t="s">
        <v>8425</v>
      </c>
    </row>
    <row r="182" s="14" customFormat="1">
      <c r="A182" s="14"/>
      <c r="B182" s="247"/>
      <c r="C182" s="248"/>
      <c r="D182" s="238" t="s">
        <v>383</v>
      </c>
      <c r="E182" s="249" t="s">
        <v>19</v>
      </c>
      <c r="F182" s="250" t="s">
        <v>85</v>
      </c>
      <c r="G182" s="248"/>
      <c r="H182" s="251">
        <v>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383</v>
      </c>
      <c r="AU182" s="257" t="s">
        <v>91</v>
      </c>
      <c r="AV182" s="14" t="s">
        <v>91</v>
      </c>
      <c r="AW182" s="14" t="s">
        <v>37</v>
      </c>
      <c r="AX182" s="14" t="s">
        <v>85</v>
      </c>
      <c r="AY182" s="257" t="s">
        <v>373</v>
      </c>
    </row>
    <row r="183" s="2" customFormat="1" ht="49.05" customHeight="1">
      <c r="A183" s="41"/>
      <c r="B183" s="42"/>
      <c r="C183" s="218" t="s">
        <v>622</v>
      </c>
      <c r="D183" s="218" t="s">
        <v>375</v>
      </c>
      <c r="E183" s="219" t="s">
        <v>6097</v>
      </c>
      <c r="F183" s="220" t="s">
        <v>6098</v>
      </c>
      <c r="G183" s="221" t="s">
        <v>463</v>
      </c>
      <c r="H183" s="222">
        <v>0.20000000000000001</v>
      </c>
      <c r="I183" s="223"/>
      <c r="J183" s="224">
        <f>ROUND(I183*H183,2)</f>
        <v>0</v>
      </c>
      <c r="K183" s="220" t="s">
        <v>378</v>
      </c>
      <c r="L183" s="47"/>
      <c r="M183" s="225" t="s">
        <v>19</v>
      </c>
      <c r="N183" s="226" t="s">
        <v>50</v>
      </c>
      <c r="O183" s="87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9" t="s">
        <v>482</v>
      </c>
      <c r="AT183" s="229" t="s">
        <v>375</v>
      </c>
      <c r="AU183" s="229" t="s">
        <v>91</v>
      </c>
      <c r="AY183" s="20" t="s">
        <v>373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0" t="s">
        <v>91</v>
      </c>
      <c r="BK183" s="230">
        <f>ROUND(I183*H183,2)</f>
        <v>0</v>
      </c>
      <c r="BL183" s="20" t="s">
        <v>482</v>
      </c>
      <c r="BM183" s="229" t="s">
        <v>8426</v>
      </c>
    </row>
    <row r="184" s="2" customFormat="1">
      <c r="A184" s="41"/>
      <c r="B184" s="42"/>
      <c r="C184" s="43"/>
      <c r="D184" s="231" t="s">
        <v>381</v>
      </c>
      <c r="E184" s="43"/>
      <c r="F184" s="232" t="s">
        <v>6100</v>
      </c>
      <c r="G184" s="43"/>
      <c r="H184" s="43"/>
      <c r="I184" s="233"/>
      <c r="J184" s="43"/>
      <c r="K184" s="43"/>
      <c r="L184" s="47"/>
      <c r="M184" s="234"/>
      <c r="N184" s="23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381</v>
      </c>
      <c r="AU184" s="20" t="s">
        <v>91</v>
      </c>
    </row>
    <row r="185" s="14" customFormat="1">
      <c r="A185" s="14"/>
      <c r="B185" s="247"/>
      <c r="C185" s="248"/>
      <c r="D185" s="238" t="s">
        <v>383</v>
      </c>
      <c r="E185" s="249" t="s">
        <v>19</v>
      </c>
      <c r="F185" s="250" t="s">
        <v>8427</v>
      </c>
      <c r="G185" s="248"/>
      <c r="H185" s="251">
        <v>0.20000000000000001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383</v>
      </c>
      <c r="AU185" s="257" t="s">
        <v>91</v>
      </c>
      <c r="AV185" s="14" t="s">
        <v>91</v>
      </c>
      <c r="AW185" s="14" t="s">
        <v>37</v>
      </c>
      <c r="AX185" s="14" t="s">
        <v>85</v>
      </c>
      <c r="AY185" s="257" t="s">
        <v>373</v>
      </c>
    </row>
    <row r="186" s="2" customFormat="1" ht="62.7" customHeight="1">
      <c r="A186" s="41"/>
      <c r="B186" s="42"/>
      <c r="C186" s="218" t="s">
        <v>628</v>
      </c>
      <c r="D186" s="218" t="s">
        <v>375</v>
      </c>
      <c r="E186" s="219" t="s">
        <v>6101</v>
      </c>
      <c r="F186" s="220" t="s">
        <v>6102</v>
      </c>
      <c r="G186" s="221" t="s">
        <v>463</v>
      </c>
      <c r="H186" s="222">
        <v>0.20000000000000001</v>
      </c>
      <c r="I186" s="223"/>
      <c r="J186" s="224">
        <f>ROUND(I186*H186,2)</f>
        <v>0</v>
      </c>
      <c r="K186" s="220" t="s">
        <v>378</v>
      </c>
      <c r="L186" s="47"/>
      <c r="M186" s="225" t="s">
        <v>19</v>
      </c>
      <c r="N186" s="226" t="s">
        <v>50</v>
      </c>
      <c r="O186" s="87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9" t="s">
        <v>482</v>
      </c>
      <c r="AT186" s="229" t="s">
        <v>375</v>
      </c>
      <c r="AU186" s="229" t="s">
        <v>91</v>
      </c>
      <c r="AY186" s="20" t="s">
        <v>373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0" t="s">
        <v>91</v>
      </c>
      <c r="BK186" s="230">
        <f>ROUND(I186*H186,2)</f>
        <v>0</v>
      </c>
      <c r="BL186" s="20" t="s">
        <v>482</v>
      </c>
      <c r="BM186" s="229" t="s">
        <v>8428</v>
      </c>
    </row>
    <row r="187" s="2" customFormat="1">
      <c r="A187" s="41"/>
      <c r="B187" s="42"/>
      <c r="C187" s="43"/>
      <c r="D187" s="231" t="s">
        <v>381</v>
      </c>
      <c r="E187" s="43"/>
      <c r="F187" s="232" t="s">
        <v>6104</v>
      </c>
      <c r="G187" s="43"/>
      <c r="H187" s="43"/>
      <c r="I187" s="233"/>
      <c r="J187" s="43"/>
      <c r="K187" s="43"/>
      <c r="L187" s="47"/>
      <c r="M187" s="234"/>
      <c r="N187" s="23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381</v>
      </c>
      <c r="AU187" s="20" t="s">
        <v>91</v>
      </c>
    </row>
    <row r="188" s="14" customFormat="1">
      <c r="A188" s="14"/>
      <c r="B188" s="247"/>
      <c r="C188" s="248"/>
      <c r="D188" s="238" t="s">
        <v>383</v>
      </c>
      <c r="E188" s="249" t="s">
        <v>19</v>
      </c>
      <c r="F188" s="250" t="s">
        <v>8427</v>
      </c>
      <c r="G188" s="248"/>
      <c r="H188" s="251">
        <v>0.20000000000000001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383</v>
      </c>
      <c r="AU188" s="257" t="s">
        <v>91</v>
      </c>
      <c r="AV188" s="14" t="s">
        <v>91</v>
      </c>
      <c r="AW188" s="14" t="s">
        <v>37</v>
      </c>
      <c r="AX188" s="14" t="s">
        <v>85</v>
      </c>
      <c r="AY188" s="257" t="s">
        <v>373</v>
      </c>
    </row>
    <row r="189" s="12" customFormat="1" ht="22.8" customHeight="1">
      <c r="A189" s="12"/>
      <c r="B189" s="202"/>
      <c r="C189" s="203"/>
      <c r="D189" s="204" t="s">
        <v>77</v>
      </c>
      <c r="E189" s="216" t="s">
        <v>5200</v>
      </c>
      <c r="F189" s="216" t="s">
        <v>5201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SUM(P190:P199)</f>
        <v>0</v>
      </c>
      <c r="Q189" s="210"/>
      <c r="R189" s="211">
        <f>SUM(R190:R199)</f>
        <v>0.0014859999999999999</v>
      </c>
      <c r="S189" s="210"/>
      <c r="T189" s="212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91</v>
      </c>
      <c r="AT189" s="214" t="s">
        <v>77</v>
      </c>
      <c r="AU189" s="214" t="s">
        <v>85</v>
      </c>
      <c r="AY189" s="213" t="s">
        <v>373</v>
      </c>
      <c r="BK189" s="215">
        <f>SUM(BK190:BK199)</f>
        <v>0</v>
      </c>
    </row>
    <row r="190" s="2" customFormat="1" ht="44.25" customHeight="1">
      <c r="A190" s="41"/>
      <c r="B190" s="42"/>
      <c r="C190" s="218" t="s">
        <v>633</v>
      </c>
      <c r="D190" s="218" t="s">
        <v>375</v>
      </c>
      <c r="E190" s="219" t="s">
        <v>8429</v>
      </c>
      <c r="F190" s="220" t="s">
        <v>8430</v>
      </c>
      <c r="G190" s="221" t="s">
        <v>230</v>
      </c>
      <c r="H190" s="222">
        <v>11</v>
      </c>
      <c r="I190" s="223"/>
      <c r="J190" s="224">
        <f>ROUND(I190*H190,2)</f>
        <v>0</v>
      </c>
      <c r="K190" s="220" t="s">
        <v>378</v>
      </c>
      <c r="L190" s="47"/>
      <c r="M190" s="225" t="s">
        <v>19</v>
      </c>
      <c r="N190" s="226" t="s">
        <v>50</v>
      </c>
      <c r="O190" s="87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9" t="s">
        <v>482</v>
      </c>
      <c r="AT190" s="229" t="s">
        <v>375</v>
      </c>
      <c r="AU190" s="229" t="s">
        <v>91</v>
      </c>
      <c r="AY190" s="20" t="s">
        <v>373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0" t="s">
        <v>91</v>
      </c>
      <c r="BK190" s="230">
        <f>ROUND(I190*H190,2)</f>
        <v>0</v>
      </c>
      <c r="BL190" s="20" t="s">
        <v>482</v>
      </c>
      <c r="BM190" s="229" t="s">
        <v>8431</v>
      </c>
    </row>
    <row r="191" s="2" customFormat="1">
      <c r="A191" s="41"/>
      <c r="B191" s="42"/>
      <c r="C191" s="43"/>
      <c r="D191" s="231" t="s">
        <v>381</v>
      </c>
      <c r="E191" s="43"/>
      <c r="F191" s="232" t="s">
        <v>8432</v>
      </c>
      <c r="G191" s="43"/>
      <c r="H191" s="43"/>
      <c r="I191" s="233"/>
      <c r="J191" s="43"/>
      <c r="K191" s="43"/>
      <c r="L191" s="47"/>
      <c r="M191" s="234"/>
      <c r="N191" s="23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381</v>
      </c>
      <c r="AU191" s="20" t="s">
        <v>91</v>
      </c>
    </row>
    <row r="192" s="14" customFormat="1">
      <c r="A192" s="14"/>
      <c r="B192" s="247"/>
      <c r="C192" s="248"/>
      <c r="D192" s="238" t="s">
        <v>383</v>
      </c>
      <c r="E192" s="249" t="s">
        <v>19</v>
      </c>
      <c r="F192" s="250" t="s">
        <v>8433</v>
      </c>
      <c r="G192" s="248"/>
      <c r="H192" s="251">
        <v>11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383</v>
      </c>
      <c r="AU192" s="257" t="s">
        <v>91</v>
      </c>
      <c r="AV192" s="14" t="s">
        <v>91</v>
      </c>
      <c r="AW192" s="14" t="s">
        <v>37</v>
      </c>
      <c r="AX192" s="14" t="s">
        <v>85</v>
      </c>
      <c r="AY192" s="257" t="s">
        <v>373</v>
      </c>
    </row>
    <row r="193" s="2" customFormat="1" ht="21.75" customHeight="1">
      <c r="A193" s="41"/>
      <c r="B193" s="42"/>
      <c r="C193" s="280" t="s">
        <v>638</v>
      </c>
      <c r="D193" s="280" t="s">
        <v>489</v>
      </c>
      <c r="E193" s="281" t="s">
        <v>8434</v>
      </c>
      <c r="F193" s="282" t="s">
        <v>8435</v>
      </c>
      <c r="G193" s="283" t="s">
        <v>2019</v>
      </c>
      <c r="H193" s="284">
        <v>1.1439999999999999</v>
      </c>
      <c r="I193" s="285"/>
      <c r="J193" s="286">
        <f>ROUND(I193*H193,2)</f>
        <v>0</v>
      </c>
      <c r="K193" s="282" t="s">
        <v>378</v>
      </c>
      <c r="L193" s="287"/>
      <c r="M193" s="288" t="s">
        <v>19</v>
      </c>
      <c r="N193" s="289" t="s">
        <v>50</v>
      </c>
      <c r="O193" s="87"/>
      <c r="P193" s="227">
        <f>O193*H193</f>
        <v>0</v>
      </c>
      <c r="Q193" s="227">
        <v>0.001</v>
      </c>
      <c r="R193" s="227">
        <f>Q193*H193</f>
        <v>0.0011439999999999998</v>
      </c>
      <c r="S193" s="227">
        <v>0</v>
      </c>
      <c r="T193" s="22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9" t="s">
        <v>616</v>
      </c>
      <c r="AT193" s="229" t="s">
        <v>489</v>
      </c>
      <c r="AU193" s="229" t="s">
        <v>91</v>
      </c>
      <c r="AY193" s="20" t="s">
        <v>373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0" t="s">
        <v>91</v>
      </c>
      <c r="BK193" s="230">
        <f>ROUND(I193*H193,2)</f>
        <v>0</v>
      </c>
      <c r="BL193" s="20" t="s">
        <v>482</v>
      </c>
      <c r="BM193" s="229" t="s">
        <v>8436</v>
      </c>
    </row>
    <row r="194" s="14" customFormat="1">
      <c r="A194" s="14"/>
      <c r="B194" s="247"/>
      <c r="C194" s="248"/>
      <c r="D194" s="238" t="s">
        <v>383</v>
      </c>
      <c r="E194" s="248"/>
      <c r="F194" s="250" t="s">
        <v>8437</v>
      </c>
      <c r="G194" s="248"/>
      <c r="H194" s="251">
        <v>1.1439999999999999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383</v>
      </c>
      <c r="AU194" s="257" t="s">
        <v>91</v>
      </c>
      <c r="AV194" s="14" t="s">
        <v>91</v>
      </c>
      <c r="AW194" s="14" t="s">
        <v>4</v>
      </c>
      <c r="AX194" s="14" t="s">
        <v>85</v>
      </c>
      <c r="AY194" s="257" t="s">
        <v>373</v>
      </c>
    </row>
    <row r="195" s="2" customFormat="1" ht="37.8" customHeight="1">
      <c r="A195" s="41"/>
      <c r="B195" s="42"/>
      <c r="C195" s="218" t="s">
        <v>644</v>
      </c>
      <c r="D195" s="218" t="s">
        <v>375</v>
      </c>
      <c r="E195" s="219" t="s">
        <v>8438</v>
      </c>
      <c r="F195" s="220" t="s">
        <v>8439</v>
      </c>
      <c r="G195" s="221" t="s">
        <v>230</v>
      </c>
      <c r="H195" s="222">
        <v>19</v>
      </c>
      <c r="I195" s="223"/>
      <c r="J195" s="224">
        <f>ROUND(I195*H195,2)</f>
        <v>0</v>
      </c>
      <c r="K195" s="220" t="s">
        <v>378</v>
      </c>
      <c r="L195" s="47"/>
      <c r="M195" s="225" t="s">
        <v>19</v>
      </c>
      <c r="N195" s="226" t="s">
        <v>50</v>
      </c>
      <c r="O195" s="8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9" t="s">
        <v>482</v>
      </c>
      <c r="AT195" s="229" t="s">
        <v>375</v>
      </c>
      <c r="AU195" s="229" t="s">
        <v>91</v>
      </c>
      <c r="AY195" s="20" t="s">
        <v>373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0" t="s">
        <v>91</v>
      </c>
      <c r="BK195" s="230">
        <f>ROUND(I195*H195,2)</f>
        <v>0</v>
      </c>
      <c r="BL195" s="20" t="s">
        <v>482</v>
      </c>
      <c r="BM195" s="229" t="s">
        <v>8440</v>
      </c>
    </row>
    <row r="196" s="2" customFormat="1">
      <c r="A196" s="41"/>
      <c r="B196" s="42"/>
      <c r="C196" s="43"/>
      <c r="D196" s="231" t="s">
        <v>381</v>
      </c>
      <c r="E196" s="43"/>
      <c r="F196" s="232" t="s">
        <v>8441</v>
      </c>
      <c r="G196" s="43"/>
      <c r="H196" s="43"/>
      <c r="I196" s="233"/>
      <c r="J196" s="43"/>
      <c r="K196" s="43"/>
      <c r="L196" s="47"/>
      <c r="M196" s="234"/>
      <c r="N196" s="23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381</v>
      </c>
      <c r="AU196" s="20" t="s">
        <v>91</v>
      </c>
    </row>
    <row r="197" s="14" customFormat="1">
      <c r="A197" s="14"/>
      <c r="B197" s="247"/>
      <c r="C197" s="248"/>
      <c r="D197" s="238" t="s">
        <v>383</v>
      </c>
      <c r="E197" s="249" t="s">
        <v>19</v>
      </c>
      <c r="F197" s="250" t="s">
        <v>8442</v>
      </c>
      <c r="G197" s="248"/>
      <c r="H197" s="251">
        <v>19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383</v>
      </c>
      <c r="AU197" s="257" t="s">
        <v>91</v>
      </c>
      <c r="AV197" s="14" t="s">
        <v>91</v>
      </c>
      <c r="AW197" s="14" t="s">
        <v>37</v>
      </c>
      <c r="AX197" s="14" t="s">
        <v>85</v>
      </c>
      <c r="AY197" s="257" t="s">
        <v>373</v>
      </c>
    </row>
    <row r="198" s="2" customFormat="1" ht="21.75" customHeight="1">
      <c r="A198" s="41"/>
      <c r="B198" s="42"/>
      <c r="C198" s="280" t="s">
        <v>650</v>
      </c>
      <c r="D198" s="280" t="s">
        <v>489</v>
      </c>
      <c r="E198" s="281" t="s">
        <v>8434</v>
      </c>
      <c r="F198" s="282" t="s">
        <v>8435</v>
      </c>
      <c r="G198" s="283" t="s">
        <v>2019</v>
      </c>
      <c r="H198" s="284">
        <v>0.34200000000000003</v>
      </c>
      <c r="I198" s="285"/>
      <c r="J198" s="286">
        <f>ROUND(I198*H198,2)</f>
        <v>0</v>
      </c>
      <c r="K198" s="282" t="s">
        <v>378</v>
      </c>
      <c r="L198" s="287"/>
      <c r="M198" s="288" t="s">
        <v>19</v>
      </c>
      <c r="N198" s="289" t="s">
        <v>50</v>
      </c>
      <c r="O198" s="87"/>
      <c r="P198" s="227">
        <f>O198*H198</f>
        <v>0</v>
      </c>
      <c r="Q198" s="227">
        <v>0.001</v>
      </c>
      <c r="R198" s="227">
        <f>Q198*H198</f>
        <v>0.00034200000000000002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616</v>
      </c>
      <c r="AT198" s="229" t="s">
        <v>489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8443</v>
      </c>
    </row>
    <row r="199" s="14" customFormat="1">
      <c r="A199" s="14"/>
      <c r="B199" s="247"/>
      <c r="C199" s="248"/>
      <c r="D199" s="238" t="s">
        <v>383</v>
      </c>
      <c r="E199" s="248"/>
      <c r="F199" s="250" t="s">
        <v>8444</v>
      </c>
      <c r="G199" s="248"/>
      <c r="H199" s="251">
        <v>0.34200000000000003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383</v>
      </c>
      <c r="AU199" s="257" t="s">
        <v>91</v>
      </c>
      <c r="AV199" s="14" t="s">
        <v>91</v>
      </c>
      <c r="AW199" s="14" t="s">
        <v>4</v>
      </c>
      <c r="AX199" s="14" t="s">
        <v>85</v>
      </c>
      <c r="AY199" s="257" t="s">
        <v>373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8445</v>
      </c>
      <c r="F200" s="216" t="s">
        <v>7109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SUM(P201:P204)</f>
        <v>0</v>
      </c>
      <c r="Q200" s="210"/>
      <c r="R200" s="211">
        <f>SUM(R201:R204)</f>
        <v>0</v>
      </c>
      <c r="S200" s="210"/>
      <c r="T200" s="21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379</v>
      </c>
      <c r="AT200" s="214" t="s">
        <v>77</v>
      </c>
      <c r="AU200" s="214" t="s">
        <v>85</v>
      </c>
      <c r="AY200" s="213" t="s">
        <v>373</v>
      </c>
      <c r="BK200" s="215">
        <f>SUM(BK201:BK204)</f>
        <v>0</v>
      </c>
    </row>
    <row r="201" s="2" customFormat="1" ht="24.15" customHeight="1">
      <c r="A201" s="41"/>
      <c r="B201" s="42"/>
      <c r="C201" s="218" t="s">
        <v>656</v>
      </c>
      <c r="D201" s="218" t="s">
        <v>375</v>
      </c>
      <c r="E201" s="219" t="s">
        <v>8446</v>
      </c>
      <c r="F201" s="220" t="s">
        <v>8447</v>
      </c>
      <c r="G201" s="221" t="s">
        <v>153</v>
      </c>
      <c r="H201" s="222">
        <v>2</v>
      </c>
      <c r="I201" s="223"/>
      <c r="J201" s="224">
        <f>ROUND(I201*H201,2)</f>
        <v>0</v>
      </c>
      <c r="K201" s="220" t="s">
        <v>5388</v>
      </c>
      <c r="L201" s="47"/>
      <c r="M201" s="225" t="s">
        <v>19</v>
      </c>
      <c r="N201" s="226" t="s">
        <v>50</v>
      </c>
      <c r="O201" s="8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9" t="s">
        <v>3650</v>
      </c>
      <c r="AT201" s="229" t="s">
        <v>375</v>
      </c>
      <c r="AU201" s="229" t="s">
        <v>91</v>
      </c>
      <c r="AY201" s="20" t="s">
        <v>373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91</v>
      </c>
      <c r="BK201" s="230">
        <f>ROUND(I201*H201,2)</f>
        <v>0</v>
      </c>
      <c r="BL201" s="20" t="s">
        <v>3650</v>
      </c>
      <c r="BM201" s="229" t="s">
        <v>8448</v>
      </c>
    </row>
    <row r="202" s="2" customFormat="1" ht="24.15" customHeight="1">
      <c r="A202" s="41"/>
      <c r="B202" s="42"/>
      <c r="C202" s="218" t="s">
        <v>663</v>
      </c>
      <c r="D202" s="218" t="s">
        <v>375</v>
      </c>
      <c r="E202" s="219" t="s">
        <v>8449</v>
      </c>
      <c r="F202" s="220" t="s">
        <v>8450</v>
      </c>
      <c r="G202" s="221" t="s">
        <v>595</v>
      </c>
      <c r="H202" s="222">
        <v>2</v>
      </c>
      <c r="I202" s="223"/>
      <c r="J202" s="224">
        <f>ROUND(I202*H202,2)</f>
        <v>0</v>
      </c>
      <c r="K202" s="220" t="s">
        <v>5388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3650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3650</v>
      </c>
      <c r="BM202" s="229" t="s">
        <v>8451</v>
      </c>
    </row>
    <row r="203" s="2" customFormat="1" ht="44.25" customHeight="1">
      <c r="A203" s="41"/>
      <c r="B203" s="42"/>
      <c r="C203" s="218" t="s">
        <v>676</v>
      </c>
      <c r="D203" s="218" t="s">
        <v>375</v>
      </c>
      <c r="E203" s="219" t="s">
        <v>8452</v>
      </c>
      <c r="F203" s="220" t="s">
        <v>8453</v>
      </c>
      <c r="G203" s="221" t="s">
        <v>595</v>
      </c>
      <c r="H203" s="222">
        <v>2</v>
      </c>
      <c r="I203" s="223"/>
      <c r="J203" s="224">
        <f>ROUND(I203*H203,2)</f>
        <v>0</v>
      </c>
      <c r="K203" s="220" t="s">
        <v>5388</v>
      </c>
      <c r="L203" s="47"/>
      <c r="M203" s="225" t="s">
        <v>19</v>
      </c>
      <c r="N203" s="226" t="s">
        <v>50</v>
      </c>
      <c r="O203" s="87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9" t="s">
        <v>3650</v>
      </c>
      <c r="AT203" s="229" t="s">
        <v>375</v>
      </c>
      <c r="AU203" s="229" t="s">
        <v>91</v>
      </c>
      <c r="AY203" s="20" t="s">
        <v>373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0" t="s">
        <v>91</v>
      </c>
      <c r="BK203" s="230">
        <f>ROUND(I203*H203,2)</f>
        <v>0</v>
      </c>
      <c r="BL203" s="20" t="s">
        <v>3650</v>
      </c>
      <c r="BM203" s="229" t="s">
        <v>8454</v>
      </c>
    </row>
    <row r="204" s="2" customFormat="1" ht="44.25" customHeight="1">
      <c r="A204" s="41"/>
      <c r="B204" s="42"/>
      <c r="C204" s="218" t="s">
        <v>684</v>
      </c>
      <c r="D204" s="218" t="s">
        <v>375</v>
      </c>
      <c r="E204" s="219" t="s">
        <v>8455</v>
      </c>
      <c r="F204" s="220" t="s">
        <v>8456</v>
      </c>
      <c r="G204" s="221" t="s">
        <v>595</v>
      </c>
      <c r="H204" s="222">
        <v>1</v>
      </c>
      <c r="I204" s="223"/>
      <c r="J204" s="224">
        <f>ROUND(I204*H204,2)</f>
        <v>0</v>
      </c>
      <c r="K204" s="220" t="s">
        <v>5388</v>
      </c>
      <c r="L204" s="47"/>
      <c r="M204" s="307" t="s">
        <v>19</v>
      </c>
      <c r="N204" s="308" t="s">
        <v>50</v>
      </c>
      <c r="O204" s="300"/>
      <c r="P204" s="304">
        <f>O204*H204</f>
        <v>0</v>
      </c>
      <c r="Q204" s="304">
        <v>0</v>
      </c>
      <c r="R204" s="304">
        <f>Q204*H204</f>
        <v>0</v>
      </c>
      <c r="S204" s="304">
        <v>0</v>
      </c>
      <c r="T204" s="30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9" t="s">
        <v>3650</v>
      </c>
      <c r="AT204" s="229" t="s">
        <v>375</v>
      </c>
      <c r="AU204" s="229" t="s">
        <v>91</v>
      </c>
      <c r="AY204" s="20" t="s">
        <v>373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0" t="s">
        <v>91</v>
      </c>
      <c r="BK204" s="230">
        <f>ROUND(I204*H204,2)</f>
        <v>0</v>
      </c>
      <c r="BL204" s="20" t="s">
        <v>3650</v>
      </c>
      <c r="BM204" s="229" t="s">
        <v>8457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LdPB1ekRdN9djeenSF3dYUuei+dEAmKDFysrUAKXkgZEcm7ucwwzimHwNYCeqwVz6F/3DhFSfWH5xd83e6OK3g==" hashValue="CFR3cHfP8B0SquTzEKRyYAFqhXLvV4uQPFyRXLLMcrEZqSqhyd4ISLpWXohEW6XNFGyAwQF6xwE0xJf67od9WQ==" algorithmName="SHA-512" password="CC3D"/>
  <autoFilter ref="C90:K2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32312122"/>
    <hyperlink ref="F98" r:id="rId2" display="https://podminky.urs.cz/item/CS_URS_2024_02/151101102"/>
    <hyperlink ref="F101" r:id="rId3" display="https://podminky.urs.cz/item/CS_URS_2024_02/151101112"/>
    <hyperlink ref="F104" r:id="rId4" display="https://podminky.urs.cz/item/CS_URS_2024_02/162651132"/>
    <hyperlink ref="F107" r:id="rId5" display="https://podminky.urs.cz/item/CS_URS_2024_02/171201231"/>
    <hyperlink ref="F110" r:id="rId6" display="https://podminky.urs.cz/item/CS_URS_2024_02/171251201"/>
    <hyperlink ref="F113" r:id="rId7" display="https://podminky.urs.cz/item/CS_URS_2024_02/174111101"/>
    <hyperlink ref="F116" r:id="rId8" display="https://podminky.urs.cz/item/CS_URS_2024_02/175111101"/>
    <hyperlink ref="F121" r:id="rId9" display="https://podminky.urs.cz/item/CS_URS_2024_02/181913112"/>
    <hyperlink ref="F125" r:id="rId10" display="https://podminky.urs.cz/item/CS_URS_2024_02/451541111"/>
    <hyperlink ref="F129" r:id="rId11" display="https://podminky.urs.cz/item/CS_URS_2024_02/111111101"/>
    <hyperlink ref="F132" r:id="rId12" display="https://podminky.urs.cz/item/CS_URS_2024_02/181311103"/>
    <hyperlink ref="F149" r:id="rId13" display="https://podminky.urs.cz/item/CS_URS_2024_02/713411121"/>
    <hyperlink ref="F156" r:id="rId14" display="https://podminky.urs.cz/item/CS_URS_2024_02/998713102"/>
    <hyperlink ref="F158" r:id="rId15" display="https://podminky.urs.cz/item/CS_URS_2024_02/998713193"/>
    <hyperlink ref="F161" r:id="rId16" display="https://podminky.urs.cz/item/CS_URS_2024_02/733111423"/>
    <hyperlink ref="F164" r:id="rId17" display="https://podminky.urs.cz/item/CS_URS_2024_02/733111425"/>
    <hyperlink ref="F167" r:id="rId18" display="https://podminky.urs.cz/item/CS_URS_2024_02/733111426"/>
    <hyperlink ref="F170" r:id="rId19" display="https://podminky.urs.cz/item/CS_URS_2024_02/733141102"/>
    <hyperlink ref="F184" r:id="rId20" display="https://podminky.urs.cz/item/CS_URS_2024_02/998734102"/>
    <hyperlink ref="F187" r:id="rId21" display="https://podminky.urs.cz/item/CS_URS_2024_02/998734193"/>
    <hyperlink ref="F191" r:id="rId22" display="https://podminky.urs.cz/item/CS_URS_2024_02/783604560"/>
    <hyperlink ref="F196" r:id="rId23" display="https://podminky.urs.cz/item/CS_URS_2024_02/78360455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8458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ROUND((SUM(BE86:BE165)),  2)</f>
        <v>0</v>
      </c>
      <c r="G33" s="41"/>
      <c r="H33" s="41"/>
      <c r="I33" s="163">
        <v>0.20999999999999999</v>
      </c>
      <c r="J33" s="162">
        <f>ROUND(((SUM(BE86:BE165))*I33),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ROUND((SUM(BF86:BF165)),  2)</f>
        <v>0</v>
      </c>
      <c r="G34" s="41"/>
      <c r="H34" s="41"/>
      <c r="I34" s="163">
        <v>0.12</v>
      </c>
      <c r="J34" s="162">
        <f>ROUND(((SUM(BF86:BF165))*I34),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ROUND((SUM(BG86:BG165)),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ROUND((SUM(BH86:BH165)),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ROUND((SUM(BI86:BI165)),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IO.03 - Vodovodní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8031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8035</v>
      </c>
      <c r="E64" s="188"/>
      <c r="F64" s="188"/>
      <c r="G64" s="188"/>
      <c r="H64" s="188"/>
      <c r="I64" s="188"/>
      <c r="J64" s="189">
        <f>J136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8038</v>
      </c>
      <c r="E65" s="188"/>
      <c r="F65" s="188"/>
      <c r="G65" s="188"/>
      <c r="H65" s="188"/>
      <c r="I65" s="188"/>
      <c r="J65" s="189">
        <f>J154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J163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IO.03 - Vodovodní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28.730974999999997</v>
      </c>
      <c r="S86" s="99"/>
      <c r="T86" s="200">
        <f>T87</f>
        <v>1.04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P88+P125+P129+P136+P154+P163</f>
        <v>0</v>
      </c>
      <c r="Q87" s="210"/>
      <c r="R87" s="211">
        <f>R88+R125+R129+R136+R154+R163</f>
        <v>28.730974999999997</v>
      </c>
      <c r="S87" s="210"/>
      <c r="T87" s="212">
        <f>T88+T125+T129+T136+T154+T163</f>
        <v>1.04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BK88+BK125+BK129+BK136+BK154+BK163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27.423199999999998</v>
      </c>
      <c r="S88" s="210"/>
      <c r="T88" s="212">
        <f>SUM(T89:T124)</f>
        <v>1.04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62.7" customHeight="1">
      <c r="A89" s="41"/>
      <c r="B89" s="42"/>
      <c r="C89" s="218" t="s">
        <v>85</v>
      </c>
      <c r="D89" s="218" t="s">
        <v>375</v>
      </c>
      <c r="E89" s="219" t="s">
        <v>8195</v>
      </c>
      <c r="F89" s="220" t="s">
        <v>8196</v>
      </c>
      <c r="G89" s="221" t="s">
        <v>153</v>
      </c>
      <c r="H89" s="222">
        <v>4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0.26000000000000001</v>
      </c>
      <c r="T89" s="228">
        <f>S89*H89</f>
        <v>1.04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379</v>
      </c>
      <c r="BM89" s="229" t="s">
        <v>8459</v>
      </c>
    </row>
    <row r="90" s="2" customFormat="1">
      <c r="A90" s="41"/>
      <c r="B90" s="42"/>
      <c r="C90" s="43"/>
      <c r="D90" s="231" t="s">
        <v>381</v>
      </c>
      <c r="E90" s="43"/>
      <c r="F90" s="232" t="s">
        <v>8197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8460</v>
      </c>
      <c r="G91" s="248"/>
      <c r="H91" s="251">
        <v>4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37.8" customHeight="1">
      <c r="A92" s="41"/>
      <c r="B92" s="42"/>
      <c r="C92" s="218" t="s">
        <v>91</v>
      </c>
      <c r="D92" s="218" t="s">
        <v>375</v>
      </c>
      <c r="E92" s="219" t="s">
        <v>8461</v>
      </c>
      <c r="F92" s="220" t="s">
        <v>8462</v>
      </c>
      <c r="G92" s="221" t="s">
        <v>212</v>
      </c>
      <c r="H92" s="222">
        <v>16.800000000000001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379</v>
      </c>
      <c r="BM92" s="229" t="s">
        <v>8463</v>
      </c>
    </row>
    <row r="93" s="2" customFormat="1">
      <c r="A93" s="41"/>
      <c r="B93" s="42"/>
      <c r="C93" s="43"/>
      <c r="D93" s="231" t="s">
        <v>381</v>
      </c>
      <c r="E93" s="43"/>
      <c r="F93" s="232" t="s">
        <v>8464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8465</v>
      </c>
      <c r="G94" s="248"/>
      <c r="H94" s="251">
        <v>16.800000000000001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8466</v>
      </c>
      <c r="F95" s="220" t="s">
        <v>8467</v>
      </c>
      <c r="G95" s="221" t="s">
        <v>230</v>
      </c>
      <c r="H95" s="222">
        <v>20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49</v>
      </c>
      <c r="O95" s="87"/>
      <c r="P95" s="227">
        <f>O95*H95</f>
        <v>0</v>
      </c>
      <c r="Q95" s="227">
        <v>0.0018</v>
      </c>
      <c r="R95" s="227">
        <f>Q95*H95</f>
        <v>0.035999999999999997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379</v>
      </c>
      <c r="BM95" s="229" t="s">
        <v>8468</v>
      </c>
    </row>
    <row r="96" s="2" customFormat="1">
      <c r="A96" s="41"/>
      <c r="B96" s="42"/>
      <c r="C96" s="43"/>
      <c r="D96" s="231" t="s">
        <v>381</v>
      </c>
      <c r="E96" s="43"/>
      <c r="F96" s="232" t="s">
        <v>8469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8470</v>
      </c>
      <c r="G97" s="248"/>
      <c r="H97" s="251">
        <v>20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37.8" customHeight="1">
      <c r="A98" s="41"/>
      <c r="B98" s="42"/>
      <c r="C98" s="218" t="s">
        <v>379</v>
      </c>
      <c r="D98" s="218" t="s">
        <v>375</v>
      </c>
      <c r="E98" s="219" t="s">
        <v>8335</v>
      </c>
      <c r="F98" s="220" t="s">
        <v>8336</v>
      </c>
      <c r="G98" s="221" t="s">
        <v>153</v>
      </c>
      <c r="H98" s="222">
        <v>32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49</v>
      </c>
      <c r="O98" s="87"/>
      <c r="P98" s="227">
        <f>O98*H98</f>
        <v>0</v>
      </c>
      <c r="Q98" s="227">
        <v>0.00084999999999999995</v>
      </c>
      <c r="R98" s="227">
        <f>Q98*H98</f>
        <v>0.027199999999999998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379</v>
      </c>
      <c r="BM98" s="229" t="s">
        <v>8471</v>
      </c>
    </row>
    <row r="99" s="2" customFormat="1">
      <c r="A99" s="41"/>
      <c r="B99" s="42"/>
      <c r="C99" s="43"/>
      <c r="D99" s="231" t="s">
        <v>381</v>
      </c>
      <c r="E99" s="43"/>
      <c r="F99" s="232" t="s">
        <v>8338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8472</v>
      </c>
      <c r="G100" s="248"/>
      <c r="H100" s="251">
        <v>32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44.25" customHeight="1">
      <c r="A101" s="41"/>
      <c r="B101" s="42"/>
      <c r="C101" s="218" t="s">
        <v>405</v>
      </c>
      <c r="D101" s="218" t="s">
        <v>375</v>
      </c>
      <c r="E101" s="219" t="s">
        <v>8340</v>
      </c>
      <c r="F101" s="220" t="s">
        <v>8341</v>
      </c>
      <c r="G101" s="221" t="s">
        <v>153</v>
      </c>
      <c r="H101" s="222">
        <v>32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49</v>
      </c>
      <c r="O101" s="87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379</v>
      </c>
      <c r="BM101" s="229" t="s">
        <v>8473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8343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8472</v>
      </c>
      <c r="G103" s="248"/>
      <c r="H103" s="251">
        <v>32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62.7" customHeight="1">
      <c r="A104" s="41"/>
      <c r="B104" s="42"/>
      <c r="C104" s="218" t="s">
        <v>411</v>
      </c>
      <c r="D104" s="218" t="s">
        <v>375</v>
      </c>
      <c r="E104" s="219" t="s">
        <v>436</v>
      </c>
      <c r="F104" s="220" t="s">
        <v>437</v>
      </c>
      <c r="G104" s="221" t="s">
        <v>212</v>
      </c>
      <c r="H104" s="222">
        <v>15.199999999999999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379</v>
      </c>
      <c r="BM104" s="229" t="s">
        <v>8474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439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8475</v>
      </c>
      <c r="G106" s="248"/>
      <c r="H106" s="251">
        <v>15.199999999999999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44.25" customHeight="1">
      <c r="A107" s="41"/>
      <c r="B107" s="42"/>
      <c r="C107" s="218" t="s">
        <v>416</v>
      </c>
      <c r="D107" s="218" t="s">
        <v>375</v>
      </c>
      <c r="E107" s="219" t="s">
        <v>5375</v>
      </c>
      <c r="F107" s="220" t="s">
        <v>5376</v>
      </c>
      <c r="G107" s="221" t="s">
        <v>463</v>
      </c>
      <c r="H107" s="222">
        <v>27.359999999999999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379</v>
      </c>
      <c r="BM107" s="229" t="s">
        <v>8476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5378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8477</v>
      </c>
      <c r="G109" s="248"/>
      <c r="H109" s="251">
        <v>27.359999999999999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37.8" customHeight="1">
      <c r="A110" s="41"/>
      <c r="B110" s="42"/>
      <c r="C110" s="218" t="s">
        <v>422</v>
      </c>
      <c r="D110" s="218" t="s">
        <v>375</v>
      </c>
      <c r="E110" s="219" t="s">
        <v>476</v>
      </c>
      <c r="F110" s="220" t="s">
        <v>477</v>
      </c>
      <c r="G110" s="221" t="s">
        <v>212</v>
      </c>
      <c r="H110" s="222">
        <v>15.199999999999999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49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85</v>
      </c>
      <c r="BK110" s="230">
        <f>ROUND(I110*H110,2)</f>
        <v>0</v>
      </c>
      <c r="BL110" s="20" t="s">
        <v>379</v>
      </c>
      <c r="BM110" s="229" t="s">
        <v>8478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479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8475</v>
      </c>
      <c r="G112" s="248"/>
      <c r="H112" s="251">
        <v>15.199999999999999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44.25" customHeight="1">
      <c r="A113" s="41"/>
      <c r="B113" s="42"/>
      <c r="C113" s="218" t="s">
        <v>430</v>
      </c>
      <c r="D113" s="218" t="s">
        <v>375</v>
      </c>
      <c r="E113" s="219" t="s">
        <v>8479</v>
      </c>
      <c r="F113" s="220" t="s">
        <v>8480</v>
      </c>
      <c r="G113" s="221" t="s">
        <v>212</v>
      </c>
      <c r="H113" s="222">
        <v>14.4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379</v>
      </c>
      <c r="BM113" s="229" t="s">
        <v>8481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8482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8483</v>
      </c>
      <c r="G115" s="248"/>
      <c r="H115" s="251">
        <v>14.4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8484</v>
      </c>
      <c r="F116" s="220" t="s">
        <v>8485</v>
      </c>
      <c r="G116" s="221" t="s">
        <v>212</v>
      </c>
      <c r="H116" s="222">
        <v>1.6000000000000001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49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85</v>
      </c>
      <c r="BK116" s="230">
        <f>ROUND(I116*H116,2)</f>
        <v>0</v>
      </c>
      <c r="BL116" s="20" t="s">
        <v>379</v>
      </c>
      <c r="BM116" s="229" t="s">
        <v>8486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8487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8488</v>
      </c>
      <c r="G118" s="248"/>
      <c r="H118" s="251">
        <v>1.6000000000000001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1.6000000000000001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16.5" customHeight="1">
      <c r="A120" s="41"/>
      <c r="B120" s="42"/>
      <c r="C120" s="280" t="s">
        <v>449</v>
      </c>
      <c r="D120" s="280" t="s">
        <v>489</v>
      </c>
      <c r="E120" s="281" t="s">
        <v>5386</v>
      </c>
      <c r="F120" s="282" t="s">
        <v>5387</v>
      </c>
      <c r="G120" s="283" t="s">
        <v>463</v>
      </c>
      <c r="H120" s="284">
        <v>27.359999999999999</v>
      </c>
      <c r="I120" s="285"/>
      <c r="J120" s="286">
        <f>ROUND(I120*H120,2)</f>
        <v>0</v>
      </c>
      <c r="K120" s="282" t="s">
        <v>5388</v>
      </c>
      <c r="L120" s="287"/>
      <c r="M120" s="288" t="s">
        <v>19</v>
      </c>
      <c r="N120" s="289" t="s">
        <v>49</v>
      </c>
      <c r="O120" s="87"/>
      <c r="P120" s="227">
        <f>O120*H120</f>
        <v>0</v>
      </c>
      <c r="Q120" s="227">
        <v>1</v>
      </c>
      <c r="R120" s="227">
        <f>Q120*H120</f>
        <v>27.359999999999999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422</v>
      </c>
      <c r="AT120" s="229" t="s">
        <v>489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85</v>
      </c>
      <c r="BK120" s="230">
        <f>ROUND(I120*H120,2)</f>
        <v>0</v>
      </c>
      <c r="BL120" s="20" t="s">
        <v>379</v>
      </c>
      <c r="BM120" s="229" t="s">
        <v>8489</v>
      </c>
    </row>
    <row r="121" s="14" customFormat="1">
      <c r="A121" s="14"/>
      <c r="B121" s="247"/>
      <c r="C121" s="248"/>
      <c r="D121" s="238" t="s">
        <v>383</v>
      </c>
      <c r="E121" s="249" t="s">
        <v>19</v>
      </c>
      <c r="F121" s="250" t="s">
        <v>8490</v>
      </c>
      <c r="G121" s="248"/>
      <c r="H121" s="251">
        <v>27.359999999999999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383</v>
      </c>
      <c r="AU121" s="257" t="s">
        <v>91</v>
      </c>
      <c r="AV121" s="14" t="s">
        <v>91</v>
      </c>
      <c r="AW121" s="14" t="s">
        <v>37</v>
      </c>
      <c r="AX121" s="14" t="s">
        <v>85</v>
      </c>
      <c r="AY121" s="257" t="s">
        <v>373</v>
      </c>
    </row>
    <row r="122" s="2" customFormat="1" ht="33" customHeight="1">
      <c r="A122" s="41"/>
      <c r="B122" s="42"/>
      <c r="C122" s="218" t="s">
        <v>8</v>
      </c>
      <c r="D122" s="218" t="s">
        <v>375</v>
      </c>
      <c r="E122" s="219" t="s">
        <v>8491</v>
      </c>
      <c r="F122" s="220" t="s">
        <v>8492</v>
      </c>
      <c r="G122" s="221" t="s">
        <v>153</v>
      </c>
      <c r="H122" s="222">
        <v>4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49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85</v>
      </c>
      <c r="BK122" s="230">
        <f>ROUND(I122*H122,2)</f>
        <v>0</v>
      </c>
      <c r="BL122" s="20" t="s">
        <v>379</v>
      </c>
      <c r="BM122" s="229" t="s">
        <v>8493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8494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8495</v>
      </c>
      <c r="G124" s="248"/>
      <c r="H124" s="251">
        <v>4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5391</v>
      </c>
      <c r="F126" s="220" t="s">
        <v>5392</v>
      </c>
      <c r="G126" s="221" t="s">
        <v>212</v>
      </c>
      <c r="H126" s="222">
        <v>0.80000000000000004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49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85</v>
      </c>
      <c r="BK126" s="230">
        <f>ROUND(I126*H126,2)</f>
        <v>0</v>
      </c>
      <c r="BL126" s="20" t="s">
        <v>379</v>
      </c>
      <c r="BM126" s="229" t="s">
        <v>8496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5394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8497</v>
      </c>
      <c r="G128" s="248"/>
      <c r="H128" s="251">
        <v>0.80000000000000004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8081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SUM(P130:P135)</f>
        <v>0</v>
      </c>
      <c r="Q129" s="210"/>
      <c r="R129" s="211">
        <f>SUM(R130:R135)</f>
        <v>1.2585600000000001</v>
      </c>
      <c r="S129" s="210"/>
      <c r="T129" s="21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SUM(BK130:BK135)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8498</v>
      </c>
      <c r="F130" s="220" t="s">
        <v>8499</v>
      </c>
      <c r="G130" s="221" t="s">
        <v>153</v>
      </c>
      <c r="H130" s="222">
        <v>4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49</v>
      </c>
      <c r="O130" s="87"/>
      <c r="P130" s="227">
        <f>O130*H130</f>
        <v>0</v>
      </c>
      <c r="Q130" s="227">
        <v>0.22542000000000001</v>
      </c>
      <c r="R130" s="227">
        <f>Q130*H130</f>
        <v>0.90168000000000004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85</v>
      </c>
      <c r="BK130" s="230">
        <f>ROUND(I130*H130,2)</f>
        <v>0</v>
      </c>
      <c r="BL130" s="20" t="s">
        <v>379</v>
      </c>
      <c r="BM130" s="229" t="s">
        <v>8500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8501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8460</v>
      </c>
      <c r="G132" s="248"/>
      <c r="H132" s="251">
        <v>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78" customHeight="1">
      <c r="A133" s="41"/>
      <c r="B133" s="42"/>
      <c r="C133" s="218" t="s">
        <v>475</v>
      </c>
      <c r="D133" s="218" t="s">
        <v>375</v>
      </c>
      <c r="E133" s="219" t="s">
        <v>8502</v>
      </c>
      <c r="F133" s="220" t="s">
        <v>8503</v>
      </c>
      <c r="G133" s="221" t="s">
        <v>153</v>
      </c>
      <c r="H133" s="222">
        <v>4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49</v>
      </c>
      <c r="O133" s="87"/>
      <c r="P133" s="227">
        <f>O133*H133</f>
        <v>0</v>
      </c>
      <c r="Q133" s="227">
        <v>0.089219999999999994</v>
      </c>
      <c r="R133" s="227">
        <f>Q133*H133</f>
        <v>0.35687999999999998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85</v>
      </c>
      <c r="BK133" s="230">
        <f>ROUND(I133*H133,2)</f>
        <v>0</v>
      </c>
      <c r="BL133" s="20" t="s">
        <v>379</v>
      </c>
      <c r="BM133" s="229" t="s">
        <v>8504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8505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8460</v>
      </c>
      <c r="G135" s="248"/>
      <c r="H135" s="251">
        <v>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12" customFormat="1" ht="22.8" customHeight="1">
      <c r="A136" s="12"/>
      <c r="B136" s="202"/>
      <c r="C136" s="203"/>
      <c r="D136" s="204" t="s">
        <v>77</v>
      </c>
      <c r="E136" s="216" t="s">
        <v>422</v>
      </c>
      <c r="F136" s="216" t="s">
        <v>8124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SUM(P137:P153)</f>
        <v>0</v>
      </c>
      <c r="Q136" s="210"/>
      <c r="R136" s="211">
        <f>SUM(R137:R153)</f>
        <v>0.049215000000000002</v>
      </c>
      <c r="S136" s="210"/>
      <c r="T136" s="212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85</v>
      </c>
      <c r="AT136" s="214" t="s">
        <v>77</v>
      </c>
      <c r="AU136" s="214" t="s">
        <v>85</v>
      </c>
      <c r="AY136" s="213" t="s">
        <v>373</v>
      </c>
      <c r="BK136" s="215">
        <f>SUM(BK137:BK153)</f>
        <v>0</v>
      </c>
    </row>
    <row r="137" s="2" customFormat="1" ht="21.75" customHeight="1">
      <c r="A137" s="41"/>
      <c r="B137" s="42"/>
      <c r="C137" s="218" t="s">
        <v>482</v>
      </c>
      <c r="D137" s="218" t="s">
        <v>375</v>
      </c>
      <c r="E137" s="219" t="s">
        <v>8506</v>
      </c>
      <c r="F137" s="220" t="s">
        <v>8507</v>
      </c>
      <c r="G137" s="221" t="s">
        <v>595</v>
      </c>
      <c r="H137" s="222">
        <v>1</v>
      </c>
      <c r="I137" s="223"/>
      <c r="J137" s="224">
        <f>ROUND(I137*H137,2)</f>
        <v>0</v>
      </c>
      <c r="K137" s="220" t="s">
        <v>5388</v>
      </c>
      <c r="L137" s="47"/>
      <c r="M137" s="225" t="s">
        <v>19</v>
      </c>
      <c r="N137" s="226" t="s">
        <v>49</v>
      </c>
      <c r="O137" s="87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9" t="s">
        <v>379</v>
      </c>
      <c r="AT137" s="229" t="s">
        <v>375</v>
      </c>
      <c r="AU137" s="229" t="s">
        <v>91</v>
      </c>
      <c r="AY137" s="20" t="s">
        <v>373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0" t="s">
        <v>85</v>
      </c>
      <c r="BK137" s="230">
        <f>ROUND(I137*H137,2)</f>
        <v>0</v>
      </c>
      <c r="BL137" s="20" t="s">
        <v>379</v>
      </c>
      <c r="BM137" s="229" t="s">
        <v>8508</v>
      </c>
    </row>
    <row r="138" s="2" customFormat="1" ht="37.8" customHeight="1">
      <c r="A138" s="41"/>
      <c r="B138" s="42"/>
      <c r="C138" s="218" t="s">
        <v>488</v>
      </c>
      <c r="D138" s="218" t="s">
        <v>375</v>
      </c>
      <c r="E138" s="219" t="s">
        <v>8509</v>
      </c>
      <c r="F138" s="220" t="s">
        <v>8510</v>
      </c>
      <c r="G138" s="221" t="s">
        <v>230</v>
      </c>
      <c r="H138" s="222">
        <v>20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49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85</v>
      </c>
      <c r="BK138" s="230">
        <f>ROUND(I138*H138,2)</f>
        <v>0</v>
      </c>
      <c r="BL138" s="20" t="s">
        <v>379</v>
      </c>
      <c r="BM138" s="229" t="s">
        <v>8511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8512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8513</v>
      </c>
      <c r="G140" s="248"/>
      <c r="H140" s="251">
        <v>20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24.15" customHeight="1">
      <c r="A141" s="41"/>
      <c r="B141" s="42"/>
      <c r="C141" s="280" t="s">
        <v>494</v>
      </c>
      <c r="D141" s="280" t="s">
        <v>489</v>
      </c>
      <c r="E141" s="281" t="s">
        <v>8514</v>
      </c>
      <c r="F141" s="282" t="s">
        <v>8515</v>
      </c>
      <c r="G141" s="283" t="s">
        <v>230</v>
      </c>
      <c r="H141" s="284">
        <v>20.300000000000001</v>
      </c>
      <c r="I141" s="285"/>
      <c r="J141" s="286">
        <f>ROUND(I141*H141,2)</f>
        <v>0</v>
      </c>
      <c r="K141" s="282" t="s">
        <v>378</v>
      </c>
      <c r="L141" s="287"/>
      <c r="M141" s="288" t="s">
        <v>19</v>
      </c>
      <c r="N141" s="289" t="s">
        <v>49</v>
      </c>
      <c r="O141" s="87"/>
      <c r="P141" s="227">
        <f>O141*H141</f>
        <v>0</v>
      </c>
      <c r="Q141" s="227">
        <v>0.0010499999999999999</v>
      </c>
      <c r="R141" s="227">
        <f>Q141*H141</f>
        <v>0.021315000000000001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422</v>
      </c>
      <c r="AT141" s="229" t="s">
        <v>489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85</v>
      </c>
      <c r="BK141" s="230">
        <f>ROUND(I141*H141,2)</f>
        <v>0</v>
      </c>
      <c r="BL141" s="20" t="s">
        <v>379</v>
      </c>
      <c r="BM141" s="229" t="s">
        <v>8516</v>
      </c>
    </row>
    <row r="142" s="14" customFormat="1">
      <c r="A142" s="14"/>
      <c r="B142" s="247"/>
      <c r="C142" s="248"/>
      <c r="D142" s="238" t="s">
        <v>383</v>
      </c>
      <c r="E142" s="248"/>
      <c r="F142" s="250" t="s">
        <v>8517</v>
      </c>
      <c r="G142" s="248"/>
      <c r="H142" s="251">
        <v>20.300000000000001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383</v>
      </c>
      <c r="AU142" s="257" t="s">
        <v>91</v>
      </c>
      <c r="AV142" s="14" t="s">
        <v>91</v>
      </c>
      <c r="AW142" s="14" t="s">
        <v>4</v>
      </c>
      <c r="AX142" s="14" t="s">
        <v>85</v>
      </c>
      <c r="AY142" s="257" t="s">
        <v>373</v>
      </c>
    </row>
    <row r="143" s="2" customFormat="1" ht="44.25" customHeight="1">
      <c r="A143" s="41"/>
      <c r="B143" s="42"/>
      <c r="C143" s="218" t="s">
        <v>501</v>
      </c>
      <c r="D143" s="218" t="s">
        <v>375</v>
      </c>
      <c r="E143" s="219" t="s">
        <v>8518</v>
      </c>
      <c r="F143" s="220" t="s">
        <v>8519</v>
      </c>
      <c r="G143" s="221" t="s">
        <v>595</v>
      </c>
      <c r="H143" s="222">
        <v>1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49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85</v>
      </c>
      <c r="BK143" s="230">
        <f>ROUND(I143*H143,2)</f>
        <v>0</v>
      </c>
      <c r="BL143" s="20" t="s">
        <v>379</v>
      </c>
      <c r="BM143" s="229" t="s">
        <v>8520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8521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2" customFormat="1" ht="24.15" customHeight="1">
      <c r="A145" s="41"/>
      <c r="B145" s="42"/>
      <c r="C145" s="280" t="s">
        <v>512</v>
      </c>
      <c r="D145" s="280" t="s">
        <v>489</v>
      </c>
      <c r="E145" s="281" t="s">
        <v>8522</v>
      </c>
      <c r="F145" s="282" t="s">
        <v>8523</v>
      </c>
      <c r="G145" s="283" t="s">
        <v>595</v>
      </c>
      <c r="H145" s="284">
        <v>1</v>
      </c>
      <c r="I145" s="285"/>
      <c r="J145" s="286">
        <f>ROUND(I145*H145,2)</f>
        <v>0</v>
      </c>
      <c r="K145" s="282" t="s">
        <v>5388</v>
      </c>
      <c r="L145" s="287"/>
      <c r="M145" s="288" t="s">
        <v>19</v>
      </c>
      <c r="N145" s="289" t="s">
        <v>49</v>
      </c>
      <c r="O145" s="87"/>
      <c r="P145" s="227">
        <f>O145*H145</f>
        <v>0</v>
      </c>
      <c r="Q145" s="227">
        <v>0.0027000000000000001</v>
      </c>
      <c r="R145" s="227">
        <f>Q145*H145</f>
        <v>0.0027000000000000001</v>
      </c>
      <c r="S145" s="227">
        <v>0</v>
      </c>
      <c r="T145" s="22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9" t="s">
        <v>422</v>
      </c>
      <c r="AT145" s="229" t="s">
        <v>489</v>
      </c>
      <c r="AU145" s="229" t="s">
        <v>91</v>
      </c>
      <c r="AY145" s="20" t="s">
        <v>373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0" t="s">
        <v>85</v>
      </c>
      <c r="BK145" s="230">
        <f>ROUND(I145*H145,2)</f>
        <v>0</v>
      </c>
      <c r="BL145" s="20" t="s">
        <v>379</v>
      </c>
      <c r="BM145" s="229" t="s">
        <v>8524</v>
      </c>
    </row>
    <row r="146" s="2" customFormat="1" ht="24.15" customHeight="1">
      <c r="A146" s="41"/>
      <c r="B146" s="42"/>
      <c r="C146" s="218" t="s">
        <v>7</v>
      </c>
      <c r="D146" s="218" t="s">
        <v>375</v>
      </c>
      <c r="E146" s="219" t="s">
        <v>8525</v>
      </c>
      <c r="F146" s="220" t="s">
        <v>8526</v>
      </c>
      <c r="G146" s="221" t="s">
        <v>230</v>
      </c>
      <c r="H146" s="222">
        <v>20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49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85</v>
      </c>
      <c r="BK146" s="230">
        <f>ROUND(I146*H146,2)</f>
        <v>0</v>
      </c>
      <c r="BL146" s="20" t="s">
        <v>379</v>
      </c>
      <c r="BM146" s="229" t="s">
        <v>8527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8528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16.5" customHeight="1">
      <c r="A148" s="41"/>
      <c r="B148" s="42"/>
      <c r="C148" s="218" t="s">
        <v>533</v>
      </c>
      <c r="D148" s="218" t="s">
        <v>375</v>
      </c>
      <c r="E148" s="219" t="s">
        <v>8529</v>
      </c>
      <c r="F148" s="220" t="s">
        <v>8530</v>
      </c>
      <c r="G148" s="221" t="s">
        <v>230</v>
      </c>
      <c r="H148" s="222">
        <v>20</v>
      </c>
      <c r="I148" s="223"/>
      <c r="J148" s="224">
        <f>ROUND(I148*H148,2)</f>
        <v>0</v>
      </c>
      <c r="K148" s="220" t="s">
        <v>378</v>
      </c>
      <c r="L148" s="47"/>
      <c r="M148" s="225" t="s">
        <v>19</v>
      </c>
      <c r="N148" s="226" t="s">
        <v>49</v>
      </c>
      <c r="O148" s="87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85</v>
      </c>
      <c r="BK148" s="230">
        <f>ROUND(I148*H148,2)</f>
        <v>0</v>
      </c>
      <c r="BL148" s="20" t="s">
        <v>379</v>
      </c>
      <c r="BM148" s="229" t="s">
        <v>8531</v>
      </c>
    </row>
    <row r="149" s="2" customFormat="1">
      <c r="A149" s="41"/>
      <c r="B149" s="42"/>
      <c r="C149" s="43"/>
      <c r="D149" s="231" t="s">
        <v>381</v>
      </c>
      <c r="E149" s="43"/>
      <c r="F149" s="232" t="s">
        <v>8532</v>
      </c>
      <c r="G149" s="43"/>
      <c r="H149" s="43"/>
      <c r="I149" s="233"/>
      <c r="J149" s="43"/>
      <c r="K149" s="43"/>
      <c r="L149" s="47"/>
      <c r="M149" s="234"/>
      <c r="N149" s="23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381</v>
      </c>
      <c r="AU149" s="20" t="s">
        <v>91</v>
      </c>
    </row>
    <row r="150" s="2" customFormat="1" ht="16.5" customHeight="1">
      <c r="A150" s="41"/>
      <c r="B150" s="42"/>
      <c r="C150" s="280" t="s">
        <v>543</v>
      </c>
      <c r="D150" s="280" t="s">
        <v>489</v>
      </c>
      <c r="E150" s="281" t="s">
        <v>8533</v>
      </c>
      <c r="F150" s="282" t="s">
        <v>8534</v>
      </c>
      <c r="G150" s="283" t="s">
        <v>595</v>
      </c>
      <c r="H150" s="284">
        <v>1</v>
      </c>
      <c r="I150" s="285"/>
      <c r="J150" s="286">
        <f>ROUND(I150*H150,2)</f>
        <v>0</v>
      </c>
      <c r="K150" s="282" t="s">
        <v>5388</v>
      </c>
      <c r="L150" s="287"/>
      <c r="M150" s="288" t="s">
        <v>19</v>
      </c>
      <c r="N150" s="289" t="s">
        <v>49</v>
      </c>
      <c r="O150" s="87"/>
      <c r="P150" s="227">
        <f>O150*H150</f>
        <v>0</v>
      </c>
      <c r="Q150" s="227">
        <v>0.00059999999999999995</v>
      </c>
      <c r="R150" s="227">
        <f>Q150*H150</f>
        <v>0.00059999999999999995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422</v>
      </c>
      <c r="AT150" s="229" t="s">
        <v>489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85</v>
      </c>
      <c r="BK150" s="230">
        <f>ROUND(I150*H150,2)</f>
        <v>0</v>
      </c>
      <c r="BL150" s="20" t="s">
        <v>379</v>
      </c>
      <c r="BM150" s="229" t="s">
        <v>8535</v>
      </c>
    </row>
    <row r="151" s="2" customFormat="1" ht="16.5" customHeight="1">
      <c r="A151" s="41"/>
      <c r="B151" s="42"/>
      <c r="C151" s="280" t="s">
        <v>552</v>
      </c>
      <c r="D151" s="280" t="s">
        <v>489</v>
      </c>
      <c r="E151" s="281" t="s">
        <v>8536</v>
      </c>
      <c r="F151" s="282" t="s">
        <v>8537</v>
      </c>
      <c r="G151" s="283" t="s">
        <v>230</v>
      </c>
      <c r="H151" s="284">
        <v>20</v>
      </c>
      <c r="I151" s="285"/>
      <c r="J151" s="286">
        <f>ROUND(I151*H151,2)</f>
        <v>0</v>
      </c>
      <c r="K151" s="282" t="s">
        <v>5388</v>
      </c>
      <c r="L151" s="287"/>
      <c r="M151" s="288" t="s">
        <v>19</v>
      </c>
      <c r="N151" s="289" t="s">
        <v>49</v>
      </c>
      <c r="O151" s="87"/>
      <c r="P151" s="227">
        <f>O151*H151</f>
        <v>0</v>
      </c>
      <c r="Q151" s="227">
        <v>0.00059999999999999995</v>
      </c>
      <c r="R151" s="227">
        <f>Q151*H151</f>
        <v>0.011999999999999999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422</v>
      </c>
      <c r="AT151" s="229" t="s">
        <v>489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85</v>
      </c>
      <c r="BK151" s="230">
        <f>ROUND(I151*H151,2)</f>
        <v>0</v>
      </c>
      <c r="BL151" s="20" t="s">
        <v>379</v>
      </c>
      <c r="BM151" s="229" t="s">
        <v>8538</v>
      </c>
    </row>
    <row r="152" s="2" customFormat="1" ht="16.5" customHeight="1">
      <c r="A152" s="41"/>
      <c r="B152" s="42"/>
      <c r="C152" s="280" t="s">
        <v>559</v>
      </c>
      <c r="D152" s="280" t="s">
        <v>489</v>
      </c>
      <c r="E152" s="281" t="s">
        <v>8539</v>
      </c>
      <c r="F152" s="282" t="s">
        <v>8540</v>
      </c>
      <c r="G152" s="283" t="s">
        <v>230</v>
      </c>
      <c r="H152" s="284">
        <v>20</v>
      </c>
      <c r="I152" s="285"/>
      <c r="J152" s="286">
        <f>ROUND(I152*H152,2)</f>
        <v>0</v>
      </c>
      <c r="K152" s="282" t="s">
        <v>5388</v>
      </c>
      <c r="L152" s="287"/>
      <c r="M152" s="288" t="s">
        <v>19</v>
      </c>
      <c r="N152" s="289" t="s">
        <v>49</v>
      </c>
      <c r="O152" s="87"/>
      <c r="P152" s="227">
        <f>O152*H152</f>
        <v>0</v>
      </c>
      <c r="Q152" s="227">
        <v>0.00059999999999999995</v>
      </c>
      <c r="R152" s="227">
        <f>Q152*H152</f>
        <v>0.011999999999999999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422</v>
      </c>
      <c r="AT152" s="229" t="s">
        <v>489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85</v>
      </c>
      <c r="BK152" s="230">
        <f>ROUND(I152*H152,2)</f>
        <v>0</v>
      </c>
      <c r="BL152" s="20" t="s">
        <v>379</v>
      </c>
      <c r="BM152" s="229" t="s">
        <v>8541</v>
      </c>
    </row>
    <row r="153" s="2" customFormat="1" ht="16.5" customHeight="1">
      <c r="A153" s="41"/>
      <c r="B153" s="42"/>
      <c r="C153" s="280" t="s">
        <v>570</v>
      </c>
      <c r="D153" s="280" t="s">
        <v>489</v>
      </c>
      <c r="E153" s="281" t="s">
        <v>8542</v>
      </c>
      <c r="F153" s="282" t="s">
        <v>8543</v>
      </c>
      <c r="G153" s="283" t="s">
        <v>595</v>
      </c>
      <c r="H153" s="284">
        <v>1</v>
      </c>
      <c r="I153" s="285"/>
      <c r="J153" s="286">
        <f>ROUND(I153*H153,2)</f>
        <v>0</v>
      </c>
      <c r="K153" s="282" t="s">
        <v>5388</v>
      </c>
      <c r="L153" s="287"/>
      <c r="M153" s="288" t="s">
        <v>19</v>
      </c>
      <c r="N153" s="289" t="s">
        <v>49</v>
      </c>
      <c r="O153" s="87"/>
      <c r="P153" s="227">
        <f>O153*H153</f>
        <v>0</v>
      </c>
      <c r="Q153" s="227">
        <v>0.00059999999999999995</v>
      </c>
      <c r="R153" s="227">
        <f>Q153*H153</f>
        <v>0.00059999999999999995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422</v>
      </c>
      <c r="AT153" s="229" t="s">
        <v>489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85</v>
      </c>
      <c r="BK153" s="230">
        <f>ROUND(I153*H153,2)</f>
        <v>0</v>
      </c>
      <c r="BL153" s="20" t="s">
        <v>379</v>
      </c>
      <c r="BM153" s="229" t="s">
        <v>8544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430</v>
      </c>
      <c r="F154" s="216" t="s">
        <v>8161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SUM(P155:P162)</f>
        <v>0</v>
      </c>
      <c r="Q154" s="210"/>
      <c r="R154" s="211">
        <f>SUM(R155:R162)</f>
        <v>0</v>
      </c>
      <c r="S154" s="210"/>
      <c r="T154" s="212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SUM(BK155:BK162)</f>
        <v>0</v>
      </c>
    </row>
    <row r="155" s="2" customFormat="1" ht="33" customHeight="1">
      <c r="A155" s="41"/>
      <c r="B155" s="42"/>
      <c r="C155" s="218" t="s">
        <v>578</v>
      </c>
      <c r="D155" s="218" t="s">
        <v>375</v>
      </c>
      <c r="E155" s="219" t="s">
        <v>8366</v>
      </c>
      <c r="F155" s="220" t="s">
        <v>8367</v>
      </c>
      <c r="G155" s="221" t="s">
        <v>153</v>
      </c>
      <c r="H155" s="222">
        <v>4</v>
      </c>
      <c r="I155" s="223"/>
      <c r="J155" s="224">
        <f>ROUND(I155*H155,2)</f>
        <v>0</v>
      </c>
      <c r="K155" s="220" t="s">
        <v>378</v>
      </c>
      <c r="L155" s="47"/>
      <c r="M155" s="225" t="s">
        <v>19</v>
      </c>
      <c r="N155" s="226" t="s">
        <v>49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85</v>
      </c>
      <c r="BK155" s="230">
        <f>ROUND(I155*H155,2)</f>
        <v>0</v>
      </c>
      <c r="BL155" s="20" t="s">
        <v>379</v>
      </c>
      <c r="BM155" s="229" t="s">
        <v>8545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8369</v>
      </c>
      <c r="G156" s="43"/>
      <c r="H156" s="43"/>
      <c r="I156" s="233"/>
      <c r="J156" s="43"/>
      <c r="K156" s="43"/>
      <c r="L156" s="47"/>
      <c r="M156" s="234"/>
      <c r="N156" s="23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14" customFormat="1">
      <c r="A157" s="14"/>
      <c r="B157" s="247"/>
      <c r="C157" s="248"/>
      <c r="D157" s="238" t="s">
        <v>383</v>
      </c>
      <c r="E157" s="249" t="s">
        <v>19</v>
      </c>
      <c r="F157" s="250" t="s">
        <v>8495</v>
      </c>
      <c r="G157" s="248"/>
      <c r="H157" s="251">
        <v>4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383</v>
      </c>
      <c r="AU157" s="257" t="s">
        <v>91</v>
      </c>
      <c r="AV157" s="14" t="s">
        <v>91</v>
      </c>
      <c r="AW157" s="14" t="s">
        <v>37</v>
      </c>
      <c r="AX157" s="14" t="s">
        <v>85</v>
      </c>
      <c r="AY157" s="257" t="s">
        <v>373</v>
      </c>
    </row>
    <row r="158" s="2" customFormat="1" ht="37.8" customHeight="1">
      <c r="A158" s="41"/>
      <c r="B158" s="42"/>
      <c r="C158" s="218" t="s">
        <v>587</v>
      </c>
      <c r="D158" s="218" t="s">
        <v>375</v>
      </c>
      <c r="E158" s="219" t="s">
        <v>8370</v>
      </c>
      <c r="F158" s="220" t="s">
        <v>8371</v>
      </c>
      <c r="G158" s="221" t="s">
        <v>153</v>
      </c>
      <c r="H158" s="222">
        <v>4</v>
      </c>
      <c r="I158" s="223"/>
      <c r="J158" s="224">
        <f>ROUND(I158*H158,2)</f>
        <v>0</v>
      </c>
      <c r="K158" s="220" t="s">
        <v>378</v>
      </c>
      <c r="L158" s="47"/>
      <c r="M158" s="225" t="s">
        <v>19</v>
      </c>
      <c r="N158" s="226" t="s">
        <v>49</v>
      </c>
      <c r="O158" s="87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85</v>
      </c>
      <c r="BK158" s="230">
        <f>ROUND(I158*H158,2)</f>
        <v>0</v>
      </c>
      <c r="BL158" s="20" t="s">
        <v>379</v>
      </c>
      <c r="BM158" s="229" t="s">
        <v>8546</v>
      </c>
    </row>
    <row r="159" s="2" customFormat="1">
      <c r="A159" s="41"/>
      <c r="B159" s="42"/>
      <c r="C159" s="43"/>
      <c r="D159" s="231" t="s">
        <v>381</v>
      </c>
      <c r="E159" s="43"/>
      <c r="F159" s="232" t="s">
        <v>8373</v>
      </c>
      <c r="G159" s="43"/>
      <c r="H159" s="43"/>
      <c r="I159" s="233"/>
      <c r="J159" s="43"/>
      <c r="K159" s="43"/>
      <c r="L159" s="47"/>
      <c r="M159" s="234"/>
      <c r="N159" s="23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381</v>
      </c>
      <c r="AU159" s="20" t="s">
        <v>91</v>
      </c>
    </row>
    <row r="160" s="14" customFormat="1">
      <c r="A160" s="14"/>
      <c r="B160" s="247"/>
      <c r="C160" s="248"/>
      <c r="D160" s="238" t="s">
        <v>383</v>
      </c>
      <c r="E160" s="249" t="s">
        <v>19</v>
      </c>
      <c r="F160" s="250" t="s">
        <v>8495</v>
      </c>
      <c r="G160" s="248"/>
      <c r="H160" s="251">
        <v>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383</v>
      </c>
      <c r="AU160" s="257" t="s">
        <v>91</v>
      </c>
      <c r="AV160" s="14" t="s">
        <v>91</v>
      </c>
      <c r="AW160" s="14" t="s">
        <v>37</v>
      </c>
      <c r="AX160" s="14" t="s">
        <v>85</v>
      </c>
      <c r="AY160" s="257" t="s">
        <v>373</v>
      </c>
    </row>
    <row r="161" s="2" customFormat="1" ht="16.5" customHeight="1">
      <c r="A161" s="41"/>
      <c r="B161" s="42"/>
      <c r="C161" s="218" t="s">
        <v>592</v>
      </c>
      <c r="D161" s="218" t="s">
        <v>375</v>
      </c>
      <c r="E161" s="219" t="s">
        <v>8547</v>
      </c>
      <c r="F161" s="220" t="s">
        <v>8375</v>
      </c>
      <c r="G161" s="221" t="s">
        <v>153</v>
      </c>
      <c r="H161" s="222">
        <v>4</v>
      </c>
      <c r="I161" s="223"/>
      <c r="J161" s="224">
        <f>ROUND(I161*H161,2)</f>
        <v>0</v>
      </c>
      <c r="K161" s="220" t="s">
        <v>5388</v>
      </c>
      <c r="L161" s="47"/>
      <c r="M161" s="225" t="s">
        <v>19</v>
      </c>
      <c r="N161" s="226" t="s">
        <v>49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85</v>
      </c>
      <c r="BK161" s="230">
        <f>ROUND(I161*H161,2)</f>
        <v>0</v>
      </c>
      <c r="BL161" s="20" t="s">
        <v>379</v>
      </c>
      <c r="BM161" s="229" t="s">
        <v>8548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8495</v>
      </c>
      <c r="G162" s="248"/>
      <c r="H162" s="251">
        <v>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12" customFormat="1" ht="22.8" customHeight="1">
      <c r="A163" s="12"/>
      <c r="B163" s="202"/>
      <c r="C163" s="203"/>
      <c r="D163" s="204" t="s">
        <v>77</v>
      </c>
      <c r="E163" s="216" t="s">
        <v>1928</v>
      </c>
      <c r="F163" s="216" t="s">
        <v>1929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85</v>
      </c>
      <c r="AT163" s="214" t="s">
        <v>77</v>
      </c>
      <c r="AU163" s="214" t="s">
        <v>85</v>
      </c>
      <c r="AY163" s="213" t="s">
        <v>373</v>
      </c>
      <c r="BK163" s="215">
        <f>SUM(BK164:BK165)</f>
        <v>0</v>
      </c>
    </row>
    <row r="164" s="2" customFormat="1" ht="49.05" customHeight="1">
      <c r="A164" s="41"/>
      <c r="B164" s="42"/>
      <c r="C164" s="218" t="s">
        <v>598</v>
      </c>
      <c r="D164" s="218" t="s">
        <v>375</v>
      </c>
      <c r="E164" s="219" t="s">
        <v>8549</v>
      </c>
      <c r="F164" s="220" t="s">
        <v>8550</v>
      </c>
      <c r="G164" s="221" t="s">
        <v>463</v>
      </c>
      <c r="H164" s="222">
        <v>28.731000000000002</v>
      </c>
      <c r="I164" s="223"/>
      <c r="J164" s="224">
        <f>ROUND(I164*H164,2)</f>
        <v>0</v>
      </c>
      <c r="K164" s="220" t="s">
        <v>378</v>
      </c>
      <c r="L164" s="47"/>
      <c r="M164" s="225" t="s">
        <v>19</v>
      </c>
      <c r="N164" s="226" t="s">
        <v>49</v>
      </c>
      <c r="O164" s="87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9" t="s">
        <v>379</v>
      </c>
      <c r="AT164" s="229" t="s">
        <v>375</v>
      </c>
      <c r="AU164" s="229" t="s">
        <v>91</v>
      </c>
      <c r="AY164" s="20" t="s">
        <v>373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0" t="s">
        <v>85</v>
      </c>
      <c r="BK164" s="230">
        <f>ROUND(I164*H164,2)</f>
        <v>0</v>
      </c>
      <c r="BL164" s="20" t="s">
        <v>379</v>
      </c>
      <c r="BM164" s="229" t="s">
        <v>8551</v>
      </c>
    </row>
    <row r="165" s="2" customFormat="1">
      <c r="A165" s="41"/>
      <c r="B165" s="42"/>
      <c r="C165" s="43"/>
      <c r="D165" s="231" t="s">
        <v>381</v>
      </c>
      <c r="E165" s="43"/>
      <c r="F165" s="232" t="s">
        <v>8552</v>
      </c>
      <c r="G165" s="43"/>
      <c r="H165" s="43"/>
      <c r="I165" s="233"/>
      <c r="J165" s="43"/>
      <c r="K165" s="43"/>
      <c r="L165" s="47"/>
      <c r="M165" s="298"/>
      <c r="N165" s="299"/>
      <c r="O165" s="300"/>
      <c r="P165" s="300"/>
      <c r="Q165" s="300"/>
      <c r="R165" s="300"/>
      <c r="S165" s="300"/>
      <c r="T165" s="30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381</v>
      </c>
      <c r="AU165" s="20" t="s">
        <v>91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ni8enlCjfIX0m8vq4Xo2gSkiiR4yLKNwNWidWdoidBQ8PAbPmetmaRvSUyjdrYTAMkQCLqOOUxUp9ePBbgttUw==" hashValue="ci4DMoqK+XOkW1amv5TeY+YnRGkw21LYfIoIsdUdVX7OVk6JAMbGNdhkk4jgFGX2NRuped9D82kU2wPds8NMrA==" algorithmName="SHA-512" password="CC3D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06123"/>
    <hyperlink ref="F93" r:id="rId2" display="https://podminky.urs.cz/item/CS_URS_2024_02/131413711"/>
    <hyperlink ref="F96" r:id="rId3" display="https://podminky.urs.cz/item/CS_URS_2024_02/141721211"/>
    <hyperlink ref="F99" r:id="rId4" display="https://podminky.urs.cz/item/CS_URS_2024_02/151101102"/>
    <hyperlink ref="F102" r:id="rId5" display="https://podminky.urs.cz/item/CS_URS_2024_02/151101112"/>
    <hyperlink ref="F105" r:id="rId6" display="https://podminky.urs.cz/item/CS_URS_2024_02/162651132"/>
    <hyperlink ref="F108" r:id="rId7" display="https://podminky.urs.cz/item/CS_URS_2024_02/171201231"/>
    <hyperlink ref="F111" r:id="rId8" display="https://podminky.urs.cz/item/CS_URS_2024_02/171251201"/>
    <hyperlink ref="F114" r:id="rId9" display="https://podminky.urs.cz/item/CS_URS_2024_02/174111102"/>
    <hyperlink ref="F117" r:id="rId10" display="https://podminky.urs.cz/item/CS_URS_2024_02/174211101"/>
    <hyperlink ref="F123" r:id="rId11" display="https://podminky.urs.cz/item/CS_URS_2024_02/18191411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96211130"/>
    <hyperlink ref="F139" r:id="rId15" display="https://podminky.urs.cz/item/CS_URS_2024_02/871211141"/>
    <hyperlink ref="F144" r:id="rId16" display="https://podminky.urs.cz/item/CS_URS_2024_02/891249111"/>
    <hyperlink ref="F147" r:id="rId17" display="https://podminky.urs.cz/item/CS_URS_2024_02/892233121"/>
    <hyperlink ref="F149" r:id="rId18" display="https://podminky.urs.cz/item/CS_URS_2024_02/892241111"/>
    <hyperlink ref="F156" r:id="rId19" display="https://podminky.urs.cz/item/CS_URS_2024_02/111111101"/>
    <hyperlink ref="F159" r:id="rId20" display="https://podminky.urs.cz/item/CS_URS_2024_02/181311103"/>
    <hyperlink ref="F165" r:id="rId21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8553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ROUND(J86,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ROUND((SUM(BE86:BE182)),  2)</f>
        <v>0</v>
      </c>
      <c r="G33" s="41"/>
      <c r="H33" s="41"/>
      <c r="I33" s="163">
        <v>0.20999999999999999</v>
      </c>
      <c r="J33" s="162">
        <f>ROUND(((SUM(BE86:BE182))*I33),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ROUND((SUM(BF86:BF182)),  2)</f>
        <v>0</v>
      </c>
      <c r="G34" s="41"/>
      <c r="H34" s="41"/>
      <c r="I34" s="163">
        <v>0.12</v>
      </c>
      <c r="J34" s="162">
        <f>ROUND(((SUM(BF86:BF182))*I34),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ROUND((SUM(BG86:BG182)),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ROUND((SUM(BH86:BH182)),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ROUND((SUM(BI86:BI182)),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IO.04 - Jednotná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J87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J88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J125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8031</v>
      </c>
      <c r="E63" s="188"/>
      <c r="F63" s="188"/>
      <c r="G63" s="188"/>
      <c r="H63" s="188"/>
      <c r="I63" s="188"/>
      <c r="J63" s="189">
        <f>J129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8035</v>
      </c>
      <c r="E64" s="188"/>
      <c r="F64" s="188"/>
      <c r="G64" s="188"/>
      <c r="H64" s="188"/>
      <c r="I64" s="188"/>
      <c r="J64" s="189">
        <f>J142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8038</v>
      </c>
      <c r="E65" s="188"/>
      <c r="F65" s="188"/>
      <c r="G65" s="188"/>
      <c r="H65" s="188"/>
      <c r="I65" s="188"/>
      <c r="J65" s="189">
        <f>J170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8"/>
      <c r="D66" s="187" t="s">
        <v>336</v>
      </c>
      <c r="E66" s="188"/>
      <c r="F66" s="188"/>
      <c r="G66" s="188"/>
      <c r="H66" s="188"/>
      <c r="I66" s="188"/>
      <c r="J66" s="189">
        <f>J180</f>
        <v>0</v>
      </c>
      <c r="K66" s="128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358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5" t="str">
        <f>E7</f>
        <v>Rozšíření domova pro seniory na p.č. 2656/3 a 2634 k.ú. Trutnov - ul. R. Frimla čp. 936, Trutnov</v>
      </c>
      <c r="F76" s="35"/>
      <c r="G76" s="35"/>
      <c r="H76" s="35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171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IO.04 - Jednotná kanalizační přípojka</v>
      </c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p.č. 2656/3 a 2634 k.ú. Trutnov</v>
      </c>
      <c r="G80" s="43"/>
      <c r="H80" s="43"/>
      <c r="I80" s="35" t="s">
        <v>23</v>
      </c>
      <c r="J80" s="75" t="str">
        <f>IF(J12="","",J12)</f>
        <v>29. 7. 2024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Trutnov</v>
      </c>
      <c r="G82" s="43"/>
      <c r="H82" s="43"/>
      <c r="I82" s="35" t="s">
        <v>33</v>
      </c>
      <c r="J82" s="39" t="str">
        <f>E21</f>
        <v>Ondřej Zikán</v>
      </c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38</v>
      </c>
      <c r="J83" s="39" t="str">
        <f>E24</f>
        <v>Ondřej Zikán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91"/>
      <c r="B85" s="192"/>
      <c r="C85" s="193" t="s">
        <v>359</v>
      </c>
      <c r="D85" s="194" t="s">
        <v>63</v>
      </c>
      <c r="E85" s="194" t="s">
        <v>59</v>
      </c>
      <c r="F85" s="194" t="s">
        <v>60</v>
      </c>
      <c r="G85" s="194" t="s">
        <v>360</v>
      </c>
      <c r="H85" s="194" t="s">
        <v>361</v>
      </c>
      <c r="I85" s="194" t="s">
        <v>362</v>
      </c>
      <c r="J85" s="194" t="s">
        <v>326</v>
      </c>
      <c r="K85" s="195" t="s">
        <v>363</v>
      </c>
      <c r="L85" s="196"/>
      <c r="M85" s="95" t="s">
        <v>19</v>
      </c>
      <c r="N85" s="96" t="s">
        <v>48</v>
      </c>
      <c r="O85" s="96" t="s">
        <v>364</v>
      </c>
      <c r="P85" s="96" t="s">
        <v>365</v>
      </c>
      <c r="Q85" s="96" t="s">
        <v>366</v>
      </c>
      <c r="R85" s="96" t="s">
        <v>367</v>
      </c>
      <c r="S85" s="96" t="s">
        <v>368</v>
      </c>
      <c r="T85" s="97" t="s">
        <v>369</v>
      </c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</row>
    <row r="86" s="2" customFormat="1" ht="22.8" customHeight="1">
      <c r="A86" s="41"/>
      <c r="B86" s="42"/>
      <c r="C86" s="102" t="s">
        <v>370</v>
      </c>
      <c r="D86" s="43"/>
      <c r="E86" s="43"/>
      <c r="F86" s="43"/>
      <c r="G86" s="43"/>
      <c r="H86" s="43"/>
      <c r="I86" s="43"/>
      <c r="J86" s="197">
        <f>BK86</f>
        <v>0</v>
      </c>
      <c r="K86" s="43"/>
      <c r="L86" s="47"/>
      <c r="M86" s="98"/>
      <c r="N86" s="198"/>
      <c r="O86" s="99"/>
      <c r="P86" s="199">
        <f>P87</f>
        <v>0</v>
      </c>
      <c r="Q86" s="99"/>
      <c r="R86" s="199">
        <f>R87</f>
        <v>149.85304289999999</v>
      </c>
      <c r="S86" s="99"/>
      <c r="T86" s="200">
        <f>T87</f>
        <v>0.28999999999999998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77</v>
      </c>
      <c r="AU86" s="20" t="s">
        <v>327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77</v>
      </c>
      <c r="E87" s="205" t="s">
        <v>371</v>
      </c>
      <c r="F87" s="205" t="s">
        <v>371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P88+P125+P129+P142+P170+P180</f>
        <v>0</v>
      </c>
      <c r="Q87" s="210"/>
      <c r="R87" s="211">
        <f>R88+R125+R129+R142+R170+R180</f>
        <v>149.85304289999999</v>
      </c>
      <c r="S87" s="210"/>
      <c r="T87" s="212">
        <f>T88+T125+T129+T142+T170+T180</f>
        <v>0.28999999999999998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85</v>
      </c>
      <c r="AT87" s="214" t="s">
        <v>77</v>
      </c>
      <c r="AU87" s="214" t="s">
        <v>78</v>
      </c>
      <c r="AY87" s="213" t="s">
        <v>373</v>
      </c>
      <c r="BK87" s="215">
        <f>BK88+BK125+BK129+BK142+BK170+BK180</f>
        <v>0</v>
      </c>
    </row>
    <row r="88" s="12" customFormat="1" ht="22.8" customHeight="1">
      <c r="A88" s="12"/>
      <c r="B88" s="202"/>
      <c r="C88" s="203"/>
      <c r="D88" s="204" t="s">
        <v>77</v>
      </c>
      <c r="E88" s="216" t="s">
        <v>85</v>
      </c>
      <c r="F88" s="216" t="s">
        <v>374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SUM(P89:P124)</f>
        <v>0</v>
      </c>
      <c r="Q88" s="210"/>
      <c r="R88" s="211">
        <f>SUM(R89:R124)</f>
        <v>139.39931999999999</v>
      </c>
      <c r="S88" s="210"/>
      <c r="T88" s="212">
        <f>SUM(T89:T124)</f>
        <v>0.28999999999999998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85</v>
      </c>
      <c r="AT88" s="214" t="s">
        <v>77</v>
      </c>
      <c r="AU88" s="214" t="s">
        <v>85</v>
      </c>
      <c r="AY88" s="213" t="s">
        <v>373</v>
      </c>
      <c r="BK88" s="215">
        <f>SUM(BK89:BK124)</f>
        <v>0</v>
      </c>
    </row>
    <row r="89" s="2" customFormat="1" ht="44.25" customHeight="1">
      <c r="A89" s="41"/>
      <c r="B89" s="42"/>
      <c r="C89" s="218" t="s">
        <v>85</v>
      </c>
      <c r="D89" s="218" t="s">
        <v>375</v>
      </c>
      <c r="E89" s="219" t="s">
        <v>8554</v>
      </c>
      <c r="F89" s="220" t="s">
        <v>8555</v>
      </c>
      <c r="G89" s="221" t="s">
        <v>230</v>
      </c>
      <c r="H89" s="222">
        <v>1</v>
      </c>
      <c r="I89" s="223"/>
      <c r="J89" s="224">
        <f>ROUND(I89*H89,2)</f>
        <v>0</v>
      </c>
      <c r="K89" s="220" t="s">
        <v>378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0.28999999999999998</v>
      </c>
      <c r="T89" s="228">
        <f>S89*H89</f>
        <v>0.28999999999999998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379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379</v>
      </c>
      <c r="BM89" s="229" t="s">
        <v>8556</v>
      </c>
    </row>
    <row r="90" s="2" customFormat="1">
      <c r="A90" s="41"/>
      <c r="B90" s="42"/>
      <c r="C90" s="43"/>
      <c r="D90" s="231" t="s">
        <v>381</v>
      </c>
      <c r="E90" s="43"/>
      <c r="F90" s="232" t="s">
        <v>8557</v>
      </c>
      <c r="G90" s="43"/>
      <c r="H90" s="43"/>
      <c r="I90" s="233"/>
      <c r="J90" s="43"/>
      <c r="K90" s="43"/>
      <c r="L90" s="47"/>
      <c r="M90" s="234"/>
      <c r="N90" s="23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381</v>
      </c>
      <c r="AU90" s="20" t="s">
        <v>91</v>
      </c>
    </row>
    <row r="91" s="14" customFormat="1">
      <c r="A91" s="14"/>
      <c r="B91" s="247"/>
      <c r="C91" s="248"/>
      <c r="D91" s="238" t="s">
        <v>383</v>
      </c>
      <c r="E91" s="249" t="s">
        <v>19</v>
      </c>
      <c r="F91" s="250" t="s">
        <v>8558</v>
      </c>
      <c r="G91" s="248"/>
      <c r="H91" s="251">
        <v>1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383</v>
      </c>
      <c r="AU91" s="257" t="s">
        <v>91</v>
      </c>
      <c r="AV91" s="14" t="s">
        <v>91</v>
      </c>
      <c r="AW91" s="14" t="s">
        <v>37</v>
      </c>
      <c r="AX91" s="14" t="s">
        <v>85</v>
      </c>
      <c r="AY91" s="257" t="s">
        <v>373</v>
      </c>
    </row>
    <row r="92" s="2" customFormat="1" ht="44.25" customHeight="1">
      <c r="A92" s="41"/>
      <c r="B92" s="42"/>
      <c r="C92" s="218" t="s">
        <v>91</v>
      </c>
      <c r="D92" s="218" t="s">
        <v>375</v>
      </c>
      <c r="E92" s="219" t="s">
        <v>8559</v>
      </c>
      <c r="F92" s="220" t="s">
        <v>8560</v>
      </c>
      <c r="G92" s="221" t="s">
        <v>212</v>
      </c>
      <c r="H92" s="222">
        <v>18.449999999999999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8561</v>
      </c>
    </row>
    <row r="93" s="2" customFormat="1">
      <c r="A93" s="41"/>
      <c r="B93" s="42"/>
      <c r="C93" s="43"/>
      <c r="D93" s="231" t="s">
        <v>381</v>
      </c>
      <c r="E93" s="43"/>
      <c r="F93" s="232" t="s">
        <v>8562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4" customFormat="1">
      <c r="A94" s="14"/>
      <c r="B94" s="247"/>
      <c r="C94" s="248"/>
      <c r="D94" s="238" t="s">
        <v>383</v>
      </c>
      <c r="E94" s="249" t="s">
        <v>19</v>
      </c>
      <c r="F94" s="250" t="s">
        <v>8563</v>
      </c>
      <c r="G94" s="248"/>
      <c r="H94" s="251">
        <v>18.449999999999999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383</v>
      </c>
      <c r="AU94" s="257" t="s">
        <v>91</v>
      </c>
      <c r="AV94" s="14" t="s">
        <v>91</v>
      </c>
      <c r="AW94" s="14" t="s">
        <v>37</v>
      </c>
      <c r="AX94" s="14" t="s">
        <v>85</v>
      </c>
      <c r="AY94" s="257" t="s">
        <v>373</v>
      </c>
    </row>
    <row r="95" s="2" customFormat="1" ht="44.25" customHeight="1">
      <c r="A95" s="41"/>
      <c r="B95" s="42"/>
      <c r="C95" s="218" t="s">
        <v>98</v>
      </c>
      <c r="D95" s="218" t="s">
        <v>375</v>
      </c>
      <c r="E95" s="219" t="s">
        <v>5359</v>
      </c>
      <c r="F95" s="220" t="s">
        <v>5360</v>
      </c>
      <c r="G95" s="221" t="s">
        <v>212</v>
      </c>
      <c r="H95" s="222">
        <v>42</v>
      </c>
      <c r="I95" s="223"/>
      <c r="J95" s="224">
        <f>ROUND(I95*H95,2)</f>
        <v>0</v>
      </c>
      <c r="K95" s="220" t="s">
        <v>378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379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379</v>
      </c>
      <c r="BM95" s="229" t="s">
        <v>8564</v>
      </c>
    </row>
    <row r="96" s="2" customFormat="1">
      <c r="A96" s="41"/>
      <c r="B96" s="42"/>
      <c r="C96" s="43"/>
      <c r="D96" s="231" t="s">
        <v>381</v>
      </c>
      <c r="E96" s="43"/>
      <c r="F96" s="232" t="s">
        <v>5362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381</v>
      </c>
      <c r="AU96" s="20" t="s">
        <v>91</v>
      </c>
    </row>
    <row r="97" s="14" customFormat="1">
      <c r="A97" s="14"/>
      <c r="B97" s="247"/>
      <c r="C97" s="248"/>
      <c r="D97" s="238" t="s">
        <v>383</v>
      </c>
      <c r="E97" s="249" t="s">
        <v>19</v>
      </c>
      <c r="F97" s="250" t="s">
        <v>8565</v>
      </c>
      <c r="G97" s="248"/>
      <c r="H97" s="251">
        <v>42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383</v>
      </c>
      <c r="AU97" s="257" t="s">
        <v>91</v>
      </c>
      <c r="AV97" s="14" t="s">
        <v>91</v>
      </c>
      <c r="AW97" s="14" t="s">
        <v>37</v>
      </c>
      <c r="AX97" s="14" t="s">
        <v>85</v>
      </c>
      <c r="AY97" s="257" t="s">
        <v>373</v>
      </c>
    </row>
    <row r="98" s="2" customFormat="1" ht="44.25" customHeight="1">
      <c r="A98" s="41"/>
      <c r="B98" s="42"/>
      <c r="C98" s="218" t="s">
        <v>379</v>
      </c>
      <c r="D98" s="218" t="s">
        <v>375</v>
      </c>
      <c r="E98" s="219" t="s">
        <v>8566</v>
      </c>
      <c r="F98" s="220" t="s">
        <v>8567</v>
      </c>
      <c r="G98" s="221" t="s">
        <v>212</v>
      </c>
      <c r="H98" s="222">
        <v>9.5999999999999996</v>
      </c>
      <c r="I98" s="223"/>
      <c r="J98" s="224">
        <f>ROUND(I98*H98,2)</f>
        <v>0</v>
      </c>
      <c r="K98" s="220" t="s">
        <v>378</v>
      </c>
      <c r="L98" s="47"/>
      <c r="M98" s="225" t="s">
        <v>19</v>
      </c>
      <c r="N98" s="226" t="s">
        <v>50</v>
      </c>
      <c r="O98" s="87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379</v>
      </c>
      <c r="AT98" s="229" t="s">
        <v>375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91</v>
      </c>
      <c r="BK98" s="230">
        <f>ROUND(I98*H98,2)</f>
        <v>0</v>
      </c>
      <c r="BL98" s="20" t="s">
        <v>379</v>
      </c>
      <c r="BM98" s="229" t="s">
        <v>8568</v>
      </c>
    </row>
    <row r="99" s="2" customFormat="1">
      <c r="A99" s="41"/>
      <c r="B99" s="42"/>
      <c r="C99" s="43"/>
      <c r="D99" s="231" t="s">
        <v>381</v>
      </c>
      <c r="E99" s="43"/>
      <c r="F99" s="232" t="s">
        <v>8569</v>
      </c>
      <c r="G99" s="43"/>
      <c r="H99" s="43"/>
      <c r="I99" s="233"/>
      <c r="J99" s="43"/>
      <c r="K99" s="43"/>
      <c r="L99" s="47"/>
      <c r="M99" s="234"/>
      <c r="N99" s="23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381</v>
      </c>
      <c r="AU99" s="20" t="s">
        <v>91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8570</v>
      </c>
      <c r="G100" s="248"/>
      <c r="H100" s="251">
        <v>9.5999999999999996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85</v>
      </c>
      <c r="AY100" s="257" t="s">
        <v>373</v>
      </c>
    </row>
    <row r="101" s="2" customFormat="1" ht="37.8" customHeight="1">
      <c r="A101" s="41"/>
      <c r="B101" s="42"/>
      <c r="C101" s="218" t="s">
        <v>405</v>
      </c>
      <c r="D101" s="218" t="s">
        <v>375</v>
      </c>
      <c r="E101" s="219" t="s">
        <v>8335</v>
      </c>
      <c r="F101" s="220" t="s">
        <v>8336</v>
      </c>
      <c r="G101" s="221" t="s">
        <v>153</v>
      </c>
      <c r="H101" s="222">
        <v>199.19999999999999</v>
      </c>
      <c r="I101" s="223"/>
      <c r="J101" s="224">
        <f>ROUND(I101*H101,2)</f>
        <v>0</v>
      </c>
      <c r="K101" s="220" t="s">
        <v>378</v>
      </c>
      <c r="L101" s="47"/>
      <c r="M101" s="225" t="s">
        <v>19</v>
      </c>
      <c r="N101" s="226" t="s">
        <v>50</v>
      </c>
      <c r="O101" s="87"/>
      <c r="P101" s="227">
        <f>O101*H101</f>
        <v>0</v>
      </c>
      <c r="Q101" s="227">
        <v>0.00084999999999999995</v>
      </c>
      <c r="R101" s="227">
        <f>Q101*H101</f>
        <v>0.16931999999999997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379</v>
      </c>
      <c r="AT101" s="229" t="s">
        <v>375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91</v>
      </c>
      <c r="BK101" s="230">
        <f>ROUND(I101*H101,2)</f>
        <v>0</v>
      </c>
      <c r="BL101" s="20" t="s">
        <v>379</v>
      </c>
      <c r="BM101" s="229" t="s">
        <v>8571</v>
      </c>
    </row>
    <row r="102" s="2" customFormat="1">
      <c r="A102" s="41"/>
      <c r="B102" s="42"/>
      <c r="C102" s="43"/>
      <c r="D102" s="231" t="s">
        <v>381</v>
      </c>
      <c r="E102" s="43"/>
      <c r="F102" s="232" t="s">
        <v>8338</v>
      </c>
      <c r="G102" s="43"/>
      <c r="H102" s="43"/>
      <c r="I102" s="233"/>
      <c r="J102" s="43"/>
      <c r="K102" s="43"/>
      <c r="L102" s="47"/>
      <c r="M102" s="234"/>
      <c r="N102" s="23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381</v>
      </c>
      <c r="AU102" s="20" t="s">
        <v>91</v>
      </c>
    </row>
    <row r="103" s="14" customFormat="1">
      <c r="A103" s="14"/>
      <c r="B103" s="247"/>
      <c r="C103" s="248"/>
      <c r="D103" s="238" t="s">
        <v>383</v>
      </c>
      <c r="E103" s="249" t="s">
        <v>19</v>
      </c>
      <c r="F103" s="250" t="s">
        <v>8572</v>
      </c>
      <c r="G103" s="248"/>
      <c r="H103" s="251">
        <v>199.19999999999999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383</v>
      </c>
      <c r="AU103" s="257" t="s">
        <v>91</v>
      </c>
      <c r="AV103" s="14" t="s">
        <v>91</v>
      </c>
      <c r="AW103" s="14" t="s">
        <v>37</v>
      </c>
      <c r="AX103" s="14" t="s">
        <v>85</v>
      </c>
      <c r="AY103" s="257" t="s">
        <v>373</v>
      </c>
    </row>
    <row r="104" s="2" customFormat="1" ht="44.25" customHeight="1">
      <c r="A104" s="41"/>
      <c r="B104" s="42"/>
      <c r="C104" s="218" t="s">
        <v>411</v>
      </c>
      <c r="D104" s="218" t="s">
        <v>375</v>
      </c>
      <c r="E104" s="219" t="s">
        <v>8340</v>
      </c>
      <c r="F104" s="220" t="s">
        <v>8341</v>
      </c>
      <c r="G104" s="221" t="s">
        <v>153</v>
      </c>
      <c r="H104" s="222">
        <v>199.19999999999999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8573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8343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8572</v>
      </c>
      <c r="G106" s="248"/>
      <c r="H106" s="251">
        <v>199.19999999999999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85</v>
      </c>
      <c r="AY106" s="257" t="s">
        <v>373</v>
      </c>
    </row>
    <row r="107" s="2" customFormat="1" ht="62.7" customHeight="1">
      <c r="A107" s="41"/>
      <c r="B107" s="42"/>
      <c r="C107" s="218" t="s">
        <v>416</v>
      </c>
      <c r="D107" s="218" t="s">
        <v>375</v>
      </c>
      <c r="E107" s="219" t="s">
        <v>436</v>
      </c>
      <c r="F107" s="220" t="s">
        <v>437</v>
      </c>
      <c r="G107" s="221" t="s">
        <v>212</v>
      </c>
      <c r="H107" s="222">
        <v>77.349999999999994</v>
      </c>
      <c r="I107" s="223"/>
      <c r="J107" s="224">
        <f>ROUND(I107*H107,2)</f>
        <v>0</v>
      </c>
      <c r="K107" s="220" t="s">
        <v>378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379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379</v>
      </c>
      <c r="BM107" s="229" t="s">
        <v>8574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439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8575</v>
      </c>
      <c r="G109" s="248"/>
      <c r="H109" s="251">
        <v>77.349999999999994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85</v>
      </c>
      <c r="AY109" s="257" t="s">
        <v>373</v>
      </c>
    </row>
    <row r="110" s="2" customFormat="1" ht="44.25" customHeight="1">
      <c r="A110" s="41"/>
      <c r="B110" s="42"/>
      <c r="C110" s="218" t="s">
        <v>422</v>
      </c>
      <c r="D110" s="218" t="s">
        <v>375</v>
      </c>
      <c r="E110" s="219" t="s">
        <v>5375</v>
      </c>
      <c r="F110" s="220" t="s">
        <v>5376</v>
      </c>
      <c r="G110" s="221" t="s">
        <v>463</v>
      </c>
      <c r="H110" s="222">
        <v>139.22999999999999</v>
      </c>
      <c r="I110" s="223"/>
      <c r="J110" s="224">
        <f>ROUND(I110*H110,2)</f>
        <v>0</v>
      </c>
      <c r="K110" s="220" t="s">
        <v>378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379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379</v>
      </c>
      <c r="BM110" s="229" t="s">
        <v>8576</v>
      </c>
    </row>
    <row r="111" s="2" customFormat="1">
      <c r="A111" s="41"/>
      <c r="B111" s="42"/>
      <c r="C111" s="43"/>
      <c r="D111" s="231" t="s">
        <v>381</v>
      </c>
      <c r="E111" s="43"/>
      <c r="F111" s="232" t="s">
        <v>5378</v>
      </c>
      <c r="G111" s="43"/>
      <c r="H111" s="43"/>
      <c r="I111" s="233"/>
      <c r="J111" s="43"/>
      <c r="K111" s="43"/>
      <c r="L111" s="47"/>
      <c r="M111" s="234"/>
      <c r="N111" s="23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381</v>
      </c>
      <c r="AU111" s="20" t="s">
        <v>91</v>
      </c>
    </row>
    <row r="112" s="14" customFormat="1">
      <c r="A112" s="14"/>
      <c r="B112" s="247"/>
      <c r="C112" s="248"/>
      <c r="D112" s="238" t="s">
        <v>383</v>
      </c>
      <c r="E112" s="249" t="s">
        <v>19</v>
      </c>
      <c r="F112" s="250" t="s">
        <v>8577</v>
      </c>
      <c r="G112" s="248"/>
      <c r="H112" s="251">
        <v>139.22999999999999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383</v>
      </c>
      <c r="AU112" s="257" t="s">
        <v>91</v>
      </c>
      <c r="AV112" s="14" t="s">
        <v>91</v>
      </c>
      <c r="AW112" s="14" t="s">
        <v>37</v>
      </c>
      <c r="AX112" s="14" t="s">
        <v>85</v>
      </c>
      <c r="AY112" s="257" t="s">
        <v>373</v>
      </c>
    </row>
    <row r="113" s="2" customFormat="1" ht="37.8" customHeight="1">
      <c r="A113" s="41"/>
      <c r="B113" s="42"/>
      <c r="C113" s="218" t="s">
        <v>430</v>
      </c>
      <c r="D113" s="218" t="s">
        <v>375</v>
      </c>
      <c r="E113" s="219" t="s">
        <v>476</v>
      </c>
      <c r="F113" s="220" t="s">
        <v>477</v>
      </c>
      <c r="G113" s="221" t="s">
        <v>212</v>
      </c>
      <c r="H113" s="222">
        <v>77.349999999999994</v>
      </c>
      <c r="I113" s="223"/>
      <c r="J113" s="224">
        <f>ROUND(I113*H113,2)</f>
        <v>0</v>
      </c>
      <c r="K113" s="220" t="s">
        <v>378</v>
      </c>
      <c r="L113" s="47"/>
      <c r="M113" s="225" t="s">
        <v>19</v>
      </c>
      <c r="N113" s="226" t="s">
        <v>50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379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91</v>
      </c>
      <c r="BK113" s="230">
        <f>ROUND(I113*H113,2)</f>
        <v>0</v>
      </c>
      <c r="BL113" s="20" t="s">
        <v>379</v>
      </c>
      <c r="BM113" s="229" t="s">
        <v>8578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479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8579</v>
      </c>
      <c r="G115" s="248"/>
      <c r="H115" s="251">
        <v>77.349999999999994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2" customFormat="1" ht="44.25" customHeight="1">
      <c r="A116" s="41"/>
      <c r="B116" s="42"/>
      <c r="C116" s="218" t="s">
        <v>435</v>
      </c>
      <c r="D116" s="218" t="s">
        <v>375</v>
      </c>
      <c r="E116" s="219" t="s">
        <v>8484</v>
      </c>
      <c r="F116" s="220" t="s">
        <v>8485</v>
      </c>
      <c r="G116" s="221" t="s">
        <v>212</v>
      </c>
      <c r="H116" s="222">
        <v>55.810000000000002</v>
      </c>
      <c r="I116" s="223"/>
      <c r="J116" s="224">
        <f>ROUND(I116*H116,2)</f>
        <v>0</v>
      </c>
      <c r="K116" s="220" t="s">
        <v>378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8580</v>
      </c>
    </row>
    <row r="117" s="2" customFormat="1">
      <c r="A117" s="41"/>
      <c r="B117" s="42"/>
      <c r="C117" s="43"/>
      <c r="D117" s="231" t="s">
        <v>381</v>
      </c>
      <c r="E117" s="43"/>
      <c r="F117" s="232" t="s">
        <v>8487</v>
      </c>
      <c r="G117" s="43"/>
      <c r="H117" s="43"/>
      <c r="I117" s="233"/>
      <c r="J117" s="43"/>
      <c r="K117" s="43"/>
      <c r="L117" s="47"/>
      <c r="M117" s="234"/>
      <c r="N117" s="23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381</v>
      </c>
      <c r="AU117" s="20" t="s">
        <v>91</v>
      </c>
    </row>
    <row r="118" s="14" customFormat="1">
      <c r="A118" s="14"/>
      <c r="B118" s="247"/>
      <c r="C118" s="248"/>
      <c r="D118" s="238" t="s">
        <v>383</v>
      </c>
      <c r="E118" s="249" t="s">
        <v>19</v>
      </c>
      <c r="F118" s="250" t="s">
        <v>8581</v>
      </c>
      <c r="G118" s="248"/>
      <c r="H118" s="251">
        <v>55.810000000000002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383</v>
      </c>
      <c r="AU118" s="257" t="s">
        <v>91</v>
      </c>
      <c r="AV118" s="14" t="s">
        <v>91</v>
      </c>
      <c r="AW118" s="14" t="s">
        <v>37</v>
      </c>
      <c r="AX118" s="14" t="s">
        <v>78</v>
      </c>
      <c r="AY118" s="257" t="s">
        <v>373</v>
      </c>
    </row>
    <row r="119" s="15" customFormat="1">
      <c r="A119" s="15"/>
      <c r="B119" s="258"/>
      <c r="C119" s="259"/>
      <c r="D119" s="238" t="s">
        <v>383</v>
      </c>
      <c r="E119" s="260" t="s">
        <v>19</v>
      </c>
      <c r="F119" s="261" t="s">
        <v>386</v>
      </c>
      <c r="G119" s="259"/>
      <c r="H119" s="262">
        <v>55.810000000000002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383</v>
      </c>
      <c r="AU119" s="268" t="s">
        <v>91</v>
      </c>
      <c r="AV119" s="15" t="s">
        <v>379</v>
      </c>
      <c r="AW119" s="15" t="s">
        <v>37</v>
      </c>
      <c r="AX119" s="15" t="s">
        <v>85</v>
      </c>
      <c r="AY119" s="268" t="s">
        <v>373</v>
      </c>
    </row>
    <row r="120" s="2" customFormat="1" ht="66.75" customHeight="1">
      <c r="A120" s="41"/>
      <c r="B120" s="42"/>
      <c r="C120" s="218" t="s">
        <v>449</v>
      </c>
      <c r="D120" s="218" t="s">
        <v>375</v>
      </c>
      <c r="E120" s="219" t="s">
        <v>5381</v>
      </c>
      <c r="F120" s="220" t="s">
        <v>5382</v>
      </c>
      <c r="G120" s="221" t="s">
        <v>212</v>
      </c>
      <c r="H120" s="222">
        <v>17.199999999999999</v>
      </c>
      <c r="I120" s="223"/>
      <c r="J120" s="224">
        <f>ROUND(I120*H120,2)</f>
        <v>0</v>
      </c>
      <c r="K120" s="220" t="s">
        <v>378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379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379</v>
      </c>
      <c r="BM120" s="229" t="s">
        <v>8582</v>
      </c>
    </row>
    <row r="121" s="2" customFormat="1">
      <c r="A121" s="41"/>
      <c r="B121" s="42"/>
      <c r="C121" s="43"/>
      <c r="D121" s="231" t="s">
        <v>381</v>
      </c>
      <c r="E121" s="43"/>
      <c r="F121" s="232" t="s">
        <v>5384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381</v>
      </c>
      <c r="AU121" s="20" t="s">
        <v>91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8583</v>
      </c>
      <c r="G122" s="248"/>
      <c r="H122" s="251">
        <v>17.199999999999999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16.5" customHeight="1">
      <c r="A123" s="41"/>
      <c r="B123" s="42"/>
      <c r="C123" s="280" t="s">
        <v>8</v>
      </c>
      <c r="D123" s="280" t="s">
        <v>489</v>
      </c>
      <c r="E123" s="281" t="s">
        <v>5386</v>
      </c>
      <c r="F123" s="282" t="s">
        <v>5387</v>
      </c>
      <c r="G123" s="283" t="s">
        <v>463</v>
      </c>
      <c r="H123" s="284">
        <v>139.22999999999999</v>
      </c>
      <c r="I123" s="285"/>
      <c r="J123" s="286">
        <f>ROUND(I123*H123,2)</f>
        <v>0</v>
      </c>
      <c r="K123" s="282" t="s">
        <v>5388</v>
      </c>
      <c r="L123" s="287"/>
      <c r="M123" s="288" t="s">
        <v>19</v>
      </c>
      <c r="N123" s="289" t="s">
        <v>50</v>
      </c>
      <c r="O123" s="87"/>
      <c r="P123" s="227">
        <f>O123*H123</f>
        <v>0</v>
      </c>
      <c r="Q123" s="227">
        <v>1</v>
      </c>
      <c r="R123" s="227">
        <f>Q123*H123</f>
        <v>139.22999999999999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422</v>
      </c>
      <c r="AT123" s="229" t="s">
        <v>489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379</v>
      </c>
      <c r="BM123" s="229" t="s">
        <v>8584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8585</v>
      </c>
      <c r="G124" s="248"/>
      <c r="H124" s="251">
        <v>139.22999999999999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2" customFormat="1" ht="22.8" customHeight="1">
      <c r="A125" s="12"/>
      <c r="B125" s="202"/>
      <c r="C125" s="203"/>
      <c r="D125" s="204" t="s">
        <v>77</v>
      </c>
      <c r="E125" s="216" t="s">
        <v>379</v>
      </c>
      <c r="F125" s="216" t="s">
        <v>995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SUM(P126:P128)</f>
        <v>0</v>
      </c>
      <c r="Q125" s="210"/>
      <c r="R125" s="211">
        <f>SUM(R126:R128)</f>
        <v>0</v>
      </c>
      <c r="S125" s="210"/>
      <c r="T125" s="212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85</v>
      </c>
      <c r="AT125" s="214" t="s">
        <v>77</v>
      </c>
      <c r="AU125" s="214" t="s">
        <v>85</v>
      </c>
      <c r="AY125" s="213" t="s">
        <v>373</v>
      </c>
      <c r="BK125" s="215">
        <f>SUM(BK126:BK128)</f>
        <v>0</v>
      </c>
    </row>
    <row r="126" s="2" customFormat="1" ht="24.15" customHeight="1">
      <c r="A126" s="41"/>
      <c r="B126" s="42"/>
      <c r="C126" s="218" t="s">
        <v>460</v>
      </c>
      <c r="D126" s="218" t="s">
        <v>375</v>
      </c>
      <c r="E126" s="219" t="s">
        <v>5391</v>
      </c>
      <c r="F126" s="220" t="s">
        <v>5392</v>
      </c>
      <c r="G126" s="221" t="s">
        <v>212</v>
      </c>
      <c r="H126" s="222">
        <v>4.3399999999999999</v>
      </c>
      <c r="I126" s="223"/>
      <c r="J126" s="224">
        <f>ROUND(I126*H126,2)</f>
        <v>0</v>
      </c>
      <c r="K126" s="220" t="s">
        <v>378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8586</v>
      </c>
    </row>
    <row r="127" s="2" customFormat="1">
      <c r="A127" s="41"/>
      <c r="B127" s="42"/>
      <c r="C127" s="43"/>
      <c r="D127" s="231" t="s">
        <v>381</v>
      </c>
      <c r="E127" s="43"/>
      <c r="F127" s="232" t="s">
        <v>5394</v>
      </c>
      <c r="G127" s="43"/>
      <c r="H127" s="43"/>
      <c r="I127" s="233"/>
      <c r="J127" s="43"/>
      <c r="K127" s="43"/>
      <c r="L127" s="47"/>
      <c r="M127" s="234"/>
      <c r="N127" s="23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381</v>
      </c>
      <c r="AU127" s="20" t="s">
        <v>91</v>
      </c>
    </row>
    <row r="128" s="14" customFormat="1">
      <c r="A128" s="14"/>
      <c r="B128" s="247"/>
      <c r="C128" s="248"/>
      <c r="D128" s="238" t="s">
        <v>383</v>
      </c>
      <c r="E128" s="249" t="s">
        <v>19</v>
      </c>
      <c r="F128" s="250" t="s">
        <v>8587</v>
      </c>
      <c r="G128" s="248"/>
      <c r="H128" s="251">
        <v>4.3399999999999999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37</v>
      </c>
      <c r="AX128" s="14" t="s">
        <v>85</v>
      </c>
      <c r="AY128" s="257" t="s">
        <v>373</v>
      </c>
    </row>
    <row r="129" s="12" customFormat="1" ht="22.8" customHeight="1">
      <c r="A129" s="12"/>
      <c r="B129" s="202"/>
      <c r="C129" s="203"/>
      <c r="D129" s="204" t="s">
        <v>77</v>
      </c>
      <c r="E129" s="216" t="s">
        <v>405</v>
      </c>
      <c r="F129" s="216" t="s">
        <v>8081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SUM(P130:P141)</f>
        <v>0</v>
      </c>
      <c r="Q129" s="210"/>
      <c r="R129" s="211">
        <f>SUM(R130:R141)</f>
        <v>4.0575600000000005</v>
      </c>
      <c r="S129" s="210"/>
      <c r="T129" s="21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77</v>
      </c>
      <c r="AU129" s="214" t="s">
        <v>85</v>
      </c>
      <c r="AY129" s="213" t="s">
        <v>373</v>
      </c>
      <c r="BK129" s="215">
        <f>SUM(BK130:BK141)</f>
        <v>0</v>
      </c>
    </row>
    <row r="130" s="2" customFormat="1" ht="33" customHeight="1">
      <c r="A130" s="41"/>
      <c r="B130" s="42"/>
      <c r="C130" s="218" t="s">
        <v>467</v>
      </c>
      <c r="D130" s="218" t="s">
        <v>375</v>
      </c>
      <c r="E130" s="219" t="s">
        <v>8498</v>
      </c>
      <c r="F130" s="220" t="s">
        <v>8499</v>
      </c>
      <c r="G130" s="221" t="s">
        <v>153</v>
      </c>
      <c r="H130" s="222">
        <v>18</v>
      </c>
      <c r="I130" s="223"/>
      <c r="J130" s="224">
        <f>ROUND(I130*H130,2)</f>
        <v>0</v>
      </c>
      <c r="K130" s="220" t="s">
        <v>378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0.22542000000000001</v>
      </c>
      <c r="R130" s="227">
        <f>Q130*H130</f>
        <v>4.0575600000000005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8588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8501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8589</v>
      </c>
      <c r="G132" s="248"/>
      <c r="H132" s="251">
        <v>18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85</v>
      </c>
      <c r="AY132" s="257" t="s">
        <v>373</v>
      </c>
    </row>
    <row r="133" s="2" customFormat="1" ht="24.15" customHeight="1">
      <c r="A133" s="41"/>
      <c r="B133" s="42"/>
      <c r="C133" s="218" t="s">
        <v>475</v>
      </c>
      <c r="D133" s="218" t="s">
        <v>375</v>
      </c>
      <c r="E133" s="219" t="s">
        <v>8590</v>
      </c>
      <c r="F133" s="220" t="s">
        <v>8591</v>
      </c>
      <c r="G133" s="221" t="s">
        <v>153</v>
      </c>
      <c r="H133" s="222">
        <v>8</v>
      </c>
      <c r="I133" s="223"/>
      <c r="J133" s="224">
        <f>ROUND(I133*H133,2)</f>
        <v>0</v>
      </c>
      <c r="K133" s="220" t="s">
        <v>378</v>
      </c>
      <c r="L133" s="47"/>
      <c r="M133" s="225" t="s">
        <v>19</v>
      </c>
      <c r="N133" s="226" t="s">
        <v>50</v>
      </c>
      <c r="O133" s="87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9" t="s">
        <v>379</v>
      </c>
      <c r="AT133" s="229" t="s">
        <v>375</v>
      </c>
      <c r="AU133" s="229" t="s">
        <v>91</v>
      </c>
      <c r="AY133" s="20" t="s">
        <v>373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91</v>
      </c>
      <c r="BK133" s="230">
        <f>ROUND(I133*H133,2)</f>
        <v>0</v>
      </c>
      <c r="BL133" s="20" t="s">
        <v>379</v>
      </c>
      <c r="BM133" s="229" t="s">
        <v>8592</v>
      </c>
    </row>
    <row r="134" s="2" customFormat="1">
      <c r="A134" s="41"/>
      <c r="B134" s="42"/>
      <c r="C134" s="43"/>
      <c r="D134" s="231" t="s">
        <v>381</v>
      </c>
      <c r="E134" s="43"/>
      <c r="F134" s="232" t="s">
        <v>8593</v>
      </c>
      <c r="G134" s="43"/>
      <c r="H134" s="43"/>
      <c r="I134" s="233"/>
      <c r="J134" s="43"/>
      <c r="K134" s="43"/>
      <c r="L134" s="47"/>
      <c r="M134" s="234"/>
      <c r="N134" s="23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381</v>
      </c>
      <c r="AU134" s="20" t="s">
        <v>91</v>
      </c>
    </row>
    <row r="135" s="14" customFormat="1">
      <c r="A135" s="14"/>
      <c r="B135" s="247"/>
      <c r="C135" s="248"/>
      <c r="D135" s="238" t="s">
        <v>383</v>
      </c>
      <c r="E135" s="249" t="s">
        <v>19</v>
      </c>
      <c r="F135" s="250" t="s">
        <v>8594</v>
      </c>
      <c r="G135" s="248"/>
      <c r="H135" s="251">
        <v>8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383</v>
      </c>
      <c r="AU135" s="257" t="s">
        <v>91</v>
      </c>
      <c r="AV135" s="14" t="s">
        <v>91</v>
      </c>
      <c r="AW135" s="14" t="s">
        <v>37</v>
      </c>
      <c r="AX135" s="14" t="s">
        <v>85</v>
      </c>
      <c r="AY135" s="257" t="s">
        <v>373</v>
      </c>
    </row>
    <row r="136" s="2" customFormat="1" ht="24.15" customHeight="1">
      <c r="A136" s="41"/>
      <c r="B136" s="42"/>
      <c r="C136" s="218" t="s">
        <v>482</v>
      </c>
      <c r="D136" s="218" t="s">
        <v>375</v>
      </c>
      <c r="E136" s="219" t="s">
        <v>8595</v>
      </c>
      <c r="F136" s="220" t="s">
        <v>8596</v>
      </c>
      <c r="G136" s="221" t="s">
        <v>153</v>
      </c>
      <c r="H136" s="222">
        <v>8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8597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8598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14" customFormat="1">
      <c r="A138" s="14"/>
      <c r="B138" s="247"/>
      <c r="C138" s="248"/>
      <c r="D138" s="238" t="s">
        <v>383</v>
      </c>
      <c r="E138" s="249" t="s">
        <v>19</v>
      </c>
      <c r="F138" s="250" t="s">
        <v>8594</v>
      </c>
      <c r="G138" s="248"/>
      <c r="H138" s="251">
        <v>8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383</v>
      </c>
      <c r="AU138" s="257" t="s">
        <v>91</v>
      </c>
      <c r="AV138" s="14" t="s">
        <v>91</v>
      </c>
      <c r="AW138" s="14" t="s">
        <v>37</v>
      </c>
      <c r="AX138" s="14" t="s">
        <v>85</v>
      </c>
      <c r="AY138" s="257" t="s">
        <v>373</v>
      </c>
    </row>
    <row r="139" s="2" customFormat="1" ht="37.8" customHeight="1">
      <c r="A139" s="41"/>
      <c r="B139" s="42"/>
      <c r="C139" s="218" t="s">
        <v>488</v>
      </c>
      <c r="D139" s="218" t="s">
        <v>375</v>
      </c>
      <c r="E139" s="219" t="s">
        <v>8599</v>
      </c>
      <c r="F139" s="220" t="s">
        <v>8600</v>
      </c>
      <c r="G139" s="221" t="s">
        <v>153</v>
      </c>
      <c r="H139" s="222">
        <v>8</v>
      </c>
      <c r="I139" s="223"/>
      <c r="J139" s="224">
        <f>ROUND(I139*H139,2)</f>
        <v>0</v>
      </c>
      <c r="K139" s="220" t="s">
        <v>378</v>
      </c>
      <c r="L139" s="47"/>
      <c r="M139" s="225" t="s">
        <v>19</v>
      </c>
      <c r="N139" s="226" t="s">
        <v>50</v>
      </c>
      <c r="O139" s="87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9" t="s">
        <v>379</v>
      </c>
      <c r="AT139" s="229" t="s">
        <v>375</v>
      </c>
      <c r="AU139" s="229" t="s">
        <v>91</v>
      </c>
      <c r="AY139" s="20" t="s">
        <v>373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0" t="s">
        <v>91</v>
      </c>
      <c r="BK139" s="230">
        <f>ROUND(I139*H139,2)</f>
        <v>0</v>
      </c>
      <c r="BL139" s="20" t="s">
        <v>379</v>
      </c>
      <c r="BM139" s="229" t="s">
        <v>8601</v>
      </c>
    </row>
    <row r="140" s="2" customFormat="1">
      <c r="A140" s="41"/>
      <c r="B140" s="42"/>
      <c r="C140" s="43"/>
      <c r="D140" s="231" t="s">
        <v>381</v>
      </c>
      <c r="E140" s="43"/>
      <c r="F140" s="232" t="s">
        <v>8602</v>
      </c>
      <c r="G140" s="43"/>
      <c r="H140" s="43"/>
      <c r="I140" s="233"/>
      <c r="J140" s="43"/>
      <c r="K140" s="43"/>
      <c r="L140" s="47"/>
      <c r="M140" s="234"/>
      <c r="N140" s="23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381</v>
      </c>
      <c r="AU140" s="20" t="s">
        <v>91</v>
      </c>
    </row>
    <row r="141" s="14" customFormat="1">
      <c r="A141" s="14"/>
      <c r="B141" s="247"/>
      <c r="C141" s="248"/>
      <c r="D141" s="238" t="s">
        <v>383</v>
      </c>
      <c r="E141" s="249" t="s">
        <v>19</v>
      </c>
      <c r="F141" s="250" t="s">
        <v>8594</v>
      </c>
      <c r="G141" s="248"/>
      <c r="H141" s="251">
        <v>8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383</v>
      </c>
      <c r="AU141" s="257" t="s">
        <v>91</v>
      </c>
      <c r="AV141" s="14" t="s">
        <v>91</v>
      </c>
      <c r="AW141" s="14" t="s">
        <v>37</v>
      </c>
      <c r="AX141" s="14" t="s">
        <v>85</v>
      </c>
      <c r="AY141" s="257" t="s">
        <v>373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422</v>
      </c>
      <c r="F142" s="216" t="s">
        <v>8124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SUM(P143:P169)</f>
        <v>0</v>
      </c>
      <c r="Q142" s="210"/>
      <c r="R142" s="211">
        <f>SUM(R143:R169)</f>
        <v>6.2095528999999994</v>
      </c>
      <c r="S142" s="210"/>
      <c r="T142" s="212">
        <f>SUM(T143:T169)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85</v>
      </c>
      <c r="AT142" s="214" t="s">
        <v>77</v>
      </c>
      <c r="AU142" s="214" t="s">
        <v>85</v>
      </c>
      <c r="AY142" s="213" t="s">
        <v>373</v>
      </c>
      <c r="BK142" s="215">
        <f>SUM(BK143:BK169)</f>
        <v>0</v>
      </c>
    </row>
    <row r="143" s="2" customFormat="1" ht="37.8" customHeight="1">
      <c r="A143" s="41"/>
      <c r="B143" s="42"/>
      <c r="C143" s="218" t="s">
        <v>494</v>
      </c>
      <c r="D143" s="218" t="s">
        <v>375</v>
      </c>
      <c r="E143" s="219" t="s">
        <v>8603</v>
      </c>
      <c r="F143" s="220" t="s">
        <v>8604</v>
      </c>
      <c r="G143" s="221" t="s">
        <v>230</v>
      </c>
      <c r="H143" s="222">
        <v>2</v>
      </c>
      <c r="I143" s="223"/>
      <c r="J143" s="224">
        <f>ROUND(I143*H143,2)</f>
        <v>0</v>
      </c>
      <c r="K143" s="220" t="s">
        <v>378</v>
      </c>
      <c r="L143" s="47"/>
      <c r="M143" s="225" t="s">
        <v>19</v>
      </c>
      <c r="N143" s="226" t="s">
        <v>50</v>
      </c>
      <c r="O143" s="8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9" t="s">
        <v>379</v>
      </c>
      <c r="AT143" s="229" t="s">
        <v>375</v>
      </c>
      <c r="AU143" s="229" t="s">
        <v>91</v>
      </c>
      <c r="AY143" s="20" t="s">
        <v>373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0" t="s">
        <v>91</v>
      </c>
      <c r="BK143" s="230">
        <f>ROUND(I143*H143,2)</f>
        <v>0</v>
      </c>
      <c r="BL143" s="20" t="s">
        <v>379</v>
      </c>
      <c r="BM143" s="229" t="s">
        <v>8605</v>
      </c>
    </row>
    <row r="144" s="2" customFormat="1">
      <c r="A144" s="41"/>
      <c r="B144" s="42"/>
      <c r="C144" s="43"/>
      <c r="D144" s="231" t="s">
        <v>381</v>
      </c>
      <c r="E144" s="43"/>
      <c r="F144" s="232" t="s">
        <v>8606</v>
      </c>
      <c r="G144" s="43"/>
      <c r="H144" s="43"/>
      <c r="I144" s="233"/>
      <c r="J144" s="43"/>
      <c r="K144" s="43"/>
      <c r="L144" s="47"/>
      <c r="M144" s="234"/>
      <c r="N144" s="23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381</v>
      </c>
      <c r="AU144" s="20" t="s">
        <v>91</v>
      </c>
    </row>
    <row r="145" s="14" customFormat="1">
      <c r="A145" s="14"/>
      <c r="B145" s="247"/>
      <c r="C145" s="248"/>
      <c r="D145" s="238" t="s">
        <v>383</v>
      </c>
      <c r="E145" s="249" t="s">
        <v>19</v>
      </c>
      <c r="F145" s="250" t="s">
        <v>8607</v>
      </c>
      <c r="G145" s="248"/>
      <c r="H145" s="251">
        <v>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383</v>
      </c>
      <c r="AU145" s="257" t="s">
        <v>91</v>
      </c>
      <c r="AV145" s="14" t="s">
        <v>91</v>
      </c>
      <c r="AW145" s="14" t="s">
        <v>37</v>
      </c>
      <c r="AX145" s="14" t="s">
        <v>85</v>
      </c>
      <c r="AY145" s="257" t="s">
        <v>373</v>
      </c>
    </row>
    <row r="146" s="2" customFormat="1" ht="24.15" customHeight="1">
      <c r="A146" s="41"/>
      <c r="B146" s="42"/>
      <c r="C146" s="280" t="s">
        <v>501</v>
      </c>
      <c r="D146" s="280" t="s">
        <v>489</v>
      </c>
      <c r="E146" s="281" t="s">
        <v>8608</v>
      </c>
      <c r="F146" s="282" t="s">
        <v>8609</v>
      </c>
      <c r="G146" s="283" t="s">
        <v>230</v>
      </c>
      <c r="H146" s="284">
        <v>2.0299999999999998</v>
      </c>
      <c r="I146" s="285"/>
      <c r="J146" s="286">
        <f>ROUND(I146*H146,2)</f>
        <v>0</v>
      </c>
      <c r="K146" s="282" t="s">
        <v>378</v>
      </c>
      <c r="L146" s="287"/>
      <c r="M146" s="288" t="s">
        <v>19</v>
      </c>
      <c r="N146" s="289" t="s">
        <v>50</v>
      </c>
      <c r="O146" s="87"/>
      <c r="P146" s="227">
        <f>O146*H146</f>
        <v>0</v>
      </c>
      <c r="Q146" s="227">
        <v>0.00042999999999999999</v>
      </c>
      <c r="R146" s="227">
        <f>Q146*H146</f>
        <v>0.00087289999999999991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422</v>
      </c>
      <c r="AT146" s="229" t="s">
        <v>489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8610</v>
      </c>
    </row>
    <row r="147" s="14" customFormat="1">
      <c r="A147" s="14"/>
      <c r="B147" s="247"/>
      <c r="C147" s="248"/>
      <c r="D147" s="238" t="s">
        <v>383</v>
      </c>
      <c r="E147" s="248"/>
      <c r="F147" s="250" t="s">
        <v>8611</v>
      </c>
      <c r="G147" s="248"/>
      <c r="H147" s="251">
        <v>2.0299999999999998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383</v>
      </c>
      <c r="AU147" s="257" t="s">
        <v>91</v>
      </c>
      <c r="AV147" s="14" t="s">
        <v>91</v>
      </c>
      <c r="AW147" s="14" t="s">
        <v>4</v>
      </c>
      <c r="AX147" s="14" t="s">
        <v>85</v>
      </c>
      <c r="AY147" s="257" t="s">
        <v>373</v>
      </c>
    </row>
    <row r="148" s="2" customFormat="1" ht="44.25" customHeight="1">
      <c r="A148" s="41"/>
      <c r="B148" s="42"/>
      <c r="C148" s="218" t="s">
        <v>512</v>
      </c>
      <c r="D148" s="218" t="s">
        <v>375</v>
      </c>
      <c r="E148" s="219" t="s">
        <v>8612</v>
      </c>
      <c r="F148" s="220" t="s">
        <v>8613</v>
      </c>
      <c r="G148" s="221" t="s">
        <v>230</v>
      </c>
      <c r="H148" s="222">
        <v>62.549999999999997</v>
      </c>
      <c r="I148" s="223"/>
      <c r="J148" s="224">
        <f>ROUND(I148*H148,2)</f>
        <v>0</v>
      </c>
      <c r="K148" s="220" t="s">
        <v>5388</v>
      </c>
      <c r="L148" s="47"/>
      <c r="M148" s="225" t="s">
        <v>19</v>
      </c>
      <c r="N148" s="226" t="s">
        <v>50</v>
      </c>
      <c r="O148" s="87"/>
      <c r="P148" s="227">
        <f>O148*H148</f>
        <v>0</v>
      </c>
      <c r="Q148" s="227">
        <v>0.0044000000000000003</v>
      </c>
      <c r="R148" s="227">
        <f>Q148*H148</f>
        <v>0.27522000000000002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379</v>
      </c>
      <c r="AT148" s="229" t="s">
        <v>375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8614</v>
      </c>
    </row>
    <row r="149" s="14" customFormat="1">
      <c r="A149" s="14"/>
      <c r="B149" s="247"/>
      <c r="C149" s="248"/>
      <c r="D149" s="238" t="s">
        <v>383</v>
      </c>
      <c r="E149" s="249" t="s">
        <v>19</v>
      </c>
      <c r="F149" s="250" t="s">
        <v>8615</v>
      </c>
      <c r="G149" s="248"/>
      <c r="H149" s="251">
        <v>62.549999999999997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383</v>
      </c>
      <c r="AU149" s="257" t="s">
        <v>91</v>
      </c>
      <c r="AV149" s="14" t="s">
        <v>91</v>
      </c>
      <c r="AW149" s="14" t="s">
        <v>37</v>
      </c>
      <c r="AX149" s="14" t="s">
        <v>85</v>
      </c>
      <c r="AY149" s="257" t="s">
        <v>373</v>
      </c>
    </row>
    <row r="150" s="2" customFormat="1" ht="33" customHeight="1">
      <c r="A150" s="41"/>
      <c r="B150" s="42"/>
      <c r="C150" s="218" t="s">
        <v>7</v>
      </c>
      <c r="D150" s="218" t="s">
        <v>375</v>
      </c>
      <c r="E150" s="219" t="s">
        <v>8616</v>
      </c>
      <c r="F150" s="220" t="s">
        <v>8617</v>
      </c>
      <c r="G150" s="221" t="s">
        <v>595</v>
      </c>
      <c r="H150" s="222">
        <v>1</v>
      </c>
      <c r="I150" s="223"/>
      <c r="J150" s="224">
        <f>ROUND(I150*H150,2)</f>
        <v>0</v>
      </c>
      <c r="K150" s="220" t="s">
        <v>5388</v>
      </c>
      <c r="L150" s="47"/>
      <c r="M150" s="225" t="s">
        <v>19</v>
      </c>
      <c r="N150" s="226" t="s">
        <v>50</v>
      </c>
      <c r="O150" s="87"/>
      <c r="P150" s="227">
        <f>O150*H150</f>
        <v>0</v>
      </c>
      <c r="Q150" s="227">
        <v>1.47325</v>
      </c>
      <c r="R150" s="227">
        <f>Q150*H150</f>
        <v>1.47325</v>
      </c>
      <c r="S150" s="227">
        <v>0</v>
      </c>
      <c r="T150" s="22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9" t="s">
        <v>379</v>
      </c>
      <c r="AT150" s="229" t="s">
        <v>375</v>
      </c>
      <c r="AU150" s="229" t="s">
        <v>91</v>
      </c>
      <c r="AY150" s="20" t="s">
        <v>373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0" t="s">
        <v>91</v>
      </c>
      <c r="BK150" s="230">
        <f>ROUND(I150*H150,2)</f>
        <v>0</v>
      </c>
      <c r="BL150" s="20" t="s">
        <v>379</v>
      </c>
      <c r="BM150" s="229" t="s">
        <v>8618</v>
      </c>
    </row>
    <row r="151" s="2" customFormat="1" ht="44.25" customHeight="1">
      <c r="A151" s="41"/>
      <c r="B151" s="42"/>
      <c r="C151" s="218" t="s">
        <v>533</v>
      </c>
      <c r="D151" s="218" t="s">
        <v>375</v>
      </c>
      <c r="E151" s="219" t="s">
        <v>8619</v>
      </c>
      <c r="F151" s="220" t="s">
        <v>8620</v>
      </c>
      <c r="G151" s="221" t="s">
        <v>595</v>
      </c>
      <c r="H151" s="222">
        <v>1</v>
      </c>
      <c r="I151" s="223"/>
      <c r="J151" s="224">
        <f>ROUND(I151*H151,2)</f>
        <v>0</v>
      </c>
      <c r="K151" s="220" t="s">
        <v>5388</v>
      </c>
      <c r="L151" s="47"/>
      <c r="M151" s="225" t="s">
        <v>19</v>
      </c>
      <c r="N151" s="226" t="s">
        <v>50</v>
      </c>
      <c r="O151" s="87"/>
      <c r="P151" s="227">
        <f>O151*H151</f>
        <v>0</v>
      </c>
      <c r="Q151" s="227">
        <v>0.44741999999999998</v>
      </c>
      <c r="R151" s="227">
        <f>Q151*H151</f>
        <v>0.44741999999999998</v>
      </c>
      <c r="S151" s="227">
        <v>0</v>
      </c>
      <c r="T151" s="22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9" t="s">
        <v>379</v>
      </c>
      <c r="AT151" s="229" t="s">
        <v>375</v>
      </c>
      <c r="AU151" s="229" t="s">
        <v>91</v>
      </c>
      <c r="AY151" s="20" t="s">
        <v>373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0" t="s">
        <v>91</v>
      </c>
      <c r="BK151" s="230">
        <f>ROUND(I151*H151,2)</f>
        <v>0</v>
      </c>
      <c r="BL151" s="20" t="s">
        <v>379</v>
      </c>
      <c r="BM151" s="229" t="s">
        <v>8621</v>
      </c>
    </row>
    <row r="152" s="14" customFormat="1">
      <c r="A152" s="14"/>
      <c r="B152" s="247"/>
      <c r="C152" s="248"/>
      <c r="D152" s="238" t="s">
        <v>383</v>
      </c>
      <c r="E152" s="249" t="s">
        <v>19</v>
      </c>
      <c r="F152" s="250" t="s">
        <v>85</v>
      </c>
      <c r="G152" s="248"/>
      <c r="H152" s="251">
        <v>1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383</v>
      </c>
      <c r="AU152" s="257" t="s">
        <v>91</v>
      </c>
      <c r="AV152" s="14" t="s">
        <v>91</v>
      </c>
      <c r="AW152" s="14" t="s">
        <v>37</v>
      </c>
      <c r="AX152" s="14" t="s">
        <v>85</v>
      </c>
      <c r="AY152" s="257" t="s">
        <v>373</v>
      </c>
    </row>
    <row r="153" s="2" customFormat="1" ht="24.15" customHeight="1">
      <c r="A153" s="41"/>
      <c r="B153" s="42"/>
      <c r="C153" s="218" t="s">
        <v>543</v>
      </c>
      <c r="D153" s="218" t="s">
        <v>375</v>
      </c>
      <c r="E153" s="219" t="s">
        <v>8622</v>
      </c>
      <c r="F153" s="220" t="s">
        <v>8623</v>
      </c>
      <c r="G153" s="221" t="s">
        <v>595</v>
      </c>
      <c r="H153" s="222">
        <v>1</v>
      </c>
      <c r="I153" s="223"/>
      <c r="J153" s="224">
        <f>ROUND(I153*H153,2)</f>
        <v>0</v>
      </c>
      <c r="K153" s="220" t="s">
        <v>5388</v>
      </c>
      <c r="L153" s="47"/>
      <c r="M153" s="225" t="s">
        <v>19</v>
      </c>
      <c r="N153" s="226" t="s">
        <v>50</v>
      </c>
      <c r="O153" s="87"/>
      <c r="P153" s="227">
        <f>O153*H153</f>
        <v>0</v>
      </c>
      <c r="Q153" s="227">
        <v>0.44741999999999998</v>
      </c>
      <c r="R153" s="227">
        <f>Q153*H153</f>
        <v>0.44741999999999998</v>
      </c>
      <c r="S153" s="227">
        <v>0</v>
      </c>
      <c r="T153" s="22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9" t="s">
        <v>379</v>
      </c>
      <c r="AT153" s="229" t="s">
        <v>375</v>
      </c>
      <c r="AU153" s="229" t="s">
        <v>91</v>
      </c>
      <c r="AY153" s="20" t="s">
        <v>373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0" t="s">
        <v>91</v>
      </c>
      <c r="BK153" s="230">
        <f>ROUND(I153*H153,2)</f>
        <v>0</v>
      </c>
      <c r="BL153" s="20" t="s">
        <v>379</v>
      </c>
      <c r="BM153" s="229" t="s">
        <v>8624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85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85</v>
      </c>
      <c r="AY154" s="257" t="s">
        <v>373</v>
      </c>
    </row>
    <row r="155" s="2" customFormat="1" ht="16.5" customHeight="1">
      <c r="A155" s="41"/>
      <c r="B155" s="42"/>
      <c r="C155" s="218" t="s">
        <v>552</v>
      </c>
      <c r="D155" s="218" t="s">
        <v>375</v>
      </c>
      <c r="E155" s="219" t="s">
        <v>8625</v>
      </c>
      <c r="F155" s="220" t="s">
        <v>8626</v>
      </c>
      <c r="G155" s="221" t="s">
        <v>595</v>
      </c>
      <c r="H155" s="222">
        <v>1</v>
      </c>
      <c r="I155" s="223"/>
      <c r="J155" s="224">
        <f>ROUND(I155*H155,2)</f>
        <v>0</v>
      </c>
      <c r="K155" s="220" t="s">
        <v>5388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0.44741999999999998</v>
      </c>
      <c r="R155" s="227">
        <f>Q155*H155</f>
        <v>0.44741999999999998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8627</v>
      </c>
    </row>
    <row r="156" s="14" customFormat="1">
      <c r="A156" s="14"/>
      <c r="B156" s="247"/>
      <c r="C156" s="248"/>
      <c r="D156" s="238" t="s">
        <v>383</v>
      </c>
      <c r="E156" s="249" t="s">
        <v>19</v>
      </c>
      <c r="F156" s="250" t="s">
        <v>85</v>
      </c>
      <c r="G156" s="248"/>
      <c r="H156" s="251">
        <v>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383</v>
      </c>
      <c r="AU156" s="257" t="s">
        <v>91</v>
      </c>
      <c r="AV156" s="14" t="s">
        <v>91</v>
      </c>
      <c r="AW156" s="14" t="s">
        <v>37</v>
      </c>
      <c r="AX156" s="14" t="s">
        <v>85</v>
      </c>
      <c r="AY156" s="257" t="s">
        <v>373</v>
      </c>
    </row>
    <row r="157" s="2" customFormat="1" ht="44.25" customHeight="1">
      <c r="A157" s="41"/>
      <c r="B157" s="42"/>
      <c r="C157" s="218" t="s">
        <v>559</v>
      </c>
      <c r="D157" s="218" t="s">
        <v>375</v>
      </c>
      <c r="E157" s="219" t="s">
        <v>8628</v>
      </c>
      <c r="F157" s="220" t="s">
        <v>8629</v>
      </c>
      <c r="G157" s="221" t="s">
        <v>595</v>
      </c>
      <c r="H157" s="222">
        <v>4</v>
      </c>
      <c r="I157" s="223"/>
      <c r="J157" s="224">
        <f>ROUND(I157*H157,2)</f>
        <v>0</v>
      </c>
      <c r="K157" s="220" t="s">
        <v>378</v>
      </c>
      <c r="L157" s="47"/>
      <c r="M157" s="225" t="s">
        <v>19</v>
      </c>
      <c r="N157" s="226" t="s">
        <v>50</v>
      </c>
      <c r="O157" s="87"/>
      <c r="P157" s="227">
        <f>O157*H157</f>
        <v>0</v>
      </c>
      <c r="Q157" s="227">
        <v>0.1865</v>
      </c>
      <c r="R157" s="227">
        <f>Q157*H157</f>
        <v>0.746</v>
      </c>
      <c r="S157" s="227">
        <v>0</v>
      </c>
      <c r="T157" s="22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9" t="s">
        <v>379</v>
      </c>
      <c r="AT157" s="229" t="s">
        <v>375</v>
      </c>
      <c r="AU157" s="229" t="s">
        <v>91</v>
      </c>
      <c r="AY157" s="20" t="s">
        <v>373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0" t="s">
        <v>91</v>
      </c>
      <c r="BK157" s="230">
        <f>ROUND(I157*H157,2)</f>
        <v>0</v>
      </c>
      <c r="BL157" s="20" t="s">
        <v>379</v>
      </c>
      <c r="BM157" s="229" t="s">
        <v>8630</v>
      </c>
    </row>
    <row r="158" s="2" customFormat="1">
      <c r="A158" s="41"/>
      <c r="B158" s="42"/>
      <c r="C158" s="43"/>
      <c r="D158" s="231" t="s">
        <v>381</v>
      </c>
      <c r="E158" s="43"/>
      <c r="F158" s="232" t="s">
        <v>8631</v>
      </c>
      <c r="G158" s="43"/>
      <c r="H158" s="43"/>
      <c r="I158" s="233"/>
      <c r="J158" s="43"/>
      <c r="K158" s="43"/>
      <c r="L158" s="47"/>
      <c r="M158" s="234"/>
      <c r="N158" s="23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381</v>
      </c>
      <c r="AU158" s="20" t="s">
        <v>91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8632</v>
      </c>
      <c r="G159" s="248"/>
      <c r="H159" s="251">
        <v>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85</v>
      </c>
      <c r="AY159" s="257" t="s">
        <v>373</v>
      </c>
    </row>
    <row r="160" s="2" customFormat="1" ht="37.8" customHeight="1">
      <c r="A160" s="41"/>
      <c r="B160" s="42"/>
      <c r="C160" s="218" t="s">
        <v>570</v>
      </c>
      <c r="D160" s="218" t="s">
        <v>375</v>
      </c>
      <c r="E160" s="219" t="s">
        <v>8633</v>
      </c>
      <c r="F160" s="220" t="s">
        <v>8634</v>
      </c>
      <c r="G160" s="221" t="s">
        <v>595</v>
      </c>
      <c r="H160" s="222">
        <v>8</v>
      </c>
      <c r="I160" s="223"/>
      <c r="J160" s="224">
        <f>ROUND(I160*H160,2)</f>
        <v>0</v>
      </c>
      <c r="K160" s="220" t="s">
        <v>378</v>
      </c>
      <c r="L160" s="47"/>
      <c r="M160" s="225" t="s">
        <v>19</v>
      </c>
      <c r="N160" s="226" t="s">
        <v>50</v>
      </c>
      <c r="O160" s="87"/>
      <c r="P160" s="227">
        <f>O160*H160</f>
        <v>0</v>
      </c>
      <c r="Q160" s="227">
        <v>0.044790000000000003</v>
      </c>
      <c r="R160" s="227">
        <f>Q160*H160</f>
        <v>0.35832000000000003</v>
      </c>
      <c r="S160" s="227">
        <v>0</v>
      </c>
      <c r="T160" s="22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9" t="s">
        <v>379</v>
      </c>
      <c r="AT160" s="229" t="s">
        <v>375</v>
      </c>
      <c r="AU160" s="229" t="s">
        <v>91</v>
      </c>
      <c r="AY160" s="20" t="s">
        <v>373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0" t="s">
        <v>91</v>
      </c>
      <c r="BK160" s="230">
        <f>ROUND(I160*H160,2)</f>
        <v>0</v>
      </c>
      <c r="BL160" s="20" t="s">
        <v>379</v>
      </c>
      <c r="BM160" s="229" t="s">
        <v>8635</v>
      </c>
    </row>
    <row r="161" s="2" customFormat="1">
      <c r="A161" s="41"/>
      <c r="B161" s="42"/>
      <c r="C161" s="43"/>
      <c r="D161" s="231" t="s">
        <v>381</v>
      </c>
      <c r="E161" s="43"/>
      <c r="F161" s="232" t="s">
        <v>8636</v>
      </c>
      <c r="G161" s="43"/>
      <c r="H161" s="43"/>
      <c r="I161" s="233"/>
      <c r="J161" s="43"/>
      <c r="K161" s="43"/>
      <c r="L161" s="47"/>
      <c r="M161" s="234"/>
      <c r="N161" s="23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381</v>
      </c>
      <c r="AU161" s="20" t="s">
        <v>91</v>
      </c>
    </row>
    <row r="162" s="14" customFormat="1">
      <c r="A162" s="14"/>
      <c r="B162" s="247"/>
      <c r="C162" s="248"/>
      <c r="D162" s="238" t="s">
        <v>383</v>
      </c>
      <c r="E162" s="249" t="s">
        <v>19</v>
      </c>
      <c r="F162" s="250" t="s">
        <v>8637</v>
      </c>
      <c r="G162" s="248"/>
      <c r="H162" s="251">
        <v>8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383</v>
      </c>
      <c r="AU162" s="257" t="s">
        <v>91</v>
      </c>
      <c r="AV162" s="14" t="s">
        <v>91</v>
      </c>
      <c r="AW162" s="14" t="s">
        <v>37</v>
      </c>
      <c r="AX162" s="14" t="s">
        <v>85</v>
      </c>
      <c r="AY162" s="257" t="s">
        <v>373</v>
      </c>
    </row>
    <row r="163" s="2" customFormat="1" ht="24.15" customHeight="1">
      <c r="A163" s="41"/>
      <c r="B163" s="42"/>
      <c r="C163" s="218" t="s">
        <v>578</v>
      </c>
      <c r="D163" s="218" t="s">
        <v>375</v>
      </c>
      <c r="E163" s="219" t="s">
        <v>8638</v>
      </c>
      <c r="F163" s="220" t="s">
        <v>8639</v>
      </c>
      <c r="G163" s="221" t="s">
        <v>595</v>
      </c>
      <c r="H163" s="222">
        <v>4</v>
      </c>
      <c r="I163" s="223"/>
      <c r="J163" s="224">
        <f>ROUND(I163*H163,2)</f>
        <v>0</v>
      </c>
      <c r="K163" s="220" t="s">
        <v>5388</v>
      </c>
      <c r="L163" s="47"/>
      <c r="M163" s="225" t="s">
        <v>19</v>
      </c>
      <c r="N163" s="226" t="s">
        <v>50</v>
      </c>
      <c r="O163" s="87"/>
      <c r="P163" s="227">
        <f>O163*H163</f>
        <v>0</v>
      </c>
      <c r="Q163" s="227">
        <v>0.044790000000000003</v>
      </c>
      <c r="R163" s="227">
        <f>Q163*H163</f>
        <v>0.17916000000000001</v>
      </c>
      <c r="S163" s="227">
        <v>0</v>
      </c>
      <c r="T163" s="22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9" t="s">
        <v>379</v>
      </c>
      <c r="AT163" s="229" t="s">
        <v>375</v>
      </c>
      <c r="AU163" s="229" t="s">
        <v>91</v>
      </c>
      <c r="AY163" s="20" t="s">
        <v>373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0" t="s">
        <v>91</v>
      </c>
      <c r="BK163" s="230">
        <f>ROUND(I163*H163,2)</f>
        <v>0</v>
      </c>
      <c r="BL163" s="20" t="s">
        <v>379</v>
      </c>
      <c r="BM163" s="229" t="s">
        <v>8640</v>
      </c>
    </row>
    <row r="164" s="14" customFormat="1">
      <c r="A164" s="14"/>
      <c r="B164" s="247"/>
      <c r="C164" s="248"/>
      <c r="D164" s="238" t="s">
        <v>383</v>
      </c>
      <c r="E164" s="249" t="s">
        <v>19</v>
      </c>
      <c r="F164" s="250" t="s">
        <v>8632</v>
      </c>
      <c r="G164" s="248"/>
      <c r="H164" s="251">
        <v>4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383</v>
      </c>
      <c r="AU164" s="257" t="s">
        <v>91</v>
      </c>
      <c r="AV164" s="14" t="s">
        <v>91</v>
      </c>
      <c r="AW164" s="14" t="s">
        <v>37</v>
      </c>
      <c r="AX164" s="14" t="s">
        <v>85</v>
      </c>
      <c r="AY164" s="257" t="s">
        <v>373</v>
      </c>
    </row>
    <row r="165" s="2" customFormat="1" ht="49.05" customHeight="1">
      <c r="A165" s="41"/>
      <c r="B165" s="42"/>
      <c r="C165" s="218" t="s">
        <v>587</v>
      </c>
      <c r="D165" s="218" t="s">
        <v>375</v>
      </c>
      <c r="E165" s="219" t="s">
        <v>8641</v>
      </c>
      <c r="F165" s="220" t="s">
        <v>8642</v>
      </c>
      <c r="G165" s="221" t="s">
        <v>595</v>
      </c>
      <c r="H165" s="222">
        <v>4</v>
      </c>
      <c r="I165" s="223"/>
      <c r="J165" s="224">
        <f>ROUND(I165*H165,2)</f>
        <v>0</v>
      </c>
      <c r="K165" s="220" t="s">
        <v>3934</v>
      </c>
      <c r="L165" s="47"/>
      <c r="M165" s="225" t="s">
        <v>19</v>
      </c>
      <c r="N165" s="226" t="s">
        <v>50</v>
      </c>
      <c r="O165" s="87"/>
      <c r="P165" s="227">
        <f>O165*H165</f>
        <v>0</v>
      </c>
      <c r="Q165" s="227">
        <v>0.44741999999999998</v>
      </c>
      <c r="R165" s="227">
        <f>Q165*H165</f>
        <v>1.7896799999999999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379</v>
      </c>
      <c r="AT165" s="229" t="s">
        <v>375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8643</v>
      </c>
    </row>
    <row r="166" s="2" customFormat="1">
      <c r="A166" s="41"/>
      <c r="B166" s="42"/>
      <c r="C166" s="43"/>
      <c r="D166" s="231" t="s">
        <v>381</v>
      </c>
      <c r="E166" s="43"/>
      <c r="F166" s="232" t="s">
        <v>8644</v>
      </c>
      <c r="G166" s="43"/>
      <c r="H166" s="43"/>
      <c r="I166" s="233"/>
      <c r="J166" s="43"/>
      <c r="K166" s="43"/>
      <c r="L166" s="47"/>
      <c r="M166" s="234"/>
      <c r="N166" s="23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381</v>
      </c>
      <c r="AU166" s="20" t="s">
        <v>91</v>
      </c>
    </row>
    <row r="167" s="14" customFormat="1">
      <c r="A167" s="14"/>
      <c r="B167" s="247"/>
      <c r="C167" s="248"/>
      <c r="D167" s="238" t="s">
        <v>383</v>
      </c>
      <c r="E167" s="249" t="s">
        <v>19</v>
      </c>
      <c r="F167" s="250" t="s">
        <v>8632</v>
      </c>
      <c r="G167" s="248"/>
      <c r="H167" s="251">
        <v>4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383</v>
      </c>
      <c r="AU167" s="257" t="s">
        <v>91</v>
      </c>
      <c r="AV167" s="14" t="s">
        <v>91</v>
      </c>
      <c r="AW167" s="14" t="s">
        <v>37</v>
      </c>
      <c r="AX167" s="14" t="s">
        <v>85</v>
      </c>
      <c r="AY167" s="257" t="s">
        <v>373</v>
      </c>
    </row>
    <row r="168" s="2" customFormat="1" ht="37.8" customHeight="1">
      <c r="A168" s="41"/>
      <c r="B168" s="42"/>
      <c r="C168" s="218" t="s">
        <v>592</v>
      </c>
      <c r="D168" s="218" t="s">
        <v>375</v>
      </c>
      <c r="E168" s="219" t="s">
        <v>8645</v>
      </c>
      <c r="F168" s="220" t="s">
        <v>8646</v>
      </c>
      <c r="G168" s="221" t="s">
        <v>595</v>
      </c>
      <c r="H168" s="222">
        <v>1</v>
      </c>
      <c r="I168" s="223"/>
      <c r="J168" s="224">
        <f>ROUND(I168*H168,2)</f>
        <v>0</v>
      </c>
      <c r="K168" s="220" t="s">
        <v>5388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0.044790000000000003</v>
      </c>
      <c r="R168" s="227">
        <f>Q168*H168</f>
        <v>0.044790000000000003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8647</v>
      </c>
    </row>
    <row r="169" s="14" customFormat="1">
      <c r="A169" s="14"/>
      <c r="B169" s="247"/>
      <c r="C169" s="248"/>
      <c r="D169" s="238" t="s">
        <v>383</v>
      </c>
      <c r="E169" s="249" t="s">
        <v>19</v>
      </c>
      <c r="F169" s="250" t="s">
        <v>85</v>
      </c>
      <c r="G169" s="248"/>
      <c r="H169" s="251">
        <v>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383</v>
      </c>
      <c r="AU169" s="257" t="s">
        <v>91</v>
      </c>
      <c r="AV169" s="14" t="s">
        <v>91</v>
      </c>
      <c r="AW169" s="14" t="s">
        <v>37</v>
      </c>
      <c r="AX169" s="14" t="s">
        <v>85</v>
      </c>
      <c r="AY169" s="257" t="s">
        <v>373</v>
      </c>
    </row>
    <row r="170" s="12" customFormat="1" ht="22.8" customHeight="1">
      <c r="A170" s="12"/>
      <c r="B170" s="202"/>
      <c r="C170" s="203"/>
      <c r="D170" s="204" t="s">
        <v>77</v>
      </c>
      <c r="E170" s="216" t="s">
        <v>430</v>
      </c>
      <c r="F170" s="216" t="s">
        <v>8161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SUM(P171:P179)</f>
        <v>0</v>
      </c>
      <c r="Q170" s="210"/>
      <c r="R170" s="211">
        <f>SUM(R171:R179)</f>
        <v>0.18661</v>
      </c>
      <c r="S170" s="210"/>
      <c r="T170" s="21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77</v>
      </c>
      <c r="AU170" s="214" t="s">
        <v>85</v>
      </c>
      <c r="AY170" s="213" t="s">
        <v>373</v>
      </c>
      <c r="BK170" s="215">
        <f>SUM(BK171:BK179)</f>
        <v>0</v>
      </c>
    </row>
    <row r="171" s="2" customFormat="1" ht="44.25" customHeight="1">
      <c r="A171" s="41"/>
      <c r="B171" s="42"/>
      <c r="C171" s="218" t="s">
        <v>598</v>
      </c>
      <c r="D171" s="218" t="s">
        <v>375</v>
      </c>
      <c r="E171" s="219" t="s">
        <v>8648</v>
      </c>
      <c r="F171" s="220" t="s">
        <v>8649</v>
      </c>
      <c r="G171" s="221" t="s">
        <v>230</v>
      </c>
      <c r="H171" s="222">
        <v>1</v>
      </c>
      <c r="I171" s="223"/>
      <c r="J171" s="224">
        <f>ROUND(I171*H171,2)</f>
        <v>0</v>
      </c>
      <c r="K171" s="220" t="s">
        <v>378</v>
      </c>
      <c r="L171" s="47"/>
      <c r="M171" s="225" t="s">
        <v>19</v>
      </c>
      <c r="N171" s="226" t="s">
        <v>50</v>
      </c>
      <c r="O171" s="87"/>
      <c r="P171" s="227">
        <f>O171*H171</f>
        <v>0</v>
      </c>
      <c r="Q171" s="227">
        <v>0.14321</v>
      </c>
      <c r="R171" s="227">
        <f>Q171*H171</f>
        <v>0.14321</v>
      </c>
      <c r="S171" s="227">
        <v>0</v>
      </c>
      <c r="T171" s="22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9" t="s">
        <v>379</v>
      </c>
      <c r="AT171" s="229" t="s">
        <v>375</v>
      </c>
      <c r="AU171" s="229" t="s">
        <v>91</v>
      </c>
      <c r="AY171" s="20" t="s">
        <v>373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20" t="s">
        <v>91</v>
      </c>
      <c r="BK171" s="230">
        <f>ROUND(I171*H171,2)</f>
        <v>0</v>
      </c>
      <c r="BL171" s="20" t="s">
        <v>379</v>
      </c>
      <c r="BM171" s="229" t="s">
        <v>8650</v>
      </c>
    </row>
    <row r="172" s="2" customFormat="1">
      <c r="A172" s="41"/>
      <c r="B172" s="42"/>
      <c r="C172" s="43"/>
      <c r="D172" s="231" t="s">
        <v>381</v>
      </c>
      <c r="E172" s="43"/>
      <c r="F172" s="232" t="s">
        <v>8651</v>
      </c>
      <c r="G172" s="43"/>
      <c r="H172" s="43"/>
      <c r="I172" s="233"/>
      <c r="J172" s="43"/>
      <c r="K172" s="43"/>
      <c r="L172" s="47"/>
      <c r="M172" s="234"/>
      <c r="N172" s="23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381</v>
      </c>
      <c r="AU172" s="20" t="s">
        <v>91</v>
      </c>
    </row>
    <row r="173" s="2" customFormat="1" ht="44.25" customHeight="1">
      <c r="A173" s="41"/>
      <c r="B173" s="42"/>
      <c r="C173" s="280" t="s">
        <v>609</v>
      </c>
      <c r="D173" s="280" t="s">
        <v>489</v>
      </c>
      <c r="E173" s="281" t="s">
        <v>8652</v>
      </c>
      <c r="F173" s="282" t="s">
        <v>8649</v>
      </c>
      <c r="G173" s="283" t="s">
        <v>230</v>
      </c>
      <c r="H173" s="284">
        <v>1</v>
      </c>
      <c r="I173" s="285"/>
      <c r="J173" s="286">
        <f>ROUND(I173*H173,2)</f>
        <v>0</v>
      </c>
      <c r="K173" s="282" t="s">
        <v>378</v>
      </c>
      <c r="L173" s="287"/>
      <c r="M173" s="288" t="s">
        <v>19</v>
      </c>
      <c r="N173" s="289" t="s">
        <v>50</v>
      </c>
      <c r="O173" s="87"/>
      <c r="P173" s="227">
        <f>O173*H173</f>
        <v>0</v>
      </c>
      <c r="Q173" s="227">
        <v>0.040000000000000001</v>
      </c>
      <c r="R173" s="227">
        <f>Q173*H173</f>
        <v>0.040000000000000001</v>
      </c>
      <c r="S173" s="227">
        <v>0</v>
      </c>
      <c r="T173" s="22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9" t="s">
        <v>422</v>
      </c>
      <c r="AT173" s="229" t="s">
        <v>489</v>
      </c>
      <c r="AU173" s="229" t="s">
        <v>91</v>
      </c>
      <c r="AY173" s="20" t="s">
        <v>373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0" t="s">
        <v>91</v>
      </c>
      <c r="BK173" s="230">
        <f>ROUND(I173*H173,2)</f>
        <v>0</v>
      </c>
      <c r="BL173" s="20" t="s">
        <v>379</v>
      </c>
      <c r="BM173" s="229" t="s">
        <v>8653</v>
      </c>
    </row>
    <row r="174" s="2" customFormat="1" ht="55.5" customHeight="1">
      <c r="A174" s="41"/>
      <c r="B174" s="42"/>
      <c r="C174" s="218" t="s">
        <v>616</v>
      </c>
      <c r="D174" s="218" t="s">
        <v>375</v>
      </c>
      <c r="E174" s="219" t="s">
        <v>8654</v>
      </c>
      <c r="F174" s="220" t="s">
        <v>8655</v>
      </c>
      <c r="G174" s="221" t="s">
        <v>230</v>
      </c>
      <c r="H174" s="222">
        <v>10</v>
      </c>
      <c r="I174" s="223"/>
      <c r="J174" s="224">
        <f>ROUND(I174*H174,2)</f>
        <v>0</v>
      </c>
      <c r="K174" s="220" t="s">
        <v>378</v>
      </c>
      <c r="L174" s="47"/>
      <c r="M174" s="225" t="s">
        <v>19</v>
      </c>
      <c r="N174" s="226" t="s">
        <v>50</v>
      </c>
      <c r="O174" s="87"/>
      <c r="P174" s="227">
        <f>O174*H174</f>
        <v>0</v>
      </c>
      <c r="Q174" s="227">
        <v>0.00034000000000000002</v>
      </c>
      <c r="R174" s="227">
        <f>Q174*H174</f>
        <v>0.0034000000000000002</v>
      </c>
      <c r="S174" s="227">
        <v>0</v>
      </c>
      <c r="T174" s="22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9" t="s">
        <v>379</v>
      </c>
      <c r="AT174" s="229" t="s">
        <v>375</v>
      </c>
      <c r="AU174" s="229" t="s">
        <v>91</v>
      </c>
      <c r="AY174" s="20" t="s">
        <v>373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0" t="s">
        <v>91</v>
      </c>
      <c r="BK174" s="230">
        <f>ROUND(I174*H174,2)</f>
        <v>0</v>
      </c>
      <c r="BL174" s="20" t="s">
        <v>379</v>
      </c>
      <c r="BM174" s="229" t="s">
        <v>8656</v>
      </c>
    </row>
    <row r="175" s="2" customFormat="1">
      <c r="A175" s="41"/>
      <c r="B175" s="42"/>
      <c r="C175" s="43"/>
      <c r="D175" s="231" t="s">
        <v>381</v>
      </c>
      <c r="E175" s="43"/>
      <c r="F175" s="232" t="s">
        <v>8657</v>
      </c>
      <c r="G175" s="43"/>
      <c r="H175" s="43"/>
      <c r="I175" s="233"/>
      <c r="J175" s="43"/>
      <c r="K175" s="43"/>
      <c r="L175" s="47"/>
      <c r="M175" s="234"/>
      <c r="N175" s="23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381</v>
      </c>
      <c r="AU175" s="20" t="s">
        <v>91</v>
      </c>
    </row>
    <row r="176" s="14" customFormat="1">
      <c r="A176" s="14"/>
      <c r="B176" s="247"/>
      <c r="C176" s="248"/>
      <c r="D176" s="238" t="s">
        <v>383</v>
      </c>
      <c r="E176" s="249" t="s">
        <v>19</v>
      </c>
      <c r="F176" s="250" t="s">
        <v>8658</v>
      </c>
      <c r="G176" s="248"/>
      <c r="H176" s="251">
        <v>10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383</v>
      </c>
      <c r="AU176" s="257" t="s">
        <v>91</v>
      </c>
      <c r="AV176" s="14" t="s">
        <v>91</v>
      </c>
      <c r="AW176" s="14" t="s">
        <v>37</v>
      </c>
      <c r="AX176" s="14" t="s">
        <v>85</v>
      </c>
      <c r="AY176" s="257" t="s">
        <v>373</v>
      </c>
    </row>
    <row r="177" s="2" customFormat="1" ht="24.15" customHeight="1">
      <c r="A177" s="41"/>
      <c r="B177" s="42"/>
      <c r="C177" s="218" t="s">
        <v>622</v>
      </c>
      <c r="D177" s="218" t="s">
        <v>375</v>
      </c>
      <c r="E177" s="219" t="s">
        <v>8659</v>
      </c>
      <c r="F177" s="220" t="s">
        <v>8660</v>
      </c>
      <c r="G177" s="221" t="s">
        <v>230</v>
      </c>
      <c r="H177" s="222">
        <v>12</v>
      </c>
      <c r="I177" s="223"/>
      <c r="J177" s="224">
        <f>ROUND(I177*H177,2)</f>
        <v>0</v>
      </c>
      <c r="K177" s="220" t="s">
        <v>378</v>
      </c>
      <c r="L177" s="47"/>
      <c r="M177" s="225" t="s">
        <v>19</v>
      </c>
      <c r="N177" s="226" t="s">
        <v>50</v>
      </c>
      <c r="O177" s="87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9" t="s">
        <v>379</v>
      </c>
      <c r="AT177" s="229" t="s">
        <v>375</v>
      </c>
      <c r="AU177" s="229" t="s">
        <v>91</v>
      </c>
      <c r="AY177" s="20" t="s">
        <v>373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20" t="s">
        <v>91</v>
      </c>
      <c r="BK177" s="230">
        <f>ROUND(I177*H177,2)</f>
        <v>0</v>
      </c>
      <c r="BL177" s="20" t="s">
        <v>379</v>
      </c>
      <c r="BM177" s="229" t="s">
        <v>8661</v>
      </c>
    </row>
    <row r="178" s="2" customFormat="1">
      <c r="A178" s="41"/>
      <c r="B178" s="42"/>
      <c r="C178" s="43"/>
      <c r="D178" s="231" t="s">
        <v>381</v>
      </c>
      <c r="E178" s="43"/>
      <c r="F178" s="232" t="s">
        <v>8662</v>
      </c>
      <c r="G178" s="43"/>
      <c r="H178" s="43"/>
      <c r="I178" s="233"/>
      <c r="J178" s="43"/>
      <c r="K178" s="43"/>
      <c r="L178" s="47"/>
      <c r="M178" s="234"/>
      <c r="N178" s="23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381</v>
      </c>
      <c r="AU178" s="20" t="s">
        <v>91</v>
      </c>
    </row>
    <row r="179" s="14" customFormat="1">
      <c r="A179" s="14"/>
      <c r="B179" s="247"/>
      <c r="C179" s="248"/>
      <c r="D179" s="238" t="s">
        <v>383</v>
      </c>
      <c r="E179" s="249" t="s">
        <v>19</v>
      </c>
      <c r="F179" s="250" t="s">
        <v>8663</v>
      </c>
      <c r="G179" s="248"/>
      <c r="H179" s="251">
        <v>12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383</v>
      </c>
      <c r="AU179" s="257" t="s">
        <v>91</v>
      </c>
      <c r="AV179" s="14" t="s">
        <v>91</v>
      </c>
      <c r="AW179" s="14" t="s">
        <v>37</v>
      </c>
      <c r="AX179" s="14" t="s">
        <v>85</v>
      </c>
      <c r="AY179" s="257" t="s">
        <v>373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1928</v>
      </c>
      <c r="F180" s="216" t="s">
        <v>1929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373</v>
      </c>
      <c r="BK180" s="215">
        <f>SUM(BK181:BK182)</f>
        <v>0</v>
      </c>
    </row>
    <row r="181" s="2" customFormat="1" ht="49.05" customHeight="1">
      <c r="A181" s="41"/>
      <c r="B181" s="42"/>
      <c r="C181" s="218" t="s">
        <v>628</v>
      </c>
      <c r="D181" s="218" t="s">
        <v>375</v>
      </c>
      <c r="E181" s="219" t="s">
        <v>8549</v>
      </c>
      <c r="F181" s="220" t="s">
        <v>8550</v>
      </c>
      <c r="G181" s="221" t="s">
        <v>463</v>
      </c>
      <c r="H181" s="222">
        <v>149.85300000000001</v>
      </c>
      <c r="I181" s="223"/>
      <c r="J181" s="224">
        <f>ROUND(I181*H181,2)</f>
        <v>0</v>
      </c>
      <c r="K181" s="220" t="s">
        <v>378</v>
      </c>
      <c r="L181" s="47"/>
      <c r="M181" s="225" t="s">
        <v>19</v>
      </c>
      <c r="N181" s="226" t="s">
        <v>50</v>
      </c>
      <c r="O181" s="87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9" t="s">
        <v>379</v>
      </c>
      <c r="AT181" s="229" t="s">
        <v>375</v>
      </c>
      <c r="AU181" s="229" t="s">
        <v>91</v>
      </c>
      <c r="AY181" s="20" t="s">
        <v>373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0" t="s">
        <v>91</v>
      </c>
      <c r="BK181" s="230">
        <f>ROUND(I181*H181,2)</f>
        <v>0</v>
      </c>
      <c r="BL181" s="20" t="s">
        <v>379</v>
      </c>
      <c r="BM181" s="229" t="s">
        <v>8664</v>
      </c>
    </row>
    <row r="182" s="2" customFormat="1">
      <c r="A182" s="41"/>
      <c r="B182" s="42"/>
      <c r="C182" s="43"/>
      <c r="D182" s="231" t="s">
        <v>381</v>
      </c>
      <c r="E182" s="43"/>
      <c r="F182" s="232" t="s">
        <v>8552</v>
      </c>
      <c r="G182" s="43"/>
      <c r="H182" s="43"/>
      <c r="I182" s="233"/>
      <c r="J182" s="43"/>
      <c r="K182" s="43"/>
      <c r="L182" s="47"/>
      <c r="M182" s="298"/>
      <c r="N182" s="299"/>
      <c r="O182" s="300"/>
      <c r="P182" s="300"/>
      <c r="Q182" s="300"/>
      <c r="R182" s="300"/>
      <c r="S182" s="300"/>
      <c r="T182" s="30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381</v>
      </c>
      <c r="AU182" s="20" t="s">
        <v>91</v>
      </c>
    </row>
    <row r="183" s="2" customFormat="1" ht="6.96" customHeight="1">
      <c r="A183" s="41"/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47"/>
      <c r="M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</row>
  </sheetData>
  <sheetProtection sheet="1" autoFilter="0" formatColumns="0" formatRows="0" objects="1" scenarios="1" spinCount="100000" saltValue="7OUgEIXi08bHtLjb+Z7iofV9S4rvz4tINvv3xXfiYr4R7N09XJQ1QRlsnhvLa+1iApgZsKu/w1IKWSydgodjIA==" hashValue="59gspyKbjZcMgUmday4JnznbDdJqooiOUE2onGc2RHBo/HW1Sik3XM0wHZF0vrTtq2McUY5iUnG2oXlMgFho0Q==" algorithmName="SHA-512" password="CC3D"/>
  <autoFilter ref="C85:K18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201112"/>
    <hyperlink ref="F93" r:id="rId2" display="https://podminky.urs.cz/item/CS_URS_2024_02/131313712"/>
    <hyperlink ref="F96" r:id="rId3" display="https://podminky.urs.cz/item/CS_URS_2024_02/132312122"/>
    <hyperlink ref="F99" r:id="rId4" display="https://podminky.urs.cz/item/CS_URS_2024_02/132412121"/>
    <hyperlink ref="F102" r:id="rId5" display="https://podminky.urs.cz/item/CS_URS_2024_02/151101102"/>
    <hyperlink ref="F105" r:id="rId6" display="https://podminky.urs.cz/item/CS_URS_2024_02/151101112"/>
    <hyperlink ref="F108" r:id="rId7" display="https://podminky.urs.cz/item/CS_URS_2024_02/162651132"/>
    <hyperlink ref="F111" r:id="rId8" display="https://podminky.urs.cz/item/CS_URS_2024_02/171201231"/>
    <hyperlink ref="F114" r:id="rId9" display="https://podminky.urs.cz/item/CS_URS_2024_02/171251201"/>
    <hyperlink ref="F117" r:id="rId10" display="https://podminky.urs.cz/item/CS_URS_2024_02/174211101"/>
    <hyperlink ref="F121" r:id="rId11" display="https://podminky.urs.cz/item/CS_URS_2024_02/175111101"/>
    <hyperlink ref="F127" r:id="rId12" display="https://podminky.urs.cz/item/CS_URS_2024_02/451541111"/>
    <hyperlink ref="F131" r:id="rId13" display="https://podminky.urs.cz/item/CS_URS_2024_02/564841111"/>
    <hyperlink ref="F134" r:id="rId14" display="https://podminky.urs.cz/item/CS_URS_2024_02/573111112"/>
    <hyperlink ref="F137" r:id="rId15" display="https://podminky.urs.cz/item/CS_URS_2024_02/573211108"/>
    <hyperlink ref="F140" r:id="rId16" display="https://podminky.urs.cz/item/CS_URS_2024_02/576133111"/>
    <hyperlink ref="F144" r:id="rId17" display="https://podminky.urs.cz/item/CS_URS_2024_02/871171141"/>
    <hyperlink ref="F158" r:id="rId18" display="https://podminky.urs.cz/item/CS_URS_2024_02/894812505"/>
    <hyperlink ref="F161" r:id="rId19" display="https://podminky.urs.cz/item/CS_URS_2024_02/894812521"/>
    <hyperlink ref="F166" r:id="rId20" display="https://podminky.urs.cz/item/CS_URS_2024_01/894812552"/>
    <hyperlink ref="F172" r:id="rId21" display="https://podminky.urs.cz/item/CS_URS_2024_02/916131112"/>
    <hyperlink ref="F175" r:id="rId22" display="https://podminky.urs.cz/item/CS_URS_2024_02/919122132"/>
    <hyperlink ref="F178" r:id="rId23" display="https://podminky.urs.cz/item/CS_URS_2024_02/919735112"/>
    <hyperlink ref="F182" r:id="rId24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8665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19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5352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19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5352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ROUND((SUM(BE84:BE156)),  2)</f>
        <v>0</v>
      </c>
      <c r="G33" s="41"/>
      <c r="H33" s="41"/>
      <c r="I33" s="163">
        <v>0.20999999999999999</v>
      </c>
      <c r="J33" s="162">
        <f>ROUND(((SUM(BE84:BE156))*I33),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ROUND((SUM(BF84:BF156)),  2)</f>
        <v>0</v>
      </c>
      <c r="G34" s="41"/>
      <c r="H34" s="41"/>
      <c r="I34" s="163">
        <v>0.12</v>
      </c>
      <c r="J34" s="162">
        <f>ROUND(((SUM(BF84:BF156))*I34),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ROUND((SUM(BG84:BG156)),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ROUND((SUM(BH84:BH156)),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ROUND((SUM(BI84:BI156)),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IO.05 - Dešťová kanalizační přípojka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Ondřej Zikán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Ondřej Zikán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5353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332</v>
      </c>
      <c r="E62" s="188"/>
      <c r="F62" s="188"/>
      <c r="G62" s="188"/>
      <c r="H62" s="188"/>
      <c r="I62" s="188"/>
      <c r="J62" s="189">
        <f>J116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8035</v>
      </c>
      <c r="E63" s="188"/>
      <c r="F63" s="188"/>
      <c r="G63" s="188"/>
      <c r="H63" s="188"/>
      <c r="I63" s="188"/>
      <c r="J63" s="189">
        <f>J120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336</v>
      </c>
      <c r="E64" s="188"/>
      <c r="F64" s="188"/>
      <c r="G64" s="188"/>
      <c r="H64" s="188"/>
      <c r="I64" s="188"/>
      <c r="J64" s="189">
        <f>J154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IO.05 - Dešťová kanalizační přípojka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Ondřej Zikán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Ondřej Zikán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323.78240190000002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371</v>
      </c>
      <c r="F85" s="205" t="s">
        <v>371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P86+P116+P120+P154</f>
        <v>0</v>
      </c>
      <c r="Q85" s="210"/>
      <c r="R85" s="211">
        <f>R86+R116+R120+R154</f>
        <v>323.78240190000002</v>
      </c>
      <c r="S85" s="210"/>
      <c r="T85" s="212">
        <f>T86+T116+T120+T154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85</v>
      </c>
      <c r="AT85" s="214" t="s">
        <v>77</v>
      </c>
      <c r="AU85" s="214" t="s">
        <v>78</v>
      </c>
      <c r="AY85" s="213" t="s">
        <v>373</v>
      </c>
      <c r="BK85" s="215">
        <f>BK86+BK116+BK120+BK154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85</v>
      </c>
      <c r="F86" s="216" t="s">
        <v>374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SUM(P87:P115)</f>
        <v>0</v>
      </c>
      <c r="Q86" s="210"/>
      <c r="R86" s="211">
        <f>SUM(R87:R115)</f>
        <v>318.55000000000001</v>
      </c>
      <c r="S86" s="210"/>
      <c r="T86" s="212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85</v>
      </c>
      <c r="AT86" s="214" t="s">
        <v>77</v>
      </c>
      <c r="AU86" s="214" t="s">
        <v>85</v>
      </c>
      <c r="AY86" s="213" t="s">
        <v>373</v>
      </c>
      <c r="BK86" s="215">
        <f>SUM(BK87:BK115)</f>
        <v>0</v>
      </c>
    </row>
    <row r="87" s="2" customFormat="1" ht="44.25" customHeight="1">
      <c r="A87" s="41"/>
      <c r="B87" s="42"/>
      <c r="C87" s="218" t="s">
        <v>85</v>
      </c>
      <c r="D87" s="218" t="s">
        <v>375</v>
      </c>
      <c r="E87" s="219" t="s">
        <v>8559</v>
      </c>
      <c r="F87" s="220" t="s">
        <v>8560</v>
      </c>
      <c r="G87" s="221" t="s">
        <v>212</v>
      </c>
      <c r="H87" s="222">
        <v>11.225</v>
      </c>
      <c r="I87" s="223"/>
      <c r="J87" s="224">
        <f>ROUND(I87*H87,2)</f>
        <v>0</v>
      </c>
      <c r="K87" s="220" t="s">
        <v>378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379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379</v>
      </c>
      <c r="BM87" s="229" t="s">
        <v>8666</v>
      </c>
    </row>
    <row r="88" s="2" customFormat="1">
      <c r="A88" s="41"/>
      <c r="B88" s="42"/>
      <c r="C88" s="43"/>
      <c r="D88" s="231" t="s">
        <v>381</v>
      </c>
      <c r="E88" s="43"/>
      <c r="F88" s="232" t="s">
        <v>8562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14" customFormat="1">
      <c r="A89" s="14"/>
      <c r="B89" s="247"/>
      <c r="C89" s="248"/>
      <c r="D89" s="238" t="s">
        <v>383</v>
      </c>
      <c r="E89" s="249" t="s">
        <v>19</v>
      </c>
      <c r="F89" s="250" t="s">
        <v>8667</v>
      </c>
      <c r="G89" s="248"/>
      <c r="H89" s="251">
        <v>11.225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383</v>
      </c>
      <c r="AU89" s="257" t="s">
        <v>91</v>
      </c>
      <c r="AV89" s="14" t="s">
        <v>91</v>
      </c>
      <c r="AW89" s="14" t="s">
        <v>37</v>
      </c>
      <c r="AX89" s="14" t="s">
        <v>85</v>
      </c>
      <c r="AY89" s="257" t="s">
        <v>373</v>
      </c>
    </row>
    <row r="90" s="2" customFormat="1" ht="44.25" customHeight="1">
      <c r="A90" s="41"/>
      <c r="B90" s="42"/>
      <c r="C90" s="218" t="s">
        <v>91</v>
      </c>
      <c r="D90" s="218" t="s">
        <v>375</v>
      </c>
      <c r="E90" s="219" t="s">
        <v>5359</v>
      </c>
      <c r="F90" s="220" t="s">
        <v>5360</v>
      </c>
      <c r="G90" s="221" t="s">
        <v>212</v>
      </c>
      <c r="H90" s="222">
        <v>99.439999999999998</v>
      </c>
      <c r="I90" s="223"/>
      <c r="J90" s="224">
        <f>ROUND(I90*H90,2)</f>
        <v>0</v>
      </c>
      <c r="K90" s="220" t="s">
        <v>378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379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379</v>
      </c>
      <c r="BM90" s="229" t="s">
        <v>8668</v>
      </c>
    </row>
    <row r="91" s="2" customFormat="1">
      <c r="A91" s="41"/>
      <c r="B91" s="42"/>
      <c r="C91" s="43"/>
      <c r="D91" s="231" t="s">
        <v>381</v>
      </c>
      <c r="E91" s="43"/>
      <c r="F91" s="232" t="s">
        <v>5362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14" customFormat="1">
      <c r="A92" s="14"/>
      <c r="B92" s="247"/>
      <c r="C92" s="248"/>
      <c r="D92" s="238" t="s">
        <v>383</v>
      </c>
      <c r="E92" s="249" t="s">
        <v>19</v>
      </c>
      <c r="F92" s="250" t="s">
        <v>8669</v>
      </c>
      <c r="G92" s="248"/>
      <c r="H92" s="251">
        <v>99.439999999999998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7" t="s">
        <v>383</v>
      </c>
      <c r="AU92" s="257" t="s">
        <v>91</v>
      </c>
      <c r="AV92" s="14" t="s">
        <v>91</v>
      </c>
      <c r="AW92" s="14" t="s">
        <v>37</v>
      </c>
      <c r="AX92" s="14" t="s">
        <v>85</v>
      </c>
      <c r="AY92" s="257" t="s">
        <v>373</v>
      </c>
    </row>
    <row r="93" s="2" customFormat="1" ht="37.8" customHeight="1">
      <c r="A93" s="41"/>
      <c r="B93" s="42"/>
      <c r="C93" s="218" t="s">
        <v>98</v>
      </c>
      <c r="D93" s="218" t="s">
        <v>375</v>
      </c>
      <c r="E93" s="219" t="s">
        <v>8335</v>
      </c>
      <c r="F93" s="220" t="s">
        <v>8336</v>
      </c>
      <c r="G93" s="221" t="s">
        <v>153</v>
      </c>
      <c r="H93" s="222">
        <v>280</v>
      </c>
      <c r="I93" s="223"/>
      <c r="J93" s="224">
        <f>ROUND(I93*H93,2)</f>
        <v>0</v>
      </c>
      <c r="K93" s="220" t="s">
        <v>378</v>
      </c>
      <c r="L93" s="47"/>
      <c r="M93" s="225" t="s">
        <v>19</v>
      </c>
      <c r="N93" s="226" t="s">
        <v>50</v>
      </c>
      <c r="O93" s="87"/>
      <c r="P93" s="227">
        <f>O93*H93</f>
        <v>0</v>
      </c>
      <c r="Q93" s="227">
        <v>0.00084999999999999995</v>
      </c>
      <c r="R93" s="227">
        <f>Q93*H93</f>
        <v>0.23799999999999999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379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91</v>
      </c>
      <c r="BK93" s="230">
        <f>ROUND(I93*H93,2)</f>
        <v>0</v>
      </c>
      <c r="BL93" s="20" t="s">
        <v>379</v>
      </c>
      <c r="BM93" s="229" t="s">
        <v>8670</v>
      </c>
    </row>
    <row r="94" s="2" customFormat="1">
      <c r="A94" s="41"/>
      <c r="B94" s="42"/>
      <c r="C94" s="43"/>
      <c r="D94" s="231" t="s">
        <v>381</v>
      </c>
      <c r="E94" s="43"/>
      <c r="F94" s="232" t="s">
        <v>8338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8671</v>
      </c>
      <c r="G95" s="248"/>
      <c r="H95" s="251">
        <v>280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85</v>
      </c>
      <c r="AY95" s="257" t="s">
        <v>373</v>
      </c>
    </row>
    <row r="96" s="2" customFormat="1" ht="44.25" customHeight="1">
      <c r="A96" s="41"/>
      <c r="B96" s="42"/>
      <c r="C96" s="218" t="s">
        <v>379</v>
      </c>
      <c r="D96" s="218" t="s">
        <v>375</v>
      </c>
      <c r="E96" s="219" t="s">
        <v>8340</v>
      </c>
      <c r="F96" s="220" t="s">
        <v>8341</v>
      </c>
      <c r="G96" s="221" t="s">
        <v>153</v>
      </c>
      <c r="H96" s="222">
        <v>280</v>
      </c>
      <c r="I96" s="223"/>
      <c r="J96" s="224">
        <f>ROUND(I96*H96,2)</f>
        <v>0</v>
      </c>
      <c r="K96" s="220" t="s">
        <v>378</v>
      </c>
      <c r="L96" s="47"/>
      <c r="M96" s="225" t="s">
        <v>19</v>
      </c>
      <c r="N96" s="226" t="s">
        <v>50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379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91</v>
      </c>
      <c r="BK96" s="230">
        <f>ROUND(I96*H96,2)</f>
        <v>0</v>
      </c>
      <c r="BL96" s="20" t="s">
        <v>379</v>
      </c>
      <c r="BM96" s="229" t="s">
        <v>8672</v>
      </c>
    </row>
    <row r="97" s="2" customFormat="1">
      <c r="A97" s="41"/>
      <c r="B97" s="42"/>
      <c r="C97" s="43"/>
      <c r="D97" s="231" t="s">
        <v>381</v>
      </c>
      <c r="E97" s="43"/>
      <c r="F97" s="232" t="s">
        <v>8343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14" customFormat="1">
      <c r="A98" s="14"/>
      <c r="B98" s="247"/>
      <c r="C98" s="248"/>
      <c r="D98" s="238" t="s">
        <v>383</v>
      </c>
      <c r="E98" s="249" t="s">
        <v>19</v>
      </c>
      <c r="F98" s="250" t="s">
        <v>8671</v>
      </c>
      <c r="G98" s="248"/>
      <c r="H98" s="251">
        <v>280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383</v>
      </c>
      <c r="AU98" s="257" t="s">
        <v>91</v>
      </c>
      <c r="AV98" s="14" t="s">
        <v>91</v>
      </c>
      <c r="AW98" s="14" t="s">
        <v>37</v>
      </c>
      <c r="AX98" s="14" t="s">
        <v>85</v>
      </c>
      <c r="AY98" s="257" t="s">
        <v>373</v>
      </c>
    </row>
    <row r="99" s="2" customFormat="1" ht="62.7" customHeight="1">
      <c r="A99" s="41"/>
      <c r="B99" s="42"/>
      <c r="C99" s="218" t="s">
        <v>405</v>
      </c>
      <c r="D99" s="218" t="s">
        <v>375</v>
      </c>
      <c r="E99" s="219" t="s">
        <v>436</v>
      </c>
      <c r="F99" s="220" t="s">
        <v>437</v>
      </c>
      <c r="G99" s="221" t="s">
        <v>212</v>
      </c>
      <c r="H99" s="222">
        <v>110.66500000000001</v>
      </c>
      <c r="I99" s="223"/>
      <c r="J99" s="224">
        <f>ROUND(I99*H99,2)</f>
        <v>0</v>
      </c>
      <c r="K99" s="220" t="s">
        <v>378</v>
      </c>
      <c r="L99" s="47"/>
      <c r="M99" s="225" t="s">
        <v>19</v>
      </c>
      <c r="N99" s="226" t="s">
        <v>50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379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91</v>
      </c>
      <c r="BK99" s="230">
        <f>ROUND(I99*H99,2)</f>
        <v>0</v>
      </c>
      <c r="BL99" s="20" t="s">
        <v>379</v>
      </c>
      <c r="BM99" s="229" t="s">
        <v>8673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439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14" customFormat="1">
      <c r="A101" s="14"/>
      <c r="B101" s="247"/>
      <c r="C101" s="248"/>
      <c r="D101" s="238" t="s">
        <v>383</v>
      </c>
      <c r="E101" s="249" t="s">
        <v>19</v>
      </c>
      <c r="F101" s="250" t="s">
        <v>8674</v>
      </c>
      <c r="G101" s="248"/>
      <c r="H101" s="251">
        <v>110.66500000000001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383</v>
      </c>
      <c r="AU101" s="257" t="s">
        <v>91</v>
      </c>
      <c r="AV101" s="14" t="s">
        <v>91</v>
      </c>
      <c r="AW101" s="14" t="s">
        <v>37</v>
      </c>
      <c r="AX101" s="14" t="s">
        <v>85</v>
      </c>
      <c r="AY101" s="257" t="s">
        <v>373</v>
      </c>
    </row>
    <row r="102" s="2" customFormat="1" ht="44.25" customHeight="1">
      <c r="A102" s="41"/>
      <c r="B102" s="42"/>
      <c r="C102" s="218" t="s">
        <v>411</v>
      </c>
      <c r="D102" s="218" t="s">
        <v>375</v>
      </c>
      <c r="E102" s="219" t="s">
        <v>5375</v>
      </c>
      <c r="F102" s="220" t="s">
        <v>5376</v>
      </c>
      <c r="G102" s="221" t="s">
        <v>463</v>
      </c>
      <c r="H102" s="222">
        <v>199.197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8675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5378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14" customFormat="1">
      <c r="A104" s="14"/>
      <c r="B104" s="247"/>
      <c r="C104" s="248"/>
      <c r="D104" s="238" t="s">
        <v>383</v>
      </c>
      <c r="E104" s="249" t="s">
        <v>19</v>
      </c>
      <c r="F104" s="250" t="s">
        <v>8676</v>
      </c>
      <c r="G104" s="248"/>
      <c r="H104" s="251">
        <v>199.197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383</v>
      </c>
      <c r="AU104" s="257" t="s">
        <v>91</v>
      </c>
      <c r="AV104" s="14" t="s">
        <v>91</v>
      </c>
      <c r="AW104" s="14" t="s">
        <v>37</v>
      </c>
      <c r="AX104" s="14" t="s">
        <v>85</v>
      </c>
      <c r="AY104" s="257" t="s">
        <v>373</v>
      </c>
    </row>
    <row r="105" s="2" customFormat="1" ht="37.8" customHeight="1">
      <c r="A105" s="41"/>
      <c r="B105" s="42"/>
      <c r="C105" s="218" t="s">
        <v>416</v>
      </c>
      <c r="D105" s="218" t="s">
        <v>375</v>
      </c>
      <c r="E105" s="219" t="s">
        <v>476</v>
      </c>
      <c r="F105" s="220" t="s">
        <v>477</v>
      </c>
      <c r="G105" s="221" t="s">
        <v>212</v>
      </c>
      <c r="H105" s="222">
        <v>110.66500000000001</v>
      </c>
      <c r="I105" s="223"/>
      <c r="J105" s="224">
        <f>ROUND(I105*H105,2)</f>
        <v>0</v>
      </c>
      <c r="K105" s="220" t="s">
        <v>378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379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379</v>
      </c>
      <c r="BM105" s="229" t="s">
        <v>8677</v>
      </c>
    </row>
    <row r="106" s="2" customFormat="1">
      <c r="A106" s="41"/>
      <c r="B106" s="42"/>
      <c r="C106" s="43"/>
      <c r="D106" s="231" t="s">
        <v>381</v>
      </c>
      <c r="E106" s="43"/>
      <c r="F106" s="232" t="s">
        <v>479</v>
      </c>
      <c r="G106" s="43"/>
      <c r="H106" s="43"/>
      <c r="I106" s="233"/>
      <c r="J106" s="43"/>
      <c r="K106" s="43"/>
      <c r="L106" s="47"/>
      <c r="M106" s="234"/>
      <c r="N106" s="23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381</v>
      </c>
      <c r="AU106" s="20" t="s">
        <v>91</v>
      </c>
    </row>
    <row r="107" s="14" customFormat="1">
      <c r="A107" s="14"/>
      <c r="B107" s="247"/>
      <c r="C107" s="248"/>
      <c r="D107" s="238" t="s">
        <v>383</v>
      </c>
      <c r="E107" s="249" t="s">
        <v>19</v>
      </c>
      <c r="F107" s="250" t="s">
        <v>8678</v>
      </c>
      <c r="G107" s="248"/>
      <c r="H107" s="251">
        <v>110.66500000000001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383</v>
      </c>
      <c r="AU107" s="257" t="s">
        <v>91</v>
      </c>
      <c r="AV107" s="14" t="s">
        <v>91</v>
      </c>
      <c r="AW107" s="14" t="s">
        <v>37</v>
      </c>
      <c r="AX107" s="14" t="s">
        <v>85</v>
      </c>
      <c r="AY107" s="257" t="s">
        <v>373</v>
      </c>
    </row>
    <row r="108" s="2" customFormat="1" ht="44.25" customHeight="1">
      <c r="A108" s="41"/>
      <c r="B108" s="42"/>
      <c r="C108" s="218" t="s">
        <v>422</v>
      </c>
      <c r="D108" s="218" t="s">
        <v>375</v>
      </c>
      <c r="E108" s="219" t="s">
        <v>8349</v>
      </c>
      <c r="F108" s="220" t="s">
        <v>8350</v>
      </c>
      <c r="G108" s="221" t="s">
        <v>212</v>
      </c>
      <c r="H108" s="222">
        <v>50.424999999999997</v>
      </c>
      <c r="I108" s="223"/>
      <c r="J108" s="224">
        <f>ROUND(I108*H108,2)</f>
        <v>0</v>
      </c>
      <c r="K108" s="220" t="s">
        <v>378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8679</v>
      </c>
    </row>
    <row r="109" s="2" customFormat="1">
      <c r="A109" s="41"/>
      <c r="B109" s="42"/>
      <c r="C109" s="43"/>
      <c r="D109" s="231" t="s">
        <v>381</v>
      </c>
      <c r="E109" s="43"/>
      <c r="F109" s="232" t="s">
        <v>8352</v>
      </c>
      <c r="G109" s="43"/>
      <c r="H109" s="43"/>
      <c r="I109" s="233"/>
      <c r="J109" s="43"/>
      <c r="K109" s="43"/>
      <c r="L109" s="47"/>
      <c r="M109" s="234"/>
      <c r="N109" s="23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381</v>
      </c>
      <c r="AU109" s="20" t="s">
        <v>91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8680</v>
      </c>
      <c r="G110" s="248"/>
      <c r="H110" s="251">
        <v>50.424999999999997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85</v>
      </c>
      <c r="AY110" s="257" t="s">
        <v>373</v>
      </c>
    </row>
    <row r="111" s="2" customFormat="1" ht="66.75" customHeight="1">
      <c r="A111" s="41"/>
      <c r="B111" s="42"/>
      <c r="C111" s="218" t="s">
        <v>430</v>
      </c>
      <c r="D111" s="218" t="s">
        <v>375</v>
      </c>
      <c r="E111" s="219" t="s">
        <v>5381</v>
      </c>
      <c r="F111" s="220" t="s">
        <v>5382</v>
      </c>
      <c r="G111" s="221" t="s">
        <v>212</v>
      </c>
      <c r="H111" s="222">
        <v>50.200000000000003</v>
      </c>
      <c r="I111" s="223"/>
      <c r="J111" s="224">
        <f>ROUND(I111*H111,2)</f>
        <v>0</v>
      </c>
      <c r="K111" s="220" t="s">
        <v>378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379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379</v>
      </c>
      <c r="BM111" s="229" t="s">
        <v>8681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5384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14" customFormat="1">
      <c r="A113" s="14"/>
      <c r="B113" s="247"/>
      <c r="C113" s="248"/>
      <c r="D113" s="238" t="s">
        <v>383</v>
      </c>
      <c r="E113" s="249" t="s">
        <v>19</v>
      </c>
      <c r="F113" s="250" t="s">
        <v>8682</v>
      </c>
      <c r="G113" s="248"/>
      <c r="H113" s="251">
        <v>50.200000000000003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383</v>
      </c>
      <c r="AU113" s="257" t="s">
        <v>91</v>
      </c>
      <c r="AV113" s="14" t="s">
        <v>91</v>
      </c>
      <c r="AW113" s="14" t="s">
        <v>37</v>
      </c>
      <c r="AX113" s="14" t="s">
        <v>85</v>
      </c>
      <c r="AY113" s="257" t="s">
        <v>373</v>
      </c>
    </row>
    <row r="114" s="2" customFormat="1" ht="16.5" customHeight="1">
      <c r="A114" s="41"/>
      <c r="B114" s="42"/>
      <c r="C114" s="280" t="s">
        <v>435</v>
      </c>
      <c r="D114" s="280" t="s">
        <v>489</v>
      </c>
      <c r="E114" s="281" t="s">
        <v>8356</v>
      </c>
      <c r="F114" s="282" t="s">
        <v>5387</v>
      </c>
      <c r="G114" s="283" t="s">
        <v>463</v>
      </c>
      <c r="H114" s="284">
        <v>318.31200000000001</v>
      </c>
      <c r="I114" s="285"/>
      <c r="J114" s="286">
        <f>ROUND(I114*H114,2)</f>
        <v>0</v>
      </c>
      <c r="K114" s="282" t="s">
        <v>5388</v>
      </c>
      <c r="L114" s="287"/>
      <c r="M114" s="288" t="s">
        <v>19</v>
      </c>
      <c r="N114" s="289" t="s">
        <v>50</v>
      </c>
      <c r="O114" s="87"/>
      <c r="P114" s="227">
        <f>O114*H114</f>
        <v>0</v>
      </c>
      <c r="Q114" s="227">
        <v>1</v>
      </c>
      <c r="R114" s="227">
        <f>Q114*H114</f>
        <v>318.31200000000001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422</v>
      </c>
      <c r="AT114" s="229" t="s">
        <v>489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379</v>
      </c>
      <c r="BM114" s="229" t="s">
        <v>8683</v>
      </c>
    </row>
    <row r="115" s="14" customFormat="1">
      <c r="A115" s="14"/>
      <c r="B115" s="247"/>
      <c r="C115" s="248"/>
      <c r="D115" s="238" t="s">
        <v>383</v>
      </c>
      <c r="E115" s="249" t="s">
        <v>19</v>
      </c>
      <c r="F115" s="250" t="s">
        <v>8684</v>
      </c>
      <c r="G115" s="248"/>
      <c r="H115" s="251">
        <v>318.31200000000001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383</v>
      </c>
      <c r="AU115" s="257" t="s">
        <v>91</v>
      </c>
      <c r="AV115" s="14" t="s">
        <v>91</v>
      </c>
      <c r="AW115" s="14" t="s">
        <v>37</v>
      </c>
      <c r="AX115" s="14" t="s">
        <v>85</v>
      </c>
      <c r="AY115" s="257" t="s">
        <v>373</v>
      </c>
    </row>
    <row r="116" s="12" customFormat="1" ht="22.8" customHeight="1">
      <c r="A116" s="12"/>
      <c r="B116" s="202"/>
      <c r="C116" s="203"/>
      <c r="D116" s="204" t="s">
        <v>77</v>
      </c>
      <c r="E116" s="216" t="s">
        <v>379</v>
      </c>
      <c r="F116" s="216" t="s">
        <v>995</v>
      </c>
      <c r="G116" s="203"/>
      <c r="H116" s="203"/>
      <c r="I116" s="206"/>
      <c r="J116" s="217">
        <f>BK116</f>
        <v>0</v>
      </c>
      <c r="K116" s="203"/>
      <c r="L116" s="208"/>
      <c r="M116" s="209"/>
      <c r="N116" s="210"/>
      <c r="O116" s="210"/>
      <c r="P116" s="211">
        <f>SUM(P117:P119)</f>
        <v>0</v>
      </c>
      <c r="Q116" s="210"/>
      <c r="R116" s="211">
        <f>SUM(R117:R119)</f>
        <v>0</v>
      </c>
      <c r="S116" s="210"/>
      <c r="T116" s="212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85</v>
      </c>
      <c r="AT116" s="214" t="s">
        <v>77</v>
      </c>
      <c r="AU116" s="214" t="s">
        <v>85</v>
      </c>
      <c r="AY116" s="213" t="s">
        <v>373</v>
      </c>
      <c r="BK116" s="215">
        <f>SUM(BK117:BK119)</f>
        <v>0</v>
      </c>
    </row>
    <row r="117" s="2" customFormat="1" ht="24.15" customHeight="1">
      <c r="A117" s="41"/>
      <c r="B117" s="42"/>
      <c r="C117" s="218" t="s">
        <v>449</v>
      </c>
      <c r="D117" s="218" t="s">
        <v>375</v>
      </c>
      <c r="E117" s="219" t="s">
        <v>5391</v>
      </c>
      <c r="F117" s="220" t="s">
        <v>5392</v>
      </c>
      <c r="G117" s="221" t="s">
        <v>212</v>
      </c>
      <c r="H117" s="222">
        <v>10.039999999999999</v>
      </c>
      <c r="I117" s="223"/>
      <c r="J117" s="224">
        <f>ROUND(I117*H117,2)</f>
        <v>0</v>
      </c>
      <c r="K117" s="220" t="s">
        <v>378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379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379</v>
      </c>
      <c r="BM117" s="229" t="s">
        <v>8685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5394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14" customFormat="1">
      <c r="A119" s="14"/>
      <c r="B119" s="247"/>
      <c r="C119" s="248"/>
      <c r="D119" s="238" t="s">
        <v>383</v>
      </c>
      <c r="E119" s="249" t="s">
        <v>19</v>
      </c>
      <c r="F119" s="250" t="s">
        <v>8686</v>
      </c>
      <c r="G119" s="248"/>
      <c r="H119" s="251">
        <v>10.039999999999999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383</v>
      </c>
      <c r="AU119" s="257" t="s">
        <v>91</v>
      </c>
      <c r="AV119" s="14" t="s">
        <v>91</v>
      </c>
      <c r="AW119" s="14" t="s">
        <v>37</v>
      </c>
      <c r="AX119" s="14" t="s">
        <v>85</v>
      </c>
      <c r="AY119" s="257" t="s">
        <v>373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422</v>
      </c>
      <c r="F120" s="216" t="s">
        <v>8124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SUM(P121:P153)</f>
        <v>0</v>
      </c>
      <c r="Q120" s="210"/>
      <c r="R120" s="211">
        <f>SUM(R121:R153)</f>
        <v>5.2324018999999993</v>
      </c>
      <c r="S120" s="210"/>
      <c r="T120" s="212">
        <f>SUM(T121:T153)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373</v>
      </c>
      <c r="BK120" s="215">
        <f>SUM(BK121:BK153)</f>
        <v>0</v>
      </c>
    </row>
    <row r="121" s="2" customFormat="1" ht="24.15" customHeight="1">
      <c r="A121" s="41"/>
      <c r="B121" s="42"/>
      <c r="C121" s="218" t="s">
        <v>8</v>
      </c>
      <c r="D121" s="218" t="s">
        <v>375</v>
      </c>
      <c r="E121" s="219" t="s">
        <v>8687</v>
      </c>
      <c r="F121" s="220" t="s">
        <v>8688</v>
      </c>
      <c r="G121" s="221" t="s">
        <v>230</v>
      </c>
      <c r="H121" s="222">
        <v>26.649999999999999</v>
      </c>
      <c r="I121" s="223"/>
      <c r="J121" s="224">
        <f>ROUND(I121*H121,2)</f>
        <v>0</v>
      </c>
      <c r="K121" s="220" t="s">
        <v>5388</v>
      </c>
      <c r="L121" s="47"/>
      <c r="M121" s="225" t="s">
        <v>19</v>
      </c>
      <c r="N121" s="226" t="s">
        <v>50</v>
      </c>
      <c r="O121" s="87"/>
      <c r="P121" s="227">
        <f>O121*H121</f>
        <v>0</v>
      </c>
      <c r="Q121" s="227">
        <v>0.00183</v>
      </c>
      <c r="R121" s="227">
        <f>Q121*H121</f>
        <v>0.0487695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379</v>
      </c>
      <c r="AT121" s="229" t="s">
        <v>375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91</v>
      </c>
      <c r="BK121" s="230">
        <f>ROUND(I121*H121,2)</f>
        <v>0</v>
      </c>
      <c r="BL121" s="20" t="s">
        <v>379</v>
      </c>
      <c r="BM121" s="229" t="s">
        <v>8689</v>
      </c>
    </row>
    <row r="122" s="14" customFormat="1">
      <c r="A122" s="14"/>
      <c r="B122" s="247"/>
      <c r="C122" s="248"/>
      <c r="D122" s="238" t="s">
        <v>383</v>
      </c>
      <c r="E122" s="249" t="s">
        <v>19</v>
      </c>
      <c r="F122" s="250" t="s">
        <v>8690</v>
      </c>
      <c r="G122" s="248"/>
      <c r="H122" s="251">
        <v>26.649999999999999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383</v>
      </c>
      <c r="AU122" s="257" t="s">
        <v>91</v>
      </c>
      <c r="AV122" s="14" t="s">
        <v>91</v>
      </c>
      <c r="AW122" s="14" t="s">
        <v>37</v>
      </c>
      <c r="AX122" s="14" t="s">
        <v>85</v>
      </c>
      <c r="AY122" s="257" t="s">
        <v>373</v>
      </c>
    </row>
    <row r="123" s="2" customFormat="1" ht="24.15" customHeight="1">
      <c r="A123" s="41"/>
      <c r="B123" s="42"/>
      <c r="C123" s="218" t="s">
        <v>460</v>
      </c>
      <c r="D123" s="218" t="s">
        <v>375</v>
      </c>
      <c r="E123" s="219" t="s">
        <v>8691</v>
      </c>
      <c r="F123" s="220" t="s">
        <v>8692</v>
      </c>
      <c r="G123" s="221" t="s">
        <v>230</v>
      </c>
      <c r="H123" s="222">
        <v>6.7599999999999998</v>
      </c>
      <c r="I123" s="223"/>
      <c r="J123" s="224">
        <f>ROUND(I123*H123,2)</f>
        <v>0</v>
      </c>
      <c r="K123" s="220" t="s">
        <v>5388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0.0030400000000000002</v>
      </c>
      <c r="R123" s="227">
        <f>Q123*H123</f>
        <v>0.0205504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482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482</v>
      </c>
      <c r="BM123" s="229" t="s">
        <v>8693</v>
      </c>
    </row>
    <row r="124" s="14" customFormat="1">
      <c r="A124" s="14"/>
      <c r="B124" s="247"/>
      <c r="C124" s="248"/>
      <c r="D124" s="238" t="s">
        <v>383</v>
      </c>
      <c r="E124" s="249" t="s">
        <v>19</v>
      </c>
      <c r="F124" s="250" t="s">
        <v>8694</v>
      </c>
      <c r="G124" s="248"/>
      <c r="H124" s="251">
        <v>5.2000000000000002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383</v>
      </c>
      <c r="AU124" s="257" t="s">
        <v>91</v>
      </c>
      <c r="AV124" s="14" t="s">
        <v>91</v>
      </c>
      <c r="AW124" s="14" t="s">
        <v>37</v>
      </c>
      <c r="AX124" s="14" t="s">
        <v>85</v>
      </c>
      <c r="AY124" s="257" t="s">
        <v>373</v>
      </c>
    </row>
    <row r="125" s="14" customFormat="1">
      <c r="A125" s="14"/>
      <c r="B125" s="247"/>
      <c r="C125" s="248"/>
      <c r="D125" s="238" t="s">
        <v>383</v>
      </c>
      <c r="E125" s="248"/>
      <c r="F125" s="250" t="s">
        <v>7447</v>
      </c>
      <c r="G125" s="248"/>
      <c r="H125" s="251">
        <v>6.7599999999999998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4</v>
      </c>
      <c r="AX125" s="14" t="s">
        <v>85</v>
      </c>
      <c r="AY125" s="257" t="s">
        <v>373</v>
      </c>
    </row>
    <row r="126" s="2" customFormat="1" ht="24.15" customHeight="1">
      <c r="A126" s="41"/>
      <c r="B126" s="42"/>
      <c r="C126" s="218" t="s">
        <v>467</v>
      </c>
      <c r="D126" s="218" t="s">
        <v>375</v>
      </c>
      <c r="E126" s="219" t="s">
        <v>8695</v>
      </c>
      <c r="F126" s="220" t="s">
        <v>8696</v>
      </c>
      <c r="G126" s="221" t="s">
        <v>230</v>
      </c>
      <c r="H126" s="222">
        <v>14.300000000000001</v>
      </c>
      <c r="I126" s="223"/>
      <c r="J126" s="224">
        <f>ROUND(I126*H126,2)</f>
        <v>0</v>
      </c>
      <c r="K126" s="220" t="s">
        <v>5388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0.0044000000000000003</v>
      </c>
      <c r="R126" s="227">
        <f>Q126*H126</f>
        <v>0.062920000000000004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379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379</v>
      </c>
      <c r="BM126" s="229" t="s">
        <v>8697</v>
      </c>
    </row>
    <row r="127" s="14" customFormat="1">
      <c r="A127" s="14"/>
      <c r="B127" s="247"/>
      <c r="C127" s="248"/>
      <c r="D127" s="238" t="s">
        <v>383</v>
      </c>
      <c r="E127" s="249" t="s">
        <v>19</v>
      </c>
      <c r="F127" s="250" t="s">
        <v>8698</v>
      </c>
      <c r="G127" s="248"/>
      <c r="H127" s="251">
        <v>14.300000000000001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383</v>
      </c>
      <c r="AU127" s="257" t="s">
        <v>91</v>
      </c>
      <c r="AV127" s="14" t="s">
        <v>91</v>
      </c>
      <c r="AW127" s="14" t="s">
        <v>37</v>
      </c>
      <c r="AX127" s="14" t="s">
        <v>85</v>
      </c>
      <c r="AY127" s="257" t="s">
        <v>373</v>
      </c>
    </row>
    <row r="128" s="2" customFormat="1" ht="24.15" customHeight="1">
      <c r="A128" s="41"/>
      <c r="B128" s="42"/>
      <c r="C128" s="218" t="s">
        <v>475</v>
      </c>
      <c r="D128" s="218" t="s">
        <v>375</v>
      </c>
      <c r="E128" s="219" t="s">
        <v>8699</v>
      </c>
      <c r="F128" s="220" t="s">
        <v>8700</v>
      </c>
      <c r="G128" s="221" t="s">
        <v>230</v>
      </c>
      <c r="H128" s="222">
        <v>9.0999999999999996</v>
      </c>
      <c r="I128" s="223"/>
      <c r="J128" s="224">
        <f>ROUND(I128*H128,2)</f>
        <v>0</v>
      </c>
      <c r="K128" s="220" t="s">
        <v>5388</v>
      </c>
      <c r="L128" s="47"/>
      <c r="M128" s="225" t="s">
        <v>19</v>
      </c>
      <c r="N128" s="226" t="s">
        <v>50</v>
      </c>
      <c r="O128" s="87"/>
      <c r="P128" s="227">
        <f>O128*H128</f>
        <v>0</v>
      </c>
      <c r="Q128" s="227">
        <v>0.0085599999999999999</v>
      </c>
      <c r="R128" s="227">
        <f>Q128*H128</f>
        <v>0.077895999999999993</v>
      </c>
      <c r="S128" s="227">
        <v>0</v>
      </c>
      <c r="T128" s="22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9" t="s">
        <v>482</v>
      </c>
      <c r="AT128" s="229" t="s">
        <v>375</v>
      </c>
      <c r="AU128" s="229" t="s">
        <v>91</v>
      </c>
      <c r="AY128" s="20" t="s">
        <v>373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91</v>
      </c>
      <c r="BK128" s="230">
        <f>ROUND(I128*H128,2)</f>
        <v>0</v>
      </c>
      <c r="BL128" s="20" t="s">
        <v>482</v>
      </c>
      <c r="BM128" s="229" t="s">
        <v>8701</v>
      </c>
    </row>
    <row r="129" s="14" customFormat="1">
      <c r="A129" s="14"/>
      <c r="B129" s="247"/>
      <c r="C129" s="248"/>
      <c r="D129" s="238" t="s">
        <v>383</v>
      </c>
      <c r="E129" s="249" t="s">
        <v>19</v>
      </c>
      <c r="F129" s="250" t="s">
        <v>8702</v>
      </c>
      <c r="G129" s="248"/>
      <c r="H129" s="251">
        <v>9.0999999999999996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383</v>
      </c>
      <c r="AU129" s="257" t="s">
        <v>91</v>
      </c>
      <c r="AV129" s="14" t="s">
        <v>91</v>
      </c>
      <c r="AW129" s="14" t="s">
        <v>37</v>
      </c>
      <c r="AX129" s="14" t="s">
        <v>85</v>
      </c>
      <c r="AY129" s="257" t="s">
        <v>373</v>
      </c>
    </row>
    <row r="130" s="2" customFormat="1" ht="24.15" customHeight="1">
      <c r="A130" s="41"/>
      <c r="B130" s="42"/>
      <c r="C130" s="218" t="s">
        <v>482</v>
      </c>
      <c r="D130" s="218" t="s">
        <v>375</v>
      </c>
      <c r="E130" s="219" t="s">
        <v>8703</v>
      </c>
      <c r="F130" s="220" t="s">
        <v>8704</v>
      </c>
      <c r="G130" s="221" t="s">
        <v>230</v>
      </c>
      <c r="H130" s="222">
        <v>15.6</v>
      </c>
      <c r="I130" s="223"/>
      <c r="J130" s="224">
        <f>ROUND(I130*H130,2)</f>
        <v>0</v>
      </c>
      <c r="K130" s="220" t="s">
        <v>3934</v>
      </c>
      <c r="L130" s="47"/>
      <c r="M130" s="225" t="s">
        <v>19</v>
      </c>
      <c r="N130" s="226" t="s">
        <v>50</v>
      </c>
      <c r="O130" s="87"/>
      <c r="P130" s="227">
        <f>O130*H130</f>
        <v>0</v>
      </c>
      <c r="Q130" s="227">
        <v>3.0000000000000001E-05</v>
      </c>
      <c r="R130" s="227">
        <f>Q130*H130</f>
        <v>0.00046799999999999999</v>
      </c>
      <c r="S130" s="227">
        <v>0</v>
      </c>
      <c r="T130" s="22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9" t="s">
        <v>379</v>
      </c>
      <c r="AT130" s="229" t="s">
        <v>375</v>
      </c>
      <c r="AU130" s="229" t="s">
        <v>91</v>
      </c>
      <c r="AY130" s="20" t="s">
        <v>373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0" t="s">
        <v>91</v>
      </c>
      <c r="BK130" s="230">
        <f>ROUND(I130*H130,2)</f>
        <v>0</v>
      </c>
      <c r="BL130" s="20" t="s">
        <v>379</v>
      </c>
      <c r="BM130" s="229" t="s">
        <v>8705</v>
      </c>
    </row>
    <row r="131" s="2" customFormat="1">
      <c r="A131" s="41"/>
      <c r="B131" s="42"/>
      <c r="C131" s="43"/>
      <c r="D131" s="231" t="s">
        <v>381</v>
      </c>
      <c r="E131" s="43"/>
      <c r="F131" s="232" t="s">
        <v>8706</v>
      </c>
      <c r="G131" s="43"/>
      <c r="H131" s="43"/>
      <c r="I131" s="233"/>
      <c r="J131" s="43"/>
      <c r="K131" s="43"/>
      <c r="L131" s="47"/>
      <c r="M131" s="234"/>
      <c r="N131" s="23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381</v>
      </c>
      <c r="AU131" s="20" t="s">
        <v>91</v>
      </c>
    </row>
    <row r="132" s="2" customFormat="1" ht="24.15" customHeight="1">
      <c r="A132" s="41"/>
      <c r="B132" s="42"/>
      <c r="C132" s="280" t="s">
        <v>488</v>
      </c>
      <c r="D132" s="280" t="s">
        <v>489</v>
      </c>
      <c r="E132" s="281" t="s">
        <v>8707</v>
      </c>
      <c r="F132" s="282" t="s">
        <v>8708</v>
      </c>
      <c r="G132" s="283" t="s">
        <v>230</v>
      </c>
      <c r="H132" s="284">
        <v>15.6</v>
      </c>
      <c r="I132" s="285"/>
      <c r="J132" s="286">
        <f>ROUND(I132*H132,2)</f>
        <v>0</v>
      </c>
      <c r="K132" s="282" t="s">
        <v>5388</v>
      </c>
      <c r="L132" s="287"/>
      <c r="M132" s="288" t="s">
        <v>19</v>
      </c>
      <c r="N132" s="289" t="s">
        <v>50</v>
      </c>
      <c r="O132" s="87"/>
      <c r="P132" s="227">
        <f>O132*H132</f>
        <v>0</v>
      </c>
      <c r="Q132" s="227">
        <v>0.026800000000000001</v>
      </c>
      <c r="R132" s="227">
        <f>Q132*H132</f>
        <v>0.41808000000000001</v>
      </c>
      <c r="S132" s="227">
        <v>0</v>
      </c>
      <c r="T132" s="22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9" t="s">
        <v>422</v>
      </c>
      <c r="AT132" s="229" t="s">
        <v>489</v>
      </c>
      <c r="AU132" s="229" t="s">
        <v>91</v>
      </c>
      <c r="AY132" s="20" t="s">
        <v>373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0" t="s">
        <v>91</v>
      </c>
      <c r="BK132" s="230">
        <f>ROUND(I132*H132,2)</f>
        <v>0</v>
      </c>
      <c r="BL132" s="20" t="s">
        <v>379</v>
      </c>
      <c r="BM132" s="229" t="s">
        <v>8709</v>
      </c>
    </row>
    <row r="133" s="14" customFormat="1">
      <c r="A133" s="14"/>
      <c r="B133" s="247"/>
      <c r="C133" s="248"/>
      <c r="D133" s="238" t="s">
        <v>383</v>
      </c>
      <c r="E133" s="249" t="s">
        <v>19</v>
      </c>
      <c r="F133" s="250" t="s">
        <v>8710</v>
      </c>
      <c r="G133" s="248"/>
      <c r="H133" s="251">
        <v>15.6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383</v>
      </c>
      <c r="AU133" s="257" t="s">
        <v>91</v>
      </c>
      <c r="AV133" s="14" t="s">
        <v>91</v>
      </c>
      <c r="AW133" s="14" t="s">
        <v>37</v>
      </c>
      <c r="AX133" s="14" t="s">
        <v>85</v>
      </c>
      <c r="AY133" s="257" t="s">
        <v>373</v>
      </c>
    </row>
    <row r="134" s="2" customFormat="1" ht="24.15" customHeight="1">
      <c r="A134" s="41"/>
      <c r="B134" s="42"/>
      <c r="C134" s="218" t="s">
        <v>494</v>
      </c>
      <c r="D134" s="218" t="s">
        <v>375</v>
      </c>
      <c r="E134" s="219" t="s">
        <v>8711</v>
      </c>
      <c r="F134" s="220" t="s">
        <v>8712</v>
      </c>
      <c r="G134" s="221" t="s">
        <v>230</v>
      </c>
      <c r="H134" s="222">
        <v>82.200000000000003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4.0000000000000003E-05</v>
      </c>
      <c r="R134" s="227">
        <f>Q134*H134</f>
        <v>0.0032880000000000006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8713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8714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80" t="s">
        <v>501</v>
      </c>
      <c r="D136" s="280" t="s">
        <v>489</v>
      </c>
      <c r="E136" s="281" t="s">
        <v>8715</v>
      </c>
      <c r="F136" s="282" t="s">
        <v>8716</v>
      </c>
      <c r="G136" s="283" t="s">
        <v>230</v>
      </c>
      <c r="H136" s="284">
        <v>66</v>
      </c>
      <c r="I136" s="285"/>
      <c r="J136" s="286">
        <f>ROUND(I136*H136,2)</f>
        <v>0</v>
      </c>
      <c r="K136" s="282" t="s">
        <v>5388</v>
      </c>
      <c r="L136" s="287"/>
      <c r="M136" s="288" t="s">
        <v>19</v>
      </c>
      <c r="N136" s="289" t="s">
        <v>50</v>
      </c>
      <c r="O136" s="87"/>
      <c r="P136" s="227">
        <f>O136*H136</f>
        <v>0</v>
      </c>
      <c r="Q136" s="227">
        <v>0.024</v>
      </c>
      <c r="R136" s="227">
        <f>Q136*H136</f>
        <v>1.5840000000000001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422</v>
      </c>
      <c r="AT136" s="229" t="s">
        <v>489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8717</v>
      </c>
    </row>
    <row r="137" s="14" customFormat="1">
      <c r="A137" s="14"/>
      <c r="B137" s="247"/>
      <c r="C137" s="248"/>
      <c r="D137" s="238" t="s">
        <v>383</v>
      </c>
      <c r="E137" s="249" t="s">
        <v>19</v>
      </c>
      <c r="F137" s="250" t="s">
        <v>8718</v>
      </c>
      <c r="G137" s="248"/>
      <c r="H137" s="251">
        <v>66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383</v>
      </c>
      <c r="AU137" s="257" t="s">
        <v>91</v>
      </c>
      <c r="AV137" s="14" t="s">
        <v>91</v>
      </c>
      <c r="AW137" s="14" t="s">
        <v>37</v>
      </c>
      <c r="AX137" s="14" t="s">
        <v>85</v>
      </c>
      <c r="AY137" s="257" t="s">
        <v>373</v>
      </c>
    </row>
    <row r="138" s="2" customFormat="1" ht="49.05" customHeight="1">
      <c r="A138" s="41"/>
      <c r="B138" s="42"/>
      <c r="C138" s="218" t="s">
        <v>512</v>
      </c>
      <c r="D138" s="218" t="s">
        <v>375</v>
      </c>
      <c r="E138" s="219" t="s">
        <v>8719</v>
      </c>
      <c r="F138" s="220" t="s">
        <v>8720</v>
      </c>
      <c r="G138" s="221" t="s">
        <v>595</v>
      </c>
      <c r="H138" s="222">
        <v>1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0.045929999999999999</v>
      </c>
      <c r="R138" s="227">
        <f>Q138*H138</f>
        <v>0.045929999999999999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8721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8722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14" customFormat="1">
      <c r="A140" s="14"/>
      <c r="B140" s="247"/>
      <c r="C140" s="248"/>
      <c r="D140" s="238" t="s">
        <v>383</v>
      </c>
      <c r="E140" s="249" t="s">
        <v>19</v>
      </c>
      <c r="F140" s="250" t="s">
        <v>85</v>
      </c>
      <c r="G140" s="248"/>
      <c r="H140" s="251">
        <v>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383</v>
      </c>
      <c r="AU140" s="257" t="s">
        <v>91</v>
      </c>
      <c r="AV140" s="14" t="s">
        <v>91</v>
      </c>
      <c r="AW140" s="14" t="s">
        <v>37</v>
      </c>
      <c r="AX140" s="14" t="s">
        <v>85</v>
      </c>
      <c r="AY140" s="257" t="s">
        <v>373</v>
      </c>
    </row>
    <row r="141" s="2" customFormat="1" ht="44.25" customHeight="1">
      <c r="A141" s="41"/>
      <c r="B141" s="42"/>
      <c r="C141" s="218" t="s">
        <v>7</v>
      </c>
      <c r="D141" s="218" t="s">
        <v>375</v>
      </c>
      <c r="E141" s="219" t="s">
        <v>8628</v>
      </c>
      <c r="F141" s="220" t="s">
        <v>8629</v>
      </c>
      <c r="G141" s="221" t="s">
        <v>595</v>
      </c>
      <c r="H141" s="222">
        <v>4</v>
      </c>
      <c r="I141" s="223"/>
      <c r="J141" s="224">
        <f>ROUND(I141*H141,2)</f>
        <v>0</v>
      </c>
      <c r="K141" s="220" t="s">
        <v>378</v>
      </c>
      <c r="L141" s="47"/>
      <c r="M141" s="225" t="s">
        <v>19</v>
      </c>
      <c r="N141" s="226" t="s">
        <v>50</v>
      </c>
      <c r="O141" s="87"/>
      <c r="P141" s="227">
        <f>O141*H141</f>
        <v>0</v>
      </c>
      <c r="Q141" s="227">
        <v>0.1865</v>
      </c>
      <c r="R141" s="227">
        <f>Q141*H141</f>
        <v>0.746</v>
      </c>
      <c r="S141" s="227">
        <v>0</v>
      </c>
      <c r="T141" s="22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9" t="s">
        <v>379</v>
      </c>
      <c r="AT141" s="229" t="s">
        <v>375</v>
      </c>
      <c r="AU141" s="229" t="s">
        <v>91</v>
      </c>
      <c r="AY141" s="20" t="s">
        <v>373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0" t="s">
        <v>91</v>
      </c>
      <c r="BK141" s="230">
        <f>ROUND(I141*H141,2)</f>
        <v>0</v>
      </c>
      <c r="BL141" s="20" t="s">
        <v>379</v>
      </c>
      <c r="BM141" s="229" t="s">
        <v>8723</v>
      </c>
    </row>
    <row r="142" s="2" customFormat="1">
      <c r="A142" s="41"/>
      <c r="B142" s="42"/>
      <c r="C142" s="43"/>
      <c r="D142" s="231" t="s">
        <v>381</v>
      </c>
      <c r="E142" s="43"/>
      <c r="F142" s="232" t="s">
        <v>8631</v>
      </c>
      <c r="G142" s="43"/>
      <c r="H142" s="43"/>
      <c r="I142" s="233"/>
      <c r="J142" s="43"/>
      <c r="K142" s="43"/>
      <c r="L142" s="47"/>
      <c r="M142" s="234"/>
      <c r="N142" s="23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381</v>
      </c>
      <c r="AU142" s="20" t="s">
        <v>91</v>
      </c>
    </row>
    <row r="143" s="14" customFormat="1">
      <c r="A143" s="14"/>
      <c r="B143" s="247"/>
      <c r="C143" s="248"/>
      <c r="D143" s="238" t="s">
        <v>383</v>
      </c>
      <c r="E143" s="249" t="s">
        <v>19</v>
      </c>
      <c r="F143" s="250" t="s">
        <v>8632</v>
      </c>
      <c r="G143" s="248"/>
      <c r="H143" s="251">
        <v>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383</v>
      </c>
      <c r="AU143" s="257" t="s">
        <v>91</v>
      </c>
      <c r="AV143" s="14" t="s">
        <v>91</v>
      </c>
      <c r="AW143" s="14" t="s">
        <v>37</v>
      </c>
      <c r="AX143" s="14" t="s">
        <v>85</v>
      </c>
      <c r="AY143" s="257" t="s">
        <v>373</v>
      </c>
    </row>
    <row r="144" s="2" customFormat="1" ht="37.8" customHeight="1">
      <c r="A144" s="41"/>
      <c r="B144" s="42"/>
      <c r="C144" s="218" t="s">
        <v>533</v>
      </c>
      <c r="D144" s="218" t="s">
        <v>375</v>
      </c>
      <c r="E144" s="219" t="s">
        <v>8633</v>
      </c>
      <c r="F144" s="220" t="s">
        <v>8634</v>
      </c>
      <c r="G144" s="221" t="s">
        <v>595</v>
      </c>
      <c r="H144" s="222">
        <v>4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0.044790000000000003</v>
      </c>
      <c r="R144" s="227">
        <f>Q144*H144</f>
        <v>0.17916000000000001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8724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8636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14" customFormat="1">
      <c r="A146" s="14"/>
      <c r="B146" s="247"/>
      <c r="C146" s="248"/>
      <c r="D146" s="238" t="s">
        <v>383</v>
      </c>
      <c r="E146" s="249" t="s">
        <v>19</v>
      </c>
      <c r="F146" s="250" t="s">
        <v>8632</v>
      </c>
      <c r="G146" s="248"/>
      <c r="H146" s="251">
        <v>4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383</v>
      </c>
      <c r="AU146" s="257" t="s">
        <v>91</v>
      </c>
      <c r="AV146" s="14" t="s">
        <v>91</v>
      </c>
      <c r="AW146" s="14" t="s">
        <v>37</v>
      </c>
      <c r="AX146" s="14" t="s">
        <v>85</v>
      </c>
      <c r="AY146" s="257" t="s">
        <v>373</v>
      </c>
    </row>
    <row r="147" s="2" customFormat="1" ht="24.15" customHeight="1">
      <c r="A147" s="41"/>
      <c r="B147" s="42"/>
      <c r="C147" s="218" t="s">
        <v>543</v>
      </c>
      <c r="D147" s="218" t="s">
        <v>375</v>
      </c>
      <c r="E147" s="219" t="s">
        <v>8645</v>
      </c>
      <c r="F147" s="220" t="s">
        <v>8725</v>
      </c>
      <c r="G147" s="221" t="s">
        <v>595</v>
      </c>
      <c r="H147" s="222">
        <v>4</v>
      </c>
      <c r="I147" s="223"/>
      <c r="J147" s="224">
        <f>ROUND(I147*H147,2)</f>
        <v>0</v>
      </c>
      <c r="K147" s="220" t="s">
        <v>5388</v>
      </c>
      <c r="L147" s="47"/>
      <c r="M147" s="225" t="s">
        <v>19</v>
      </c>
      <c r="N147" s="226" t="s">
        <v>50</v>
      </c>
      <c r="O147" s="87"/>
      <c r="P147" s="227">
        <f>O147*H147</f>
        <v>0</v>
      </c>
      <c r="Q147" s="227">
        <v>0.044790000000000003</v>
      </c>
      <c r="R147" s="227">
        <f>Q147*H147</f>
        <v>0.17916000000000001</v>
      </c>
      <c r="S147" s="227">
        <v>0</v>
      </c>
      <c r="T147" s="22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9" t="s">
        <v>379</v>
      </c>
      <c r="AT147" s="229" t="s">
        <v>375</v>
      </c>
      <c r="AU147" s="229" t="s">
        <v>91</v>
      </c>
      <c r="AY147" s="20" t="s">
        <v>373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0" t="s">
        <v>91</v>
      </c>
      <c r="BK147" s="230">
        <f>ROUND(I147*H147,2)</f>
        <v>0</v>
      </c>
      <c r="BL147" s="20" t="s">
        <v>379</v>
      </c>
      <c r="BM147" s="229" t="s">
        <v>8726</v>
      </c>
    </row>
    <row r="148" s="14" customFormat="1">
      <c r="A148" s="14"/>
      <c r="B148" s="247"/>
      <c r="C148" s="248"/>
      <c r="D148" s="238" t="s">
        <v>383</v>
      </c>
      <c r="E148" s="249" t="s">
        <v>19</v>
      </c>
      <c r="F148" s="250" t="s">
        <v>8632</v>
      </c>
      <c r="G148" s="248"/>
      <c r="H148" s="251">
        <v>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383</v>
      </c>
      <c r="AU148" s="257" t="s">
        <v>91</v>
      </c>
      <c r="AV148" s="14" t="s">
        <v>91</v>
      </c>
      <c r="AW148" s="14" t="s">
        <v>37</v>
      </c>
      <c r="AX148" s="14" t="s">
        <v>85</v>
      </c>
      <c r="AY148" s="257" t="s">
        <v>373</v>
      </c>
    </row>
    <row r="149" s="2" customFormat="1" ht="49.05" customHeight="1">
      <c r="A149" s="41"/>
      <c r="B149" s="42"/>
      <c r="C149" s="218" t="s">
        <v>552</v>
      </c>
      <c r="D149" s="218" t="s">
        <v>375</v>
      </c>
      <c r="E149" s="219" t="s">
        <v>8641</v>
      </c>
      <c r="F149" s="220" t="s">
        <v>8642</v>
      </c>
      <c r="G149" s="221" t="s">
        <v>595</v>
      </c>
      <c r="H149" s="222">
        <v>4</v>
      </c>
      <c r="I149" s="223"/>
      <c r="J149" s="224">
        <f>ROUND(I149*H149,2)</f>
        <v>0</v>
      </c>
      <c r="K149" s="220" t="s">
        <v>378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0.44741999999999998</v>
      </c>
      <c r="R149" s="227">
        <f>Q149*H149</f>
        <v>1.7896799999999999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8727</v>
      </c>
    </row>
    <row r="150" s="2" customFormat="1">
      <c r="A150" s="41"/>
      <c r="B150" s="42"/>
      <c r="C150" s="43"/>
      <c r="D150" s="231" t="s">
        <v>381</v>
      </c>
      <c r="E150" s="43"/>
      <c r="F150" s="232" t="s">
        <v>8728</v>
      </c>
      <c r="G150" s="43"/>
      <c r="H150" s="43"/>
      <c r="I150" s="233"/>
      <c r="J150" s="43"/>
      <c r="K150" s="43"/>
      <c r="L150" s="47"/>
      <c r="M150" s="234"/>
      <c r="N150" s="23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381</v>
      </c>
      <c r="AU150" s="20" t="s">
        <v>91</v>
      </c>
    </row>
    <row r="151" s="14" customFormat="1">
      <c r="A151" s="14"/>
      <c r="B151" s="247"/>
      <c r="C151" s="248"/>
      <c r="D151" s="238" t="s">
        <v>383</v>
      </c>
      <c r="E151" s="249" t="s">
        <v>19</v>
      </c>
      <c r="F151" s="250" t="s">
        <v>8632</v>
      </c>
      <c r="G151" s="248"/>
      <c r="H151" s="251">
        <v>4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383</v>
      </c>
      <c r="AU151" s="257" t="s">
        <v>91</v>
      </c>
      <c r="AV151" s="14" t="s">
        <v>91</v>
      </c>
      <c r="AW151" s="14" t="s">
        <v>37</v>
      </c>
      <c r="AX151" s="14" t="s">
        <v>85</v>
      </c>
      <c r="AY151" s="257" t="s">
        <v>373</v>
      </c>
    </row>
    <row r="152" s="2" customFormat="1" ht="55.5" customHeight="1">
      <c r="A152" s="41"/>
      <c r="B152" s="42"/>
      <c r="C152" s="218" t="s">
        <v>559</v>
      </c>
      <c r="D152" s="218" t="s">
        <v>375</v>
      </c>
      <c r="E152" s="219" t="s">
        <v>8729</v>
      </c>
      <c r="F152" s="220" t="s">
        <v>8730</v>
      </c>
      <c r="G152" s="221" t="s">
        <v>595</v>
      </c>
      <c r="H152" s="222">
        <v>1</v>
      </c>
      <c r="I152" s="223"/>
      <c r="J152" s="224">
        <f>ROUND(I152*H152,2)</f>
        <v>0</v>
      </c>
      <c r="K152" s="220" t="s">
        <v>5388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0.076499999999999999</v>
      </c>
      <c r="R152" s="227">
        <f>Q152*H152</f>
        <v>0.076499999999999999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8731</v>
      </c>
    </row>
    <row r="153" s="14" customFormat="1">
      <c r="A153" s="14"/>
      <c r="B153" s="247"/>
      <c r="C153" s="248"/>
      <c r="D153" s="238" t="s">
        <v>383</v>
      </c>
      <c r="E153" s="249" t="s">
        <v>19</v>
      </c>
      <c r="F153" s="250" t="s">
        <v>85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383</v>
      </c>
      <c r="AU153" s="257" t="s">
        <v>91</v>
      </c>
      <c r="AV153" s="14" t="s">
        <v>91</v>
      </c>
      <c r="AW153" s="14" t="s">
        <v>37</v>
      </c>
      <c r="AX153" s="14" t="s">
        <v>85</v>
      </c>
      <c r="AY153" s="257" t="s">
        <v>373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1928</v>
      </c>
      <c r="F154" s="216" t="s">
        <v>1929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SUM(P155:P156)</f>
        <v>0</v>
      </c>
      <c r="Q154" s="210"/>
      <c r="R154" s="211">
        <f>SUM(R155:R156)</f>
        <v>0</v>
      </c>
      <c r="S154" s="210"/>
      <c r="T154" s="21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85</v>
      </c>
      <c r="AT154" s="214" t="s">
        <v>77</v>
      </c>
      <c r="AU154" s="214" t="s">
        <v>85</v>
      </c>
      <c r="AY154" s="213" t="s">
        <v>373</v>
      </c>
      <c r="BK154" s="215">
        <f>SUM(BK155:BK156)</f>
        <v>0</v>
      </c>
    </row>
    <row r="155" s="2" customFormat="1" ht="49.05" customHeight="1">
      <c r="A155" s="41"/>
      <c r="B155" s="42"/>
      <c r="C155" s="218" t="s">
        <v>570</v>
      </c>
      <c r="D155" s="218" t="s">
        <v>375</v>
      </c>
      <c r="E155" s="219" t="s">
        <v>8549</v>
      </c>
      <c r="F155" s="220" t="s">
        <v>8550</v>
      </c>
      <c r="G155" s="221" t="s">
        <v>463</v>
      </c>
      <c r="H155" s="222">
        <v>323.68400000000003</v>
      </c>
      <c r="I155" s="223"/>
      <c r="J155" s="224">
        <f>ROUND(I155*H155,2)</f>
        <v>0</v>
      </c>
      <c r="K155" s="220" t="s">
        <v>3934</v>
      </c>
      <c r="L155" s="47"/>
      <c r="M155" s="225" t="s">
        <v>19</v>
      </c>
      <c r="N155" s="226" t="s">
        <v>50</v>
      </c>
      <c r="O155" s="8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9" t="s">
        <v>379</v>
      </c>
      <c r="AT155" s="229" t="s">
        <v>375</v>
      </c>
      <c r="AU155" s="229" t="s">
        <v>91</v>
      </c>
      <c r="AY155" s="20" t="s">
        <v>373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0" t="s">
        <v>91</v>
      </c>
      <c r="BK155" s="230">
        <f>ROUND(I155*H155,2)</f>
        <v>0</v>
      </c>
      <c r="BL155" s="20" t="s">
        <v>379</v>
      </c>
      <c r="BM155" s="229" t="s">
        <v>8732</v>
      </c>
    </row>
    <row r="156" s="2" customFormat="1">
      <c r="A156" s="41"/>
      <c r="B156" s="42"/>
      <c r="C156" s="43"/>
      <c r="D156" s="231" t="s">
        <v>381</v>
      </c>
      <c r="E156" s="43"/>
      <c r="F156" s="232" t="s">
        <v>8733</v>
      </c>
      <c r="G156" s="43"/>
      <c r="H156" s="43"/>
      <c r="I156" s="233"/>
      <c r="J156" s="43"/>
      <c r="K156" s="43"/>
      <c r="L156" s="47"/>
      <c r="M156" s="298"/>
      <c r="N156" s="299"/>
      <c r="O156" s="300"/>
      <c r="P156" s="300"/>
      <c r="Q156" s="300"/>
      <c r="R156" s="300"/>
      <c r="S156" s="300"/>
      <c r="T156" s="30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381</v>
      </c>
      <c r="AU156" s="20" t="s">
        <v>91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U7TF+Fz2/FZ1HTt8lruY1ZkhnyyMeehsS70TAb6zF7DO0voLayFBplWqVPiB14NyY3n8FbqdnAHTbnUTV+Ys1g==" hashValue="dHumpugj2DpCsD/XLpTbpUs5WmAt/cc5wIKU5DvCadGgL9kUbGKZ9ZbicL97k1q0HQqb1am+cuFRhwTKlPdR+g==" algorithmName="SHA-512" password="CC3D"/>
  <autoFilter ref="C83:K15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31313712"/>
    <hyperlink ref="F91" r:id="rId2" display="https://podminky.urs.cz/item/CS_URS_2024_02/132312122"/>
    <hyperlink ref="F94" r:id="rId3" display="https://podminky.urs.cz/item/CS_URS_2024_02/151101102"/>
    <hyperlink ref="F97" r:id="rId4" display="https://podminky.urs.cz/item/CS_URS_2024_02/151101112"/>
    <hyperlink ref="F100" r:id="rId5" display="https://podminky.urs.cz/item/CS_URS_2024_02/162651132"/>
    <hyperlink ref="F103" r:id="rId6" display="https://podminky.urs.cz/item/CS_URS_2024_02/171201231"/>
    <hyperlink ref="F106" r:id="rId7" display="https://podminky.urs.cz/item/CS_URS_2024_02/171251201"/>
    <hyperlink ref="F109" r:id="rId8" display="https://podminky.urs.cz/item/CS_URS_2024_02/174111101"/>
    <hyperlink ref="F112" r:id="rId9" display="https://podminky.urs.cz/item/CS_URS_2024_02/175111101"/>
    <hyperlink ref="F118" r:id="rId10" display="https://podminky.urs.cz/item/CS_URS_2024_02/451541111"/>
    <hyperlink ref="F131" r:id="rId11" display="https://podminky.urs.cz/item/CS_URS_2024_01/871393121"/>
    <hyperlink ref="F135" r:id="rId12" display="https://podminky.urs.cz/item/CS_URS_2024_02/871440440"/>
    <hyperlink ref="F139" r:id="rId13" display="https://podminky.urs.cz/item/CS_URS_2024_02/894811263"/>
    <hyperlink ref="F142" r:id="rId14" display="https://podminky.urs.cz/item/CS_URS_2024_02/894812505"/>
    <hyperlink ref="F145" r:id="rId15" display="https://podminky.urs.cz/item/CS_URS_2024_02/894812521"/>
    <hyperlink ref="F150" r:id="rId16" display="https://podminky.urs.cz/item/CS_URS_2024_02/894812552"/>
    <hyperlink ref="F156" r:id="rId17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91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8734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6214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6215</v>
      </c>
      <c r="F21" s="41"/>
      <c r="G21" s="41"/>
      <c r="H21" s="41"/>
      <c r="I21" s="147" t="s">
        <v>29</v>
      </c>
      <c r="J21" s="136" t="s">
        <v>19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6214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6215</v>
      </c>
      <c r="F24" s="41"/>
      <c r="G24" s="41"/>
      <c r="H24" s="41"/>
      <c r="I24" s="147" t="s">
        <v>29</v>
      </c>
      <c r="J24" s="136" t="s">
        <v>19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ROUND((SUM(BE84:BE125)),  2)</f>
        <v>0</v>
      </c>
      <c r="G33" s="41"/>
      <c r="H33" s="41"/>
      <c r="I33" s="163">
        <v>0.20999999999999999</v>
      </c>
      <c r="J33" s="162">
        <f>ROUND(((SUM(BE84:BE125))*I33),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ROUND((SUM(BF84:BF125)),  2)</f>
        <v>0</v>
      </c>
      <c r="G34" s="41"/>
      <c r="H34" s="41"/>
      <c r="I34" s="163">
        <v>0.12</v>
      </c>
      <c r="J34" s="162">
        <f>ROUND(((SUM(BF84:BF125))*I34),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ROUND((SUM(BG84:BG125)),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ROUND((SUM(BH84:BH125)),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ROUND((SUM(BI84:BI125)),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IO.07 - Přeložka VO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Jiří Škop-elektroprojekce, Duhová 269, Náchod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Jiří Škop-elektroprojekce, Duhová 269, Náchod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356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8299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6217</v>
      </c>
      <c r="E62" s="188"/>
      <c r="F62" s="188"/>
      <c r="G62" s="188"/>
      <c r="H62" s="188"/>
      <c r="I62" s="188"/>
      <c r="J62" s="189">
        <f>J106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80"/>
      <c r="C63" s="181"/>
      <c r="D63" s="182" t="s">
        <v>6219</v>
      </c>
      <c r="E63" s="183"/>
      <c r="F63" s="183"/>
      <c r="G63" s="183"/>
      <c r="H63" s="183"/>
      <c r="I63" s="183"/>
      <c r="J63" s="184">
        <f>J122</f>
        <v>0</v>
      </c>
      <c r="K63" s="181"/>
      <c r="L63" s="18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6"/>
      <c r="C64" s="128"/>
      <c r="D64" s="187" t="s">
        <v>8735</v>
      </c>
      <c r="E64" s="188"/>
      <c r="F64" s="188"/>
      <c r="G64" s="188"/>
      <c r="H64" s="188"/>
      <c r="I64" s="188"/>
      <c r="J64" s="189">
        <f>J123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IO.07 - Přeložka VO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Jiří Škop-elektroprojekce, Duhová 269, Náchod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Jiří Škop-elektroprojekce, Duhová 269, Náchod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P85+P122</f>
        <v>0</v>
      </c>
      <c r="Q84" s="99"/>
      <c r="R84" s="199">
        <f>R85+R122</f>
        <v>0.10935</v>
      </c>
      <c r="S84" s="99"/>
      <c r="T84" s="200">
        <f>T85+T122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BK85+BK122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489</v>
      </c>
      <c r="F85" s="205" t="s">
        <v>5342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P86+P106</f>
        <v>0</v>
      </c>
      <c r="Q85" s="210"/>
      <c r="R85" s="211">
        <f>R86+R106</f>
        <v>0.10935</v>
      </c>
      <c r="S85" s="210"/>
      <c r="T85" s="212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98</v>
      </c>
      <c r="AT85" s="214" t="s">
        <v>77</v>
      </c>
      <c r="AU85" s="214" t="s">
        <v>78</v>
      </c>
      <c r="AY85" s="213" t="s">
        <v>373</v>
      </c>
      <c r="BK85" s="215">
        <f>BK86+BK106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8300</v>
      </c>
      <c r="F86" s="216" t="s">
        <v>8301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SUM(P87:P105)</f>
        <v>0</v>
      </c>
      <c r="Q86" s="210"/>
      <c r="R86" s="211">
        <f>SUM(R87:R105)</f>
        <v>0.072500000000000009</v>
      </c>
      <c r="S86" s="210"/>
      <c r="T86" s="212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98</v>
      </c>
      <c r="AT86" s="214" t="s">
        <v>77</v>
      </c>
      <c r="AU86" s="214" t="s">
        <v>85</v>
      </c>
      <c r="AY86" s="213" t="s">
        <v>373</v>
      </c>
      <c r="BK86" s="215">
        <f>SUM(BK87:BK105)</f>
        <v>0</v>
      </c>
    </row>
    <row r="87" s="2" customFormat="1" ht="37.8" customHeight="1">
      <c r="A87" s="41"/>
      <c r="B87" s="42"/>
      <c r="C87" s="218" t="s">
        <v>85</v>
      </c>
      <c r="D87" s="218" t="s">
        <v>375</v>
      </c>
      <c r="E87" s="219" t="s">
        <v>8736</v>
      </c>
      <c r="F87" s="220" t="s">
        <v>8737</v>
      </c>
      <c r="G87" s="221" t="s">
        <v>595</v>
      </c>
      <c r="H87" s="222">
        <v>3</v>
      </c>
      <c r="I87" s="223"/>
      <c r="J87" s="224">
        <f>ROUND(I87*H87,2)</f>
        <v>0</v>
      </c>
      <c r="K87" s="220" t="s">
        <v>3934</v>
      </c>
      <c r="L87" s="47"/>
      <c r="M87" s="225" t="s">
        <v>19</v>
      </c>
      <c r="N87" s="226" t="s">
        <v>49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941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85</v>
      </c>
      <c r="BK87" s="230">
        <f>ROUND(I87*H87,2)</f>
        <v>0</v>
      </c>
      <c r="BL87" s="20" t="s">
        <v>941</v>
      </c>
      <c r="BM87" s="229" t="s">
        <v>8738</v>
      </c>
    </row>
    <row r="88" s="2" customFormat="1">
      <c r="A88" s="41"/>
      <c r="B88" s="42"/>
      <c r="C88" s="43"/>
      <c r="D88" s="231" t="s">
        <v>381</v>
      </c>
      <c r="E88" s="43"/>
      <c r="F88" s="232" t="s">
        <v>8739</v>
      </c>
      <c r="G88" s="43"/>
      <c r="H88" s="43"/>
      <c r="I88" s="233"/>
      <c r="J88" s="43"/>
      <c r="K88" s="43"/>
      <c r="L88" s="47"/>
      <c r="M88" s="234"/>
      <c r="N88" s="23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381</v>
      </c>
      <c r="AU88" s="20" t="s">
        <v>91</v>
      </c>
    </row>
    <row r="89" s="2" customFormat="1" ht="24.15" customHeight="1">
      <c r="A89" s="41"/>
      <c r="B89" s="42"/>
      <c r="C89" s="280" t="s">
        <v>91</v>
      </c>
      <c r="D89" s="280" t="s">
        <v>489</v>
      </c>
      <c r="E89" s="281" t="s">
        <v>6861</v>
      </c>
      <c r="F89" s="282" t="s">
        <v>8740</v>
      </c>
      <c r="G89" s="283" t="s">
        <v>19</v>
      </c>
      <c r="H89" s="284">
        <v>3</v>
      </c>
      <c r="I89" s="285"/>
      <c r="J89" s="286">
        <f>ROUND(I89*H89,2)</f>
        <v>0</v>
      </c>
      <c r="K89" s="282" t="s">
        <v>19</v>
      </c>
      <c r="L89" s="287"/>
      <c r="M89" s="288" t="s">
        <v>19</v>
      </c>
      <c r="N89" s="289" t="s">
        <v>49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1453</v>
      </c>
      <c r="AT89" s="229" t="s">
        <v>489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85</v>
      </c>
      <c r="BK89" s="230">
        <f>ROUND(I89*H89,2)</f>
        <v>0</v>
      </c>
      <c r="BL89" s="20" t="s">
        <v>1453</v>
      </c>
      <c r="BM89" s="229" t="s">
        <v>8741</v>
      </c>
    </row>
    <row r="90" s="2" customFormat="1" ht="24.15" customHeight="1">
      <c r="A90" s="41"/>
      <c r="B90" s="42"/>
      <c r="C90" s="218" t="s">
        <v>98</v>
      </c>
      <c r="D90" s="218" t="s">
        <v>375</v>
      </c>
      <c r="E90" s="219" t="s">
        <v>8742</v>
      </c>
      <c r="F90" s="220" t="s">
        <v>8743</v>
      </c>
      <c r="G90" s="221" t="s">
        <v>595</v>
      </c>
      <c r="H90" s="222">
        <v>3</v>
      </c>
      <c r="I90" s="223"/>
      <c r="J90" s="224">
        <f>ROUND(I90*H90,2)</f>
        <v>0</v>
      </c>
      <c r="K90" s="220" t="s">
        <v>3934</v>
      </c>
      <c r="L90" s="47"/>
      <c r="M90" s="225" t="s">
        <v>19</v>
      </c>
      <c r="N90" s="226" t="s">
        <v>49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941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85</v>
      </c>
      <c r="BK90" s="230">
        <f>ROUND(I90*H90,2)</f>
        <v>0</v>
      </c>
      <c r="BL90" s="20" t="s">
        <v>941</v>
      </c>
      <c r="BM90" s="229" t="s">
        <v>8744</v>
      </c>
    </row>
    <row r="91" s="2" customFormat="1">
      <c r="A91" s="41"/>
      <c r="B91" s="42"/>
      <c r="C91" s="43"/>
      <c r="D91" s="231" t="s">
        <v>381</v>
      </c>
      <c r="E91" s="43"/>
      <c r="F91" s="232" t="s">
        <v>8745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381</v>
      </c>
      <c r="AU91" s="20" t="s">
        <v>91</v>
      </c>
    </row>
    <row r="92" s="2" customFormat="1" ht="16.5" customHeight="1">
      <c r="A92" s="41"/>
      <c r="B92" s="42"/>
      <c r="C92" s="280" t="s">
        <v>379</v>
      </c>
      <c r="D92" s="280" t="s">
        <v>489</v>
      </c>
      <c r="E92" s="281" t="s">
        <v>6845</v>
      </c>
      <c r="F92" s="282" t="s">
        <v>8746</v>
      </c>
      <c r="G92" s="283" t="s">
        <v>19</v>
      </c>
      <c r="H92" s="284">
        <v>3</v>
      </c>
      <c r="I92" s="285"/>
      <c r="J92" s="286">
        <f>ROUND(I92*H92,2)</f>
        <v>0</v>
      </c>
      <c r="K92" s="282" t="s">
        <v>19</v>
      </c>
      <c r="L92" s="287"/>
      <c r="M92" s="288" t="s">
        <v>19</v>
      </c>
      <c r="N92" s="289" t="s">
        <v>49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1453</v>
      </c>
      <c r="AT92" s="229" t="s">
        <v>489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85</v>
      </c>
      <c r="BK92" s="230">
        <f>ROUND(I92*H92,2)</f>
        <v>0</v>
      </c>
      <c r="BL92" s="20" t="s">
        <v>1453</v>
      </c>
      <c r="BM92" s="229" t="s">
        <v>8747</v>
      </c>
    </row>
    <row r="93" s="2" customFormat="1" ht="24.15" customHeight="1">
      <c r="A93" s="41"/>
      <c r="B93" s="42"/>
      <c r="C93" s="218" t="s">
        <v>405</v>
      </c>
      <c r="D93" s="218" t="s">
        <v>375</v>
      </c>
      <c r="E93" s="219" t="s">
        <v>8748</v>
      </c>
      <c r="F93" s="220" t="s">
        <v>8749</v>
      </c>
      <c r="G93" s="221" t="s">
        <v>595</v>
      </c>
      <c r="H93" s="222">
        <v>3</v>
      </c>
      <c r="I93" s="223"/>
      <c r="J93" s="224">
        <f>ROUND(I93*H93,2)</f>
        <v>0</v>
      </c>
      <c r="K93" s="220" t="s">
        <v>3934</v>
      </c>
      <c r="L93" s="47"/>
      <c r="M93" s="225" t="s">
        <v>19</v>
      </c>
      <c r="N93" s="226" t="s">
        <v>49</v>
      </c>
      <c r="O93" s="8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9" t="s">
        <v>941</v>
      </c>
      <c r="AT93" s="229" t="s">
        <v>375</v>
      </c>
      <c r="AU93" s="229" t="s">
        <v>91</v>
      </c>
      <c r="AY93" s="20" t="s">
        <v>373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85</v>
      </c>
      <c r="BK93" s="230">
        <f>ROUND(I93*H93,2)</f>
        <v>0</v>
      </c>
      <c r="BL93" s="20" t="s">
        <v>941</v>
      </c>
      <c r="BM93" s="229" t="s">
        <v>8750</v>
      </c>
    </row>
    <row r="94" s="2" customFormat="1">
      <c r="A94" s="41"/>
      <c r="B94" s="42"/>
      <c r="C94" s="43"/>
      <c r="D94" s="231" t="s">
        <v>381</v>
      </c>
      <c r="E94" s="43"/>
      <c r="F94" s="232" t="s">
        <v>8751</v>
      </c>
      <c r="G94" s="43"/>
      <c r="H94" s="43"/>
      <c r="I94" s="233"/>
      <c r="J94" s="43"/>
      <c r="K94" s="43"/>
      <c r="L94" s="47"/>
      <c r="M94" s="234"/>
      <c r="N94" s="23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381</v>
      </c>
      <c r="AU94" s="20" t="s">
        <v>91</v>
      </c>
    </row>
    <row r="95" s="2" customFormat="1" ht="16.5" customHeight="1">
      <c r="A95" s="41"/>
      <c r="B95" s="42"/>
      <c r="C95" s="280" t="s">
        <v>411</v>
      </c>
      <c r="D95" s="280" t="s">
        <v>489</v>
      </c>
      <c r="E95" s="281" t="s">
        <v>6820</v>
      </c>
      <c r="F95" s="282" t="s">
        <v>8752</v>
      </c>
      <c r="G95" s="283" t="s">
        <v>595</v>
      </c>
      <c r="H95" s="284">
        <v>3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1453</v>
      </c>
      <c r="AT95" s="229" t="s">
        <v>489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85</v>
      </c>
      <c r="BK95" s="230">
        <f>ROUND(I95*H95,2)</f>
        <v>0</v>
      </c>
      <c r="BL95" s="20" t="s">
        <v>1453</v>
      </c>
      <c r="BM95" s="229" t="s">
        <v>8753</v>
      </c>
    </row>
    <row r="96" s="2" customFormat="1" ht="49.05" customHeight="1">
      <c r="A96" s="41"/>
      <c r="B96" s="42"/>
      <c r="C96" s="218" t="s">
        <v>416</v>
      </c>
      <c r="D96" s="218" t="s">
        <v>375</v>
      </c>
      <c r="E96" s="219" t="s">
        <v>8754</v>
      </c>
      <c r="F96" s="220" t="s">
        <v>8755</v>
      </c>
      <c r="G96" s="221" t="s">
        <v>230</v>
      </c>
      <c r="H96" s="222">
        <v>55</v>
      </c>
      <c r="I96" s="223"/>
      <c r="J96" s="224">
        <f>ROUND(I96*H96,2)</f>
        <v>0</v>
      </c>
      <c r="K96" s="220" t="s">
        <v>3934</v>
      </c>
      <c r="L96" s="47"/>
      <c r="M96" s="225" t="s">
        <v>19</v>
      </c>
      <c r="N96" s="226" t="s">
        <v>49</v>
      </c>
      <c r="O96" s="8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9" t="s">
        <v>941</v>
      </c>
      <c r="AT96" s="229" t="s">
        <v>375</v>
      </c>
      <c r="AU96" s="229" t="s">
        <v>91</v>
      </c>
      <c r="AY96" s="20" t="s">
        <v>373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0" t="s">
        <v>85</v>
      </c>
      <c r="BK96" s="230">
        <f>ROUND(I96*H96,2)</f>
        <v>0</v>
      </c>
      <c r="BL96" s="20" t="s">
        <v>941</v>
      </c>
      <c r="BM96" s="229" t="s">
        <v>8756</v>
      </c>
    </row>
    <row r="97" s="2" customFormat="1">
      <c r="A97" s="41"/>
      <c r="B97" s="42"/>
      <c r="C97" s="43"/>
      <c r="D97" s="231" t="s">
        <v>381</v>
      </c>
      <c r="E97" s="43"/>
      <c r="F97" s="232" t="s">
        <v>8757</v>
      </c>
      <c r="G97" s="43"/>
      <c r="H97" s="43"/>
      <c r="I97" s="233"/>
      <c r="J97" s="43"/>
      <c r="K97" s="43"/>
      <c r="L97" s="47"/>
      <c r="M97" s="234"/>
      <c r="N97" s="23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381</v>
      </c>
      <c r="AU97" s="20" t="s">
        <v>91</v>
      </c>
    </row>
    <row r="98" s="2" customFormat="1" ht="16.5" customHeight="1">
      <c r="A98" s="41"/>
      <c r="B98" s="42"/>
      <c r="C98" s="280" t="s">
        <v>422</v>
      </c>
      <c r="D98" s="280" t="s">
        <v>489</v>
      </c>
      <c r="E98" s="281" t="s">
        <v>6595</v>
      </c>
      <c r="F98" s="282" t="s">
        <v>6596</v>
      </c>
      <c r="G98" s="283" t="s">
        <v>2019</v>
      </c>
      <c r="H98" s="284">
        <v>34.100000000000001</v>
      </c>
      <c r="I98" s="285"/>
      <c r="J98" s="286">
        <f>ROUND(I98*H98,2)</f>
        <v>0</v>
      </c>
      <c r="K98" s="282" t="s">
        <v>3934</v>
      </c>
      <c r="L98" s="287"/>
      <c r="M98" s="288" t="s">
        <v>19</v>
      </c>
      <c r="N98" s="289" t="s">
        <v>49</v>
      </c>
      <c r="O98" s="87"/>
      <c r="P98" s="227">
        <f>O98*H98</f>
        <v>0</v>
      </c>
      <c r="Q98" s="227">
        <v>0.001</v>
      </c>
      <c r="R98" s="227">
        <f>Q98*H98</f>
        <v>0.034100000000000005</v>
      </c>
      <c r="S98" s="227">
        <v>0</v>
      </c>
      <c r="T98" s="22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9" t="s">
        <v>1453</v>
      </c>
      <c r="AT98" s="229" t="s">
        <v>489</v>
      </c>
      <c r="AU98" s="229" t="s">
        <v>91</v>
      </c>
      <c r="AY98" s="20" t="s">
        <v>373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0" t="s">
        <v>85</v>
      </c>
      <c r="BK98" s="230">
        <f>ROUND(I98*H98,2)</f>
        <v>0</v>
      </c>
      <c r="BL98" s="20" t="s">
        <v>1453</v>
      </c>
      <c r="BM98" s="229" t="s">
        <v>8758</v>
      </c>
    </row>
    <row r="99" s="2" customFormat="1" ht="49.05" customHeight="1">
      <c r="A99" s="41"/>
      <c r="B99" s="42"/>
      <c r="C99" s="218" t="s">
        <v>430</v>
      </c>
      <c r="D99" s="218" t="s">
        <v>375</v>
      </c>
      <c r="E99" s="219" t="s">
        <v>8759</v>
      </c>
      <c r="F99" s="220" t="s">
        <v>8760</v>
      </c>
      <c r="G99" s="221" t="s">
        <v>230</v>
      </c>
      <c r="H99" s="222">
        <v>60</v>
      </c>
      <c r="I99" s="223"/>
      <c r="J99" s="224">
        <f>ROUND(I99*H99,2)</f>
        <v>0</v>
      </c>
      <c r="K99" s="220" t="s">
        <v>3934</v>
      </c>
      <c r="L99" s="47"/>
      <c r="M99" s="225" t="s">
        <v>19</v>
      </c>
      <c r="N99" s="226" t="s">
        <v>49</v>
      </c>
      <c r="O99" s="8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9" t="s">
        <v>941</v>
      </c>
      <c r="AT99" s="229" t="s">
        <v>375</v>
      </c>
      <c r="AU99" s="229" t="s">
        <v>91</v>
      </c>
      <c r="AY99" s="20" t="s">
        <v>373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0" t="s">
        <v>85</v>
      </c>
      <c r="BK99" s="230">
        <f>ROUND(I99*H99,2)</f>
        <v>0</v>
      </c>
      <c r="BL99" s="20" t="s">
        <v>941</v>
      </c>
      <c r="BM99" s="229" t="s">
        <v>8761</v>
      </c>
    </row>
    <row r="100" s="2" customFormat="1">
      <c r="A100" s="41"/>
      <c r="B100" s="42"/>
      <c r="C100" s="43"/>
      <c r="D100" s="231" t="s">
        <v>381</v>
      </c>
      <c r="E100" s="43"/>
      <c r="F100" s="232" t="s">
        <v>8762</v>
      </c>
      <c r="G100" s="43"/>
      <c r="H100" s="43"/>
      <c r="I100" s="233"/>
      <c r="J100" s="43"/>
      <c r="K100" s="43"/>
      <c r="L100" s="47"/>
      <c r="M100" s="234"/>
      <c r="N100" s="23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381</v>
      </c>
      <c r="AU100" s="20" t="s">
        <v>91</v>
      </c>
    </row>
    <row r="101" s="2" customFormat="1" ht="24.15" customHeight="1">
      <c r="A101" s="41"/>
      <c r="B101" s="42"/>
      <c r="C101" s="280" t="s">
        <v>435</v>
      </c>
      <c r="D101" s="280" t="s">
        <v>489</v>
      </c>
      <c r="E101" s="281" t="s">
        <v>8763</v>
      </c>
      <c r="F101" s="282" t="s">
        <v>8764</v>
      </c>
      <c r="G101" s="283" t="s">
        <v>230</v>
      </c>
      <c r="H101" s="284">
        <v>60</v>
      </c>
      <c r="I101" s="285"/>
      <c r="J101" s="286">
        <f>ROUND(I101*H101,2)</f>
        <v>0</v>
      </c>
      <c r="K101" s="282" t="s">
        <v>3934</v>
      </c>
      <c r="L101" s="287"/>
      <c r="M101" s="288" t="s">
        <v>19</v>
      </c>
      <c r="N101" s="289" t="s">
        <v>49</v>
      </c>
      <c r="O101" s="87"/>
      <c r="P101" s="227">
        <f>O101*H101</f>
        <v>0</v>
      </c>
      <c r="Q101" s="227">
        <v>0.00064000000000000005</v>
      </c>
      <c r="R101" s="227">
        <f>Q101*H101</f>
        <v>0.038400000000000004</v>
      </c>
      <c r="S101" s="227">
        <v>0</v>
      </c>
      <c r="T101" s="22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9" t="s">
        <v>1453</v>
      </c>
      <c r="AT101" s="229" t="s">
        <v>489</v>
      </c>
      <c r="AU101" s="229" t="s">
        <v>91</v>
      </c>
      <c r="AY101" s="20" t="s">
        <v>373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0" t="s">
        <v>85</v>
      </c>
      <c r="BK101" s="230">
        <f>ROUND(I101*H101,2)</f>
        <v>0</v>
      </c>
      <c r="BL101" s="20" t="s">
        <v>1453</v>
      </c>
      <c r="BM101" s="229" t="s">
        <v>8765</v>
      </c>
    </row>
    <row r="102" s="2" customFormat="1" ht="33" customHeight="1">
      <c r="A102" s="41"/>
      <c r="B102" s="42"/>
      <c r="C102" s="218" t="s">
        <v>449</v>
      </c>
      <c r="D102" s="218" t="s">
        <v>375</v>
      </c>
      <c r="E102" s="219" t="s">
        <v>8766</v>
      </c>
      <c r="F102" s="220" t="s">
        <v>8767</v>
      </c>
      <c r="G102" s="221" t="s">
        <v>595</v>
      </c>
      <c r="H102" s="222">
        <v>3</v>
      </c>
      <c r="I102" s="223"/>
      <c r="J102" s="224">
        <f>ROUND(I102*H102,2)</f>
        <v>0</v>
      </c>
      <c r="K102" s="220" t="s">
        <v>3934</v>
      </c>
      <c r="L102" s="47"/>
      <c r="M102" s="225" t="s">
        <v>19</v>
      </c>
      <c r="N102" s="226" t="s">
        <v>49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941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85</v>
      </c>
      <c r="BK102" s="230">
        <f>ROUND(I102*H102,2)</f>
        <v>0</v>
      </c>
      <c r="BL102" s="20" t="s">
        <v>941</v>
      </c>
      <c r="BM102" s="229" t="s">
        <v>8768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8769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24.15" customHeight="1">
      <c r="A104" s="41"/>
      <c r="B104" s="42"/>
      <c r="C104" s="218" t="s">
        <v>8</v>
      </c>
      <c r="D104" s="218" t="s">
        <v>375</v>
      </c>
      <c r="E104" s="219" t="s">
        <v>8770</v>
      </c>
      <c r="F104" s="220" t="s">
        <v>8771</v>
      </c>
      <c r="G104" s="221" t="s">
        <v>595</v>
      </c>
      <c r="H104" s="222">
        <v>3</v>
      </c>
      <c r="I104" s="223"/>
      <c r="J104" s="224">
        <f>ROUND(I104*H104,2)</f>
        <v>0</v>
      </c>
      <c r="K104" s="220" t="s">
        <v>3934</v>
      </c>
      <c r="L104" s="47"/>
      <c r="M104" s="225" t="s">
        <v>19</v>
      </c>
      <c r="N104" s="226" t="s">
        <v>49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941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85</v>
      </c>
      <c r="BK104" s="230">
        <f>ROUND(I104*H104,2)</f>
        <v>0</v>
      </c>
      <c r="BL104" s="20" t="s">
        <v>941</v>
      </c>
      <c r="BM104" s="229" t="s">
        <v>8772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8773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2" customFormat="1" ht="22.8" customHeight="1">
      <c r="A106" s="12"/>
      <c r="B106" s="202"/>
      <c r="C106" s="203"/>
      <c r="D106" s="204" t="s">
        <v>77</v>
      </c>
      <c r="E106" s="216" t="s">
        <v>6741</v>
      </c>
      <c r="F106" s="216" t="s">
        <v>6742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SUM(P107:P121)</f>
        <v>0</v>
      </c>
      <c r="Q106" s="210"/>
      <c r="R106" s="211">
        <f>SUM(R107:R121)</f>
        <v>0.036850000000000001</v>
      </c>
      <c r="S106" s="210"/>
      <c r="T106" s="212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98</v>
      </c>
      <c r="AT106" s="214" t="s">
        <v>77</v>
      </c>
      <c r="AU106" s="214" t="s">
        <v>85</v>
      </c>
      <c r="AY106" s="213" t="s">
        <v>373</v>
      </c>
      <c r="BK106" s="215">
        <f>SUM(BK107:BK121)</f>
        <v>0</v>
      </c>
    </row>
    <row r="107" s="2" customFormat="1" ht="24.15" customHeight="1">
      <c r="A107" s="41"/>
      <c r="B107" s="42"/>
      <c r="C107" s="218" t="s">
        <v>460</v>
      </c>
      <c r="D107" s="218" t="s">
        <v>375</v>
      </c>
      <c r="E107" s="219" t="s">
        <v>6743</v>
      </c>
      <c r="F107" s="220" t="s">
        <v>6744</v>
      </c>
      <c r="G107" s="221" t="s">
        <v>6745</v>
      </c>
      <c r="H107" s="222">
        <v>0.055</v>
      </c>
      <c r="I107" s="223"/>
      <c r="J107" s="224">
        <f>ROUND(I107*H107,2)</f>
        <v>0</v>
      </c>
      <c r="K107" s="220" t="s">
        <v>3934</v>
      </c>
      <c r="L107" s="47"/>
      <c r="M107" s="225" t="s">
        <v>19</v>
      </c>
      <c r="N107" s="226" t="s">
        <v>49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941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85</v>
      </c>
      <c r="BK107" s="230">
        <f>ROUND(I107*H107,2)</f>
        <v>0</v>
      </c>
      <c r="BL107" s="20" t="s">
        <v>941</v>
      </c>
      <c r="BM107" s="229" t="s">
        <v>8774</v>
      </c>
    </row>
    <row r="108" s="2" customFormat="1">
      <c r="A108" s="41"/>
      <c r="B108" s="42"/>
      <c r="C108" s="43"/>
      <c r="D108" s="231" t="s">
        <v>381</v>
      </c>
      <c r="E108" s="43"/>
      <c r="F108" s="232" t="s">
        <v>6747</v>
      </c>
      <c r="G108" s="43"/>
      <c r="H108" s="43"/>
      <c r="I108" s="233"/>
      <c r="J108" s="43"/>
      <c r="K108" s="43"/>
      <c r="L108" s="47"/>
      <c r="M108" s="234"/>
      <c r="N108" s="23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381</v>
      </c>
      <c r="AU108" s="20" t="s">
        <v>91</v>
      </c>
    </row>
    <row r="109" s="2" customFormat="1" ht="66.75" customHeight="1">
      <c r="A109" s="41"/>
      <c r="B109" s="42"/>
      <c r="C109" s="218" t="s">
        <v>467</v>
      </c>
      <c r="D109" s="218" t="s">
        <v>375</v>
      </c>
      <c r="E109" s="219" t="s">
        <v>8314</v>
      </c>
      <c r="F109" s="220" t="s">
        <v>8315</v>
      </c>
      <c r="G109" s="221" t="s">
        <v>230</v>
      </c>
      <c r="H109" s="222">
        <v>55</v>
      </c>
      <c r="I109" s="223"/>
      <c r="J109" s="224">
        <f>ROUND(I109*H109,2)</f>
        <v>0</v>
      </c>
      <c r="K109" s="220" t="s">
        <v>3934</v>
      </c>
      <c r="L109" s="47"/>
      <c r="M109" s="225" t="s">
        <v>19</v>
      </c>
      <c r="N109" s="226" t="s">
        <v>49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941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85</v>
      </c>
      <c r="BK109" s="230">
        <f>ROUND(I109*H109,2)</f>
        <v>0</v>
      </c>
      <c r="BL109" s="20" t="s">
        <v>941</v>
      </c>
      <c r="BM109" s="229" t="s">
        <v>8775</v>
      </c>
    </row>
    <row r="110" s="2" customFormat="1">
      <c r="A110" s="41"/>
      <c r="B110" s="42"/>
      <c r="C110" s="43"/>
      <c r="D110" s="231" t="s">
        <v>381</v>
      </c>
      <c r="E110" s="43"/>
      <c r="F110" s="232" t="s">
        <v>8317</v>
      </c>
      <c r="G110" s="43"/>
      <c r="H110" s="43"/>
      <c r="I110" s="233"/>
      <c r="J110" s="43"/>
      <c r="K110" s="43"/>
      <c r="L110" s="47"/>
      <c r="M110" s="234"/>
      <c r="N110" s="23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381</v>
      </c>
      <c r="AU110" s="20" t="s">
        <v>91</v>
      </c>
    </row>
    <row r="111" s="2" customFormat="1" ht="55.5" customHeight="1">
      <c r="A111" s="41"/>
      <c r="B111" s="42"/>
      <c r="C111" s="218" t="s">
        <v>475</v>
      </c>
      <c r="D111" s="218" t="s">
        <v>375</v>
      </c>
      <c r="E111" s="219" t="s">
        <v>8318</v>
      </c>
      <c r="F111" s="220" t="s">
        <v>8319</v>
      </c>
      <c r="G111" s="221" t="s">
        <v>230</v>
      </c>
      <c r="H111" s="222">
        <v>55</v>
      </c>
      <c r="I111" s="223"/>
      <c r="J111" s="224">
        <f>ROUND(I111*H111,2)</f>
        <v>0</v>
      </c>
      <c r="K111" s="220" t="s">
        <v>3934</v>
      </c>
      <c r="L111" s="47"/>
      <c r="M111" s="225" t="s">
        <v>19</v>
      </c>
      <c r="N111" s="226" t="s">
        <v>49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941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85</v>
      </c>
      <c r="BK111" s="230">
        <f>ROUND(I111*H111,2)</f>
        <v>0</v>
      </c>
      <c r="BL111" s="20" t="s">
        <v>941</v>
      </c>
      <c r="BM111" s="229" t="s">
        <v>8776</v>
      </c>
    </row>
    <row r="112" s="2" customFormat="1">
      <c r="A112" s="41"/>
      <c r="B112" s="42"/>
      <c r="C112" s="43"/>
      <c r="D112" s="231" t="s">
        <v>381</v>
      </c>
      <c r="E112" s="43"/>
      <c r="F112" s="232" t="s">
        <v>8321</v>
      </c>
      <c r="G112" s="43"/>
      <c r="H112" s="43"/>
      <c r="I112" s="233"/>
      <c r="J112" s="43"/>
      <c r="K112" s="43"/>
      <c r="L112" s="47"/>
      <c r="M112" s="234"/>
      <c r="N112" s="23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381</v>
      </c>
      <c r="AU112" s="20" t="s">
        <v>91</v>
      </c>
    </row>
    <row r="113" s="2" customFormat="1" ht="33" customHeight="1">
      <c r="A113" s="41"/>
      <c r="B113" s="42"/>
      <c r="C113" s="218" t="s">
        <v>482</v>
      </c>
      <c r="D113" s="218" t="s">
        <v>375</v>
      </c>
      <c r="E113" s="219" t="s">
        <v>8777</v>
      </c>
      <c r="F113" s="220" t="s">
        <v>8778</v>
      </c>
      <c r="G113" s="221" t="s">
        <v>212</v>
      </c>
      <c r="H113" s="222">
        <v>3</v>
      </c>
      <c r="I113" s="223"/>
      <c r="J113" s="224">
        <f>ROUND(I113*H113,2)</f>
        <v>0</v>
      </c>
      <c r="K113" s="220" t="s">
        <v>3934</v>
      </c>
      <c r="L113" s="47"/>
      <c r="M113" s="225" t="s">
        <v>19</v>
      </c>
      <c r="N113" s="226" t="s">
        <v>49</v>
      </c>
      <c r="O113" s="8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9" t="s">
        <v>941</v>
      </c>
      <c r="AT113" s="229" t="s">
        <v>375</v>
      </c>
      <c r="AU113" s="229" t="s">
        <v>91</v>
      </c>
      <c r="AY113" s="20" t="s">
        <v>373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85</v>
      </c>
      <c r="BK113" s="230">
        <f>ROUND(I113*H113,2)</f>
        <v>0</v>
      </c>
      <c r="BL113" s="20" t="s">
        <v>941</v>
      </c>
      <c r="BM113" s="229" t="s">
        <v>8779</v>
      </c>
    </row>
    <row r="114" s="2" customFormat="1">
      <c r="A114" s="41"/>
      <c r="B114" s="42"/>
      <c r="C114" s="43"/>
      <c r="D114" s="231" t="s">
        <v>381</v>
      </c>
      <c r="E114" s="43"/>
      <c r="F114" s="232" t="s">
        <v>8780</v>
      </c>
      <c r="G114" s="43"/>
      <c r="H114" s="43"/>
      <c r="I114" s="233"/>
      <c r="J114" s="43"/>
      <c r="K114" s="43"/>
      <c r="L114" s="47"/>
      <c r="M114" s="234"/>
      <c r="N114" s="23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381</v>
      </c>
      <c r="AU114" s="20" t="s">
        <v>91</v>
      </c>
    </row>
    <row r="115" s="2" customFormat="1" ht="37.8" customHeight="1">
      <c r="A115" s="41"/>
      <c r="B115" s="42"/>
      <c r="C115" s="218" t="s">
        <v>488</v>
      </c>
      <c r="D115" s="218" t="s">
        <v>375</v>
      </c>
      <c r="E115" s="219" t="s">
        <v>6756</v>
      </c>
      <c r="F115" s="220" t="s">
        <v>6757</v>
      </c>
      <c r="G115" s="221" t="s">
        <v>230</v>
      </c>
      <c r="H115" s="222">
        <v>55</v>
      </c>
      <c r="I115" s="223"/>
      <c r="J115" s="224">
        <f>ROUND(I115*H115,2)</f>
        <v>0</v>
      </c>
      <c r="K115" s="220" t="s">
        <v>3934</v>
      </c>
      <c r="L115" s="47"/>
      <c r="M115" s="225" t="s">
        <v>19</v>
      </c>
      <c r="N115" s="226" t="s">
        <v>49</v>
      </c>
      <c r="O115" s="8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9" t="s">
        <v>941</v>
      </c>
      <c r="AT115" s="229" t="s">
        <v>375</v>
      </c>
      <c r="AU115" s="229" t="s">
        <v>91</v>
      </c>
      <c r="AY115" s="20" t="s">
        <v>373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0" t="s">
        <v>85</v>
      </c>
      <c r="BK115" s="230">
        <f>ROUND(I115*H115,2)</f>
        <v>0</v>
      </c>
      <c r="BL115" s="20" t="s">
        <v>941</v>
      </c>
      <c r="BM115" s="229" t="s">
        <v>8781</v>
      </c>
    </row>
    <row r="116" s="2" customFormat="1">
      <c r="A116" s="41"/>
      <c r="B116" s="42"/>
      <c r="C116" s="43"/>
      <c r="D116" s="231" t="s">
        <v>381</v>
      </c>
      <c r="E116" s="43"/>
      <c r="F116" s="232" t="s">
        <v>6759</v>
      </c>
      <c r="G116" s="43"/>
      <c r="H116" s="43"/>
      <c r="I116" s="233"/>
      <c r="J116" s="43"/>
      <c r="K116" s="43"/>
      <c r="L116" s="47"/>
      <c r="M116" s="234"/>
      <c r="N116" s="23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381</v>
      </c>
      <c r="AU116" s="20" t="s">
        <v>91</v>
      </c>
    </row>
    <row r="117" s="2" customFormat="1" ht="37.8" customHeight="1">
      <c r="A117" s="41"/>
      <c r="B117" s="42"/>
      <c r="C117" s="218" t="s">
        <v>494</v>
      </c>
      <c r="D117" s="218" t="s">
        <v>375</v>
      </c>
      <c r="E117" s="219" t="s">
        <v>8323</v>
      </c>
      <c r="F117" s="220" t="s">
        <v>8324</v>
      </c>
      <c r="G117" s="221" t="s">
        <v>230</v>
      </c>
      <c r="H117" s="222">
        <v>55</v>
      </c>
      <c r="I117" s="223"/>
      <c r="J117" s="224">
        <f>ROUND(I117*H117,2)</f>
        <v>0</v>
      </c>
      <c r="K117" s="220" t="s">
        <v>3934</v>
      </c>
      <c r="L117" s="47"/>
      <c r="M117" s="225" t="s">
        <v>19</v>
      </c>
      <c r="N117" s="226" t="s">
        <v>49</v>
      </c>
      <c r="O117" s="87"/>
      <c r="P117" s="227">
        <f>O117*H117</f>
        <v>0</v>
      </c>
      <c r="Q117" s="227">
        <v>0.00012</v>
      </c>
      <c r="R117" s="227">
        <f>Q117*H117</f>
        <v>0.0066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941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85</v>
      </c>
      <c r="BK117" s="230">
        <f>ROUND(I117*H117,2)</f>
        <v>0</v>
      </c>
      <c r="BL117" s="20" t="s">
        <v>941</v>
      </c>
      <c r="BM117" s="229" t="s">
        <v>8782</v>
      </c>
    </row>
    <row r="118" s="2" customFormat="1">
      <c r="A118" s="41"/>
      <c r="B118" s="42"/>
      <c r="C118" s="43"/>
      <c r="D118" s="231" t="s">
        <v>381</v>
      </c>
      <c r="E118" s="43"/>
      <c r="F118" s="232" t="s">
        <v>8326</v>
      </c>
      <c r="G118" s="43"/>
      <c r="H118" s="43"/>
      <c r="I118" s="233"/>
      <c r="J118" s="43"/>
      <c r="K118" s="43"/>
      <c r="L118" s="47"/>
      <c r="M118" s="234"/>
      <c r="N118" s="23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381</v>
      </c>
      <c r="AU118" s="20" t="s">
        <v>91</v>
      </c>
    </row>
    <row r="119" s="2" customFormat="1" ht="37.8" customHeight="1">
      <c r="A119" s="41"/>
      <c r="B119" s="42"/>
      <c r="C119" s="218" t="s">
        <v>501</v>
      </c>
      <c r="D119" s="218" t="s">
        <v>375</v>
      </c>
      <c r="E119" s="219" t="s">
        <v>8783</v>
      </c>
      <c r="F119" s="220" t="s">
        <v>8784</v>
      </c>
      <c r="G119" s="221" t="s">
        <v>230</v>
      </c>
      <c r="H119" s="222">
        <v>55</v>
      </c>
      <c r="I119" s="223"/>
      <c r="J119" s="224">
        <f>ROUND(I119*H119,2)</f>
        <v>0</v>
      </c>
      <c r="K119" s="220" t="s">
        <v>3934</v>
      </c>
      <c r="L119" s="47"/>
      <c r="M119" s="225" t="s">
        <v>19</v>
      </c>
      <c r="N119" s="226" t="s">
        <v>49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941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85</v>
      </c>
      <c r="BK119" s="230">
        <f>ROUND(I119*H119,2)</f>
        <v>0</v>
      </c>
      <c r="BL119" s="20" t="s">
        <v>941</v>
      </c>
      <c r="BM119" s="229" t="s">
        <v>8785</v>
      </c>
    </row>
    <row r="120" s="2" customFormat="1">
      <c r="A120" s="41"/>
      <c r="B120" s="42"/>
      <c r="C120" s="43"/>
      <c r="D120" s="231" t="s">
        <v>381</v>
      </c>
      <c r="E120" s="43"/>
      <c r="F120" s="232" t="s">
        <v>8786</v>
      </c>
      <c r="G120" s="43"/>
      <c r="H120" s="43"/>
      <c r="I120" s="233"/>
      <c r="J120" s="43"/>
      <c r="K120" s="43"/>
      <c r="L120" s="47"/>
      <c r="M120" s="234"/>
      <c r="N120" s="23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381</v>
      </c>
      <c r="AU120" s="20" t="s">
        <v>91</v>
      </c>
    </row>
    <row r="121" s="2" customFormat="1" ht="24.15" customHeight="1">
      <c r="A121" s="41"/>
      <c r="B121" s="42"/>
      <c r="C121" s="280" t="s">
        <v>512</v>
      </c>
      <c r="D121" s="280" t="s">
        <v>489</v>
      </c>
      <c r="E121" s="281" t="s">
        <v>8787</v>
      </c>
      <c r="F121" s="282" t="s">
        <v>8788</v>
      </c>
      <c r="G121" s="283" t="s">
        <v>230</v>
      </c>
      <c r="H121" s="284">
        <v>55</v>
      </c>
      <c r="I121" s="285"/>
      <c r="J121" s="286">
        <f>ROUND(I121*H121,2)</f>
        <v>0</v>
      </c>
      <c r="K121" s="282" t="s">
        <v>3934</v>
      </c>
      <c r="L121" s="287"/>
      <c r="M121" s="288" t="s">
        <v>19</v>
      </c>
      <c r="N121" s="289" t="s">
        <v>49</v>
      </c>
      <c r="O121" s="87"/>
      <c r="P121" s="227">
        <f>O121*H121</f>
        <v>0</v>
      </c>
      <c r="Q121" s="227">
        <v>0.00055000000000000003</v>
      </c>
      <c r="R121" s="227">
        <f>Q121*H121</f>
        <v>0.030250000000000003</v>
      </c>
      <c r="S121" s="227">
        <v>0</v>
      </c>
      <c r="T121" s="22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9" t="s">
        <v>1453</v>
      </c>
      <c r="AT121" s="229" t="s">
        <v>489</v>
      </c>
      <c r="AU121" s="229" t="s">
        <v>91</v>
      </c>
      <c r="AY121" s="20" t="s">
        <v>373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0" t="s">
        <v>85</v>
      </c>
      <c r="BK121" s="230">
        <f>ROUND(I121*H121,2)</f>
        <v>0</v>
      </c>
      <c r="BL121" s="20" t="s">
        <v>1453</v>
      </c>
      <c r="BM121" s="229" t="s">
        <v>8789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148</v>
      </c>
      <c r="F122" s="205" t="s">
        <v>149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78</v>
      </c>
      <c r="AY122" s="213" t="s">
        <v>373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8790</v>
      </c>
      <c r="F123" s="216" t="s">
        <v>7109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405</v>
      </c>
      <c r="AT123" s="214" t="s">
        <v>77</v>
      </c>
      <c r="AU123" s="214" t="s">
        <v>85</v>
      </c>
      <c r="AY123" s="213" t="s">
        <v>373</v>
      </c>
      <c r="BK123" s="215">
        <f>SUM(BK124:BK125)</f>
        <v>0</v>
      </c>
    </row>
    <row r="124" s="2" customFormat="1" ht="24.15" customHeight="1">
      <c r="A124" s="41"/>
      <c r="B124" s="42"/>
      <c r="C124" s="218" t="s">
        <v>7</v>
      </c>
      <c r="D124" s="218" t="s">
        <v>375</v>
      </c>
      <c r="E124" s="219" t="s">
        <v>8791</v>
      </c>
      <c r="F124" s="220" t="s">
        <v>8792</v>
      </c>
      <c r="G124" s="221" t="s">
        <v>5544</v>
      </c>
      <c r="H124" s="222">
        <v>6</v>
      </c>
      <c r="I124" s="223"/>
      <c r="J124" s="224">
        <f>ROUND(I124*H124,2)</f>
        <v>0</v>
      </c>
      <c r="K124" s="220" t="s">
        <v>3934</v>
      </c>
      <c r="L124" s="47"/>
      <c r="M124" s="225" t="s">
        <v>19</v>
      </c>
      <c r="N124" s="226" t="s">
        <v>49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6781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85</v>
      </c>
      <c r="BK124" s="230">
        <f>ROUND(I124*H124,2)</f>
        <v>0</v>
      </c>
      <c r="BL124" s="20" t="s">
        <v>6781</v>
      </c>
      <c r="BM124" s="229" t="s">
        <v>8793</v>
      </c>
    </row>
    <row r="125" s="2" customFormat="1">
      <c r="A125" s="41"/>
      <c r="B125" s="42"/>
      <c r="C125" s="43"/>
      <c r="D125" s="231" t="s">
        <v>381</v>
      </c>
      <c r="E125" s="43"/>
      <c r="F125" s="232" t="s">
        <v>8794</v>
      </c>
      <c r="G125" s="43"/>
      <c r="H125" s="43"/>
      <c r="I125" s="233"/>
      <c r="J125" s="43"/>
      <c r="K125" s="43"/>
      <c r="L125" s="47"/>
      <c r="M125" s="298"/>
      <c r="N125" s="299"/>
      <c r="O125" s="300"/>
      <c r="P125" s="300"/>
      <c r="Q125" s="300"/>
      <c r="R125" s="300"/>
      <c r="S125" s="300"/>
      <c r="T125" s="30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381</v>
      </c>
      <c r="AU125" s="20" t="s">
        <v>91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/MdlzgYdGsby+5xdOiqS0myyIFx4OPjxjTYJB5WDN3ALcn7Wu/u6/YQKbDSXUTdaNIDv7VEXxuD6Cmj2cfv9gg==" hashValue="d8gGjipUE4bu/uJ7bwLoY4yOBi6MVUU5a6p5yVTS4Xv3Bg5bhHkcfrX9Gb7aUw3ZhlNjHggIGdCiUj3YMM3+uQ==" algorithmName="SHA-512" password="CC3D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210101233"/>
    <hyperlink ref="F91" r:id="rId2" display="https://podminky.urs.cz/item/CS_URS_2024_01/210202010"/>
    <hyperlink ref="F94" r:id="rId3" display="https://podminky.urs.cz/item/CS_URS_2024_01/210204011"/>
    <hyperlink ref="F97" r:id="rId4" display="https://podminky.urs.cz/item/CS_URS_2024_01/210220022"/>
    <hyperlink ref="F100" r:id="rId5" display="https://podminky.urs.cz/item/CS_URS_2024_01/210812033"/>
    <hyperlink ref="F103" r:id="rId6" display="https://podminky.urs.cz/item/CS_URS_2024_01/218202010"/>
    <hyperlink ref="F105" r:id="rId7" display="https://podminky.urs.cz/item/CS_URS_2024_01/218204011"/>
    <hyperlink ref="F108" r:id="rId8" display="https://podminky.urs.cz/item/CS_URS_2024_01/460010011"/>
    <hyperlink ref="F110" r:id="rId9" display="https://podminky.urs.cz/item/CS_URS_2024_01/460161294"/>
    <hyperlink ref="F112" r:id="rId10" display="https://podminky.urs.cz/item/CS_URS_2024_01/460451314"/>
    <hyperlink ref="F114" r:id="rId11" display="https://podminky.urs.cz/item/CS_URS_2024_01/460641112"/>
    <hyperlink ref="F116" r:id="rId12" display="https://podminky.urs.cz/item/CS_URS_2024_01/460661512"/>
    <hyperlink ref="F118" r:id="rId13" display="https://podminky.urs.cz/item/CS_URS_2024_01/460671114"/>
    <hyperlink ref="F120" r:id="rId14" display="https://podminky.urs.cz/item/CS_URS_2024_01/460791213"/>
    <hyperlink ref="F125" r:id="rId15" display="https://podminky.urs.cz/item/CS_URS_2024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8795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ROUND(J89,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ROUND((SUM(BE89:BE216)),  2)</f>
        <v>0</v>
      </c>
      <c r="G33" s="41"/>
      <c r="H33" s="41"/>
      <c r="I33" s="163">
        <v>0.20999999999999999</v>
      </c>
      <c r="J33" s="162">
        <f>ROUND(((SUM(BE89:BE216))*I33),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ROUND((SUM(BF89:BF216)),  2)</f>
        <v>0</v>
      </c>
      <c r="G34" s="41"/>
      <c r="H34" s="41"/>
      <c r="I34" s="163">
        <v>0.12</v>
      </c>
      <c r="J34" s="162">
        <f>ROUND(((SUM(BF89:BF216))*I34),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ROUND((SUM(BG89:BG216)),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ROUND((SUM(BH89:BH216)),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ROUND((SUM(BI89:BI216)),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PPSU - Přípravné práce a sadové úpravy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328</v>
      </c>
      <c r="E60" s="183"/>
      <c r="F60" s="183"/>
      <c r="G60" s="183"/>
      <c r="H60" s="183"/>
      <c r="I60" s="183"/>
      <c r="J60" s="184">
        <f>J90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329</v>
      </c>
      <c r="E61" s="188"/>
      <c r="F61" s="188"/>
      <c r="G61" s="188"/>
      <c r="H61" s="188"/>
      <c r="I61" s="188"/>
      <c r="J61" s="189">
        <f>J91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8796</v>
      </c>
      <c r="E62" s="188"/>
      <c r="F62" s="188"/>
      <c r="G62" s="188"/>
      <c r="H62" s="188"/>
      <c r="I62" s="188"/>
      <c r="J62" s="189">
        <f>J171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334</v>
      </c>
      <c r="E63" s="188"/>
      <c r="F63" s="188"/>
      <c r="G63" s="188"/>
      <c r="H63" s="188"/>
      <c r="I63" s="188"/>
      <c r="J63" s="189">
        <f>J177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335</v>
      </c>
      <c r="E64" s="188"/>
      <c r="F64" s="188"/>
      <c r="G64" s="188"/>
      <c r="H64" s="188"/>
      <c r="I64" s="188"/>
      <c r="J64" s="189">
        <f>J183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6"/>
      <c r="C65" s="128"/>
      <c r="D65" s="187" t="s">
        <v>336</v>
      </c>
      <c r="E65" s="188"/>
      <c r="F65" s="188"/>
      <c r="G65" s="188"/>
      <c r="H65" s="188"/>
      <c r="I65" s="188"/>
      <c r="J65" s="189">
        <f>J193</f>
        <v>0</v>
      </c>
      <c r="K65" s="128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337</v>
      </c>
      <c r="E66" s="183"/>
      <c r="F66" s="183"/>
      <c r="G66" s="183"/>
      <c r="H66" s="183"/>
      <c r="I66" s="183"/>
      <c r="J66" s="184">
        <f>J196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8"/>
      <c r="D67" s="187" t="s">
        <v>348</v>
      </c>
      <c r="E67" s="188"/>
      <c r="F67" s="188"/>
      <c r="G67" s="188"/>
      <c r="H67" s="188"/>
      <c r="I67" s="188"/>
      <c r="J67" s="189">
        <f>J197</f>
        <v>0</v>
      </c>
      <c r="K67" s="128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356</v>
      </c>
      <c r="E68" s="183"/>
      <c r="F68" s="183"/>
      <c r="G68" s="183"/>
      <c r="H68" s="183"/>
      <c r="I68" s="183"/>
      <c r="J68" s="184">
        <f>J208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8"/>
      <c r="D69" s="187" t="s">
        <v>6217</v>
      </c>
      <c r="E69" s="188"/>
      <c r="F69" s="188"/>
      <c r="G69" s="188"/>
      <c r="H69" s="188"/>
      <c r="I69" s="188"/>
      <c r="J69" s="189">
        <f>J209</f>
        <v>0</v>
      </c>
      <c r="K69" s="128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358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6.25" customHeight="1">
      <c r="A79" s="41"/>
      <c r="B79" s="42"/>
      <c r="C79" s="43"/>
      <c r="D79" s="43"/>
      <c r="E79" s="175" t="str">
        <f>E7</f>
        <v>Rozšíření domova pro seniory na p.č. 2656/3 a 2634 k.ú. Trutnov - ul. R. Frimla čp. 936, Trutnov</v>
      </c>
      <c r="F79" s="35"/>
      <c r="G79" s="35"/>
      <c r="H79" s="35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171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PPSU - Přípravné práce a sadové úpravy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p.č. 2656/3 a 2634 k.ú. Trutnov</v>
      </c>
      <c r="G83" s="43"/>
      <c r="H83" s="43"/>
      <c r="I83" s="35" t="s">
        <v>23</v>
      </c>
      <c r="J83" s="75" t="str">
        <f>IF(J12="","",J12)</f>
        <v>29. 7. 2024</v>
      </c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25</v>
      </c>
      <c r="D85" s="43"/>
      <c r="E85" s="43"/>
      <c r="F85" s="30" t="str">
        <f>E15</f>
        <v>Město Trutnov</v>
      </c>
      <c r="G85" s="43"/>
      <c r="H85" s="43"/>
      <c r="I85" s="35" t="s">
        <v>33</v>
      </c>
      <c r="J85" s="39" t="str">
        <f>E21</f>
        <v>Řezanina &amp; Bartoň, s.r.o.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38</v>
      </c>
      <c r="J86" s="39" t="str">
        <f>E24</f>
        <v>BACing s.r.o.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91"/>
      <c r="B88" s="192"/>
      <c r="C88" s="193" t="s">
        <v>359</v>
      </c>
      <c r="D88" s="194" t="s">
        <v>63</v>
      </c>
      <c r="E88" s="194" t="s">
        <v>59</v>
      </c>
      <c r="F88" s="194" t="s">
        <v>60</v>
      </c>
      <c r="G88" s="194" t="s">
        <v>360</v>
      </c>
      <c r="H88" s="194" t="s">
        <v>361</v>
      </c>
      <c r="I88" s="194" t="s">
        <v>362</v>
      </c>
      <c r="J88" s="194" t="s">
        <v>326</v>
      </c>
      <c r="K88" s="195" t="s">
        <v>363</v>
      </c>
      <c r="L88" s="196"/>
      <c r="M88" s="95" t="s">
        <v>19</v>
      </c>
      <c r="N88" s="96" t="s">
        <v>48</v>
      </c>
      <c r="O88" s="96" t="s">
        <v>364</v>
      </c>
      <c r="P88" s="96" t="s">
        <v>365</v>
      </c>
      <c r="Q88" s="96" t="s">
        <v>366</v>
      </c>
      <c r="R88" s="96" t="s">
        <v>367</v>
      </c>
      <c r="S88" s="96" t="s">
        <v>368</v>
      </c>
      <c r="T88" s="97" t="s">
        <v>369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1"/>
      <c r="B89" s="42"/>
      <c r="C89" s="102" t="s">
        <v>370</v>
      </c>
      <c r="D89" s="43"/>
      <c r="E89" s="43"/>
      <c r="F89" s="43"/>
      <c r="G89" s="43"/>
      <c r="H89" s="43"/>
      <c r="I89" s="43"/>
      <c r="J89" s="197">
        <f>BK89</f>
        <v>0</v>
      </c>
      <c r="K89" s="43"/>
      <c r="L89" s="47"/>
      <c r="M89" s="98"/>
      <c r="N89" s="198"/>
      <c r="O89" s="99"/>
      <c r="P89" s="199">
        <f>P90+P196+P208</f>
        <v>0</v>
      </c>
      <c r="Q89" s="99"/>
      <c r="R89" s="199">
        <f>R90+R196+R208</f>
        <v>8.4905855900000002</v>
      </c>
      <c r="S89" s="99"/>
      <c r="T89" s="200">
        <f>T90+T196+T208</f>
        <v>37.845999999999997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77</v>
      </c>
      <c r="AU89" s="20" t="s">
        <v>327</v>
      </c>
      <c r="BK89" s="201">
        <f>BK90+BK196+BK208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371</v>
      </c>
      <c r="F90" s="205" t="s">
        <v>372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P91+P171+P177+P183+P193</f>
        <v>0</v>
      </c>
      <c r="Q90" s="210"/>
      <c r="R90" s="211">
        <f>R91+R171+R177+R183+R193</f>
        <v>5.6991635900000004</v>
      </c>
      <c r="S90" s="210"/>
      <c r="T90" s="212">
        <f>T91+T171+T177+T183+T193</f>
        <v>37.845999999999997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85</v>
      </c>
      <c r="AT90" s="214" t="s">
        <v>77</v>
      </c>
      <c r="AU90" s="214" t="s">
        <v>78</v>
      </c>
      <c r="AY90" s="213" t="s">
        <v>373</v>
      </c>
      <c r="BK90" s="215">
        <f>BK91+BK171+BK177+BK183+BK193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85</v>
      </c>
      <c r="F91" s="216" t="s">
        <v>374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SUM(P92:P170)</f>
        <v>0</v>
      </c>
      <c r="Q91" s="210"/>
      <c r="R91" s="211">
        <f>SUM(R92:R170)</f>
        <v>5.6408435900000002</v>
      </c>
      <c r="S91" s="210"/>
      <c r="T91" s="212">
        <f>SUM(T92:T170)</f>
        <v>37.845999999999997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85</v>
      </c>
      <c r="AY91" s="213" t="s">
        <v>373</v>
      </c>
      <c r="BK91" s="215">
        <f>SUM(BK92:BK170)</f>
        <v>0</v>
      </c>
    </row>
    <row r="92" s="2" customFormat="1" ht="55.5" customHeight="1">
      <c r="A92" s="41"/>
      <c r="B92" s="42"/>
      <c r="C92" s="218" t="s">
        <v>85</v>
      </c>
      <c r="D92" s="218" t="s">
        <v>375</v>
      </c>
      <c r="E92" s="219" t="s">
        <v>8797</v>
      </c>
      <c r="F92" s="220" t="s">
        <v>8798</v>
      </c>
      <c r="G92" s="221" t="s">
        <v>153</v>
      </c>
      <c r="H92" s="222">
        <v>46.299999999999997</v>
      </c>
      <c r="I92" s="223"/>
      <c r="J92" s="224">
        <f>ROUND(I92*H92,2)</f>
        <v>0</v>
      </c>
      <c r="K92" s="220" t="s">
        <v>378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0.5</v>
      </c>
      <c r="T92" s="228">
        <f>S92*H92</f>
        <v>23.149999999999999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379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379</v>
      </c>
      <c r="BM92" s="229" t="s">
        <v>8799</v>
      </c>
    </row>
    <row r="93" s="2" customFormat="1">
      <c r="A93" s="41"/>
      <c r="B93" s="42"/>
      <c r="C93" s="43"/>
      <c r="D93" s="231" t="s">
        <v>381</v>
      </c>
      <c r="E93" s="43"/>
      <c r="F93" s="232" t="s">
        <v>8800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381</v>
      </c>
      <c r="AU93" s="20" t="s">
        <v>91</v>
      </c>
    </row>
    <row r="94" s="13" customFormat="1">
      <c r="A94" s="13"/>
      <c r="B94" s="236"/>
      <c r="C94" s="237"/>
      <c r="D94" s="238" t="s">
        <v>383</v>
      </c>
      <c r="E94" s="239" t="s">
        <v>19</v>
      </c>
      <c r="F94" s="240" t="s">
        <v>8801</v>
      </c>
      <c r="G94" s="237"/>
      <c r="H94" s="239" t="s">
        <v>19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383</v>
      </c>
      <c r="AU94" s="246" t="s">
        <v>91</v>
      </c>
      <c r="AV94" s="13" t="s">
        <v>85</v>
      </c>
      <c r="AW94" s="13" t="s">
        <v>37</v>
      </c>
      <c r="AX94" s="13" t="s">
        <v>78</v>
      </c>
      <c r="AY94" s="246" t="s">
        <v>373</v>
      </c>
    </row>
    <row r="95" s="14" customFormat="1">
      <c r="A95" s="14"/>
      <c r="B95" s="247"/>
      <c r="C95" s="248"/>
      <c r="D95" s="238" t="s">
        <v>383</v>
      </c>
      <c r="E95" s="249" t="s">
        <v>19</v>
      </c>
      <c r="F95" s="250" t="s">
        <v>8802</v>
      </c>
      <c r="G95" s="248"/>
      <c r="H95" s="251">
        <v>46.299999999999997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383</v>
      </c>
      <c r="AU95" s="257" t="s">
        <v>91</v>
      </c>
      <c r="AV95" s="14" t="s">
        <v>91</v>
      </c>
      <c r="AW95" s="14" t="s">
        <v>37</v>
      </c>
      <c r="AX95" s="14" t="s">
        <v>78</v>
      </c>
      <c r="AY95" s="257" t="s">
        <v>373</v>
      </c>
    </row>
    <row r="96" s="15" customFormat="1">
      <c r="A96" s="15"/>
      <c r="B96" s="258"/>
      <c r="C96" s="259"/>
      <c r="D96" s="238" t="s">
        <v>383</v>
      </c>
      <c r="E96" s="260" t="s">
        <v>19</v>
      </c>
      <c r="F96" s="261" t="s">
        <v>386</v>
      </c>
      <c r="G96" s="259"/>
      <c r="H96" s="262">
        <v>46.299999999999997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383</v>
      </c>
      <c r="AU96" s="268" t="s">
        <v>91</v>
      </c>
      <c r="AV96" s="15" t="s">
        <v>379</v>
      </c>
      <c r="AW96" s="15" t="s">
        <v>37</v>
      </c>
      <c r="AX96" s="15" t="s">
        <v>85</v>
      </c>
      <c r="AY96" s="268" t="s">
        <v>373</v>
      </c>
    </row>
    <row r="97" s="2" customFormat="1" ht="55.5" customHeight="1">
      <c r="A97" s="41"/>
      <c r="B97" s="42"/>
      <c r="C97" s="218" t="s">
        <v>91</v>
      </c>
      <c r="D97" s="218" t="s">
        <v>375</v>
      </c>
      <c r="E97" s="219" t="s">
        <v>8803</v>
      </c>
      <c r="F97" s="220" t="s">
        <v>8804</v>
      </c>
      <c r="G97" s="221" t="s">
        <v>153</v>
      </c>
      <c r="H97" s="222">
        <v>46.299999999999997</v>
      </c>
      <c r="I97" s="223"/>
      <c r="J97" s="224">
        <f>ROUND(I97*H97,2)</f>
        <v>0</v>
      </c>
      <c r="K97" s="220" t="s">
        <v>378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0.22</v>
      </c>
      <c r="T97" s="228">
        <f>S97*H97</f>
        <v>10.186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379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379</v>
      </c>
      <c r="BM97" s="229" t="s">
        <v>8805</v>
      </c>
    </row>
    <row r="98" s="2" customFormat="1">
      <c r="A98" s="41"/>
      <c r="B98" s="42"/>
      <c r="C98" s="43"/>
      <c r="D98" s="231" t="s">
        <v>381</v>
      </c>
      <c r="E98" s="43"/>
      <c r="F98" s="232" t="s">
        <v>8806</v>
      </c>
      <c r="G98" s="43"/>
      <c r="H98" s="43"/>
      <c r="I98" s="233"/>
      <c r="J98" s="43"/>
      <c r="K98" s="43"/>
      <c r="L98" s="47"/>
      <c r="M98" s="234"/>
      <c r="N98" s="23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381</v>
      </c>
      <c r="AU98" s="20" t="s">
        <v>91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8801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8802</v>
      </c>
      <c r="G100" s="248"/>
      <c r="H100" s="251">
        <v>46.299999999999997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46.299999999999997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49.05" customHeight="1">
      <c r="A102" s="41"/>
      <c r="B102" s="42"/>
      <c r="C102" s="218" t="s">
        <v>98</v>
      </c>
      <c r="D102" s="218" t="s">
        <v>375</v>
      </c>
      <c r="E102" s="219" t="s">
        <v>8204</v>
      </c>
      <c r="F102" s="220" t="s">
        <v>8205</v>
      </c>
      <c r="G102" s="221" t="s">
        <v>230</v>
      </c>
      <c r="H102" s="222">
        <v>22</v>
      </c>
      <c r="I102" s="223"/>
      <c r="J102" s="224">
        <f>ROUND(I102*H102,2)</f>
        <v>0</v>
      </c>
      <c r="K102" s="220" t="s">
        <v>378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0.20499999999999999</v>
      </c>
      <c r="T102" s="228">
        <f>S102*H102</f>
        <v>4.5099999999999998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379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379</v>
      </c>
      <c r="BM102" s="229" t="s">
        <v>8807</v>
      </c>
    </row>
    <row r="103" s="2" customFormat="1">
      <c r="A103" s="41"/>
      <c r="B103" s="42"/>
      <c r="C103" s="43"/>
      <c r="D103" s="231" t="s">
        <v>381</v>
      </c>
      <c r="E103" s="43"/>
      <c r="F103" s="232" t="s">
        <v>8206</v>
      </c>
      <c r="G103" s="43"/>
      <c r="H103" s="43"/>
      <c r="I103" s="233"/>
      <c r="J103" s="43"/>
      <c r="K103" s="43"/>
      <c r="L103" s="47"/>
      <c r="M103" s="234"/>
      <c r="N103" s="23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381</v>
      </c>
      <c r="AU103" s="20" t="s">
        <v>91</v>
      </c>
    </row>
    <row r="104" s="2" customFormat="1" ht="62.7" customHeight="1">
      <c r="A104" s="41"/>
      <c r="B104" s="42"/>
      <c r="C104" s="218" t="s">
        <v>379</v>
      </c>
      <c r="D104" s="218" t="s">
        <v>375</v>
      </c>
      <c r="E104" s="219" t="s">
        <v>423</v>
      </c>
      <c r="F104" s="220" t="s">
        <v>424</v>
      </c>
      <c r="G104" s="221" t="s">
        <v>212</v>
      </c>
      <c r="H104" s="222">
        <v>12</v>
      </c>
      <c r="I104" s="223"/>
      <c r="J104" s="224">
        <f>ROUND(I104*H104,2)</f>
        <v>0</v>
      </c>
      <c r="K104" s="220" t="s">
        <v>378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379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379</v>
      </c>
      <c r="BM104" s="229" t="s">
        <v>8808</v>
      </c>
    </row>
    <row r="105" s="2" customFormat="1">
      <c r="A105" s="41"/>
      <c r="B105" s="42"/>
      <c r="C105" s="43"/>
      <c r="D105" s="231" t="s">
        <v>381</v>
      </c>
      <c r="E105" s="43"/>
      <c r="F105" s="232" t="s">
        <v>426</v>
      </c>
      <c r="G105" s="43"/>
      <c r="H105" s="43"/>
      <c r="I105" s="233"/>
      <c r="J105" s="43"/>
      <c r="K105" s="43"/>
      <c r="L105" s="47"/>
      <c r="M105" s="234"/>
      <c r="N105" s="23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381</v>
      </c>
      <c r="AU105" s="20" t="s">
        <v>91</v>
      </c>
    </row>
    <row r="106" s="14" customFormat="1">
      <c r="A106" s="14"/>
      <c r="B106" s="247"/>
      <c r="C106" s="248"/>
      <c r="D106" s="238" t="s">
        <v>383</v>
      </c>
      <c r="E106" s="249" t="s">
        <v>19</v>
      </c>
      <c r="F106" s="250" t="s">
        <v>8809</v>
      </c>
      <c r="G106" s="248"/>
      <c r="H106" s="251">
        <v>12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383</v>
      </c>
      <c r="AU106" s="257" t="s">
        <v>91</v>
      </c>
      <c r="AV106" s="14" t="s">
        <v>91</v>
      </c>
      <c r="AW106" s="14" t="s">
        <v>37</v>
      </c>
      <c r="AX106" s="14" t="s">
        <v>78</v>
      </c>
      <c r="AY106" s="257" t="s">
        <v>373</v>
      </c>
    </row>
    <row r="107" s="15" customFormat="1">
      <c r="A107" s="15"/>
      <c r="B107" s="258"/>
      <c r="C107" s="259"/>
      <c r="D107" s="238" t="s">
        <v>383</v>
      </c>
      <c r="E107" s="260" t="s">
        <v>19</v>
      </c>
      <c r="F107" s="261" t="s">
        <v>386</v>
      </c>
      <c r="G107" s="259"/>
      <c r="H107" s="262">
        <v>12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383</v>
      </c>
      <c r="AU107" s="268" t="s">
        <v>91</v>
      </c>
      <c r="AV107" s="15" t="s">
        <v>379</v>
      </c>
      <c r="AW107" s="15" t="s">
        <v>37</v>
      </c>
      <c r="AX107" s="15" t="s">
        <v>85</v>
      </c>
      <c r="AY107" s="268" t="s">
        <v>373</v>
      </c>
    </row>
    <row r="108" s="2" customFormat="1" ht="37.8" customHeight="1">
      <c r="A108" s="41"/>
      <c r="B108" s="42"/>
      <c r="C108" s="218" t="s">
        <v>405</v>
      </c>
      <c r="D108" s="218" t="s">
        <v>375</v>
      </c>
      <c r="E108" s="219" t="s">
        <v>468</v>
      </c>
      <c r="F108" s="220" t="s">
        <v>469</v>
      </c>
      <c r="G108" s="221" t="s">
        <v>463</v>
      </c>
      <c r="H108" s="222">
        <v>44.75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379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379</v>
      </c>
      <c r="BM108" s="229" t="s">
        <v>8810</v>
      </c>
    </row>
    <row r="109" s="14" customFormat="1">
      <c r="A109" s="14"/>
      <c r="B109" s="247"/>
      <c r="C109" s="248"/>
      <c r="D109" s="238" t="s">
        <v>383</v>
      </c>
      <c r="E109" s="249" t="s">
        <v>19</v>
      </c>
      <c r="F109" s="250" t="s">
        <v>8811</v>
      </c>
      <c r="G109" s="248"/>
      <c r="H109" s="251">
        <v>21.600000000000001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383</v>
      </c>
      <c r="AU109" s="257" t="s">
        <v>91</v>
      </c>
      <c r="AV109" s="14" t="s">
        <v>91</v>
      </c>
      <c r="AW109" s="14" t="s">
        <v>37</v>
      </c>
      <c r="AX109" s="14" t="s">
        <v>78</v>
      </c>
      <c r="AY109" s="257" t="s">
        <v>373</v>
      </c>
    </row>
    <row r="110" s="14" customFormat="1">
      <c r="A110" s="14"/>
      <c r="B110" s="247"/>
      <c r="C110" s="248"/>
      <c r="D110" s="238" t="s">
        <v>383</v>
      </c>
      <c r="E110" s="249" t="s">
        <v>19</v>
      </c>
      <c r="F110" s="250" t="s">
        <v>8812</v>
      </c>
      <c r="G110" s="248"/>
      <c r="H110" s="251">
        <v>23.149999999999999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383</v>
      </c>
      <c r="AU110" s="257" t="s">
        <v>91</v>
      </c>
      <c r="AV110" s="14" t="s">
        <v>91</v>
      </c>
      <c r="AW110" s="14" t="s">
        <v>37</v>
      </c>
      <c r="AX110" s="14" t="s">
        <v>78</v>
      </c>
      <c r="AY110" s="257" t="s">
        <v>373</v>
      </c>
    </row>
    <row r="111" s="15" customFormat="1">
      <c r="A111" s="15"/>
      <c r="B111" s="258"/>
      <c r="C111" s="259"/>
      <c r="D111" s="238" t="s">
        <v>383</v>
      </c>
      <c r="E111" s="260" t="s">
        <v>19</v>
      </c>
      <c r="F111" s="261" t="s">
        <v>386</v>
      </c>
      <c r="G111" s="259"/>
      <c r="H111" s="262">
        <v>44.75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383</v>
      </c>
      <c r="AU111" s="268" t="s">
        <v>91</v>
      </c>
      <c r="AV111" s="15" t="s">
        <v>379</v>
      </c>
      <c r="AW111" s="15" t="s">
        <v>37</v>
      </c>
      <c r="AX111" s="15" t="s">
        <v>85</v>
      </c>
      <c r="AY111" s="268" t="s">
        <v>373</v>
      </c>
    </row>
    <row r="112" s="2" customFormat="1" ht="37.8" customHeight="1">
      <c r="A112" s="41"/>
      <c r="B112" s="42"/>
      <c r="C112" s="218" t="s">
        <v>411</v>
      </c>
      <c r="D112" s="218" t="s">
        <v>375</v>
      </c>
      <c r="E112" s="219" t="s">
        <v>476</v>
      </c>
      <c r="F112" s="220" t="s">
        <v>477</v>
      </c>
      <c r="G112" s="221" t="s">
        <v>212</v>
      </c>
      <c r="H112" s="222">
        <v>12</v>
      </c>
      <c r="I112" s="223"/>
      <c r="J112" s="224">
        <f>ROUND(I112*H112,2)</f>
        <v>0</v>
      </c>
      <c r="K112" s="220" t="s">
        <v>378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379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379</v>
      </c>
      <c r="BM112" s="229" t="s">
        <v>8813</v>
      </c>
    </row>
    <row r="113" s="2" customFormat="1">
      <c r="A113" s="41"/>
      <c r="B113" s="42"/>
      <c r="C113" s="43"/>
      <c r="D113" s="231" t="s">
        <v>381</v>
      </c>
      <c r="E113" s="43"/>
      <c r="F113" s="232" t="s">
        <v>479</v>
      </c>
      <c r="G113" s="43"/>
      <c r="H113" s="43"/>
      <c r="I113" s="233"/>
      <c r="J113" s="43"/>
      <c r="K113" s="43"/>
      <c r="L113" s="47"/>
      <c r="M113" s="234"/>
      <c r="N113" s="23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381</v>
      </c>
      <c r="AU113" s="20" t="s">
        <v>91</v>
      </c>
    </row>
    <row r="114" s="14" customFormat="1">
      <c r="A114" s="14"/>
      <c r="B114" s="247"/>
      <c r="C114" s="248"/>
      <c r="D114" s="238" t="s">
        <v>383</v>
      </c>
      <c r="E114" s="249" t="s">
        <v>19</v>
      </c>
      <c r="F114" s="250" t="s">
        <v>8809</v>
      </c>
      <c r="G114" s="248"/>
      <c r="H114" s="251">
        <v>12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383</v>
      </c>
      <c r="AU114" s="257" t="s">
        <v>91</v>
      </c>
      <c r="AV114" s="14" t="s">
        <v>91</v>
      </c>
      <c r="AW114" s="14" t="s">
        <v>37</v>
      </c>
      <c r="AX114" s="14" t="s">
        <v>78</v>
      </c>
      <c r="AY114" s="257" t="s">
        <v>373</v>
      </c>
    </row>
    <row r="115" s="15" customFormat="1">
      <c r="A115" s="15"/>
      <c r="B115" s="258"/>
      <c r="C115" s="259"/>
      <c r="D115" s="238" t="s">
        <v>383</v>
      </c>
      <c r="E115" s="260" t="s">
        <v>19</v>
      </c>
      <c r="F115" s="261" t="s">
        <v>386</v>
      </c>
      <c r="G115" s="259"/>
      <c r="H115" s="262">
        <v>12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8" t="s">
        <v>383</v>
      </c>
      <c r="AU115" s="268" t="s">
        <v>91</v>
      </c>
      <c r="AV115" s="15" t="s">
        <v>379</v>
      </c>
      <c r="AW115" s="15" t="s">
        <v>37</v>
      </c>
      <c r="AX115" s="15" t="s">
        <v>85</v>
      </c>
      <c r="AY115" s="268" t="s">
        <v>373</v>
      </c>
    </row>
    <row r="116" s="2" customFormat="1" ht="16.5" customHeight="1">
      <c r="A116" s="41"/>
      <c r="B116" s="42"/>
      <c r="C116" s="218" t="s">
        <v>416</v>
      </c>
      <c r="D116" s="218" t="s">
        <v>375</v>
      </c>
      <c r="E116" s="219" t="s">
        <v>8814</v>
      </c>
      <c r="F116" s="220" t="s">
        <v>8815</v>
      </c>
      <c r="G116" s="221" t="s">
        <v>212</v>
      </c>
      <c r="H116" s="222">
        <v>10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379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379</v>
      </c>
      <c r="BM116" s="229" t="s">
        <v>8816</v>
      </c>
    </row>
    <row r="117" s="14" customFormat="1">
      <c r="A117" s="14"/>
      <c r="B117" s="247"/>
      <c r="C117" s="248"/>
      <c r="D117" s="238" t="s">
        <v>383</v>
      </c>
      <c r="E117" s="249" t="s">
        <v>19</v>
      </c>
      <c r="F117" s="250" t="s">
        <v>8817</v>
      </c>
      <c r="G117" s="248"/>
      <c r="H117" s="251">
        <v>10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383</v>
      </c>
      <c r="AU117" s="257" t="s">
        <v>91</v>
      </c>
      <c r="AV117" s="14" t="s">
        <v>91</v>
      </c>
      <c r="AW117" s="14" t="s">
        <v>37</v>
      </c>
      <c r="AX117" s="14" t="s">
        <v>78</v>
      </c>
      <c r="AY117" s="257" t="s">
        <v>373</v>
      </c>
    </row>
    <row r="118" s="15" customFormat="1">
      <c r="A118" s="15"/>
      <c r="B118" s="258"/>
      <c r="C118" s="259"/>
      <c r="D118" s="238" t="s">
        <v>383</v>
      </c>
      <c r="E118" s="260" t="s">
        <v>19</v>
      </c>
      <c r="F118" s="261" t="s">
        <v>386</v>
      </c>
      <c r="G118" s="259"/>
      <c r="H118" s="262">
        <v>10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383</v>
      </c>
      <c r="AU118" s="268" t="s">
        <v>91</v>
      </c>
      <c r="AV118" s="15" t="s">
        <v>379</v>
      </c>
      <c r="AW118" s="15" t="s">
        <v>37</v>
      </c>
      <c r="AX118" s="15" t="s">
        <v>85</v>
      </c>
      <c r="AY118" s="268" t="s">
        <v>373</v>
      </c>
    </row>
    <row r="119" s="2" customFormat="1" ht="16.5" customHeight="1">
      <c r="A119" s="41"/>
      <c r="B119" s="42"/>
      <c r="C119" s="280" t="s">
        <v>422</v>
      </c>
      <c r="D119" s="280" t="s">
        <v>489</v>
      </c>
      <c r="E119" s="281" t="s">
        <v>8818</v>
      </c>
      <c r="F119" s="282" t="s">
        <v>8819</v>
      </c>
      <c r="G119" s="283" t="s">
        <v>212</v>
      </c>
      <c r="H119" s="284">
        <v>10</v>
      </c>
      <c r="I119" s="285"/>
      <c r="J119" s="286">
        <f>ROUND(I119*H119,2)</f>
        <v>0</v>
      </c>
      <c r="K119" s="282" t="s">
        <v>19</v>
      </c>
      <c r="L119" s="287"/>
      <c r="M119" s="288" t="s">
        <v>19</v>
      </c>
      <c r="N119" s="289" t="s">
        <v>50</v>
      </c>
      <c r="O119" s="87"/>
      <c r="P119" s="227">
        <f>O119*H119</f>
        <v>0</v>
      </c>
      <c r="Q119" s="227">
        <v>0.22</v>
      </c>
      <c r="R119" s="227">
        <f>Q119*H119</f>
        <v>2.2000000000000002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422</v>
      </c>
      <c r="AT119" s="229" t="s">
        <v>489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379</v>
      </c>
      <c r="BM119" s="229" t="s">
        <v>8820</v>
      </c>
    </row>
    <row r="120" s="14" customFormat="1">
      <c r="A120" s="14"/>
      <c r="B120" s="247"/>
      <c r="C120" s="248"/>
      <c r="D120" s="238" t="s">
        <v>383</v>
      </c>
      <c r="E120" s="249" t="s">
        <v>19</v>
      </c>
      <c r="F120" s="250" t="s">
        <v>8821</v>
      </c>
      <c r="G120" s="248"/>
      <c r="H120" s="251">
        <v>10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383</v>
      </c>
      <c r="AU120" s="257" t="s">
        <v>91</v>
      </c>
      <c r="AV120" s="14" t="s">
        <v>91</v>
      </c>
      <c r="AW120" s="14" t="s">
        <v>37</v>
      </c>
      <c r="AX120" s="14" t="s">
        <v>78</v>
      </c>
      <c r="AY120" s="257" t="s">
        <v>373</v>
      </c>
    </row>
    <row r="121" s="15" customFormat="1">
      <c r="A121" s="15"/>
      <c r="B121" s="258"/>
      <c r="C121" s="259"/>
      <c r="D121" s="238" t="s">
        <v>383</v>
      </c>
      <c r="E121" s="260" t="s">
        <v>19</v>
      </c>
      <c r="F121" s="261" t="s">
        <v>386</v>
      </c>
      <c r="G121" s="259"/>
      <c r="H121" s="262">
        <v>10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383</v>
      </c>
      <c r="AU121" s="268" t="s">
        <v>91</v>
      </c>
      <c r="AV121" s="15" t="s">
        <v>379</v>
      </c>
      <c r="AW121" s="15" t="s">
        <v>37</v>
      </c>
      <c r="AX121" s="15" t="s">
        <v>85</v>
      </c>
      <c r="AY121" s="268" t="s">
        <v>373</v>
      </c>
    </row>
    <row r="122" s="2" customFormat="1" ht="37.8" customHeight="1">
      <c r="A122" s="41"/>
      <c r="B122" s="42"/>
      <c r="C122" s="218" t="s">
        <v>430</v>
      </c>
      <c r="D122" s="218" t="s">
        <v>375</v>
      </c>
      <c r="E122" s="219" t="s">
        <v>8822</v>
      </c>
      <c r="F122" s="220" t="s">
        <v>8823</v>
      </c>
      <c r="G122" s="221" t="s">
        <v>153</v>
      </c>
      <c r="H122" s="222">
        <v>802.29999999999995</v>
      </c>
      <c r="I122" s="223"/>
      <c r="J122" s="224">
        <f>ROUND(I122*H122,2)</f>
        <v>0</v>
      </c>
      <c r="K122" s="220" t="s">
        <v>378</v>
      </c>
      <c r="L122" s="47"/>
      <c r="M122" s="225" t="s">
        <v>19</v>
      </c>
      <c r="N122" s="226" t="s">
        <v>50</v>
      </c>
      <c r="O122" s="8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9" t="s">
        <v>379</v>
      </c>
      <c r="AT122" s="229" t="s">
        <v>375</v>
      </c>
      <c r="AU122" s="229" t="s">
        <v>91</v>
      </c>
      <c r="AY122" s="20" t="s">
        <v>373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0" t="s">
        <v>91</v>
      </c>
      <c r="BK122" s="230">
        <f>ROUND(I122*H122,2)</f>
        <v>0</v>
      </c>
      <c r="BL122" s="20" t="s">
        <v>379</v>
      </c>
      <c r="BM122" s="229" t="s">
        <v>8824</v>
      </c>
    </row>
    <row r="123" s="2" customFormat="1">
      <c r="A123" s="41"/>
      <c r="B123" s="42"/>
      <c r="C123" s="43"/>
      <c r="D123" s="231" t="s">
        <v>381</v>
      </c>
      <c r="E123" s="43"/>
      <c r="F123" s="232" t="s">
        <v>8825</v>
      </c>
      <c r="G123" s="43"/>
      <c r="H123" s="43"/>
      <c r="I123" s="233"/>
      <c r="J123" s="43"/>
      <c r="K123" s="43"/>
      <c r="L123" s="47"/>
      <c r="M123" s="234"/>
      <c r="N123" s="23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381</v>
      </c>
      <c r="AU123" s="20" t="s">
        <v>91</v>
      </c>
    </row>
    <row r="124" s="13" customFormat="1">
      <c r="A124" s="13"/>
      <c r="B124" s="236"/>
      <c r="C124" s="237"/>
      <c r="D124" s="238" t="s">
        <v>383</v>
      </c>
      <c r="E124" s="239" t="s">
        <v>19</v>
      </c>
      <c r="F124" s="240" t="s">
        <v>8826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383</v>
      </c>
      <c r="AU124" s="246" t="s">
        <v>91</v>
      </c>
      <c r="AV124" s="13" t="s">
        <v>85</v>
      </c>
      <c r="AW124" s="13" t="s">
        <v>37</v>
      </c>
      <c r="AX124" s="13" t="s">
        <v>78</v>
      </c>
      <c r="AY124" s="246" t="s">
        <v>373</v>
      </c>
    </row>
    <row r="125" s="14" customFormat="1">
      <c r="A125" s="14"/>
      <c r="B125" s="247"/>
      <c r="C125" s="248"/>
      <c r="D125" s="238" t="s">
        <v>383</v>
      </c>
      <c r="E125" s="249" t="s">
        <v>19</v>
      </c>
      <c r="F125" s="250" t="s">
        <v>8827</v>
      </c>
      <c r="G125" s="248"/>
      <c r="H125" s="251">
        <v>802.29999999999995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383</v>
      </c>
      <c r="AU125" s="257" t="s">
        <v>91</v>
      </c>
      <c r="AV125" s="14" t="s">
        <v>91</v>
      </c>
      <c r="AW125" s="14" t="s">
        <v>37</v>
      </c>
      <c r="AX125" s="14" t="s">
        <v>78</v>
      </c>
      <c r="AY125" s="257" t="s">
        <v>373</v>
      </c>
    </row>
    <row r="126" s="15" customFormat="1">
      <c r="A126" s="15"/>
      <c r="B126" s="258"/>
      <c r="C126" s="259"/>
      <c r="D126" s="238" t="s">
        <v>383</v>
      </c>
      <c r="E126" s="260" t="s">
        <v>19</v>
      </c>
      <c r="F126" s="261" t="s">
        <v>386</v>
      </c>
      <c r="G126" s="259"/>
      <c r="H126" s="262">
        <v>802.29999999999995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383</v>
      </c>
      <c r="AU126" s="268" t="s">
        <v>91</v>
      </c>
      <c r="AV126" s="15" t="s">
        <v>379</v>
      </c>
      <c r="AW126" s="15" t="s">
        <v>37</v>
      </c>
      <c r="AX126" s="15" t="s">
        <v>85</v>
      </c>
      <c r="AY126" s="268" t="s">
        <v>373</v>
      </c>
    </row>
    <row r="127" s="2" customFormat="1" ht="16.5" customHeight="1">
      <c r="A127" s="41"/>
      <c r="B127" s="42"/>
      <c r="C127" s="280" t="s">
        <v>435</v>
      </c>
      <c r="D127" s="280" t="s">
        <v>489</v>
      </c>
      <c r="E127" s="281" t="s">
        <v>8828</v>
      </c>
      <c r="F127" s="282" t="s">
        <v>8829</v>
      </c>
      <c r="G127" s="283" t="s">
        <v>2019</v>
      </c>
      <c r="H127" s="284">
        <v>16.045999999999999</v>
      </c>
      <c r="I127" s="285"/>
      <c r="J127" s="286">
        <f>ROUND(I127*H127,2)</f>
        <v>0</v>
      </c>
      <c r="K127" s="282" t="s">
        <v>378</v>
      </c>
      <c r="L127" s="287"/>
      <c r="M127" s="288" t="s">
        <v>19</v>
      </c>
      <c r="N127" s="289" t="s">
        <v>50</v>
      </c>
      <c r="O127" s="87"/>
      <c r="P127" s="227">
        <f>O127*H127</f>
        <v>0</v>
      </c>
      <c r="Q127" s="227">
        <v>0.001</v>
      </c>
      <c r="R127" s="227">
        <f>Q127*H127</f>
        <v>0.016046000000000001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422</v>
      </c>
      <c r="AT127" s="229" t="s">
        <v>489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379</v>
      </c>
      <c r="BM127" s="229" t="s">
        <v>8830</v>
      </c>
    </row>
    <row r="128" s="14" customFormat="1">
      <c r="A128" s="14"/>
      <c r="B128" s="247"/>
      <c r="C128" s="248"/>
      <c r="D128" s="238" t="s">
        <v>383</v>
      </c>
      <c r="E128" s="248"/>
      <c r="F128" s="250" t="s">
        <v>8831</v>
      </c>
      <c r="G128" s="248"/>
      <c r="H128" s="251">
        <v>16.045999999999999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383</v>
      </c>
      <c r="AU128" s="257" t="s">
        <v>91</v>
      </c>
      <c r="AV128" s="14" t="s">
        <v>91</v>
      </c>
      <c r="AW128" s="14" t="s">
        <v>4</v>
      </c>
      <c r="AX128" s="14" t="s">
        <v>85</v>
      </c>
      <c r="AY128" s="257" t="s">
        <v>373</v>
      </c>
    </row>
    <row r="129" s="2" customFormat="1" ht="33" customHeight="1">
      <c r="A129" s="41"/>
      <c r="B129" s="42"/>
      <c r="C129" s="218" t="s">
        <v>449</v>
      </c>
      <c r="D129" s="218" t="s">
        <v>375</v>
      </c>
      <c r="E129" s="219" t="s">
        <v>8832</v>
      </c>
      <c r="F129" s="220" t="s">
        <v>8833</v>
      </c>
      <c r="G129" s="221" t="s">
        <v>153</v>
      </c>
      <c r="H129" s="222">
        <v>802.29999999999995</v>
      </c>
      <c r="I129" s="223"/>
      <c r="J129" s="224">
        <f>ROUND(I129*H129,2)</f>
        <v>0</v>
      </c>
      <c r="K129" s="220" t="s">
        <v>378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379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379</v>
      </c>
      <c r="BM129" s="229" t="s">
        <v>8834</v>
      </c>
    </row>
    <row r="130" s="2" customFormat="1">
      <c r="A130" s="41"/>
      <c r="B130" s="42"/>
      <c r="C130" s="43"/>
      <c r="D130" s="231" t="s">
        <v>381</v>
      </c>
      <c r="E130" s="43"/>
      <c r="F130" s="232" t="s">
        <v>8835</v>
      </c>
      <c r="G130" s="43"/>
      <c r="H130" s="43"/>
      <c r="I130" s="233"/>
      <c r="J130" s="43"/>
      <c r="K130" s="43"/>
      <c r="L130" s="47"/>
      <c r="M130" s="234"/>
      <c r="N130" s="23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381</v>
      </c>
      <c r="AU130" s="20" t="s">
        <v>91</v>
      </c>
    </row>
    <row r="131" s="13" customFormat="1">
      <c r="A131" s="13"/>
      <c r="B131" s="236"/>
      <c r="C131" s="237"/>
      <c r="D131" s="238" t="s">
        <v>383</v>
      </c>
      <c r="E131" s="239" t="s">
        <v>19</v>
      </c>
      <c r="F131" s="240" t="s">
        <v>8826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383</v>
      </c>
      <c r="AU131" s="246" t="s">
        <v>91</v>
      </c>
      <c r="AV131" s="13" t="s">
        <v>85</v>
      </c>
      <c r="AW131" s="13" t="s">
        <v>37</v>
      </c>
      <c r="AX131" s="13" t="s">
        <v>78</v>
      </c>
      <c r="AY131" s="246" t="s">
        <v>373</v>
      </c>
    </row>
    <row r="132" s="14" customFormat="1">
      <c r="A132" s="14"/>
      <c r="B132" s="247"/>
      <c r="C132" s="248"/>
      <c r="D132" s="238" t="s">
        <v>383</v>
      </c>
      <c r="E132" s="249" t="s">
        <v>19</v>
      </c>
      <c r="F132" s="250" t="s">
        <v>8827</v>
      </c>
      <c r="G132" s="248"/>
      <c r="H132" s="251">
        <v>802.29999999999995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383</v>
      </c>
      <c r="AU132" s="257" t="s">
        <v>91</v>
      </c>
      <c r="AV132" s="14" t="s">
        <v>91</v>
      </c>
      <c r="AW132" s="14" t="s">
        <v>37</v>
      </c>
      <c r="AX132" s="14" t="s">
        <v>78</v>
      </c>
      <c r="AY132" s="257" t="s">
        <v>373</v>
      </c>
    </row>
    <row r="133" s="15" customFormat="1">
      <c r="A133" s="15"/>
      <c r="B133" s="258"/>
      <c r="C133" s="259"/>
      <c r="D133" s="238" t="s">
        <v>383</v>
      </c>
      <c r="E133" s="260" t="s">
        <v>19</v>
      </c>
      <c r="F133" s="261" t="s">
        <v>386</v>
      </c>
      <c r="G133" s="259"/>
      <c r="H133" s="262">
        <v>802.29999999999995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383</v>
      </c>
      <c r="AU133" s="268" t="s">
        <v>91</v>
      </c>
      <c r="AV133" s="15" t="s">
        <v>379</v>
      </c>
      <c r="AW133" s="15" t="s">
        <v>37</v>
      </c>
      <c r="AX133" s="15" t="s">
        <v>85</v>
      </c>
      <c r="AY133" s="268" t="s">
        <v>373</v>
      </c>
    </row>
    <row r="134" s="2" customFormat="1" ht="33" customHeight="1">
      <c r="A134" s="41"/>
      <c r="B134" s="42"/>
      <c r="C134" s="218" t="s">
        <v>8</v>
      </c>
      <c r="D134" s="218" t="s">
        <v>375</v>
      </c>
      <c r="E134" s="219" t="s">
        <v>8836</v>
      </c>
      <c r="F134" s="220" t="s">
        <v>8837</v>
      </c>
      <c r="G134" s="221" t="s">
        <v>595</v>
      </c>
      <c r="H134" s="222">
        <v>2</v>
      </c>
      <c r="I134" s="223"/>
      <c r="J134" s="224">
        <f>ROUND(I134*H134,2)</f>
        <v>0</v>
      </c>
      <c r="K134" s="220" t="s">
        <v>378</v>
      </c>
      <c r="L134" s="47"/>
      <c r="M134" s="225" t="s">
        <v>19</v>
      </c>
      <c r="N134" s="226" t="s">
        <v>50</v>
      </c>
      <c r="O134" s="87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9" t="s">
        <v>379</v>
      </c>
      <c r="AT134" s="229" t="s">
        <v>375</v>
      </c>
      <c r="AU134" s="229" t="s">
        <v>91</v>
      </c>
      <c r="AY134" s="20" t="s">
        <v>373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0" t="s">
        <v>91</v>
      </c>
      <c r="BK134" s="230">
        <f>ROUND(I134*H134,2)</f>
        <v>0</v>
      </c>
      <c r="BL134" s="20" t="s">
        <v>379</v>
      </c>
      <c r="BM134" s="229" t="s">
        <v>8838</v>
      </c>
    </row>
    <row r="135" s="2" customFormat="1">
      <c r="A135" s="41"/>
      <c r="B135" s="42"/>
      <c r="C135" s="43"/>
      <c r="D135" s="231" t="s">
        <v>381</v>
      </c>
      <c r="E135" s="43"/>
      <c r="F135" s="232" t="s">
        <v>8839</v>
      </c>
      <c r="G135" s="43"/>
      <c r="H135" s="43"/>
      <c r="I135" s="233"/>
      <c r="J135" s="43"/>
      <c r="K135" s="43"/>
      <c r="L135" s="47"/>
      <c r="M135" s="234"/>
      <c r="N135" s="23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381</v>
      </c>
      <c r="AU135" s="20" t="s">
        <v>91</v>
      </c>
    </row>
    <row r="136" s="2" customFormat="1" ht="24.15" customHeight="1">
      <c r="A136" s="41"/>
      <c r="B136" s="42"/>
      <c r="C136" s="218" t="s">
        <v>460</v>
      </c>
      <c r="D136" s="218" t="s">
        <v>375</v>
      </c>
      <c r="E136" s="219" t="s">
        <v>8840</v>
      </c>
      <c r="F136" s="220" t="s">
        <v>8841</v>
      </c>
      <c r="G136" s="221" t="s">
        <v>153</v>
      </c>
      <c r="H136" s="222">
        <v>802.29999999999995</v>
      </c>
      <c r="I136" s="223"/>
      <c r="J136" s="224">
        <f>ROUND(I136*H136,2)</f>
        <v>0</v>
      </c>
      <c r="K136" s="220" t="s">
        <v>378</v>
      </c>
      <c r="L136" s="47"/>
      <c r="M136" s="225" t="s">
        <v>19</v>
      </c>
      <c r="N136" s="226" t="s">
        <v>50</v>
      </c>
      <c r="O136" s="87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9" t="s">
        <v>379</v>
      </c>
      <c r="AT136" s="229" t="s">
        <v>375</v>
      </c>
      <c r="AU136" s="229" t="s">
        <v>91</v>
      </c>
      <c r="AY136" s="20" t="s">
        <v>373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0" t="s">
        <v>91</v>
      </c>
      <c r="BK136" s="230">
        <f>ROUND(I136*H136,2)</f>
        <v>0</v>
      </c>
      <c r="BL136" s="20" t="s">
        <v>379</v>
      </c>
      <c r="BM136" s="229" t="s">
        <v>8842</v>
      </c>
    </row>
    <row r="137" s="2" customFormat="1">
      <c r="A137" s="41"/>
      <c r="B137" s="42"/>
      <c r="C137" s="43"/>
      <c r="D137" s="231" t="s">
        <v>381</v>
      </c>
      <c r="E137" s="43"/>
      <c r="F137" s="232" t="s">
        <v>8843</v>
      </c>
      <c r="G137" s="43"/>
      <c r="H137" s="43"/>
      <c r="I137" s="233"/>
      <c r="J137" s="43"/>
      <c r="K137" s="43"/>
      <c r="L137" s="47"/>
      <c r="M137" s="234"/>
      <c r="N137" s="23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381</v>
      </c>
      <c r="AU137" s="20" t="s">
        <v>91</v>
      </c>
    </row>
    <row r="138" s="2" customFormat="1" ht="24.15" customHeight="1">
      <c r="A138" s="41"/>
      <c r="B138" s="42"/>
      <c r="C138" s="218" t="s">
        <v>467</v>
      </c>
      <c r="D138" s="218" t="s">
        <v>375</v>
      </c>
      <c r="E138" s="219" t="s">
        <v>8844</v>
      </c>
      <c r="F138" s="220" t="s">
        <v>8845</v>
      </c>
      <c r="G138" s="221" t="s">
        <v>153</v>
      </c>
      <c r="H138" s="222">
        <v>802.29999999999995</v>
      </c>
      <c r="I138" s="223"/>
      <c r="J138" s="224">
        <f>ROUND(I138*H138,2)</f>
        <v>0</v>
      </c>
      <c r="K138" s="220" t="s">
        <v>378</v>
      </c>
      <c r="L138" s="47"/>
      <c r="M138" s="225" t="s">
        <v>19</v>
      </c>
      <c r="N138" s="226" t="s">
        <v>50</v>
      </c>
      <c r="O138" s="87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9" t="s">
        <v>379</v>
      </c>
      <c r="AT138" s="229" t="s">
        <v>375</v>
      </c>
      <c r="AU138" s="229" t="s">
        <v>91</v>
      </c>
      <c r="AY138" s="20" t="s">
        <v>373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91</v>
      </c>
      <c r="BK138" s="230">
        <f>ROUND(I138*H138,2)</f>
        <v>0</v>
      </c>
      <c r="BL138" s="20" t="s">
        <v>379</v>
      </c>
      <c r="BM138" s="229" t="s">
        <v>8846</v>
      </c>
    </row>
    <row r="139" s="2" customFormat="1">
      <c r="A139" s="41"/>
      <c r="B139" s="42"/>
      <c r="C139" s="43"/>
      <c r="D139" s="231" t="s">
        <v>381</v>
      </c>
      <c r="E139" s="43"/>
      <c r="F139" s="232" t="s">
        <v>8847</v>
      </c>
      <c r="G139" s="43"/>
      <c r="H139" s="43"/>
      <c r="I139" s="233"/>
      <c r="J139" s="43"/>
      <c r="K139" s="43"/>
      <c r="L139" s="47"/>
      <c r="M139" s="234"/>
      <c r="N139" s="23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381</v>
      </c>
      <c r="AU139" s="20" t="s">
        <v>91</v>
      </c>
    </row>
    <row r="140" s="2" customFormat="1" ht="24.15" customHeight="1">
      <c r="A140" s="41"/>
      <c r="B140" s="42"/>
      <c r="C140" s="218" t="s">
        <v>475</v>
      </c>
      <c r="D140" s="218" t="s">
        <v>375</v>
      </c>
      <c r="E140" s="219" t="s">
        <v>8848</v>
      </c>
      <c r="F140" s="220" t="s">
        <v>8849</v>
      </c>
      <c r="G140" s="221" t="s">
        <v>153</v>
      </c>
      <c r="H140" s="222">
        <v>802.29999999999995</v>
      </c>
      <c r="I140" s="223"/>
      <c r="J140" s="224">
        <f>ROUND(I140*H140,2)</f>
        <v>0</v>
      </c>
      <c r="K140" s="220" t="s">
        <v>378</v>
      </c>
      <c r="L140" s="47"/>
      <c r="M140" s="225" t="s">
        <v>19</v>
      </c>
      <c r="N140" s="226" t="s">
        <v>50</v>
      </c>
      <c r="O140" s="8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9" t="s">
        <v>379</v>
      </c>
      <c r="AT140" s="229" t="s">
        <v>375</v>
      </c>
      <c r="AU140" s="229" t="s">
        <v>91</v>
      </c>
      <c r="AY140" s="20" t="s">
        <v>373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0" t="s">
        <v>91</v>
      </c>
      <c r="BK140" s="230">
        <f>ROUND(I140*H140,2)</f>
        <v>0</v>
      </c>
      <c r="BL140" s="20" t="s">
        <v>379</v>
      </c>
      <c r="BM140" s="229" t="s">
        <v>8850</v>
      </c>
    </row>
    <row r="141" s="2" customFormat="1">
      <c r="A141" s="41"/>
      <c r="B141" s="42"/>
      <c r="C141" s="43"/>
      <c r="D141" s="231" t="s">
        <v>381</v>
      </c>
      <c r="E141" s="43"/>
      <c r="F141" s="232" t="s">
        <v>8851</v>
      </c>
      <c r="G141" s="43"/>
      <c r="H141" s="43"/>
      <c r="I141" s="233"/>
      <c r="J141" s="43"/>
      <c r="K141" s="43"/>
      <c r="L141" s="47"/>
      <c r="M141" s="234"/>
      <c r="N141" s="23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381</v>
      </c>
      <c r="AU141" s="20" t="s">
        <v>91</v>
      </c>
    </row>
    <row r="142" s="2" customFormat="1" ht="21.75" customHeight="1">
      <c r="A142" s="41"/>
      <c r="B142" s="42"/>
      <c r="C142" s="218" t="s">
        <v>482</v>
      </c>
      <c r="D142" s="218" t="s">
        <v>375</v>
      </c>
      <c r="E142" s="219" t="s">
        <v>8852</v>
      </c>
      <c r="F142" s="220" t="s">
        <v>8853</v>
      </c>
      <c r="G142" s="221" t="s">
        <v>153</v>
      </c>
      <c r="H142" s="222">
        <v>802.29999999999995</v>
      </c>
      <c r="I142" s="223"/>
      <c r="J142" s="224">
        <f>ROUND(I142*H142,2)</f>
        <v>0</v>
      </c>
      <c r="K142" s="220" t="s">
        <v>378</v>
      </c>
      <c r="L142" s="47"/>
      <c r="M142" s="225" t="s">
        <v>19</v>
      </c>
      <c r="N142" s="226" t="s">
        <v>50</v>
      </c>
      <c r="O142" s="87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9" t="s">
        <v>379</v>
      </c>
      <c r="AT142" s="229" t="s">
        <v>375</v>
      </c>
      <c r="AU142" s="229" t="s">
        <v>91</v>
      </c>
      <c r="AY142" s="20" t="s">
        <v>373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0" t="s">
        <v>91</v>
      </c>
      <c r="BK142" s="230">
        <f>ROUND(I142*H142,2)</f>
        <v>0</v>
      </c>
      <c r="BL142" s="20" t="s">
        <v>379</v>
      </c>
      <c r="BM142" s="229" t="s">
        <v>8854</v>
      </c>
    </row>
    <row r="143" s="2" customFormat="1">
      <c r="A143" s="41"/>
      <c r="B143" s="42"/>
      <c r="C143" s="43"/>
      <c r="D143" s="231" t="s">
        <v>381</v>
      </c>
      <c r="E143" s="43"/>
      <c r="F143" s="232" t="s">
        <v>8855</v>
      </c>
      <c r="G143" s="43"/>
      <c r="H143" s="43"/>
      <c r="I143" s="233"/>
      <c r="J143" s="43"/>
      <c r="K143" s="43"/>
      <c r="L143" s="47"/>
      <c r="M143" s="234"/>
      <c r="N143" s="23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381</v>
      </c>
      <c r="AU143" s="20" t="s">
        <v>91</v>
      </c>
    </row>
    <row r="144" s="2" customFormat="1" ht="21.75" customHeight="1">
      <c r="A144" s="41"/>
      <c r="B144" s="42"/>
      <c r="C144" s="218" t="s">
        <v>488</v>
      </c>
      <c r="D144" s="218" t="s">
        <v>375</v>
      </c>
      <c r="E144" s="219" t="s">
        <v>8856</v>
      </c>
      <c r="F144" s="220" t="s">
        <v>8857</v>
      </c>
      <c r="G144" s="221" t="s">
        <v>153</v>
      </c>
      <c r="H144" s="222">
        <v>802.29999999999995</v>
      </c>
      <c r="I144" s="223"/>
      <c r="J144" s="224">
        <f>ROUND(I144*H144,2)</f>
        <v>0</v>
      </c>
      <c r="K144" s="220" t="s">
        <v>378</v>
      </c>
      <c r="L144" s="47"/>
      <c r="M144" s="225" t="s">
        <v>19</v>
      </c>
      <c r="N144" s="226" t="s">
        <v>50</v>
      </c>
      <c r="O144" s="87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9" t="s">
        <v>379</v>
      </c>
      <c r="AT144" s="229" t="s">
        <v>375</v>
      </c>
      <c r="AU144" s="229" t="s">
        <v>91</v>
      </c>
      <c r="AY144" s="20" t="s">
        <v>373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0" t="s">
        <v>91</v>
      </c>
      <c r="BK144" s="230">
        <f>ROUND(I144*H144,2)</f>
        <v>0</v>
      </c>
      <c r="BL144" s="20" t="s">
        <v>379</v>
      </c>
      <c r="BM144" s="229" t="s">
        <v>8858</v>
      </c>
    </row>
    <row r="145" s="2" customFormat="1">
      <c r="A145" s="41"/>
      <c r="B145" s="42"/>
      <c r="C145" s="43"/>
      <c r="D145" s="231" t="s">
        <v>381</v>
      </c>
      <c r="E145" s="43"/>
      <c r="F145" s="232" t="s">
        <v>8859</v>
      </c>
      <c r="G145" s="43"/>
      <c r="H145" s="43"/>
      <c r="I145" s="233"/>
      <c r="J145" s="43"/>
      <c r="K145" s="43"/>
      <c r="L145" s="47"/>
      <c r="M145" s="234"/>
      <c r="N145" s="23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381</v>
      </c>
      <c r="AU145" s="20" t="s">
        <v>91</v>
      </c>
    </row>
    <row r="146" s="2" customFormat="1" ht="37.8" customHeight="1">
      <c r="A146" s="41"/>
      <c r="B146" s="42"/>
      <c r="C146" s="218" t="s">
        <v>494</v>
      </c>
      <c r="D146" s="218" t="s">
        <v>375</v>
      </c>
      <c r="E146" s="219" t="s">
        <v>8860</v>
      </c>
      <c r="F146" s="220" t="s">
        <v>8861</v>
      </c>
      <c r="G146" s="221" t="s">
        <v>595</v>
      </c>
      <c r="H146" s="222">
        <v>2</v>
      </c>
      <c r="I146" s="223"/>
      <c r="J146" s="224">
        <f>ROUND(I146*H146,2)</f>
        <v>0</v>
      </c>
      <c r="K146" s="220" t="s">
        <v>378</v>
      </c>
      <c r="L146" s="47"/>
      <c r="M146" s="225" t="s">
        <v>19</v>
      </c>
      <c r="N146" s="226" t="s">
        <v>50</v>
      </c>
      <c r="O146" s="87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9" t="s">
        <v>379</v>
      </c>
      <c r="AT146" s="229" t="s">
        <v>375</v>
      </c>
      <c r="AU146" s="229" t="s">
        <v>91</v>
      </c>
      <c r="AY146" s="20" t="s">
        <v>373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0" t="s">
        <v>91</v>
      </c>
      <c r="BK146" s="230">
        <f>ROUND(I146*H146,2)</f>
        <v>0</v>
      </c>
      <c r="BL146" s="20" t="s">
        <v>379</v>
      </c>
      <c r="BM146" s="229" t="s">
        <v>8862</v>
      </c>
    </row>
    <row r="147" s="2" customFormat="1">
      <c r="A147" s="41"/>
      <c r="B147" s="42"/>
      <c r="C147" s="43"/>
      <c r="D147" s="231" t="s">
        <v>381</v>
      </c>
      <c r="E147" s="43"/>
      <c r="F147" s="232" t="s">
        <v>8863</v>
      </c>
      <c r="G147" s="43"/>
      <c r="H147" s="43"/>
      <c r="I147" s="233"/>
      <c r="J147" s="43"/>
      <c r="K147" s="43"/>
      <c r="L147" s="47"/>
      <c r="M147" s="234"/>
      <c r="N147" s="23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381</v>
      </c>
      <c r="AU147" s="20" t="s">
        <v>91</v>
      </c>
    </row>
    <row r="148" s="2" customFormat="1" ht="24.15" customHeight="1">
      <c r="A148" s="41"/>
      <c r="B148" s="42"/>
      <c r="C148" s="280" t="s">
        <v>501</v>
      </c>
      <c r="D148" s="280" t="s">
        <v>489</v>
      </c>
      <c r="E148" s="281" t="s">
        <v>8864</v>
      </c>
      <c r="F148" s="282" t="s">
        <v>8865</v>
      </c>
      <c r="G148" s="283" t="s">
        <v>595</v>
      </c>
      <c r="H148" s="284">
        <v>2</v>
      </c>
      <c r="I148" s="285"/>
      <c r="J148" s="286">
        <f>ROUND(I148*H148,2)</f>
        <v>0</v>
      </c>
      <c r="K148" s="282" t="s">
        <v>19</v>
      </c>
      <c r="L148" s="287"/>
      <c r="M148" s="288" t="s">
        <v>19</v>
      </c>
      <c r="N148" s="289" t="s">
        <v>50</v>
      </c>
      <c r="O148" s="87"/>
      <c r="P148" s="227">
        <f>O148*H148</f>
        <v>0</v>
      </c>
      <c r="Q148" s="227">
        <v>0.027</v>
      </c>
      <c r="R148" s="227">
        <f>Q148*H148</f>
        <v>0.053999999999999999</v>
      </c>
      <c r="S148" s="227">
        <v>0</v>
      </c>
      <c r="T148" s="22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9" t="s">
        <v>422</v>
      </c>
      <c r="AT148" s="229" t="s">
        <v>489</v>
      </c>
      <c r="AU148" s="229" t="s">
        <v>91</v>
      </c>
      <c r="AY148" s="20" t="s">
        <v>373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0" t="s">
        <v>91</v>
      </c>
      <c r="BK148" s="230">
        <f>ROUND(I148*H148,2)</f>
        <v>0</v>
      </c>
      <c r="BL148" s="20" t="s">
        <v>379</v>
      </c>
      <c r="BM148" s="229" t="s">
        <v>8866</v>
      </c>
    </row>
    <row r="149" s="2" customFormat="1" ht="16.5" customHeight="1">
      <c r="A149" s="41"/>
      <c r="B149" s="42"/>
      <c r="C149" s="218" t="s">
        <v>512</v>
      </c>
      <c r="D149" s="218" t="s">
        <v>375</v>
      </c>
      <c r="E149" s="219" t="s">
        <v>8867</v>
      </c>
      <c r="F149" s="220" t="s">
        <v>8868</v>
      </c>
      <c r="G149" s="221" t="s">
        <v>595</v>
      </c>
      <c r="H149" s="222">
        <v>2</v>
      </c>
      <c r="I149" s="223"/>
      <c r="J149" s="224">
        <f>ROUND(I149*H149,2)</f>
        <v>0</v>
      </c>
      <c r="K149" s="220" t="s">
        <v>19</v>
      </c>
      <c r="L149" s="47"/>
      <c r="M149" s="225" t="s">
        <v>19</v>
      </c>
      <c r="N149" s="226" t="s">
        <v>50</v>
      </c>
      <c r="O149" s="87"/>
      <c r="P149" s="227">
        <f>O149*H149</f>
        <v>0</v>
      </c>
      <c r="Q149" s="227">
        <v>6.0000000000000002E-05</v>
      </c>
      <c r="R149" s="227">
        <f>Q149*H149</f>
        <v>0.00012</v>
      </c>
      <c r="S149" s="227">
        <v>0</v>
      </c>
      <c r="T149" s="22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9" t="s">
        <v>379</v>
      </c>
      <c r="AT149" s="229" t="s">
        <v>375</v>
      </c>
      <c r="AU149" s="229" t="s">
        <v>91</v>
      </c>
      <c r="AY149" s="20" t="s">
        <v>373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0" t="s">
        <v>91</v>
      </c>
      <c r="BK149" s="230">
        <f>ROUND(I149*H149,2)</f>
        <v>0</v>
      </c>
      <c r="BL149" s="20" t="s">
        <v>379</v>
      </c>
      <c r="BM149" s="229" t="s">
        <v>8869</v>
      </c>
    </row>
    <row r="150" s="14" customFormat="1">
      <c r="A150" s="14"/>
      <c r="B150" s="247"/>
      <c r="C150" s="248"/>
      <c r="D150" s="238" t="s">
        <v>383</v>
      </c>
      <c r="E150" s="249" t="s">
        <v>19</v>
      </c>
      <c r="F150" s="250" t="s">
        <v>91</v>
      </c>
      <c r="G150" s="248"/>
      <c r="H150" s="251">
        <v>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383</v>
      </c>
      <c r="AU150" s="257" t="s">
        <v>91</v>
      </c>
      <c r="AV150" s="14" t="s">
        <v>91</v>
      </c>
      <c r="AW150" s="14" t="s">
        <v>37</v>
      </c>
      <c r="AX150" s="14" t="s">
        <v>78</v>
      </c>
      <c r="AY150" s="257" t="s">
        <v>373</v>
      </c>
    </row>
    <row r="151" s="15" customFormat="1">
      <c r="A151" s="15"/>
      <c r="B151" s="258"/>
      <c r="C151" s="259"/>
      <c r="D151" s="238" t="s">
        <v>383</v>
      </c>
      <c r="E151" s="260" t="s">
        <v>19</v>
      </c>
      <c r="F151" s="261" t="s">
        <v>386</v>
      </c>
      <c r="G151" s="259"/>
      <c r="H151" s="262">
        <v>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8" t="s">
        <v>383</v>
      </c>
      <c r="AU151" s="268" t="s">
        <v>91</v>
      </c>
      <c r="AV151" s="15" t="s">
        <v>379</v>
      </c>
      <c r="AW151" s="15" t="s">
        <v>37</v>
      </c>
      <c r="AX151" s="15" t="s">
        <v>85</v>
      </c>
      <c r="AY151" s="268" t="s">
        <v>373</v>
      </c>
    </row>
    <row r="152" s="2" customFormat="1" ht="33" customHeight="1">
      <c r="A152" s="41"/>
      <c r="B152" s="42"/>
      <c r="C152" s="218" t="s">
        <v>7</v>
      </c>
      <c r="D152" s="218" t="s">
        <v>375</v>
      </c>
      <c r="E152" s="219" t="s">
        <v>8870</v>
      </c>
      <c r="F152" s="220" t="s">
        <v>8871</v>
      </c>
      <c r="G152" s="221" t="s">
        <v>153</v>
      </c>
      <c r="H152" s="222">
        <v>1</v>
      </c>
      <c r="I152" s="223"/>
      <c r="J152" s="224">
        <f>ROUND(I152*H152,2)</f>
        <v>0</v>
      </c>
      <c r="K152" s="220" t="s">
        <v>378</v>
      </c>
      <c r="L152" s="47"/>
      <c r="M152" s="225" t="s">
        <v>19</v>
      </c>
      <c r="N152" s="226" t="s">
        <v>50</v>
      </c>
      <c r="O152" s="87"/>
      <c r="P152" s="227">
        <f>O152*H152</f>
        <v>0</v>
      </c>
      <c r="Q152" s="227">
        <v>3.0000000000000001E-05</v>
      </c>
      <c r="R152" s="227">
        <f>Q152*H152</f>
        <v>3.0000000000000001E-05</v>
      </c>
      <c r="S152" s="227">
        <v>0</v>
      </c>
      <c r="T152" s="22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9" t="s">
        <v>379</v>
      </c>
      <c r="AT152" s="229" t="s">
        <v>375</v>
      </c>
      <c r="AU152" s="229" t="s">
        <v>91</v>
      </c>
      <c r="AY152" s="20" t="s">
        <v>373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0" t="s">
        <v>91</v>
      </c>
      <c r="BK152" s="230">
        <f>ROUND(I152*H152,2)</f>
        <v>0</v>
      </c>
      <c r="BL152" s="20" t="s">
        <v>379</v>
      </c>
      <c r="BM152" s="229" t="s">
        <v>8872</v>
      </c>
    </row>
    <row r="153" s="2" customFormat="1">
      <c r="A153" s="41"/>
      <c r="B153" s="42"/>
      <c r="C153" s="43"/>
      <c r="D153" s="231" t="s">
        <v>381</v>
      </c>
      <c r="E153" s="43"/>
      <c r="F153" s="232" t="s">
        <v>8873</v>
      </c>
      <c r="G153" s="43"/>
      <c r="H153" s="43"/>
      <c r="I153" s="233"/>
      <c r="J153" s="43"/>
      <c r="K153" s="43"/>
      <c r="L153" s="47"/>
      <c r="M153" s="234"/>
      <c r="N153" s="23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381</v>
      </c>
      <c r="AU153" s="20" t="s">
        <v>91</v>
      </c>
    </row>
    <row r="154" s="14" customFormat="1">
      <c r="A154" s="14"/>
      <c r="B154" s="247"/>
      <c r="C154" s="248"/>
      <c r="D154" s="238" t="s">
        <v>383</v>
      </c>
      <c r="E154" s="249" t="s">
        <v>19</v>
      </c>
      <c r="F154" s="250" t="s">
        <v>8874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383</v>
      </c>
      <c r="AU154" s="257" t="s">
        <v>91</v>
      </c>
      <c r="AV154" s="14" t="s">
        <v>91</v>
      </c>
      <c r="AW154" s="14" t="s">
        <v>37</v>
      </c>
      <c r="AX154" s="14" t="s">
        <v>78</v>
      </c>
      <c r="AY154" s="257" t="s">
        <v>373</v>
      </c>
    </row>
    <row r="155" s="15" customFormat="1">
      <c r="A155" s="15"/>
      <c r="B155" s="258"/>
      <c r="C155" s="259"/>
      <c r="D155" s="238" t="s">
        <v>383</v>
      </c>
      <c r="E155" s="260" t="s">
        <v>19</v>
      </c>
      <c r="F155" s="261" t="s">
        <v>386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383</v>
      </c>
      <c r="AU155" s="268" t="s">
        <v>91</v>
      </c>
      <c r="AV155" s="15" t="s">
        <v>379</v>
      </c>
      <c r="AW155" s="15" t="s">
        <v>37</v>
      </c>
      <c r="AX155" s="15" t="s">
        <v>85</v>
      </c>
      <c r="AY155" s="268" t="s">
        <v>373</v>
      </c>
    </row>
    <row r="156" s="2" customFormat="1" ht="49.05" customHeight="1">
      <c r="A156" s="41"/>
      <c r="B156" s="42"/>
      <c r="C156" s="218" t="s">
        <v>533</v>
      </c>
      <c r="D156" s="218" t="s">
        <v>375</v>
      </c>
      <c r="E156" s="219" t="s">
        <v>8875</v>
      </c>
      <c r="F156" s="220" t="s">
        <v>8876</v>
      </c>
      <c r="G156" s="221" t="s">
        <v>153</v>
      </c>
      <c r="H156" s="222">
        <v>802.29999999999995</v>
      </c>
      <c r="I156" s="223"/>
      <c r="J156" s="224">
        <f>ROUND(I156*H156,2)</f>
        <v>0</v>
      </c>
      <c r="K156" s="220" t="s">
        <v>378</v>
      </c>
      <c r="L156" s="47"/>
      <c r="M156" s="225" t="s">
        <v>19</v>
      </c>
      <c r="N156" s="226" t="s">
        <v>50</v>
      </c>
      <c r="O156" s="87"/>
      <c r="P156" s="227">
        <f>O156*H156</f>
        <v>0</v>
      </c>
      <c r="Q156" s="227">
        <v>3.3000000000000002E-06</v>
      </c>
      <c r="R156" s="227">
        <f>Q156*H156</f>
        <v>0.00264759</v>
      </c>
      <c r="S156" s="227">
        <v>0</v>
      </c>
      <c r="T156" s="22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9" t="s">
        <v>379</v>
      </c>
      <c r="AT156" s="229" t="s">
        <v>375</v>
      </c>
      <c r="AU156" s="229" t="s">
        <v>91</v>
      </c>
      <c r="AY156" s="20" t="s">
        <v>373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0" t="s">
        <v>91</v>
      </c>
      <c r="BK156" s="230">
        <f>ROUND(I156*H156,2)</f>
        <v>0</v>
      </c>
      <c r="BL156" s="20" t="s">
        <v>379</v>
      </c>
      <c r="BM156" s="229" t="s">
        <v>8877</v>
      </c>
    </row>
    <row r="157" s="2" customFormat="1">
      <c r="A157" s="41"/>
      <c r="B157" s="42"/>
      <c r="C157" s="43"/>
      <c r="D157" s="231" t="s">
        <v>381</v>
      </c>
      <c r="E157" s="43"/>
      <c r="F157" s="232" t="s">
        <v>8878</v>
      </c>
      <c r="G157" s="43"/>
      <c r="H157" s="43"/>
      <c r="I157" s="233"/>
      <c r="J157" s="43"/>
      <c r="K157" s="43"/>
      <c r="L157" s="47"/>
      <c r="M157" s="234"/>
      <c r="N157" s="23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381</v>
      </c>
      <c r="AU157" s="20" t="s">
        <v>91</v>
      </c>
    </row>
    <row r="158" s="2" customFormat="1" ht="33" customHeight="1">
      <c r="A158" s="41"/>
      <c r="B158" s="42"/>
      <c r="C158" s="218" t="s">
        <v>543</v>
      </c>
      <c r="D158" s="218" t="s">
        <v>375</v>
      </c>
      <c r="E158" s="219" t="s">
        <v>8879</v>
      </c>
      <c r="F158" s="220" t="s">
        <v>8880</v>
      </c>
      <c r="G158" s="221" t="s">
        <v>595</v>
      </c>
      <c r="H158" s="222">
        <v>6</v>
      </c>
      <c r="I158" s="223"/>
      <c r="J158" s="224">
        <f>ROUND(I158*H158,2)</f>
        <v>0</v>
      </c>
      <c r="K158" s="220" t="s">
        <v>19</v>
      </c>
      <c r="L158" s="47"/>
      <c r="M158" s="225" t="s">
        <v>19</v>
      </c>
      <c r="N158" s="226" t="s">
        <v>50</v>
      </c>
      <c r="O158" s="87"/>
      <c r="P158" s="227">
        <f>O158*H158</f>
        <v>0</v>
      </c>
      <c r="Q158" s="227">
        <v>0.54000000000000004</v>
      </c>
      <c r="R158" s="227">
        <f>Q158*H158</f>
        <v>3.2400000000000002</v>
      </c>
      <c r="S158" s="227">
        <v>0</v>
      </c>
      <c r="T158" s="22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9" t="s">
        <v>379</v>
      </c>
      <c r="AT158" s="229" t="s">
        <v>375</v>
      </c>
      <c r="AU158" s="229" t="s">
        <v>91</v>
      </c>
      <c r="AY158" s="20" t="s">
        <v>373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0" t="s">
        <v>91</v>
      </c>
      <c r="BK158" s="230">
        <f>ROUND(I158*H158,2)</f>
        <v>0</v>
      </c>
      <c r="BL158" s="20" t="s">
        <v>379</v>
      </c>
      <c r="BM158" s="229" t="s">
        <v>8881</v>
      </c>
    </row>
    <row r="159" s="14" customFormat="1">
      <c r="A159" s="14"/>
      <c r="B159" s="247"/>
      <c r="C159" s="248"/>
      <c r="D159" s="238" t="s">
        <v>383</v>
      </c>
      <c r="E159" s="249" t="s">
        <v>19</v>
      </c>
      <c r="F159" s="250" t="s">
        <v>8882</v>
      </c>
      <c r="G159" s="248"/>
      <c r="H159" s="251">
        <v>6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383</v>
      </c>
      <c r="AU159" s="257" t="s">
        <v>91</v>
      </c>
      <c r="AV159" s="14" t="s">
        <v>91</v>
      </c>
      <c r="AW159" s="14" t="s">
        <v>37</v>
      </c>
      <c r="AX159" s="14" t="s">
        <v>78</v>
      </c>
      <c r="AY159" s="257" t="s">
        <v>373</v>
      </c>
    </row>
    <row r="160" s="15" customFormat="1">
      <c r="A160" s="15"/>
      <c r="B160" s="258"/>
      <c r="C160" s="259"/>
      <c r="D160" s="238" t="s">
        <v>383</v>
      </c>
      <c r="E160" s="260" t="s">
        <v>19</v>
      </c>
      <c r="F160" s="261" t="s">
        <v>386</v>
      </c>
      <c r="G160" s="259"/>
      <c r="H160" s="262">
        <v>6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383</v>
      </c>
      <c r="AU160" s="268" t="s">
        <v>91</v>
      </c>
      <c r="AV160" s="15" t="s">
        <v>379</v>
      </c>
      <c r="AW160" s="15" t="s">
        <v>37</v>
      </c>
      <c r="AX160" s="15" t="s">
        <v>85</v>
      </c>
      <c r="AY160" s="268" t="s">
        <v>373</v>
      </c>
    </row>
    <row r="161" s="2" customFormat="1" ht="24.15" customHeight="1">
      <c r="A161" s="41"/>
      <c r="B161" s="42"/>
      <c r="C161" s="218" t="s">
        <v>552</v>
      </c>
      <c r="D161" s="218" t="s">
        <v>375</v>
      </c>
      <c r="E161" s="219" t="s">
        <v>8883</v>
      </c>
      <c r="F161" s="220" t="s">
        <v>8884</v>
      </c>
      <c r="G161" s="221" t="s">
        <v>153</v>
      </c>
      <c r="H161" s="222">
        <v>8</v>
      </c>
      <c r="I161" s="223"/>
      <c r="J161" s="224">
        <f>ROUND(I161*H161,2)</f>
        <v>0</v>
      </c>
      <c r="K161" s="220" t="s">
        <v>378</v>
      </c>
      <c r="L161" s="47"/>
      <c r="M161" s="225" t="s">
        <v>19</v>
      </c>
      <c r="N161" s="226" t="s">
        <v>50</v>
      </c>
      <c r="O161" s="87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9" t="s">
        <v>379</v>
      </c>
      <c r="AT161" s="229" t="s">
        <v>375</v>
      </c>
      <c r="AU161" s="229" t="s">
        <v>91</v>
      </c>
      <c r="AY161" s="20" t="s">
        <v>373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0" t="s">
        <v>91</v>
      </c>
      <c r="BK161" s="230">
        <f>ROUND(I161*H161,2)</f>
        <v>0</v>
      </c>
      <c r="BL161" s="20" t="s">
        <v>379</v>
      </c>
      <c r="BM161" s="229" t="s">
        <v>8885</v>
      </c>
    </row>
    <row r="162" s="2" customFormat="1">
      <c r="A162" s="41"/>
      <c r="B162" s="42"/>
      <c r="C162" s="43"/>
      <c r="D162" s="231" t="s">
        <v>381</v>
      </c>
      <c r="E162" s="43"/>
      <c r="F162" s="232" t="s">
        <v>8886</v>
      </c>
      <c r="G162" s="43"/>
      <c r="H162" s="43"/>
      <c r="I162" s="233"/>
      <c r="J162" s="43"/>
      <c r="K162" s="43"/>
      <c r="L162" s="47"/>
      <c r="M162" s="234"/>
      <c r="N162" s="23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381</v>
      </c>
      <c r="AU162" s="20" t="s">
        <v>91</v>
      </c>
    </row>
    <row r="163" s="14" customFormat="1">
      <c r="A163" s="14"/>
      <c r="B163" s="247"/>
      <c r="C163" s="248"/>
      <c r="D163" s="238" t="s">
        <v>383</v>
      </c>
      <c r="E163" s="249" t="s">
        <v>19</v>
      </c>
      <c r="F163" s="250" t="s">
        <v>8887</v>
      </c>
      <c r="G163" s="248"/>
      <c r="H163" s="251">
        <v>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383</v>
      </c>
      <c r="AU163" s="257" t="s">
        <v>91</v>
      </c>
      <c r="AV163" s="14" t="s">
        <v>91</v>
      </c>
      <c r="AW163" s="14" t="s">
        <v>37</v>
      </c>
      <c r="AX163" s="14" t="s">
        <v>78</v>
      </c>
      <c r="AY163" s="257" t="s">
        <v>373</v>
      </c>
    </row>
    <row r="164" s="15" customFormat="1">
      <c r="A164" s="15"/>
      <c r="B164" s="258"/>
      <c r="C164" s="259"/>
      <c r="D164" s="238" t="s">
        <v>383</v>
      </c>
      <c r="E164" s="260" t="s">
        <v>19</v>
      </c>
      <c r="F164" s="261" t="s">
        <v>386</v>
      </c>
      <c r="G164" s="259"/>
      <c r="H164" s="262">
        <v>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383</v>
      </c>
      <c r="AU164" s="268" t="s">
        <v>91</v>
      </c>
      <c r="AV164" s="15" t="s">
        <v>379</v>
      </c>
      <c r="AW164" s="15" t="s">
        <v>37</v>
      </c>
      <c r="AX164" s="15" t="s">
        <v>85</v>
      </c>
      <c r="AY164" s="268" t="s">
        <v>373</v>
      </c>
    </row>
    <row r="165" s="2" customFormat="1" ht="16.5" customHeight="1">
      <c r="A165" s="41"/>
      <c r="B165" s="42"/>
      <c r="C165" s="280" t="s">
        <v>559</v>
      </c>
      <c r="D165" s="280" t="s">
        <v>489</v>
      </c>
      <c r="E165" s="281" t="s">
        <v>8888</v>
      </c>
      <c r="F165" s="282" t="s">
        <v>8889</v>
      </c>
      <c r="G165" s="283" t="s">
        <v>212</v>
      </c>
      <c r="H165" s="284">
        <v>0.64000000000000001</v>
      </c>
      <c r="I165" s="285"/>
      <c r="J165" s="286">
        <f>ROUND(I165*H165,2)</f>
        <v>0</v>
      </c>
      <c r="K165" s="282" t="s">
        <v>19</v>
      </c>
      <c r="L165" s="287"/>
      <c r="M165" s="288" t="s">
        <v>19</v>
      </c>
      <c r="N165" s="289" t="s">
        <v>50</v>
      </c>
      <c r="O165" s="87"/>
      <c r="P165" s="227">
        <f>O165*H165</f>
        <v>0</v>
      </c>
      <c r="Q165" s="227">
        <v>0.20000000000000001</v>
      </c>
      <c r="R165" s="227">
        <f>Q165*H165</f>
        <v>0.128</v>
      </c>
      <c r="S165" s="227">
        <v>0</v>
      </c>
      <c r="T165" s="22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9" t="s">
        <v>422</v>
      </c>
      <c r="AT165" s="229" t="s">
        <v>489</v>
      </c>
      <c r="AU165" s="229" t="s">
        <v>91</v>
      </c>
      <c r="AY165" s="20" t="s">
        <v>373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0" t="s">
        <v>91</v>
      </c>
      <c r="BK165" s="230">
        <f>ROUND(I165*H165,2)</f>
        <v>0</v>
      </c>
      <c r="BL165" s="20" t="s">
        <v>379</v>
      </c>
      <c r="BM165" s="229" t="s">
        <v>8890</v>
      </c>
    </row>
    <row r="166" s="14" customFormat="1">
      <c r="A166" s="14"/>
      <c r="B166" s="247"/>
      <c r="C166" s="248"/>
      <c r="D166" s="238" t="s">
        <v>383</v>
      </c>
      <c r="E166" s="249" t="s">
        <v>19</v>
      </c>
      <c r="F166" s="250" t="s">
        <v>8891</v>
      </c>
      <c r="G166" s="248"/>
      <c r="H166" s="251">
        <v>0.64000000000000001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383</v>
      </c>
      <c r="AU166" s="257" t="s">
        <v>91</v>
      </c>
      <c r="AV166" s="14" t="s">
        <v>91</v>
      </c>
      <c r="AW166" s="14" t="s">
        <v>37</v>
      </c>
      <c r="AX166" s="14" t="s">
        <v>78</v>
      </c>
      <c r="AY166" s="257" t="s">
        <v>373</v>
      </c>
    </row>
    <row r="167" s="15" customFormat="1">
      <c r="A167" s="15"/>
      <c r="B167" s="258"/>
      <c r="C167" s="259"/>
      <c r="D167" s="238" t="s">
        <v>383</v>
      </c>
      <c r="E167" s="260" t="s">
        <v>19</v>
      </c>
      <c r="F167" s="261" t="s">
        <v>386</v>
      </c>
      <c r="G167" s="259"/>
      <c r="H167" s="262">
        <v>0.64000000000000001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383</v>
      </c>
      <c r="AU167" s="268" t="s">
        <v>91</v>
      </c>
      <c r="AV167" s="15" t="s">
        <v>379</v>
      </c>
      <c r="AW167" s="15" t="s">
        <v>37</v>
      </c>
      <c r="AX167" s="15" t="s">
        <v>85</v>
      </c>
      <c r="AY167" s="268" t="s">
        <v>373</v>
      </c>
    </row>
    <row r="168" s="2" customFormat="1" ht="24.15" customHeight="1">
      <c r="A168" s="41"/>
      <c r="B168" s="42"/>
      <c r="C168" s="218" t="s">
        <v>570</v>
      </c>
      <c r="D168" s="218" t="s">
        <v>375</v>
      </c>
      <c r="E168" s="219" t="s">
        <v>8892</v>
      </c>
      <c r="F168" s="220" t="s">
        <v>8893</v>
      </c>
      <c r="G168" s="221" t="s">
        <v>153</v>
      </c>
      <c r="H168" s="222">
        <v>802.29999999999995</v>
      </c>
      <c r="I168" s="223"/>
      <c r="J168" s="224">
        <f>ROUND(I168*H168,2)</f>
        <v>0</v>
      </c>
      <c r="K168" s="220" t="s">
        <v>378</v>
      </c>
      <c r="L168" s="47"/>
      <c r="M168" s="225" t="s">
        <v>19</v>
      </c>
      <c r="N168" s="226" t="s">
        <v>50</v>
      </c>
      <c r="O168" s="87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9" t="s">
        <v>379</v>
      </c>
      <c r="AT168" s="229" t="s">
        <v>375</v>
      </c>
      <c r="AU168" s="229" t="s">
        <v>91</v>
      </c>
      <c r="AY168" s="20" t="s">
        <v>373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0" t="s">
        <v>91</v>
      </c>
      <c r="BK168" s="230">
        <f>ROUND(I168*H168,2)</f>
        <v>0</v>
      </c>
      <c r="BL168" s="20" t="s">
        <v>379</v>
      </c>
      <c r="BM168" s="229" t="s">
        <v>8894</v>
      </c>
    </row>
    <row r="169" s="2" customFormat="1">
      <c r="A169" s="41"/>
      <c r="B169" s="42"/>
      <c r="C169" s="43"/>
      <c r="D169" s="231" t="s">
        <v>381</v>
      </c>
      <c r="E169" s="43"/>
      <c r="F169" s="232" t="s">
        <v>8895</v>
      </c>
      <c r="G169" s="43"/>
      <c r="H169" s="43"/>
      <c r="I169" s="233"/>
      <c r="J169" s="43"/>
      <c r="K169" s="43"/>
      <c r="L169" s="47"/>
      <c r="M169" s="234"/>
      <c r="N169" s="23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381</v>
      </c>
      <c r="AU169" s="20" t="s">
        <v>91</v>
      </c>
    </row>
    <row r="170" s="2" customFormat="1" ht="33" customHeight="1">
      <c r="A170" s="41"/>
      <c r="B170" s="42"/>
      <c r="C170" s="218" t="s">
        <v>578</v>
      </c>
      <c r="D170" s="218" t="s">
        <v>375</v>
      </c>
      <c r="E170" s="219" t="s">
        <v>8896</v>
      </c>
      <c r="F170" s="220" t="s">
        <v>8897</v>
      </c>
      <c r="G170" s="221" t="s">
        <v>595</v>
      </c>
      <c r="H170" s="222">
        <v>2</v>
      </c>
      <c r="I170" s="223"/>
      <c r="J170" s="224">
        <f>ROUND(I170*H170,2)</f>
        <v>0</v>
      </c>
      <c r="K170" s="220" t="s">
        <v>19</v>
      </c>
      <c r="L170" s="47"/>
      <c r="M170" s="225" t="s">
        <v>19</v>
      </c>
      <c r="N170" s="226" t="s">
        <v>50</v>
      </c>
      <c r="O170" s="87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9" t="s">
        <v>379</v>
      </c>
      <c r="AT170" s="229" t="s">
        <v>375</v>
      </c>
      <c r="AU170" s="229" t="s">
        <v>91</v>
      </c>
      <c r="AY170" s="20" t="s">
        <v>373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0" t="s">
        <v>91</v>
      </c>
      <c r="BK170" s="230">
        <f>ROUND(I170*H170,2)</f>
        <v>0</v>
      </c>
      <c r="BL170" s="20" t="s">
        <v>379</v>
      </c>
      <c r="BM170" s="229" t="s">
        <v>8898</v>
      </c>
    </row>
    <row r="171" s="12" customFormat="1" ht="22.8" customHeight="1">
      <c r="A171" s="12"/>
      <c r="B171" s="202"/>
      <c r="C171" s="203"/>
      <c r="D171" s="204" t="s">
        <v>77</v>
      </c>
      <c r="E171" s="216" t="s">
        <v>405</v>
      </c>
      <c r="F171" s="216" t="s">
        <v>8899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SUM(P172:P176)</f>
        <v>0</v>
      </c>
      <c r="Q171" s="210"/>
      <c r="R171" s="211">
        <f>SUM(R172:R176)</f>
        <v>0.058319999999999997</v>
      </c>
      <c r="S171" s="210"/>
      <c r="T171" s="21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77</v>
      </c>
      <c r="AU171" s="214" t="s">
        <v>85</v>
      </c>
      <c r="AY171" s="213" t="s">
        <v>373</v>
      </c>
      <c r="BK171" s="215">
        <f>SUM(BK172:BK176)</f>
        <v>0</v>
      </c>
    </row>
    <row r="172" s="2" customFormat="1" ht="24.15" customHeight="1">
      <c r="A172" s="41"/>
      <c r="B172" s="42"/>
      <c r="C172" s="218" t="s">
        <v>587</v>
      </c>
      <c r="D172" s="218" t="s">
        <v>375</v>
      </c>
      <c r="E172" s="219" t="s">
        <v>8900</v>
      </c>
      <c r="F172" s="220" t="s">
        <v>8901</v>
      </c>
      <c r="G172" s="221" t="s">
        <v>230</v>
      </c>
      <c r="H172" s="222">
        <v>16.199999999999999</v>
      </c>
      <c r="I172" s="223"/>
      <c r="J172" s="224">
        <f>ROUND(I172*H172,2)</f>
        <v>0</v>
      </c>
      <c r="K172" s="220" t="s">
        <v>378</v>
      </c>
      <c r="L172" s="47"/>
      <c r="M172" s="225" t="s">
        <v>19</v>
      </c>
      <c r="N172" s="226" t="s">
        <v>50</v>
      </c>
      <c r="O172" s="87"/>
      <c r="P172" s="227">
        <f>O172*H172</f>
        <v>0</v>
      </c>
      <c r="Q172" s="227">
        <v>0.0035999999999999999</v>
      </c>
      <c r="R172" s="227">
        <f>Q172*H172</f>
        <v>0.058319999999999997</v>
      </c>
      <c r="S172" s="227">
        <v>0</v>
      </c>
      <c r="T172" s="22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9" t="s">
        <v>379</v>
      </c>
      <c r="AT172" s="229" t="s">
        <v>375</v>
      </c>
      <c r="AU172" s="229" t="s">
        <v>91</v>
      </c>
      <c r="AY172" s="20" t="s">
        <v>373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91</v>
      </c>
      <c r="BK172" s="230">
        <f>ROUND(I172*H172,2)</f>
        <v>0</v>
      </c>
      <c r="BL172" s="20" t="s">
        <v>379</v>
      </c>
      <c r="BM172" s="229" t="s">
        <v>8902</v>
      </c>
    </row>
    <row r="173" s="2" customFormat="1">
      <c r="A173" s="41"/>
      <c r="B173" s="42"/>
      <c r="C173" s="43"/>
      <c r="D173" s="231" t="s">
        <v>381</v>
      </c>
      <c r="E173" s="43"/>
      <c r="F173" s="232" t="s">
        <v>8903</v>
      </c>
      <c r="G173" s="43"/>
      <c r="H173" s="43"/>
      <c r="I173" s="233"/>
      <c r="J173" s="43"/>
      <c r="K173" s="43"/>
      <c r="L173" s="47"/>
      <c r="M173" s="234"/>
      <c r="N173" s="23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381</v>
      </c>
      <c r="AU173" s="20" t="s">
        <v>91</v>
      </c>
    </row>
    <row r="174" s="13" customFormat="1">
      <c r="A174" s="13"/>
      <c r="B174" s="236"/>
      <c r="C174" s="237"/>
      <c r="D174" s="238" t="s">
        <v>383</v>
      </c>
      <c r="E174" s="239" t="s">
        <v>19</v>
      </c>
      <c r="F174" s="240" t="s">
        <v>8801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383</v>
      </c>
      <c r="AU174" s="246" t="s">
        <v>91</v>
      </c>
      <c r="AV174" s="13" t="s">
        <v>85</v>
      </c>
      <c r="AW174" s="13" t="s">
        <v>37</v>
      </c>
      <c r="AX174" s="13" t="s">
        <v>78</v>
      </c>
      <c r="AY174" s="246" t="s">
        <v>373</v>
      </c>
    </row>
    <row r="175" s="14" customFormat="1">
      <c r="A175" s="14"/>
      <c r="B175" s="247"/>
      <c r="C175" s="248"/>
      <c r="D175" s="238" t="s">
        <v>383</v>
      </c>
      <c r="E175" s="249" t="s">
        <v>19</v>
      </c>
      <c r="F175" s="250" t="s">
        <v>8904</v>
      </c>
      <c r="G175" s="248"/>
      <c r="H175" s="251">
        <v>16.199999999999999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383</v>
      </c>
      <c r="AU175" s="257" t="s">
        <v>91</v>
      </c>
      <c r="AV175" s="14" t="s">
        <v>91</v>
      </c>
      <c r="AW175" s="14" t="s">
        <v>37</v>
      </c>
      <c r="AX175" s="14" t="s">
        <v>78</v>
      </c>
      <c r="AY175" s="257" t="s">
        <v>373</v>
      </c>
    </row>
    <row r="176" s="15" customFormat="1">
      <c r="A176" s="15"/>
      <c r="B176" s="258"/>
      <c r="C176" s="259"/>
      <c r="D176" s="238" t="s">
        <v>383</v>
      </c>
      <c r="E176" s="260" t="s">
        <v>19</v>
      </c>
      <c r="F176" s="261" t="s">
        <v>386</v>
      </c>
      <c r="G176" s="259"/>
      <c r="H176" s="262">
        <v>16.199999999999999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383</v>
      </c>
      <c r="AU176" s="268" t="s">
        <v>91</v>
      </c>
      <c r="AV176" s="15" t="s">
        <v>379</v>
      </c>
      <c r="AW176" s="15" t="s">
        <v>37</v>
      </c>
      <c r="AX176" s="15" t="s">
        <v>85</v>
      </c>
      <c r="AY176" s="268" t="s">
        <v>373</v>
      </c>
    </row>
    <row r="177" s="12" customFormat="1" ht="22.8" customHeight="1">
      <c r="A177" s="12"/>
      <c r="B177" s="202"/>
      <c r="C177" s="203"/>
      <c r="D177" s="204" t="s">
        <v>77</v>
      </c>
      <c r="E177" s="216" t="s">
        <v>430</v>
      </c>
      <c r="F177" s="216" t="s">
        <v>1743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SUM(P178:P182)</f>
        <v>0</v>
      </c>
      <c r="Q177" s="210"/>
      <c r="R177" s="211">
        <f>SUM(R178:R182)</f>
        <v>0</v>
      </c>
      <c r="S177" s="210"/>
      <c r="T177" s="212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85</v>
      </c>
      <c r="AT177" s="214" t="s">
        <v>77</v>
      </c>
      <c r="AU177" s="214" t="s">
        <v>85</v>
      </c>
      <c r="AY177" s="213" t="s">
        <v>373</v>
      </c>
      <c r="BK177" s="215">
        <f>SUM(BK178:BK182)</f>
        <v>0</v>
      </c>
    </row>
    <row r="178" s="2" customFormat="1" ht="24.15" customHeight="1">
      <c r="A178" s="41"/>
      <c r="B178" s="42"/>
      <c r="C178" s="218" t="s">
        <v>592</v>
      </c>
      <c r="D178" s="218" t="s">
        <v>375</v>
      </c>
      <c r="E178" s="219" t="s">
        <v>8659</v>
      </c>
      <c r="F178" s="220" t="s">
        <v>8660</v>
      </c>
      <c r="G178" s="221" t="s">
        <v>230</v>
      </c>
      <c r="H178" s="222">
        <v>16.199999999999999</v>
      </c>
      <c r="I178" s="223"/>
      <c r="J178" s="224">
        <f>ROUND(I178*H178,2)</f>
        <v>0</v>
      </c>
      <c r="K178" s="220" t="s">
        <v>378</v>
      </c>
      <c r="L178" s="47"/>
      <c r="M178" s="225" t="s">
        <v>19</v>
      </c>
      <c r="N178" s="226" t="s">
        <v>50</v>
      </c>
      <c r="O178" s="87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9" t="s">
        <v>379</v>
      </c>
      <c r="AT178" s="229" t="s">
        <v>375</v>
      </c>
      <c r="AU178" s="229" t="s">
        <v>91</v>
      </c>
      <c r="AY178" s="20" t="s">
        <v>373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0" t="s">
        <v>91</v>
      </c>
      <c r="BK178" s="230">
        <f>ROUND(I178*H178,2)</f>
        <v>0</v>
      </c>
      <c r="BL178" s="20" t="s">
        <v>379</v>
      </c>
      <c r="BM178" s="229" t="s">
        <v>8905</v>
      </c>
    </row>
    <row r="179" s="2" customFormat="1">
      <c r="A179" s="41"/>
      <c r="B179" s="42"/>
      <c r="C179" s="43"/>
      <c r="D179" s="231" t="s">
        <v>381</v>
      </c>
      <c r="E179" s="43"/>
      <c r="F179" s="232" t="s">
        <v>8662</v>
      </c>
      <c r="G179" s="43"/>
      <c r="H179" s="43"/>
      <c r="I179" s="233"/>
      <c r="J179" s="43"/>
      <c r="K179" s="43"/>
      <c r="L179" s="47"/>
      <c r="M179" s="234"/>
      <c r="N179" s="23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381</v>
      </c>
      <c r="AU179" s="20" t="s">
        <v>91</v>
      </c>
    </row>
    <row r="180" s="13" customFormat="1">
      <c r="A180" s="13"/>
      <c r="B180" s="236"/>
      <c r="C180" s="237"/>
      <c r="D180" s="238" t="s">
        <v>383</v>
      </c>
      <c r="E180" s="239" t="s">
        <v>19</v>
      </c>
      <c r="F180" s="240" t="s">
        <v>8801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383</v>
      </c>
      <c r="AU180" s="246" t="s">
        <v>91</v>
      </c>
      <c r="AV180" s="13" t="s">
        <v>85</v>
      </c>
      <c r="AW180" s="13" t="s">
        <v>37</v>
      </c>
      <c r="AX180" s="13" t="s">
        <v>78</v>
      </c>
      <c r="AY180" s="246" t="s">
        <v>373</v>
      </c>
    </row>
    <row r="181" s="14" customFormat="1">
      <c r="A181" s="14"/>
      <c r="B181" s="247"/>
      <c r="C181" s="248"/>
      <c r="D181" s="238" t="s">
        <v>383</v>
      </c>
      <c r="E181" s="249" t="s">
        <v>19</v>
      </c>
      <c r="F181" s="250" t="s">
        <v>8904</v>
      </c>
      <c r="G181" s="248"/>
      <c r="H181" s="251">
        <v>16.199999999999999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383</v>
      </c>
      <c r="AU181" s="257" t="s">
        <v>91</v>
      </c>
      <c r="AV181" s="14" t="s">
        <v>91</v>
      </c>
      <c r="AW181" s="14" t="s">
        <v>37</v>
      </c>
      <c r="AX181" s="14" t="s">
        <v>78</v>
      </c>
      <c r="AY181" s="257" t="s">
        <v>373</v>
      </c>
    </row>
    <row r="182" s="15" customFormat="1">
      <c r="A182" s="15"/>
      <c r="B182" s="258"/>
      <c r="C182" s="259"/>
      <c r="D182" s="238" t="s">
        <v>383</v>
      </c>
      <c r="E182" s="260" t="s">
        <v>19</v>
      </c>
      <c r="F182" s="261" t="s">
        <v>386</v>
      </c>
      <c r="G182" s="259"/>
      <c r="H182" s="262">
        <v>16.199999999999999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383</v>
      </c>
      <c r="AU182" s="268" t="s">
        <v>91</v>
      </c>
      <c r="AV182" s="15" t="s">
        <v>379</v>
      </c>
      <c r="AW182" s="15" t="s">
        <v>37</v>
      </c>
      <c r="AX182" s="15" t="s">
        <v>85</v>
      </c>
      <c r="AY182" s="268" t="s">
        <v>373</v>
      </c>
    </row>
    <row r="183" s="12" customFormat="1" ht="22.8" customHeight="1">
      <c r="A183" s="12"/>
      <c r="B183" s="202"/>
      <c r="C183" s="203"/>
      <c r="D183" s="204" t="s">
        <v>77</v>
      </c>
      <c r="E183" s="216" t="s">
        <v>1906</v>
      </c>
      <c r="F183" s="216" t="s">
        <v>1907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SUM(P184:P192)</f>
        <v>0</v>
      </c>
      <c r="Q183" s="210"/>
      <c r="R183" s="211">
        <f>SUM(R184:R192)</f>
        <v>0</v>
      </c>
      <c r="S183" s="210"/>
      <c r="T183" s="212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85</v>
      </c>
      <c r="AT183" s="214" t="s">
        <v>77</v>
      </c>
      <c r="AU183" s="214" t="s">
        <v>85</v>
      </c>
      <c r="AY183" s="213" t="s">
        <v>373</v>
      </c>
      <c r="BK183" s="215">
        <f>SUM(BK184:BK192)</f>
        <v>0</v>
      </c>
    </row>
    <row r="184" s="2" customFormat="1" ht="44.25" customHeight="1">
      <c r="A184" s="41"/>
      <c r="B184" s="42"/>
      <c r="C184" s="218" t="s">
        <v>598</v>
      </c>
      <c r="D184" s="218" t="s">
        <v>375</v>
      </c>
      <c r="E184" s="219" t="s">
        <v>1914</v>
      </c>
      <c r="F184" s="220" t="s">
        <v>1915</v>
      </c>
      <c r="G184" s="221" t="s">
        <v>463</v>
      </c>
      <c r="H184" s="222">
        <v>151.38399999999999</v>
      </c>
      <c r="I184" s="223"/>
      <c r="J184" s="224">
        <f>ROUND(I184*H184,2)</f>
        <v>0</v>
      </c>
      <c r="K184" s="220" t="s">
        <v>378</v>
      </c>
      <c r="L184" s="47"/>
      <c r="M184" s="225" t="s">
        <v>19</v>
      </c>
      <c r="N184" s="226" t="s">
        <v>50</v>
      </c>
      <c r="O184" s="87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9" t="s">
        <v>379</v>
      </c>
      <c r="AT184" s="229" t="s">
        <v>375</v>
      </c>
      <c r="AU184" s="229" t="s">
        <v>91</v>
      </c>
      <c r="AY184" s="20" t="s">
        <v>373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0" t="s">
        <v>91</v>
      </c>
      <c r="BK184" s="230">
        <f>ROUND(I184*H184,2)</f>
        <v>0</v>
      </c>
      <c r="BL184" s="20" t="s">
        <v>379</v>
      </c>
      <c r="BM184" s="229" t="s">
        <v>8906</v>
      </c>
    </row>
    <row r="185" s="2" customFormat="1">
      <c r="A185" s="41"/>
      <c r="B185" s="42"/>
      <c r="C185" s="43"/>
      <c r="D185" s="231" t="s">
        <v>381</v>
      </c>
      <c r="E185" s="43"/>
      <c r="F185" s="232" t="s">
        <v>1917</v>
      </c>
      <c r="G185" s="43"/>
      <c r="H185" s="43"/>
      <c r="I185" s="233"/>
      <c r="J185" s="43"/>
      <c r="K185" s="43"/>
      <c r="L185" s="47"/>
      <c r="M185" s="234"/>
      <c r="N185" s="23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381</v>
      </c>
      <c r="AU185" s="20" t="s">
        <v>91</v>
      </c>
    </row>
    <row r="186" s="14" customFormat="1">
      <c r="A186" s="14"/>
      <c r="B186" s="247"/>
      <c r="C186" s="248"/>
      <c r="D186" s="238" t="s">
        <v>383</v>
      </c>
      <c r="E186" s="248"/>
      <c r="F186" s="250" t="s">
        <v>8907</v>
      </c>
      <c r="G186" s="248"/>
      <c r="H186" s="251">
        <v>151.38399999999999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383</v>
      </c>
      <c r="AU186" s="257" t="s">
        <v>91</v>
      </c>
      <c r="AV186" s="14" t="s">
        <v>91</v>
      </c>
      <c r="AW186" s="14" t="s">
        <v>4</v>
      </c>
      <c r="AX186" s="14" t="s">
        <v>85</v>
      </c>
      <c r="AY186" s="257" t="s">
        <v>373</v>
      </c>
    </row>
    <row r="187" s="2" customFormat="1" ht="37.8" customHeight="1">
      <c r="A187" s="41"/>
      <c r="B187" s="42"/>
      <c r="C187" s="218" t="s">
        <v>609</v>
      </c>
      <c r="D187" s="218" t="s">
        <v>375</v>
      </c>
      <c r="E187" s="219" t="s">
        <v>1920</v>
      </c>
      <c r="F187" s="220" t="s">
        <v>1921</v>
      </c>
      <c r="G187" s="221" t="s">
        <v>463</v>
      </c>
      <c r="H187" s="222">
        <v>37.845999999999997</v>
      </c>
      <c r="I187" s="223"/>
      <c r="J187" s="224">
        <f>ROUND(I187*H187,2)</f>
        <v>0</v>
      </c>
      <c r="K187" s="220" t="s">
        <v>378</v>
      </c>
      <c r="L187" s="47"/>
      <c r="M187" s="225" t="s">
        <v>19</v>
      </c>
      <c r="N187" s="226" t="s">
        <v>50</v>
      </c>
      <c r="O187" s="87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9" t="s">
        <v>379</v>
      </c>
      <c r="AT187" s="229" t="s">
        <v>375</v>
      </c>
      <c r="AU187" s="229" t="s">
        <v>91</v>
      </c>
      <c r="AY187" s="20" t="s">
        <v>373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0" t="s">
        <v>91</v>
      </c>
      <c r="BK187" s="230">
        <f>ROUND(I187*H187,2)</f>
        <v>0</v>
      </c>
      <c r="BL187" s="20" t="s">
        <v>379</v>
      </c>
      <c r="BM187" s="229" t="s">
        <v>8908</v>
      </c>
    </row>
    <row r="188" s="2" customFormat="1">
      <c r="A188" s="41"/>
      <c r="B188" s="42"/>
      <c r="C188" s="43"/>
      <c r="D188" s="231" t="s">
        <v>381</v>
      </c>
      <c r="E188" s="43"/>
      <c r="F188" s="232" t="s">
        <v>1923</v>
      </c>
      <c r="G188" s="43"/>
      <c r="H188" s="43"/>
      <c r="I188" s="233"/>
      <c r="J188" s="43"/>
      <c r="K188" s="43"/>
      <c r="L188" s="47"/>
      <c r="M188" s="234"/>
      <c r="N188" s="23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381</v>
      </c>
      <c r="AU188" s="20" t="s">
        <v>91</v>
      </c>
    </row>
    <row r="189" s="2" customFormat="1" ht="44.25" customHeight="1">
      <c r="A189" s="41"/>
      <c r="B189" s="42"/>
      <c r="C189" s="218" t="s">
        <v>616</v>
      </c>
      <c r="D189" s="218" t="s">
        <v>375</v>
      </c>
      <c r="E189" s="219" t="s">
        <v>8909</v>
      </c>
      <c r="F189" s="220" t="s">
        <v>8292</v>
      </c>
      <c r="G189" s="221" t="s">
        <v>463</v>
      </c>
      <c r="H189" s="222">
        <v>4.5099999999999998</v>
      </c>
      <c r="I189" s="223"/>
      <c r="J189" s="224">
        <f>ROUND(I189*H189,2)</f>
        <v>0</v>
      </c>
      <c r="K189" s="220" t="s">
        <v>378</v>
      </c>
      <c r="L189" s="47"/>
      <c r="M189" s="225" t="s">
        <v>19</v>
      </c>
      <c r="N189" s="226" t="s">
        <v>50</v>
      </c>
      <c r="O189" s="8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9" t="s">
        <v>379</v>
      </c>
      <c r="AT189" s="229" t="s">
        <v>375</v>
      </c>
      <c r="AU189" s="229" t="s">
        <v>91</v>
      </c>
      <c r="AY189" s="20" t="s">
        <v>373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91</v>
      </c>
      <c r="BK189" s="230">
        <f>ROUND(I189*H189,2)</f>
        <v>0</v>
      </c>
      <c r="BL189" s="20" t="s">
        <v>379</v>
      </c>
      <c r="BM189" s="229" t="s">
        <v>8910</v>
      </c>
    </row>
    <row r="190" s="2" customFormat="1">
      <c r="A190" s="41"/>
      <c r="B190" s="42"/>
      <c r="C190" s="43"/>
      <c r="D190" s="231" t="s">
        <v>381</v>
      </c>
      <c r="E190" s="43"/>
      <c r="F190" s="232" t="s">
        <v>8911</v>
      </c>
      <c r="G190" s="43"/>
      <c r="H190" s="43"/>
      <c r="I190" s="233"/>
      <c r="J190" s="43"/>
      <c r="K190" s="43"/>
      <c r="L190" s="47"/>
      <c r="M190" s="234"/>
      <c r="N190" s="23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381</v>
      </c>
      <c r="AU190" s="20" t="s">
        <v>91</v>
      </c>
    </row>
    <row r="191" s="2" customFormat="1" ht="44.25" customHeight="1">
      <c r="A191" s="41"/>
      <c r="B191" s="42"/>
      <c r="C191" s="218" t="s">
        <v>622</v>
      </c>
      <c r="D191" s="218" t="s">
        <v>375</v>
      </c>
      <c r="E191" s="219" t="s">
        <v>8912</v>
      </c>
      <c r="F191" s="220" t="s">
        <v>8913</v>
      </c>
      <c r="G191" s="221" t="s">
        <v>463</v>
      </c>
      <c r="H191" s="222">
        <v>10.186</v>
      </c>
      <c r="I191" s="223"/>
      <c r="J191" s="224">
        <f>ROUND(I191*H191,2)</f>
        <v>0</v>
      </c>
      <c r="K191" s="220" t="s">
        <v>378</v>
      </c>
      <c r="L191" s="47"/>
      <c r="M191" s="225" t="s">
        <v>19</v>
      </c>
      <c r="N191" s="226" t="s">
        <v>50</v>
      </c>
      <c r="O191" s="87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9" t="s">
        <v>379</v>
      </c>
      <c r="AT191" s="229" t="s">
        <v>375</v>
      </c>
      <c r="AU191" s="229" t="s">
        <v>91</v>
      </c>
      <c r="AY191" s="20" t="s">
        <v>373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0" t="s">
        <v>91</v>
      </c>
      <c r="BK191" s="230">
        <f>ROUND(I191*H191,2)</f>
        <v>0</v>
      </c>
      <c r="BL191" s="20" t="s">
        <v>379</v>
      </c>
      <c r="BM191" s="229" t="s">
        <v>8914</v>
      </c>
    </row>
    <row r="192" s="2" customFormat="1">
      <c r="A192" s="41"/>
      <c r="B192" s="42"/>
      <c r="C192" s="43"/>
      <c r="D192" s="231" t="s">
        <v>381</v>
      </c>
      <c r="E192" s="43"/>
      <c r="F192" s="232" t="s">
        <v>8915</v>
      </c>
      <c r="G192" s="43"/>
      <c r="H192" s="43"/>
      <c r="I192" s="233"/>
      <c r="J192" s="43"/>
      <c r="K192" s="43"/>
      <c r="L192" s="47"/>
      <c r="M192" s="234"/>
      <c r="N192" s="23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381</v>
      </c>
      <c r="AU192" s="20" t="s">
        <v>91</v>
      </c>
    </row>
    <row r="193" s="12" customFormat="1" ht="22.8" customHeight="1">
      <c r="A193" s="12"/>
      <c r="B193" s="202"/>
      <c r="C193" s="203"/>
      <c r="D193" s="204" t="s">
        <v>77</v>
      </c>
      <c r="E193" s="216" t="s">
        <v>1928</v>
      </c>
      <c r="F193" s="216" t="s">
        <v>1929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85</v>
      </c>
      <c r="AT193" s="214" t="s">
        <v>77</v>
      </c>
      <c r="AU193" s="214" t="s">
        <v>85</v>
      </c>
      <c r="AY193" s="213" t="s">
        <v>373</v>
      </c>
      <c r="BK193" s="215">
        <f>SUM(BK194:BK195)</f>
        <v>0</v>
      </c>
    </row>
    <row r="194" s="2" customFormat="1" ht="24.15" customHeight="1">
      <c r="A194" s="41"/>
      <c r="B194" s="42"/>
      <c r="C194" s="218" t="s">
        <v>628</v>
      </c>
      <c r="D194" s="218" t="s">
        <v>375</v>
      </c>
      <c r="E194" s="219" t="s">
        <v>8916</v>
      </c>
      <c r="F194" s="220" t="s">
        <v>8917</v>
      </c>
      <c r="G194" s="221" t="s">
        <v>463</v>
      </c>
      <c r="H194" s="222">
        <v>5.6989999999999998</v>
      </c>
      <c r="I194" s="223"/>
      <c r="J194" s="224">
        <f>ROUND(I194*H194,2)</f>
        <v>0</v>
      </c>
      <c r="K194" s="220" t="s">
        <v>378</v>
      </c>
      <c r="L194" s="47"/>
      <c r="M194" s="225" t="s">
        <v>19</v>
      </c>
      <c r="N194" s="226" t="s">
        <v>50</v>
      </c>
      <c r="O194" s="87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9" t="s">
        <v>379</v>
      </c>
      <c r="AT194" s="229" t="s">
        <v>375</v>
      </c>
      <c r="AU194" s="229" t="s">
        <v>91</v>
      </c>
      <c r="AY194" s="20" t="s">
        <v>373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0" t="s">
        <v>91</v>
      </c>
      <c r="BK194" s="230">
        <f>ROUND(I194*H194,2)</f>
        <v>0</v>
      </c>
      <c r="BL194" s="20" t="s">
        <v>379</v>
      </c>
      <c r="BM194" s="229" t="s">
        <v>8918</v>
      </c>
    </row>
    <row r="195" s="2" customFormat="1">
      <c r="A195" s="41"/>
      <c r="B195" s="42"/>
      <c r="C195" s="43"/>
      <c r="D195" s="231" t="s">
        <v>381</v>
      </c>
      <c r="E195" s="43"/>
      <c r="F195" s="232" t="s">
        <v>8919</v>
      </c>
      <c r="G195" s="43"/>
      <c r="H195" s="43"/>
      <c r="I195" s="233"/>
      <c r="J195" s="43"/>
      <c r="K195" s="43"/>
      <c r="L195" s="47"/>
      <c r="M195" s="234"/>
      <c r="N195" s="23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381</v>
      </c>
      <c r="AU195" s="20" t="s">
        <v>91</v>
      </c>
    </row>
    <row r="196" s="12" customFormat="1" ht="25.92" customHeight="1">
      <c r="A196" s="12"/>
      <c r="B196" s="202"/>
      <c r="C196" s="203"/>
      <c r="D196" s="204" t="s">
        <v>77</v>
      </c>
      <c r="E196" s="205" t="s">
        <v>1935</v>
      </c>
      <c r="F196" s="205" t="s">
        <v>1936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P197</f>
        <v>0</v>
      </c>
      <c r="Q196" s="210"/>
      <c r="R196" s="211">
        <f>R197</f>
        <v>0</v>
      </c>
      <c r="S196" s="210"/>
      <c r="T196" s="212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91</v>
      </c>
      <c r="AT196" s="214" t="s">
        <v>77</v>
      </c>
      <c r="AU196" s="214" t="s">
        <v>78</v>
      </c>
      <c r="AY196" s="213" t="s">
        <v>373</v>
      </c>
      <c r="BK196" s="215">
        <f>BK197</f>
        <v>0</v>
      </c>
    </row>
    <row r="197" s="12" customFormat="1" ht="22.8" customHeight="1">
      <c r="A197" s="12"/>
      <c r="B197" s="202"/>
      <c r="C197" s="203"/>
      <c r="D197" s="204" t="s">
        <v>77</v>
      </c>
      <c r="E197" s="216" t="s">
        <v>3907</v>
      </c>
      <c r="F197" s="216" t="s">
        <v>3908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SUM(P198:P207)</f>
        <v>0</v>
      </c>
      <c r="Q197" s="210"/>
      <c r="R197" s="211">
        <f>SUM(R198:R207)</f>
        <v>0</v>
      </c>
      <c r="S197" s="210"/>
      <c r="T197" s="212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91</v>
      </c>
      <c r="AT197" s="214" t="s">
        <v>77</v>
      </c>
      <c r="AU197" s="214" t="s">
        <v>85</v>
      </c>
      <c r="AY197" s="213" t="s">
        <v>373</v>
      </c>
      <c r="BK197" s="215">
        <f>SUM(BK198:BK207)</f>
        <v>0</v>
      </c>
    </row>
    <row r="198" s="2" customFormat="1" ht="37.8" customHeight="1">
      <c r="A198" s="41"/>
      <c r="B198" s="42"/>
      <c r="C198" s="218" t="s">
        <v>633</v>
      </c>
      <c r="D198" s="218" t="s">
        <v>375</v>
      </c>
      <c r="E198" s="219" t="s">
        <v>8920</v>
      </c>
      <c r="F198" s="220" t="s">
        <v>8921</v>
      </c>
      <c r="G198" s="221" t="s">
        <v>595</v>
      </c>
      <c r="H198" s="222">
        <v>1</v>
      </c>
      <c r="I198" s="223"/>
      <c r="J198" s="224">
        <f>ROUND(I198*H198,2)</f>
        <v>0</v>
      </c>
      <c r="K198" s="220" t="s">
        <v>19</v>
      </c>
      <c r="L198" s="47"/>
      <c r="M198" s="225" t="s">
        <v>19</v>
      </c>
      <c r="N198" s="226" t="s">
        <v>50</v>
      </c>
      <c r="O198" s="87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9" t="s">
        <v>482</v>
      </c>
      <c r="AT198" s="229" t="s">
        <v>375</v>
      </c>
      <c r="AU198" s="229" t="s">
        <v>91</v>
      </c>
      <c r="AY198" s="20" t="s">
        <v>373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0" t="s">
        <v>91</v>
      </c>
      <c r="BK198" s="230">
        <f>ROUND(I198*H198,2)</f>
        <v>0</v>
      </c>
      <c r="BL198" s="20" t="s">
        <v>482</v>
      </c>
      <c r="BM198" s="229" t="s">
        <v>8922</v>
      </c>
    </row>
    <row r="199" s="13" customFormat="1">
      <c r="A199" s="13"/>
      <c r="B199" s="236"/>
      <c r="C199" s="237"/>
      <c r="D199" s="238" t="s">
        <v>383</v>
      </c>
      <c r="E199" s="239" t="s">
        <v>19</v>
      </c>
      <c r="F199" s="240" t="s">
        <v>8801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383</v>
      </c>
      <c r="AU199" s="246" t="s">
        <v>91</v>
      </c>
      <c r="AV199" s="13" t="s">
        <v>85</v>
      </c>
      <c r="AW199" s="13" t="s">
        <v>37</v>
      </c>
      <c r="AX199" s="13" t="s">
        <v>78</v>
      </c>
      <c r="AY199" s="246" t="s">
        <v>373</v>
      </c>
    </row>
    <row r="200" s="14" customFormat="1">
      <c r="A200" s="14"/>
      <c r="B200" s="247"/>
      <c r="C200" s="248"/>
      <c r="D200" s="238" t="s">
        <v>383</v>
      </c>
      <c r="E200" s="249" t="s">
        <v>19</v>
      </c>
      <c r="F200" s="250" t="s">
        <v>85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383</v>
      </c>
      <c r="AU200" s="257" t="s">
        <v>91</v>
      </c>
      <c r="AV200" s="14" t="s">
        <v>91</v>
      </c>
      <c r="AW200" s="14" t="s">
        <v>37</v>
      </c>
      <c r="AX200" s="14" t="s">
        <v>78</v>
      </c>
      <c r="AY200" s="257" t="s">
        <v>373</v>
      </c>
    </row>
    <row r="201" s="15" customFormat="1">
      <c r="A201" s="15"/>
      <c r="B201" s="258"/>
      <c r="C201" s="259"/>
      <c r="D201" s="238" t="s">
        <v>383</v>
      </c>
      <c r="E201" s="260" t="s">
        <v>19</v>
      </c>
      <c r="F201" s="261" t="s">
        <v>386</v>
      </c>
      <c r="G201" s="259"/>
      <c r="H201" s="262">
        <v>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383</v>
      </c>
      <c r="AU201" s="268" t="s">
        <v>91</v>
      </c>
      <c r="AV201" s="15" t="s">
        <v>379</v>
      </c>
      <c r="AW201" s="15" t="s">
        <v>37</v>
      </c>
      <c r="AX201" s="15" t="s">
        <v>85</v>
      </c>
      <c r="AY201" s="268" t="s">
        <v>373</v>
      </c>
    </row>
    <row r="202" s="2" customFormat="1" ht="33" customHeight="1">
      <c r="A202" s="41"/>
      <c r="B202" s="42"/>
      <c r="C202" s="218" t="s">
        <v>638</v>
      </c>
      <c r="D202" s="218" t="s">
        <v>375</v>
      </c>
      <c r="E202" s="219" t="s">
        <v>8923</v>
      </c>
      <c r="F202" s="220" t="s">
        <v>8924</v>
      </c>
      <c r="G202" s="221" t="s">
        <v>595</v>
      </c>
      <c r="H202" s="222">
        <v>1</v>
      </c>
      <c r="I202" s="223"/>
      <c r="J202" s="224">
        <f>ROUND(I202*H202,2)</f>
        <v>0</v>
      </c>
      <c r="K202" s="220" t="s">
        <v>19</v>
      </c>
      <c r="L202" s="47"/>
      <c r="M202" s="225" t="s">
        <v>19</v>
      </c>
      <c r="N202" s="226" t="s">
        <v>50</v>
      </c>
      <c r="O202" s="87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9" t="s">
        <v>482</v>
      </c>
      <c r="AT202" s="229" t="s">
        <v>375</v>
      </c>
      <c r="AU202" s="229" t="s">
        <v>91</v>
      </c>
      <c r="AY202" s="20" t="s">
        <v>373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0" t="s">
        <v>91</v>
      </c>
      <c r="BK202" s="230">
        <f>ROUND(I202*H202,2)</f>
        <v>0</v>
      </c>
      <c r="BL202" s="20" t="s">
        <v>482</v>
      </c>
      <c r="BM202" s="229" t="s">
        <v>8925</v>
      </c>
    </row>
    <row r="203" s="13" customFormat="1">
      <c r="A203" s="13"/>
      <c r="B203" s="236"/>
      <c r="C203" s="237"/>
      <c r="D203" s="238" t="s">
        <v>383</v>
      </c>
      <c r="E203" s="239" t="s">
        <v>19</v>
      </c>
      <c r="F203" s="240" t="s">
        <v>8801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383</v>
      </c>
      <c r="AU203" s="246" t="s">
        <v>91</v>
      </c>
      <c r="AV203" s="13" t="s">
        <v>85</v>
      </c>
      <c r="AW203" s="13" t="s">
        <v>37</v>
      </c>
      <c r="AX203" s="13" t="s">
        <v>78</v>
      </c>
      <c r="AY203" s="246" t="s">
        <v>373</v>
      </c>
    </row>
    <row r="204" s="14" customFormat="1">
      <c r="A204" s="14"/>
      <c r="B204" s="247"/>
      <c r="C204" s="248"/>
      <c r="D204" s="238" t="s">
        <v>383</v>
      </c>
      <c r="E204" s="249" t="s">
        <v>19</v>
      </c>
      <c r="F204" s="250" t="s">
        <v>85</v>
      </c>
      <c r="G204" s="248"/>
      <c r="H204" s="251">
        <v>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383</v>
      </c>
      <c r="AU204" s="257" t="s">
        <v>91</v>
      </c>
      <c r="AV204" s="14" t="s">
        <v>91</v>
      </c>
      <c r="AW204" s="14" t="s">
        <v>37</v>
      </c>
      <c r="AX204" s="14" t="s">
        <v>78</v>
      </c>
      <c r="AY204" s="257" t="s">
        <v>373</v>
      </c>
    </row>
    <row r="205" s="15" customFormat="1">
      <c r="A205" s="15"/>
      <c r="B205" s="258"/>
      <c r="C205" s="259"/>
      <c r="D205" s="238" t="s">
        <v>383</v>
      </c>
      <c r="E205" s="260" t="s">
        <v>19</v>
      </c>
      <c r="F205" s="261" t="s">
        <v>386</v>
      </c>
      <c r="G205" s="259"/>
      <c r="H205" s="262">
        <v>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383</v>
      </c>
      <c r="AU205" s="268" t="s">
        <v>91</v>
      </c>
      <c r="AV205" s="15" t="s">
        <v>379</v>
      </c>
      <c r="AW205" s="15" t="s">
        <v>37</v>
      </c>
      <c r="AX205" s="15" t="s">
        <v>85</v>
      </c>
      <c r="AY205" s="268" t="s">
        <v>373</v>
      </c>
    </row>
    <row r="206" s="2" customFormat="1" ht="44.25" customHeight="1">
      <c r="A206" s="41"/>
      <c r="B206" s="42"/>
      <c r="C206" s="218" t="s">
        <v>644</v>
      </c>
      <c r="D206" s="218" t="s">
        <v>375</v>
      </c>
      <c r="E206" s="219" t="s">
        <v>8926</v>
      </c>
      <c r="F206" s="220" t="s">
        <v>8927</v>
      </c>
      <c r="G206" s="221" t="s">
        <v>2058</v>
      </c>
      <c r="H206" s="290"/>
      <c r="I206" s="223"/>
      <c r="J206" s="224">
        <f>ROUND(I206*H206,2)</f>
        <v>0</v>
      </c>
      <c r="K206" s="220" t="s">
        <v>378</v>
      </c>
      <c r="L206" s="47"/>
      <c r="M206" s="225" t="s">
        <v>19</v>
      </c>
      <c r="N206" s="226" t="s">
        <v>50</v>
      </c>
      <c r="O206" s="87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9" t="s">
        <v>482</v>
      </c>
      <c r="AT206" s="229" t="s">
        <v>375</v>
      </c>
      <c r="AU206" s="229" t="s">
        <v>91</v>
      </c>
      <c r="AY206" s="20" t="s">
        <v>373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0" t="s">
        <v>91</v>
      </c>
      <c r="BK206" s="230">
        <f>ROUND(I206*H206,2)</f>
        <v>0</v>
      </c>
      <c r="BL206" s="20" t="s">
        <v>482</v>
      </c>
      <c r="BM206" s="229" t="s">
        <v>8928</v>
      </c>
    </row>
    <row r="207" s="2" customFormat="1">
      <c r="A207" s="41"/>
      <c r="B207" s="42"/>
      <c r="C207" s="43"/>
      <c r="D207" s="231" t="s">
        <v>381</v>
      </c>
      <c r="E207" s="43"/>
      <c r="F207" s="232" t="s">
        <v>8929</v>
      </c>
      <c r="G207" s="43"/>
      <c r="H207" s="43"/>
      <c r="I207" s="233"/>
      <c r="J207" s="43"/>
      <c r="K207" s="43"/>
      <c r="L207" s="47"/>
      <c r="M207" s="234"/>
      <c r="N207" s="23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381</v>
      </c>
      <c r="AU207" s="20" t="s">
        <v>91</v>
      </c>
    </row>
    <row r="208" s="12" customFormat="1" ht="25.92" customHeight="1">
      <c r="A208" s="12"/>
      <c r="B208" s="202"/>
      <c r="C208" s="203"/>
      <c r="D208" s="204" t="s">
        <v>77</v>
      </c>
      <c r="E208" s="205" t="s">
        <v>489</v>
      </c>
      <c r="F208" s="205" t="s">
        <v>5342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P209</f>
        <v>0</v>
      </c>
      <c r="Q208" s="210"/>
      <c r="R208" s="211">
        <f>R209</f>
        <v>2.7914219999999998</v>
      </c>
      <c r="S208" s="210"/>
      <c r="T208" s="212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98</v>
      </c>
      <c r="AT208" s="214" t="s">
        <v>77</v>
      </c>
      <c r="AU208" s="214" t="s">
        <v>78</v>
      </c>
      <c r="AY208" s="213" t="s">
        <v>373</v>
      </c>
      <c r="BK208" s="215">
        <f>BK209</f>
        <v>0</v>
      </c>
    </row>
    <row r="209" s="12" customFormat="1" ht="22.8" customHeight="1">
      <c r="A209" s="12"/>
      <c r="B209" s="202"/>
      <c r="C209" s="203"/>
      <c r="D209" s="204" t="s">
        <v>77</v>
      </c>
      <c r="E209" s="216" t="s">
        <v>6741</v>
      </c>
      <c r="F209" s="216" t="s">
        <v>6742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SUM(P210:P216)</f>
        <v>0</v>
      </c>
      <c r="Q209" s="210"/>
      <c r="R209" s="211">
        <f>SUM(R210:R216)</f>
        <v>2.7914219999999998</v>
      </c>
      <c r="S209" s="210"/>
      <c r="T209" s="212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98</v>
      </c>
      <c r="AT209" s="214" t="s">
        <v>77</v>
      </c>
      <c r="AU209" s="214" t="s">
        <v>85</v>
      </c>
      <c r="AY209" s="213" t="s">
        <v>373</v>
      </c>
      <c r="BK209" s="215">
        <f>SUM(BK210:BK216)</f>
        <v>0</v>
      </c>
    </row>
    <row r="210" s="2" customFormat="1" ht="37.8" customHeight="1">
      <c r="A210" s="41"/>
      <c r="B210" s="42"/>
      <c r="C210" s="218" t="s">
        <v>650</v>
      </c>
      <c r="D210" s="218" t="s">
        <v>375</v>
      </c>
      <c r="E210" s="219" t="s">
        <v>8930</v>
      </c>
      <c r="F210" s="220" t="s">
        <v>8931</v>
      </c>
      <c r="G210" s="221" t="s">
        <v>230</v>
      </c>
      <c r="H210" s="222">
        <v>16.199999999999999</v>
      </c>
      <c r="I210" s="223"/>
      <c r="J210" s="224">
        <f>ROUND(I210*H210,2)</f>
        <v>0</v>
      </c>
      <c r="K210" s="220" t="s">
        <v>378</v>
      </c>
      <c r="L210" s="47"/>
      <c r="M210" s="225" t="s">
        <v>19</v>
      </c>
      <c r="N210" s="226" t="s">
        <v>50</v>
      </c>
      <c r="O210" s="87"/>
      <c r="P210" s="227">
        <f>O210*H210</f>
        <v>0</v>
      </c>
      <c r="Q210" s="227">
        <v>0.11519</v>
      </c>
      <c r="R210" s="227">
        <f>Q210*H210</f>
        <v>1.8660779999999999</v>
      </c>
      <c r="S210" s="227">
        <v>0</v>
      </c>
      <c r="T210" s="22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9" t="s">
        <v>941</v>
      </c>
      <c r="AT210" s="229" t="s">
        <v>375</v>
      </c>
      <c r="AU210" s="229" t="s">
        <v>91</v>
      </c>
      <c r="AY210" s="20" t="s">
        <v>373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0" t="s">
        <v>91</v>
      </c>
      <c r="BK210" s="230">
        <f>ROUND(I210*H210,2)</f>
        <v>0</v>
      </c>
      <c r="BL210" s="20" t="s">
        <v>941</v>
      </c>
      <c r="BM210" s="229" t="s">
        <v>8932</v>
      </c>
    </row>
    <row r="211" s="2" customFormat="1">
      <c r="A211" s="41"/>
      <c r="B211" s="42"/>
      <c r="C211" s="43"/>
      <c r="D211" s="231" t="s">
        <v>381</v>
      </c>
      <c r="E211" s="43"/>
      <c r="F211" s="232" t="s">
        <v>8933</v>
      </c>
      <c r="G211" s="43"/>
      <c r="H211" s="43"/>
      <c r="I211" s="233"/>
      <c r="J211" s="43"/>
      <c r="K211" s="43"/>
      <c r="L211" s="47"/>
      <c r="M211" s="234"/>
      <c r="N211" s="23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381</v>
      </c>
      <c r="AU211" s="20" t="s">
        <v>91</v>
      </c>
    </row>
    <row r="212" s="13" customFormat="1">
      <c r="A212" s="13"/>
      <c r="B212" s="236"/>
      <c r="C212" s="237"/>
      <c r="D212" s="238" t="s">
        <v>383</v>
      </c>
      <c r="E212" s="239" t="s">
        <v>19</v>
      </c>
      <c r="F212" s="240" t="s">
        <v>8801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383</v>
      </c>
      <c r="AU212" s="246" t="s">
        <v>91</v>
      </c>
      <c r="AV212" s="13" t="s">
        <v>85</v>
      </c>
      <c r="AW212" s="13" t="s">
        <v>37</v>
      </c>
      <c r="AX212" s="13" t="s">
        <v>78</v>
      </c>
      <c r="AY212" s="246" t="s">
        <v>373</v>
      </c>
    </row>
    <row r="213" s="14" customFormat="1">
      <c r="A213" s="14"/>
      <c r="B213" s="247"/>
      <c r="C213" s="248"/>
      <c r="D213" s="238" t="s">
        <v>383</v>
      </c>
      <c r="E213" s="249" t="s">
        <v>19</v>
      </c>
      <c r="F213" s="250" t="s">
        <v>8904</v>
      </c>
      <c r="G213" s="248"/>
      <c r="H213" s="251">
        <v>16.199999999999999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383</v>
      </c>
      <c r="AU213" s="257" t="s">
        <v>91</v>
      </c>
      <c r="AV213" s="14" t="s">
        <v>91</v>
      </c>
      <c r="AW213" s="14" t="s">
        <v>37</v>
      </c>
      <c r="AX213" s="14" t="s">
        <v>78</v>
      </c>
      <c r="AY213" s="257" t="s">
        <v>373</v>
      </c>
    </row>
    <row r="214" s="15" customFormat="1">
      <c r="A214" s="15"/>
      <c r="B214" s="258"/>
      <c r="C214" s="259"/>
      <c r="D214" s="238" t="s">
        <v>383</v>
      </c>
      <c r="E214" s="260" t="s">
        <v>19</v>
      </c>
      <c r="F214" s="261" t="s">
        <v>386</v>
      </c>
      <c r="G214" s="259"/>
      <c r="H214" s="262">
        <v>16.199999999999999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383</v>
      </c>
      <c r="AU214" s="268" t="s">
        <v>91</v>
      </c>
      <c r="AV214" s="15" t="s">
        <v>379</v>
      </c>
      <c r="AW214" s="15" t="s">
        <v>37</v>
      </c>
      <c r="AX214" s="15" t="s">
        <v>85</v>
      </c>
      <c r="AY214" s="268" t="s">
        <v>373</v>
      </c>
    </row>
    <row r="215" s="2" customFormat="1" ht="16.5" customHeight="1">
      <c r="A215" s="41"/>
      <c r="B215" s="42"/>
      <c r="C215" s="280" t="s">
        <v>656</v>
      </c>
      <c r="D215" s="280" t="s">
        <v>489</v>
      </c>
      <c r="E215" s="281" t="s">
        <v>8934</v>
      </c>
      <c r="F215" s="282" t="s">
        <v>8935</v>
      </c>
      <c r="G215" s="283" t="s">
        <v>230</v>
      </c>
      <c r="H215" s="284">
        <v>16.524000000000001</v>
      </c>
      <c r="I215" s="285"/>
      <c r="J215" s="286">
        <f>ROUND(I215*H215,2)</f>
        <v>0</v>
      </c>
      <c r="K215" s="282" t="s">
        <v>378</v>
      </c>
      <c r="L215" s="287"/>
      <c r="M215" s="288" t="s">
        <v>19</v>
      </c>
      <c r="N215" s="289" t="s">
        <v>50</v>
      </c>
      <c r="O215" s="87"/>
      <c r="P215" s="227">
        <f>O215*H215</f>
        <v>0</v>
      </c>
      <c r="Q215" s="227">
        <v>0.056000000000000001</v>
      </c>
      <c r="R215" s="227">
        <f>Q215*H215</f>
        <v>0.92534400000000006</v>
      </c>
      <c r="S215" s="227">
        <v>0</v>
      </c>
      <c r="T215" s="22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9" t="s">
        <v>1453</v>
      </c>
      <c r="AT215" s="229" t="s">
        <v>489</v>
      </c>
      <c r="AU215" s="229" t="s">
        <v>91</v>
      </c>
      <c r="AY215" s="20" t="s">
        <v>373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0" t="s">
        <v>91</v>
      </c>
      <c r="BK215" s="230">
        <f>ROUND(I215*H215,2)</f>
        <v>0</v>
      </c>
      <c r="BL215" s="20" t="s">
        <v>1453</v>
      </c>
      <c r="BM215" s="229" t="s">
        <v>8936</v>
      </c>
    </row>
    <row r="216" s="14" customFormat="1">
      <c r="A216" s="14"/>
      <c r="B216" s="247"/>
      <c r="C216" s="248"/>
      <c r="D216" s="238" t="s">
        <v>383</v>
      </c>
      <c r="E216" s="248"/>
      <c r="F216" s="250" t="s">
        <v>8937</v>
      </c>
      <c r="G216" s="248"/>
      <c r="H216" s="251">
        <v>16.524000000000001</v>
      </c>
      <c r="I216" s="252"/>
      <c r="J216" s="248"/>
      <c r="K216" s="248"/>
      <c r="L216" s="253"/>
      <c r="M216" s="295"/>
      <c r="N216" s="296"/>
      <c r="O216" s="296"/>
      <c r="P216" s="296"/>
      <c r="Q216" s="296"/>
      <c r="R216" s="296"/>
      <c r="S216" s="296"/>
      <c r="T216" s="29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383</v>
      </c>
      <c r="AU216" s="257" t="s">
        <v>91</v>
      </c>
      <c r="AV216" s="14" t="s">
        <v>91</v>
      </c>
      <c r="AW216" s="14" t="s">
        <v>4</v>
      </c>
      <c r="AX216" s="14" t="s">
        <v>85</v>
      </c>
      <c r="AY216" s="257" t="s">
        <v>373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Rnu2H0L+3tfPzvKoJBdu84XltaGChZF3tDqs/OqN54Gj4ArkRoRC5jD6ixdIB2MGj8TZFtjYSurmmInrd/jyVw==" hashValue="CgrVSmAGgmO0JQYOmXdBBXeraVq/VrTB3U7G2S2mo9uFKqkQd4XAlYqLNRzVrDVIF/G3AQV5IBedpFIvyShXIA==" algorithmName="SHA-512" password="CC3D"/>
  <autoFilter ref="C88:K21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113"/>
    <hyperlink ref="F98" r:id="rId2" display="https://podminky.urs.cz/item/CS_URS_2024_02/113107342"/>
    <hyperlink ref="F103" r:id="rId3" display="https://podminky.urs.cz/item/CS_URS_2024_02/113202111"/>
    <hyperlink ref="F105" r:id="rId4" display="https://podminky.urs.cz/item/CS_URS_2024_02/162651111"/>
    <hyperlink ref="F113" r:id="rId5" display="https://podminky.urs.cz/item/CS_URS_2024_02/171251201"/>
    <hyperlink ref="F123" r:id="rId6" display="https://podminky.urs.cz/item/CS_URS_2024_02/181411141"/>
    <hyperlink ref="F130" r:id="rId7" display="https://podminky.urs.cz/item/CS_URS_2024_02/181951112"/>
    <hyperlink ref="F135" r:id="rId8" display="https://podminky.urs.cz/item/CS_URS_2024_02/183151121"/>
    <hyperlink ref="F137" r:id="rId9" display="https://podminky.urs.cz/item/CS_URS_2024_02/183403112"/>
    <hyperlink ref="F139" r:id="rId10" display="https://podminky.urs.cz/item/CS_URS_2024_02/183403114"/>
    <hyperlink ref="F141" r:id="rId11" display="https://podminky.urs.cz/item/CS_URS_2024_02/183403151"/>
    <hyperlink ref="F143" r:id="rId12" display="https://podminky.urs.cz/item/CS_URS_2024_02/183403153"/>
    <hyperlink ref="F145" r:id="rId13" display="https://podminky.urs.cz/item/CS_URS_2024_02/183403161"/>
    <hyperlink ref="F147" r:id="rId14" display="https://podminky.urs.cz/item/CS_URS_2024_02/184102117"/>
    <hyperlink ref="F153" r:id="rId15" display="https://podminky.urs.cz/item/CS_URS_2024_02/184501141"/>
    <hyperlink ref="F157" r:id="rId16" display="https://podminky.urs.cz/item/CS_URS_2024_02/184813511"/>
    <hyperlink ref="F162" r:id="rId17" display="https://podminky.urs.cz/item/CS_URS_2024_02/184911421"/>
    <hyperlink ref="F169" r:id="rId18" display="https://podminky.urs.cz/item/CS_URS_2024_02/185803111"/>
    <hyperlink ref="F173" r:id="rId19" display="https://podminky.urs.cz/item/CS_URS_2024_02/599141111"/>
    <hyperlink ref="F179" r:id="rId20" display="https://podminky.urs.cz/item/CS_URS_2024_02/919735112"/>
    <hyperlink ref="F185" r:id="rId21" display="https://podminky.urs.cz/item/CS_URS_2024_02/997013509"/>
    <hyperlink ref="F188" r:id="rId22" display="https://podminky.urs.cz/item/CS_URS_2024_02/997013511"/>
    <hyperlink ref="F190" r:id="rId23" display="https://podminky.urs.cz/item/CS_URS_2024_02/997013861"/>
    <hyperlink ref="F192" r:id="rId24" display="https://podminky.urs.cz/item/CS_URS_2024_02/997013875"/>
    <hyperlink ref="F195" r:id="rId25" display="https://podminky.urs.cz/item/CS_URS_2024_02/998231311"/>
    <hyperlink ref="F207" r:id="rId26" display="https://podminky.urs.cz/item/CS_URS_2024_02/998767201"/>
    <hyperlink ref="F211" r:id="rId27" display="https://podminky.urs.cz/item/CS_URS_2024_02/46089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3"/>
      <c r="AT3" s="20" t="s">
        <v>85</v>
      </c>
    </row>
    <row r="4" s="1" customFormat="1" ht="24.96" customHeight="1">
      <c r="B4" s="23"/>
      <c r="D4" s="145" t="s">
        <v>158</v>
      </c>
      <c r="L4" s="23"/>
      <c r="M4" s="146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7" t="s">
        <v>16</v>
      </c>
      <c r="L6" s="23"/>
    </row>
    <row r="7" s="1" customFormat="1" ht="26.25" customHeight="1">
      <c r="B7" s="23"/>
      <c r="E7" s="148" t="str">
        <f>'Rekapitulace stavby'!K6</f>
        <v>Rozšíření domova pro seniory na p.č. 2656/3 a 2634 k.ú. Trutnov - ul. R. Frimla čp. 936, Trutnov</v>
      </c>
      <c r="F7" s="147"/>
      <c r="G7" s="147"/>
      <c r="H7" s="147"/>
      <c r="L7" s="23"/>
    </row>
    <row r="8" s="2" customFormat="1" ht="12" customHeight="1">
      <c r="A8" s="41"/>
      <c r="B8" s="47"/>
      <c r="C8" s="41"/>
      <c r="D8" s="147" t="s">
        <v>171</v>
      </c>
      <c r="E8" s="41"/>
      <c r="F8" s="41"/>
      <c r="G8" s="41"/>
      <c r="H8" s="41"/>
      <c r="I8" s="41"/>
      <c r="J8" s="41"/>
      <c r="K8" s="41"/>
      <c r="L8" s="14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0" t="s">
        <v>6219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7" t="s">
        <v>18</v>
      </c>
      <c r="E11" s="41"/>
      <c r="F11" s="136" t="s">
        <v>19</v>
      </c>
      <c r="G11" s="41"/>
      <c r="H11" s="41"/>
      <c r="I11" s="147" t="s">
        <v>20</v>
      </c>
      <c r="J11" s="136" t="s">
        <v>19</v>
      </c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7" t="s">
        <v>21</v>
      </c>
      <c r="E12" s="41"/>
      <c r="F12" s="136" t="s">
        <v>22</v>
      </c>
      <c r="G12" s="41"/>
      <c r="H12" s="41"/>
      <c r="I12" s="147" t="s">
        <v>23</v>
      </c>
      <c r="J12" s="151" t="str">
        <f>'Rekapitulace stavby'!AN8</f>
        <v>29. 7. 2024</v>
      </c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7" t="s">
        <v>25</v>
      </c>
      <c r="E14" s="41"/>
      <c r="F14" s="41"/>
      <c r="G14" s="41"/>
      <c r="H14" s="41"/>
      <c r="I14" s="147" t="s">
        <v>26</v>
      </c>
      <c r="J14" s="136" t="s">
        <v>27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7" t="s">
        <v>29</v>
      </c>
      <c r="J15" s="136" t="s">
        <v>30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7" t="s">
        <v>31</v>
      </c>
      <c r="E17" s="41"/>
      <c r="F17" s="41"/>
      <c r="G17" s="41"/>
      <c r="H17" s="41"/>
      <c r="I17" s="147" t="s">
        <v>26</v>
      </c>
      <c r="J17" s="36" t="str">
        <f>'Rekapitulace stavby'!AN13</f>
        <v>Vyplň údaj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7" t="s">
        <v>29</v>
      </c>
      <c r="J18" s="36" t="str">
        <f>'Rekapitulace stavby'!AN14</f>
        <v>Vyplň údaj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7" t="s">
        <v>33</v>
      </c>
      <c r="E20" s="41"/>
      <c r="F20" s="41"/>
      <c r="G20" s="41"/>
      <c r="H20" s="41"/>
      <c r="I20" s="147" t="s">
        <v>26</v>
      </c>
      <c r="J20" s="136" t="s">
        <v>34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7" t="s">
        <v>29</v>
      </c>
      <c r="J21" s="136" t="s">
        <v>36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7" t="s">
        <v>38</v>
      </c>
      <c r="E23" s="41"/>
      <c r="F23" s="41"/>
      <c r="G23" s="41"/>
      <c r="H23" s="41"/>
      <c r="I23" s="147" t="s">
        <v>26</v>
      </c>
      <c r="J23" s="136" t="s">
        <v>39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40</v>
      </c>
      <c r="F24" s="41"/>
      <c r="G24" s="41"/>
      <c r="H24" s="41"/>
      <c r="I24" s="147" t="s">
        <v>29</v>
      </c>
      <c r="J24" s="136" t="s">
        <v>41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7" t="s">
        <v>42</v>
      </c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7"/>
      <c r="E29" s="157"/>
      <c r="F29" s="157"/>
      <c r="G29" s="157"/>
      <c r="H29" s="157"/>
      <c r="I29" s="157"/>
      <c r="J29" s="157"/>
      <c r="K29" s="157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8" t="s">
        <v>44</v>
      </c>
      <c r="E30" s="41"/>
      <c r="F30" s="41"/>
      <c r="G30" s="41"/>
      <c r="H30" s="41"/>
      <c r="I30" s="41"/>
      <c r="J30" s="159">
        <f>ROUND(J84, 2)</f>
        <v>0</v>
      </c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7"/>
      <c r="E31" s="157"/>
      <c r="F31" s="157"/>
      <c r="G31" s="157"/>
      <c r="H31" s="157"/>
      <c r="I31" s="157"/>
      <c r="J31" s="157"/>
      <c r="K31" s="157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0" t="s">
        <v>46</v>
      </c>
      <c r="G32" s="41"/>
      <c r="H32" s="41"/>
      <c r="I32" s="160" t="s">
        <v>45</v>
      </c>
      <c r="J32" s="160" t="s">
        <v>47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1" t="s">
        <v>48</v>
      </c>
      <c r="E33" s="147" t="s">
        <v>49</v>
      </c>
      <c r="F33" s="162">
        <f>ROUND((SUM(BE84:BE132)),  2)</f>
        <v>0</v>
      </c>
      <c r="G33" s="41"/>
      <c r="H33" s="41"/>
      <c r="I33" s="163">
        <v>0.20999999999999999</v>
      </c>
      <c r="J33" s="162">
        <f>ROUND(((SUM(BE84:BE132))*I33),  2)</f>
        <v>0</v>
      </c>
      <c r="K33" s="41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7" t="s">
        <v>50</v>
      </c>
      <c r="F34" s="162">
        <f>ROUND((SUM(BF84:BF132)),  2)</f>
        <v>0</v>
      </c>
      <c r="G34" s="41"/>
      <c r="H34" s="41"/>
      <c r="I34" s="163">
        <v>0.12</v>
      </c>
      <c r="J34" s="162">
        <f>ROUND(((SUM(BF84:BF132))*I34), 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7" t="s">
        <v>51</v>
      </c>
      <c r="F35" s="162">
        <f>ROUND((SUM(BG84:BG132)),  2)</f>
        <v>0</v>
      </c>
      <c r="G35" s="41"/>
      <c r="H35" s="41"/>
      <c r="I35" s="163">
        <v>0.20999999999999999</v>
      </c>
      <c r="J35" s="162">
        <f>0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7" t="s">
        <v>52</v>
      </c>
      <c r="F36" s="162">
        <f>ROUND((SUM(BH84:BH132)),  2)</f>
        <v>0</v>
      </c>
      <c r="G36" s="41"/>
      <c r="H36" s="41"/>
      <c r="I36" s="163">
        <v>0.12</v>
      </c>
      <c r="J36" s="162">
        <f>0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7" t="s">
        <v>53</v>
      </c>
      <c r="F37" s="162">
        <f>ROUND((SUM(BI84:BI132)),  2)</f>
        <v>0</v>
      </c>
      <c r="G37" s="41"/>
      <c r="H37" s="41"/>
      <c r="I37" s="163">
        <v>0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4"/>
      <c r="D39" s="165" t="s">
        <v>54</v>
      </c>
      <c r="E39" s="166"/>
      <c r="F39" s="166"/>
      <c r="G39" s="167" t="s">
        <v>55</v>
      </c>
      <c r="H39" s="168" t="s">
        <v>56</v>
      </c>
      <c r="I39" s="166"/>
      <c r="J39" s="169">
        <f>SUM(J30:J37)</f>
        <v>0</v>
      </c>
      <c r="K39" s="170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284</v>
      </c>
      <c r="D45" s="43"/>
      <c r="E45" s="43"/>
      <c r="F45" s="43"/>
      <c r="G45" s="43"/>
      <c r="H45" s="43"/>
      <c r="I45" s="43"/>
      <c r="J45" s="43"/>
      <c r="K45" s="43"/>
      <c r="L45" s="149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5" t="str">
        <f>E7</f>
        <v>Rozšíření domova pro seniory na p.č. 2656/3 a 2634 k.ú. Trutnov - ul. R. Frimla čp. 936, Trutnov</v>
      </c>
      <c r="F48" s="35"/>
      <c r="G48" s="35"/>
      <c r="H48" s="35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171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p.č. 2656/3 a 2634 k.ú. Trutnov</v>
      </c>
      <c r="G52" s="43"/>
      <c r="H52" s="43"/>
      <c r="I52" s="35" t="s">
        <v>23</v>
      </c>
      <c r="J52" s="75" t="str">
        <f>IF(J12="","",J12)</f>
        <v>29. 7. 2024</v>
      </c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Město Trutnov</v>
      </c>
      <c r="G54" s="43"/>
      <c r="H54" s="43"/>
      <c r="I54" s="35" t="s">
        <v>33</v>
      </c>
      <c r="J54" s="39" t="str">
        <f>E21</f>
        <v>Řezanina &amp; Bartoň, s.r.o.</v>
      </c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BACing s.r.o.</v>
      </c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6" t="s">
        <v>325</v>
      </c>
      <c r="D57" s="177"/>
      <c r="E57" s="177"/>
      <c r="F57" s="177"/>
      <c r="G57" s="177"/>
      <c r="H57" s="177"/>
      <c r="I57" s="177"/>
      <c r="J57" s="178" t="s">
        <v>326</v>
      </c>
      <c r="K57" s="177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9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327</v>
      </c>
    </row>
    <row r="60" s="9" customFormat="1" ht="24.96" customHeight="1">
      <c r="A60" s="9"/>
      <c r="B60" s="180"/>
      <c r="C60" s="181"/>
      <c r="D60" s="182" t="s">
        <v>6219</v>
      </c>
      <c r="E60" s="183"/>
      <c r="F60" s="183"/>
      <c r="G60" s="183"/>
      <c r="H60" s="183"/>
      <c r="I60" s="183"/>
      <c r="J60" s="184">
        <f>J85</f>
        <v>0</v>
      </c>
      <c r="K60" s="181"/>
      <c r="L60" s="18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6"/>
      <c r="C61" s="128"/>
      <c r="D61" s="187" t="s">
        <v>6220</v>
      </c>
      <c r="E61" s="188"/>
      <c r="F61" s="188"/>
      <c r="G61" s="188"/>
      <c r="H61" s="188"/>
      <c r="I61" s="188"/>
      <c r="J61" s="189">
        <f>J86</f>
        <v>0</v>
      </c>
      <c r="K61" s="128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6"/>
      <c r="C62" s="128"/>
      <c r="D62" s="187" t="s">
        <v>8938</v>
      </c>
      <c r="E62" s="188"/>
      <c r="F62" s="188"/>
      <c r="G62" s="188"/>
      <c r="H62" s="188"/>
      <c r="I62" s="188"/>
      <c r="J62" s="189">
        <f>J113</f>
        <v>0</v>
      </c>
      <c r="K62" s="128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6"/>
      <c r="C63" s="128"/>
      <c r="D63" s="187" t="s">
        <v>6221</v>
      </c>
      <c r="E63" s="188"/>
      <c r="F63" s="188"/>
      <c r="G63" s="188"/>
      <c r="H63" s="188"/>
      <c r="I63" s="188"/>
      <c r="J63" s="189">
        <f>J122</f>
        <v>0</v>
      </c>
      <c r="K63" s="128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6"/>
      <c r="C64" s="128"/>
      <c r="D64" s="187" t="s">
        <v>8735</v>
      </c>
      <c r="E64" s="188"/>
      <c r="F64" s="188"/>
      <c r="G64" s="188"/>
      <c r="H64" s="188"/>
      <c r="I64" s="188"/>
      <c r="J64" s="189">
        <f>J130</f>
        <v>0</v>
      </c>
      <c r="K64" s="128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358</v>
      </c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5" t="str">
        <f>E7</f>
        <v>Rozšíření domova pro seniory na p.č. 2656/3 a 2634 k.ú. Trutnov - ul. R. Frimla čp. 936, Trutnov</v>
      </c>
      <c r="F74" s="35"/>
      <c r="G74" s="35"/>
      <c r="H74" s="35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171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p.č. 2656/3 a 2634 k.ú. Trutnov</v>
      </c>
      <c r="G78" s="43"/>
      <c r="H78" s="43"/>
      <c r="I78" s="35" t="s">
        <v>23</v>
      </c>
      <c r="J78" s="75" t="str">
        <f>IF(J12="","",J12)</f>
        <v>29. 7. 2024</v>
      </c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25</v>
      </c>
      <c r="D80" s="43"/>
      <c r="E80" s="43"/>
      <c r="F80" s="30" t="str">
        <f>E15</f>
        <v>Město Trutnov</v>
      </c>
      <c r="G80" s="43"/>
      <c r="H80" s="43"/>
      <c r="I80" s="35" t="s">
        <v>33</v>
      </c>
      <c r="J80" s="39" t="str">
        <f>E21</f>
        <v>Řezanina &amp; Bartoň, s.r.o.</v>
      </c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38</v>
      </c>
      <c r="J81" s="39" t="str">
        <f>E24</f>
        <v>BACing s.r.o.</v>
      </c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91"/>
      <c r="B83" s="192"/>
      <c r="C83" s="193" t="s">
        <v>359</v>
      </c>
      <c r="D83" s="194" t="s">
        <v>63</v>
      </c>
      <c r="E83" s="194" t="s">
        <v>59</v>
      </c>
      <c r="F83" s="194" t="s">
        <v>60</v>
      </c>
      <c r="G83" s="194" t="s">
        <v>360</v>
      </c>
      <c r="H83" s="194" t="s">
        <v>361</v>
      </c>
      <c r="I83" s="194" t="s">
        <v>362</v>
      </c>
      <c r="J83" s="194" t="s">
        <v>326</v>
      </c>
      <c r="K83" s="195" t="s">
        <v>363</v>
      </c>
      <c r="L83" s="196"/>
      <c r="M83" s="95" t="s">
        <v>19</v>
      </c>
      <c r="N83" s="96" t="s">
        <v>48</v>
      </c>
      <c r="O83" s="96" t="s">
        <v>364</v>
      </c>
      <c r="P83" s="96" t="s">
        <v>365</v>
      </c>
      <c r="Q83" s="96" t="s">
        <v>366</v>
      </c>
      <c r="R83" s="96" t="s">
        <v>367</v>
      </c>
      <c r="S83" s="96" t="s">
        <v>368</v>
      </c>
      <c r="T83" s="97" t="s">
        <v>369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41"/>
      <c r="B84" s="42"/>
      <c r="C84" s="102" t="s">
        <v>370</v>
      </c>
      <c r="D84" s="43"/>
      <c r="E84" s="43"/>
      <c r="F84" s="43"/>
      <c r="G84" s="43"/>
      <c r="H84" s="43"/>
      <c r="I84" s="43"/>
      <c r="J84" s="197">
        <f>BK84</f>
        <v>0</v>
      </c>
      <c r="K84" s="43"/>
      <c r="L84" s="47"/>
      <c r="M84" s="98"/>
      <c r="N84" s="198"/>
      <c r="O84" s="99"/>
      <c r="P84" s="199">
        <f>P85</f>
        <v>0</v>
      </c>
      <c r="Q84" s="99"/>
      <c r="R84" s="199">
        <f>R85</f>
        <v>0</v>
      </c>
      <c r="S84" s="99"/>
      <c r="T84" s="20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77</v>
      </c>
      <c r="AU84" s="20" t="s">
        <v>327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77</v>
      </c>
      <c r="E85" s="205" t="s">
        <v>148</v>
      </c>
      <c r="F85" s="205" t="s">
        <v>149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P86+P113+P122+P130</f>
        <v>0</v>
      </c>
      <c r="Q85" s="210"/>
      <c r="R85" s="211">
        <f>R86+R113+R122+R130</f>
        <v>0</v>
      </c>
      <c r="S85" s="210"/>
      <c r="T85" s="212">
        <f>T86+T113+T122+T130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405</v>
      </c>
      <c r="AT85" s="214" t="s">
        <v>77</v>
      </c>
      <c r="AU85" s="214" t="s">
        <v>78</v>
      </c>
      <c r="AY85" s="213" t="s">
        <v>373</v>
      </c>
      <c r="BK85" s="215">
        <f>BK86+BK113+BK122+BK130</f>
        <v>0</v>
      </c>
    </row>
    <row r="86" s="12" customFormat="1" ht="22.8" customHeight="1">
      <c r="A86" s="12"/>
      <c r="B86" s="202"/>
      <c r="C86" s="203"/>
      <c r="D86" s="204" t="s">
        <v>77</v>
      </c>
      <c r="E86" s="216" t="s">
        <v>6777</v>
      </c>
      <c r="F86" s="216" t="s">
        <v>6778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SUM(P87:P112)</f>
        <v>0</v>
      </c>
      <c r="Q86" s="210"/>
      <c r="R86" s="211">
        <f>SUM(R87:R112)</f>
        <v>0</v>
      </c>
      <c r="S86" s="210"/>
      <c r="T86" s="212">
        <f>SUM(T87:T112)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405</v>
      </c>
      <c r="AT86" s="214" t="s">
        <v>77</v>
      </c>
      <c r="AU86" s="214" t="s">
        <v>85</v>
      </c>
      <c r="AY86" s="213" t="s">
        <v>373</v>
      </c>
      <c r="BK86" s="215">
        <f>SUM(BK87:BK112)</f>
        <v>0</v>
      </c>
    </row>
    <row r="87" s="2" customFormat="1" ht="16.5" customHeight="1">
      <c r="A87" s="41"/>
      <c r="B87" s="42"/>
      <c r="C87" s="218" t="s">
        <v>85</v>
      </c>
      <c r="D87" s="218" t="s">
        <v>375</v>
      </c>
      <c r="E87" s="219" t="s">
        <v>8939</v>
      </c>
      <c r="F87" s="220" t="s">
        <v>8940</v>
      </c>
      <c r="G87" s="221" t="s">
        <v>595</v>
      </c>
      <c r="H87" s="222">
        <v>1</v>
      </c>
      <c r="I87" s="223"/>
      <c r="J87" s="224">
        <f>ROUND(I87*H87,2)</f>
        <v>0</v>
      </c>
      <c r="K87" s="220" t="s">
        <v>19</v>
      </c>
      <c r="L87" s="47"/>
      <c r="M87" s="225" t="s">
        <v>19</v>
      </c>
      <c r="N87" s="226" t="s">
        <v>50</v>
      </c>
      <c r="O87" s="8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9" t="s">
        <v>6781</v>
      </c>
      <c r="AT87" s="229" t="s">
        <v>375</v>
      </c>
      <c r="AU87" s="229" t="s">
        <v>91</v>
      </c>
      <c r="AY87" s="20" t="s">
        <v>373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0" t="s">
        <v>91</v>
      </c>
      <c r="BK87" s="230">
        <f>ROUND(I87*H87,2)</f>
        <v>0</v>
      </c>
      <c r="BL87" s="20" t="s">
        <v>6781</v>
      </c>
      <c r="BM87" s="229" t="s">
        <v>8941</v>
      </c>
    </row>
    <row r="88" s="2" customFormat="1" ht="33" customHeight="1">
      <c r="A88" s="41"/>
      <c r="B88" s="42"/>
      <c r="C88" s="218" t="s">
        <v>91</v>
      </c>
      <c r="D88" s="218" t="s">
        <v>375</v>
      </c>
      <c r="E88" s="219" t="s">
        <v>8942</v>
      </c>
      <c r="F88" s="220" t="s">
        <v>8943</v>
      </c>
      <c r="G88" s="221" t="s">
        <v>595</v>
      </c>
      <c r="H88" s="222">
        <v>1</v>
      </c>
      <c r="I88" s="223"/>
      <c r="J88" s="224">
        <f>ROUND(I88*H88,2)</f>
        <v>0</v>
      </c>
      <c r="K88" s="220" t="s">
        <v>19</v>
      </c>
      <c r="L88" s="47"/>
      <c r="M88" s="225" t="s">
        <v>19</v>
      </c>
      <c r="N88" s="226" t="s">
        <v>50</v>
      </c>
      <c r="O88" s="87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9" t="s">
        <v>6781</v>
      </c>
      <c r="AT88" s="229" t="s">
        <v>375</v>
      </c>
      <c r="AU88" s="229" t="s">
        <v>91</v>
      </c>
      <c r="AY88" s="20" t="s">
        <v>373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0" t="s">
        <v>91</v>
      </c>
      <c r="BK88" s="230">
        <f>ROUND(I88*H88,2)</f>
        <v>0</v>
      </c>
      <c r="BL88" s="20" t="s">
        <v>6781</v>
      </c>
      <c r="BM88" s="229" t="s">
        <v>8944</v>
      </c>
    </row>
    <row r="89" s="2" customFormat="1" ht="37.8" customHeight="1">
      <c r="A89" s="41"/>
      <c r="B89" s="42"/>
      <c r="C89" s="218" t="s">
        <v>98</v>
      </c>
      <c r="D89" s="218" t="s">
        <v>375</v>
      </c>
      <c r="E89" s="219" t="s">
        <v>8945</v>
      </c>
      <c r="F89" s="220" t="s">
        <v>8946</v>
      </c>
      <c r="G89" s="221" t="s">
        <v>595</v>
      </c>
      <c r="H89" s="222">
        <v>1</v>
      </c>
      <c r="I89" s="223"/>
      <c r="J89" s="224">
        <f>ROUND(I89*H89,2)</f>
        <v>0</v>
      </c>
      <c r="K89" s="220" t="s">
        <v>19</v>
      </c>
      <c r="L89" s="47"/>
      <c r="M89" s="225" t="s">
        <v>19</v>
      </c>
      <c r="N89" s="226" t="s">
        <v>50</v>
      </c>
      <c r="O89" s="8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9" t="s">
        <v>6781</v>
      </c>
      <c r="AT89" s="229" t="s">
        <v>375</v>
      </c>
      <c r="AU89" s="229" t="s">
        <v>91</v>
      </c>
      <c r="AY89" s="20" t="s">
        <v>373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0" t="s">
        <v>91</v>
      </c>
      <c r="BK89" s="230">
        <f>ROUND(I89*H89,2)</f>
        <v>0</v>
      </c>
      <c r="BL89" s="20" t="s">
        <v>6781</v>
      </c>
      <c r="BM89" s="229" t="s">
        <v>8947</v>
      </c>
    </row>
    <row r="90" s="2" customFormat="1" ht="16.5" customHeight="1">
      <c r="A90" s="41"/>
      <c r="B90" s="42"/>
      <c r="C90" s="218" t="s">
        <v>379</v>
      </c>
      <c r="D90" s="218" t="s">
        <v>375</v>
      </c>
      <c r="E90" s="219" t="s">
        <v>8948</v>
      </c>
      <c r="F90" s="220" t="s">
        <v>8949</v>
      </c>
      <c r="G90" s="221" t="s">
        <v>595</v>
      </c>
      <c r="H90" s="222">
        <v>1</v>
      </c>
      <c r="I90" s="223"/>
      <c r="J90" s="224">
        <f>ROUND(I90*H90,2)</f>
        <v>0</v>
      </c>
      <c r="K90" s="220" t="s">
        <v>19</v>
      </c>
      <c r="L90" s="47"/>
      <c r="M90" s="225" t="s">
        <v>19</v>
      </c>
      <c r="N90" s="226" t="s">
        <v>50</v>
      </c>
      <c r="O90" s="87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9" t="s">
        <v>6781</v>
      </c>
      <c r="AT90" s="229" t="s">
        <v>375</v>
      </c>
      <c r="AU90" s="229" t="s">
        <v>91</v>
      </c>
      <c r="AY90" s="20" t="s">
        <v>373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0" t="s">
        <v>91</v>
      </c>
      <c r="BK90" s="230">
        <f>ROUND(I90*H90,2)</f>
        <v>0</v>
      </c>
      <c r="BL90" s="20" t="s">
        <v>6781</v>
      </c>
      <c r="BM90" s="229" t="s">
        <v>8950</v>
      </c>
    </row>
    <row r="91" s="2" customFormat="1">
      <c r="A91" s="41"/>
      <c r="B91" s="42"/>
      <c r="C91" s="43"/>
      <c r="D91" s="238" t="s">
        <v>7389</v>
      </c>
      <c r="E91" s="43"/>
      <c r="F91" s="306" t="s">
        <v>8951</v>
      </c>
      <c r="G91" s="43"/>
      <c r="H91" s="43"/>
      <c r="I91" s="233"/>
      <c r="J91" s="43"/>
      <c r="K91" s="43"/>
      <c r="L91" s="47"/>
      <c r="M91" s="234"/>
      <c r="N91" s="23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7389</v>
      </c>
      <c r="AU91" s="20" t="s">
        <v>91</v>
      </c>
    </row>
    <row r="92" s="2" customFormat="1" ht="16.5" customHeight="1">
      <c r="A92" s="41"/>
      <c r="B92" s="42"/>
      <c r="C92" s="218" t="s">
        <v>405</v>
      </c>
      <c r="D92" s="218" t="s">
        <v>375</v>
      </c>
      <c r="E92" s="219" t="s">
        <v>8952</v>
      </c>
      <c r="F92" s="220" t="s">
        <v>8953</v>
      </c>
      <c r="G92" s="221" t="s">
        <v>595</v>
      </c>
      <c r="H92" s="222">
        <v>1</v>
      </c>
      <c r="I92" s="223"/>
      <c r="J92" s="224">
        <f>ROUND(I92*H92,2)</f>
        <v>0</v>
      </c>
      <c r="K92" s="220" t="s">
        <v>19</v>
      </c>
      <c r="L92" s="47"/>
      <c r="M92" s="225" t="s">
        <v>19</v>
      </c>
      <c r="N92" s="226" t="s">
        <v>50</v>
      </c>
      <c r="O92" s="87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9" t="s">
        <v>6781</v>
      </c>
      <c r="AT92" s="229" t="s">
        <v>375</v>
      </c>
      <c r="AU92" s="229" t="s">
        <v>91</v>
      </c>
      <c r="AY92" s="20" t="s">
        <v>373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0" t="s">
        <v>91</v>
      </c>
      <c r="BK92" s="230">
        <f>ROUND(I92*H92,2)</f>
        <v>0</v>
      </c>
      <c r="BL92" s="20" t="s">
        <v>6781</v>
      </c>
      <c r="BM92" s="229" t="s">
        <v>8954</v>
      </c>
    </row>
    <row r="93" s="2" customFormat="1">
      <c r="A93" s="41"/>
      <c r="B93" s="42"/>
      <c r="C93" s="43"/>
      <c r="D93" s="238" t="s">
        <v>7389</v>
      </c>
      <c r="E93" s="43"/>
      <c r="F93" s="306" t="s">
        <v>8955</v>
      </c>
      <c r="G93" s="43"/>
      <c r="H93" s="43"/>
      <c r="I93" s="233"/>
      <c r="J93" s="43"/>
      <c r="K93" s="43"/>
      <c r="L93" s="47"/>
      <c r="M93" s="234"/>
      <c r="N93" s="23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7389</v>
      </c>
      <c r="AU93" s="20" t="s">
        <v>91</v>
      </c>
    </row>
    <row r="94" s="2" customFormat="1" ht="16.5" customHeight="1">
      <c r="A94" s="41"/>
      <c r="B94" s="42"/>
      <c r="C94" s="218" t="s">
        <v>411</v>
      </c>
      <c r="D94" s="218" t="s">
        <v>375</v>
      </c>
      <c r="E94" s="219" t="s">
        <v>8956</v>
      </c>
      <c r="F94" s="220" t="s">
        <v>8957</v>
      </c>
      <c r="G94" s="221" t="s">
        <v>595</v>
      </c>
      <c r="H94" s="222">
        <v>1</v>
      </c>
      <c r="I94" s="223"/>
      <c r="J94" s="224">
        <f>ROUND(I94*H94,2)</f>
        <v>0</v>
      </c>
      <c r="K94" s="220" t="s">
        <v>19</v>
      </c>
      <c r="L94" s="47"/>
      <c r="M94" s="225" t="s">
        <v>19</v>
      </c>
      <c r="N94" s="226" t="s">
        <v>50</v>
      </c>
      <c r="O94" s="87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9" t="s">
        <v>6781</v>
      </c>
      <c r="AT94" s="229" t="s">
        <v>375</v>
      </c>
      <c r="AU94" s="229" t="s">
        <v>91</v>
      </c>
      <c r="AY94" s="20" t="s">
        <v>373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0" t="s">
        <v>91</v>
      </c>
      <c r="BK94" s="230">
        <f>ROUND(I94*H94,2)</f>
        <v>0</v>
      </c>
      <c r="BL94" s="20" t="s">
        <v>6781</v>
      </c>
      <c r="BM94" s="229" t="s">
        <v>8958</v>
      </c>
    </row>
    <row r="95" s="2" customFormat="1" ht="24.15" customHeight="1">
      <c r="A95" s="41"/>
      <c r="B95" s="42"/>
      <c r="C95" s="218" t="s">
        <v>416</v>
      </c>
      <c r="D95" s="218" t="s">
        <v>375</v>
      </c>
      <c r="E95" s="219" t="s">
        <v>8959</v>
      </c>
      <c r="F95" s="220" t="s">
        <v>8960</v>
      </c>
      <c r="G95" s="221" t="s">
        <v>595</v>
      </c>
      <c r="H95" s="222">
        <v>1</v>
      </c>
      <c r="I95" s="223"/>
      <c r="J95" s="224">
        <f>ROUND(I95*H95,2)</f>
        <v>0</v>
      </c>
      <c r="K95" s="220" t="s">
        <v>19</v>
      </c>
      <c r="L95" s="47"/>
      <c r="M95" s="225" t="s">
        <v>19</v>
      </c>
      <c r="N95" s="226" t="s">
        <v>50</v>
      </c>
      <c r="O95" s="87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9" t="s">
        <v>6781</v>
      </c>
      <c r="AT95" s="229" t="s">
        <v>375</v>
      </c>
      <c r="AU95" s="229" t="s">
        <v>91</v>
      </c>
      <c r="AY95" s="20" t="s">
        <v>373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0" t="s">
        <v>91</v>
      </c>
      <c r="BK95" s="230">
        <f>ROUND(I95*H95,2)</f>
        <v>0</v>
      </c>
      <c r="BL95" s="20" t="s">
        <v>6781</v>
      </c>
      <c r="BM95" s="229" t="s">
        <v>8961</v>
      </c>
    </row>
    <row r="96" s="2" customFormat="1">
      <c r="A96" s="41"/>
      <c r="B96" s="42"/>
      <c r="C96" s="43"/>
      <c r="D96" s="238" t="s">
        <v>7389</v>
      </c>
      <c r="E96" s="43"/>
      <c r="F96" s="306" t="s">
        <v>8962</v>
      </c>
      <c r="G96" s="43"/>
      <c r="H96" s="43"/>
      <c r="I96" s="233"/>
      <c r="J96" s="43"/>
      <c r="K96" s="43"/>
      <c r="L96" s="47"/>
      <c r="M96" s="234"/>
      <c r="N96" s="23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7389</v>
      </c>
      <c r="AU96" s="20" t="s">
        <v>91</v>
      </c>
    </row>
    <row r="97" s="2" customFormat="1" ht="16.5" customHeight="1">
      <c r="A97" s="41"/>
      <c r="B97" s="42"/>
      <c r="C97" s="218" t="s">
        <v>422</v>
      </c>
      <c r="D97" s="218" t="s">
        <v>375</v>
      </c>
      <c r="E97" s="219" t="s">
        <v>8963</v>
      </c>
      <c r="F97" s="220" t="s">
        <v>8964</v>
      </c>
      <c r="G97" s="221" t="s">
        <v>8965</v>
      </c>
      <c r="H97" s="222">
        <v>1</v>
      </c>
      <c r="I97" s="223"/>
      <c r="J97" s="224">
        <f>ROUND(I97*H97,2)</f>
        <v>0</v>
      </c>
      <c r="K97" s="220" t="s">
        <v>19</v>
      </c>
      <c r="L97" s="47"/>
      <c r="M97" s="225" t="s">
        <v>19</v>
      </c>
      <c r="N97" s="226" t="s">
        <v>50</v>
      </c>
      <c r="O97" s="87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9" t="s">
        <v>6781</v>
      </c>
      <c r="AT97" s="229" t="s">
        <v>375</v>
      </c>
      <c r="AU97" s="229" t="s">
        <v>91</v>
      </c>
      <c r="AY97" s="20" t="s">
        <v>373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91</v>
      </c>
      <c r="BK97" s="230">
        <f>ROUND(I97*H97,2)</f>
        <v>0</v>
      </c>
      <c r="BL97" s="20" t="s">
        <v>6781</v>
      </c>
      <c r="BM97" s="229" t="s">
        <v>8966</v>
      </c>
    </row>
    <row r="98" s="13" customFormat="1">
      <c r="A98" s="13"/>
      <c r="B98" s="236"/>
      <c r="C98" s="237"/>
      <c r="D98" s="238" t="s">
        <v>383</v>
      </c>
      <c r="E98" s="239" t="s">
        <v>19</v>
      </c>
      <c r="F98" s="240" t="s">
        <v>8967</v>
      </c>
      <c r="G98" s="237"/>
      <c r="H98" s="239" t="s">
        <v>19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383</v>
      </c>
      <c r="AU98" s="246" t="s">
        <v>91</v>
      </c>
      <c r="AV98" s="13" t="s">
        <v>85</v>
      </c>
      <c r="AW98" s="13" t="s">
        <v>37</v>
      </c>
      <c r="AX98" s="13" t="s">
        <v>78</v>
      </c>
      <c r="AY98" s="246" t="s">
        <v>373</v>
      </c>
    </row>
    <row r="99" s="13" customFormat="1">
      <c r="A99" s="13"/>
      <c r="B99" s="236"/>
      <c r="C99" s="237"/>
      <c r="D99" s="238" t="s">
        <v>383</v>
      </c>
      <c r="E99" s="239" t="s">
        <v>19</v>
      </c>
      <c r="F99" s="240" t="s">
        <v>8968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383</v>
      </c>
      <c r="AU99" s="246" t="s">
        <v>91</v>
      </c>
      <c r="AV99" s="13" t="s">
        <v>85</v>
      </c>
      <c r="AW99" s="13" t="s">
        <v>37</v>
      </c>
      <c r="AX99" s="13" t="s">
        <v>78</v>
      </c>
      <c r="AY99" s="246" t="s">
        <v>373</v>
      </c>
    </row>
    <row r="100" s="14" customFormat="1">
      <c r="A100" s="14"/>
      <c r="B100" s="247"/>
      <c r="C100" s="248"/>
      <c r="D100" s="238" t="s">
        <v>383</v>
      </c>
      <c r="E100" s="249" t="s">
        <v>19</v>
      </c>
      <c r="F100" s="250" t="s">
        <v>85</v>
      </c>
      <c r="G100" s="248"/>
      <c r="H100" s="251">
        <v>1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383</v>
      </c>
      <c r="AU100" s="257" t="s">
        <v>91</v>
      </c>
      <c r="AV100" s="14" t="s">
        <v>91</v>
      </c>
      <c r="AW100" s="14" t="s">
        <v>37</v>
      </c>
      <c r="AX100" s="14" t="s">
        <v>78</v>
      </c>
      <c r="AY100" s="257" t="s">
        <v>373</v>
      </c>
    </row>
    <row r="101" s="15" customFormat="1">
      <c r="A101" s="15"/>
      <c r="B101" s="258"/>
      <c r="C101" s="259"/>
      <c r="D101" s="238" t="s">
        <v>383</v>
      </c>
      <c r="E101" s="260" t="s">
        <v>19</v>
      </c>
      <c r="F101" s="261" t="s">
        <v>386</v>
      </c>
      <c r="G101" s="259"/>
      <c r="H101" s="262">
        <v>1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8" t="s">
        <v>383</v>
      </c>
      <c r="AU101" s="268" t="s">
        <v>91</v>
      </c>
      <c r="AV101" s="15" t="s">
        <v>379</v>
      </c>
      <c r="AW101" s="15" t="s">
        <v>37</v>
      </c>
      <c r="AX101" s="15" t="s">
        <v>85</v>
      </c>
      <c r="AY101" s="268" t="s">
        <v>373</v>
      </c>
    </row>
    <row r="102" s="2" customFormat="1" ht="33" customHeight="1">
      <c r="A102" s="41"/>
      <c r="B102" s="42"/>
      <c r="C102" s="218" t="s">
        <v>430</v>
      </c>
      <c r="D102" s="218" t="s">
        <v>375</v>
      </c>
      <c r="E102" s="219" t="s">
        <v>8969</v>
      </c>
      <c r="F102" s="220" t="s">
        <v>8970</v>
      </c>
      <c r="G102" s="221" t="s">
        <v>595</v>
      </c>
      <c r="H102" s="222">
        <v>1</v>
      </c>
      <c r="I102" s="223"/>
      <c r="J102" s="224">
        <f>ROUND(I102*H102,2)</f>
        <v>0</v>
      </c>
      <c r="K102" s="220" t="s">
        <v>19</v>
      </c>
      <c r="L102" s="47"/>
      <c r="M102" s="225" t="s">
        <v>19</v>
      </c>
      <c r="N102" s="226" t="s">
        <v>50</v>
      </c>
      <c r="O102" s="87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9" t="s">
        <v>6781</v>
      </c>
      <c r="AT102" s="229" t="s">
        <v>375</v>
      </c>
      <c r="AU102" s="229" t="s">
        <v>91</v>
      </c>
      <c r="AY102" s="20" t="s">
        <v>373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91</v>
      </c>
      <c r="BK102" s="230">
        <f>ROUND(I102*H102,2)</f>
        <v>0</v>
      </c>
      <c r="BL102" s="20" t="s">
        <v>6781</v>
      </c>
      <c r="BM102" s="229" t="s">
        <v>8971</v>
      </c>
    </row>
    <row r="103" s="2" customFormat="1" ht="24.15" customHeight="1">
      <c r="A103" s="41"/>
      <c r="B103" s="42"/>
      <c r="C103" s="218" t="s">
        <v>435</v>
      </c>
      <c r="D103" s="218" t="s">
        <v>375</v>
      </c>
      <c r="E103" s="219" t="s">
        <v>8972</v>
      </c>
      <c r="F103" s="220" t="s">
        <v>8973</v>
      </c>
      <c r="G103" s="221" t="s">
        <v>595</v>
      </c>
      <c r="H103" s="222">
        <v>1</v>
      </c>
      <c r="I103" s="223"/>
      <c r="J103" s="224">
        <f>ROUND(I103*H103,2)</f>
        <v>0</v>
      </c>
      <c r="K103" s="220" t="s">
        <v>19</v>
      </c>
      <c r="L103" s="47"/>
      <c r="M103" s="225" t="s">
        <v>19</v>
      </c>
      <c r="N103" s="226" t="s">
        <v>50</v>
      </c>
      <c r="O103" s="87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9" t="s">
        <v>6781</v>
      </c>
      <c r="AT103" s="229" t="s">
        <v>375</v>
      </c>
      <c r="AU103" s="229" t="s">
        <v>91</v>
      </c>
      <c r="AY103" s="20" t="s">
        <v>373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0" t="s">
        <v>91</v>
      </c>
      <c r="BK103" s="230">
        <f>ROUND(I103*H103,2)</f>
        <v>0</v>
      </c>
      <c r="BL103" s="20" t="s">
        <v>6781</v>
      </c>
      <c r="BM103" s="229" t="s">
        <v>8974</v>
      </c>
    </row>
    <row r="104" s="2" customFormat="1" ht="24.15" customHeight="1">
      <c r="A104" s="41"/>
      <c r="B104" s="42"/>
      <c r="C104" s="218" t="s">
        <v>449</v>
      </c>
      <c r="D104" s="218" t="s">
        <v>375</v>
      </c>
      <c r="E104" s="219" t="s">
        <v>8975</v>
      </c>
      <c r="F104" s="220" t="s">
        <v>8976</v>
      </c>
      <c r="G104" s="221" t="s">
        <v>595</v>
      </c>
      <c r="H104" s="222">
        <v>1</v>
      </c>
      <c r="I104" s="223"/>
      <c r="J104" s="224">
        <f>ROUND(I104*H104,2)</f>
        <v>0</v>
      </c>
      <c r="K104" s="220" t="s">
        <v>19</v>
      </c>
      <c r="L104" s="47"/>
      <c r="M104" s="225" t="s">
        <v>19</v>
      </c>
      <c r="N104" s="226" t="s">
        <v>50</v>
      </c>
      <c r="O104" s="87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9" t="s">
        <v>6781</v>
      </c>
      <c r="AT104" s="229" t="s">
        <v>375</v>
      </c>
      <c r="AU104" s="229" t="s">
        <v>91</v>
      </c>
      <c r="AY104" s="20" t="s">
        <v>373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91</v>
      </c>
      <c r="BK104" s="230">
        <f>ROUND(I104*H104,2)</f>
        <v>0</v>
      </c>
      <c r="BL104" s="20" t="s">
        <v>6781</v>
      </c>
      <c r="BM104" s="229" t="s">
        <v>8977</v>
      </c>
    </row>
    <row r="105" s="2" customFormat="1" ht="24.15" customHeight="1">
      <c r="A105" s="41"/>
      <c r="B105" s="42"/>
      <c r="C105" s="218" t="s">
        <v>8</v>
      </c>
      <c r="D105" s="218" t="s">
        <v>375</v>
      </c>
      <c r="E105" s="219" t="s">
        <v>8978</v>
      </c>
      <c r="F105" s="220" t="s">
        <v>8979</v>
      </c>
      <c r="G105" s="221" t="s">
        <v>595</v>
      </c>
      <c r="H105" s="222">
        <v>1</v>
      </c>
      <c r="I105" s="223"/>
      <c r="J105" s="224">
        <f>ROUND(I105*H105,2)</f>
        <v>0</v>
      </c>
      <c r="K105" s="220" t="s">
        <v>19</v>
      </c>
      <c r="L105" s="47"/>
      <c r="M105" s="225" t="s">
        <v>19</v>
      </c>
      <c r="N105" s="226" t="s">
        <v>50</v>
      </c>
      <c r="O105" s="87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9" t="s">
        <v>6781</v>
      </c>
      <c r="AT105" s="229" t="s">
        <v>375</v>
      </c>
      <c r="AU105" s="229" t="s">
        <v>91</v>
      </c>
      <c r="AY105" s="20" t="s">
        <v>373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0" t="s">
        <v>91</v>
      </c>
      <c r="BK105" s="230">
        <f>ROUND(I105*H105,2)</f>
        <v>0</v>
      </c>
      <c r="BL105" s="20" t="s">
        <v>6781</v>
      </c>
      <c r="BM105" s="229" t="s">
        <v>8980</v>
      </c>
    </row>
    <row r="106" s="2" customFormat="1" ht="16.5" customHeight="1">
      <c r="A106" s="41"/>
      <c r="B106" s="42"/>
      <c r="C106" s="218" t="s">
        <v>460</v>
      </c>
      <c r="D106" s="218" t="s">
        <v>375</v>
      </c>
      <c r="E106" s="219" t="s">
        <v>8981</v>
      </c>
      <c r="F106" s="220" t="s">
        <v>8982</v>
      </c>
      <c r="G106" s="221" t="s">
        <v>595</v>
      </c>
      <c r="H106" s="222">
        <v>1</v>
      </c>
      <c r="I106" s="223"/>
      <c r="J106" s="224">
        <f>ROUND(I106*H106,2)</f>
        <v>0</v>
      </c>
      <c r="K106" s="220" t="s">
        <v>19</v>
      </c>
      <c r="L106" s="47"/>
      <c r="M106" s="225" t="s">
        <v>19</v>
      </c>
      <c r="N106" s="226" t="s">
        <v>50</v>
      </c>
      <c r="O106" s="8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9" t="s">
        <v>6781</v>
      </c>
      <c r="AT106" s="229" t="s">
        <v>375</v>
      </c>
      <c r="AU106" s="229" t="s">
        <v>91</v>
      </c>
      <c r="AY106" s="20" t="s">
        <v>373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0" t="s">
        <v>91</v>
      </c>
      <c r="BK106" s="230">
        <f>ROUND(I106*H106,2)</f>
        <v>0</v>
      </c>
      <c r="BL106" s="20" t="s">
        <v>6781</v>
      </c>
      <c r="BM106" s="229" t="s">
        <v>8983</v>
      </c>
    </row>
    <row r="107" s="2" customFormat="1" ht="37.8" customHeight="1">
      <c r="A107" s="41"/>
      <c r="B107" s="42"/>
      <c r="C107" s="218" t="s">
        <v>467</v>
      </c>
      <c r="D107" s="218" t="s">
        <v>375</v>
      </c>
      <c r="E107" s="219" t="s">
        <v>8984</v>
      </c>
      <c r="F107" s="220" t="s">
        <v>8985</v>
      </c>
      <c r="G107" s="221" t="s">
        <v>595</v>
      </c>
      <c r="H107" s="222">
        <v>1</v>
      </c>
      <c r="I107" s="223"/>
      <c r="J107" s="224">
        <f>ROUND(I107*H107,2)</f>
        <v>0</v>
      </c>
      <c r="K107" s="220" t="s">
        <v>19</v>
      </c>
      <c r="L107" s="47"/>
      <c r="M107" s="225" t="s">
        <v>19</v>
      </c>
      <c r="N107" s="226" t="s">
        <v>50</v>
      </c>
      <c r="O107" s="8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9" t="s">
        <v>6781</v>
      </c>
      <c r="AT107" s="229" t="s">
        <v>375</v>
      </c>
      <c r="AU107" s="229" t="s">
        <v>91</v>
      </c>
      <c r="AY107" s="20" t="s">
        <v>373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91</v>
      </c>
      <c r="BK107" s="230">
        <f>ROUND(I107*H107,2)</f>
        <v>0</v>
      </c>
      <c r="BL107" s="20" t="s">
        <v>6781</v>
      </c>
      <c r="BM107" s="229" t="s">
        <v>8986</v>
      </c>
    </row>
    <row r="108" s="2" customFormat="1" ht="24.15" customHeight="1">
      <c r="A108" s="41"/>
      <c r="B108" s="42"/>
      <c r="C108" s="218" t="s">
        <v>475</v>
      </c>
      <c r="D108" s="218" t="s">
        <v>375</v>
      </c>
      <c r="E108" s="219" t="s">
        <v>8987</v>
      </c>
      <c r="F108" s="220" t="s">
        <v>8988</v>
      </c>
      <c r="G108" s="221" t="s">
        <v>595</v>
      </c>
      <c r="H108" s="222">
        <v>1</v>
      </c>
      <c r="I108" s="223"/>
      <c r="J108" s="224">
        <f>ROUND(I108*H108,2)</f>
        <v>0</v>
      </c>
      <c r="K108" s="220" t="s">
        <v>19</v>
      </c>
      <c r="L108" s="47"/>
      <c r="M108" s="225" t="s">
        <v>19</v>
      </c>
      <c r="N108" s="226" t="s">
        <v>50</v>
      </c>
      <c r="O108" s="8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9" t="s">
        <v>6781</v>
      </c>
      <c r="AT108" s="229" t="s">
        <v>375</v>
      </c>
      <c r="AU108" s="229" t="s">
        <v>91</v>
      </c>
      <c r="AY108" s="20" t="s">
        <v>373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0" t="s">
        <v>91</v>
      </c>
      <c r="BK108" s="230">
        <f>ROUND(I108*H108,2)</f>
        <v>0</v>
      </c>
      <c r="BL108" s="20" t="s">
        <v>6781</v>
      </c>
      <c r="BM108" s="229" t="s">
        <v>8989</v>
      </c>
    </row>
    <row r="109" s="2" customFormat="1" ht="24.15" customHeight="1">
      <c r="A109" s="41"/>
      <c r="B109" s="42"/>
      <c r="C109" s="218" t="s">
        <v>482</v>
      </c>
      <c r="D109" s="218" t="s">
        <v>375</v>
      </c>
      <c r="E109" s="219" t="s">
        <v>8990</v>
      </c>
      <c r="F109" s="220" t="s">
        <v>8991</v>
      </c>
      <c r="G109" s="221" t="s">
        <v>595</v>
      </c>
      <c r="H109" s="222">
        <v>1</v>
      </c>
      <c r="I109" s="223"/>
      <c r="J109" s="224">
        <f>ROUND(I109*H109,2)</f>
        <v>0</v>
      </c>
      <c r="K109" s="220" t="s">
        <v>19</v>
      </c>
      <c r="L109" s="47"/>
      <c r="M109" s="225" t="s">
        <v>19</v>
      </c>
      <c r="N109" s="226" t="s">
        <v>50</v>
      </c>
      <c r="O109" s="8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9" t="s">
        <v>6781</v>
      </c>
      <c r="AT109" s="229" t="s">
        <v>375</v>
      </c>
      <c r="AU109" s="229" t="s">
        <v>91</v>
      </c>
      <c r="AY109" s="20" t="s">
        <v>373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0" t="s">
        <v>91</v>
      </c>
      <c r="BK109" s="230">
        <f>ROUND(I109*H109,2)</f>
        <v>0</v>
      </c>
      <c r="BL109" s="20" t="s">
        <v>6781</v>
      </c>
      <c r="BM109" s="229" t="s">
        <v>8992</v>
      </c>
    </row>
    <row r="110" s="2" customFormat="1" ht="24.15" customHeight="1">
      <c r="A110" s="41"/>
      <c r="B110" s="42"/>
      <c r="C110" s="218" t="s">
        <v>488</v>
      </c>
      <c r="D110" s="218" t="s">
        <v>375</v>
      </c>
      <c r="E110" s="219" t="s">
        <v>8993</v>
      </c>
      <c r="F110" s="220" t="s">
        <v>8994</v>
      </c>
      <c r="G110" s="221" t="s">
        <v>595</v>
      </c>
      <c r="H110" s="222">
        <v>1</v>
      </c>
      <c r="I110" s="223"/>
      <c r="J110" s="224">
        <f>ROUND(I110*H110,2)</f>
        <v>0</v>
      </c>
      <c r="K110" s="220" t="s">
        <v>19</v>
      </c>
      <c r="L110" s="47"/>
      <c r="M110" s="225" t="s">
        <v>19</v>
      </c>
      <c r="N110" s="226" t="s">
        <v>50</v>
      </c>
      <c r="O110" s="8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9" t="s">
        <v>6781</v>
      </c>
      <c r="AT110" s="229" t="s">
        <v>375</v>
      </c>
      <c r="AU110" s="229" t="s">
        <v>91</v>
      </c>
      <c r="AY110" s="20" t="s">
        <v>373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91</v>
      </c>
      <c r="BK110" s="230">
        <f>ROUND(I110*H110,2)</f>
        <v>0</v>
      </c>
      <c r="BL110" s="20" t="s">
        <v>6781</v>
      </c>
      <c r="BM110" s="229" t="s">
        <v>8995</v>
      </c>
    </row>
    <row r="111" s="2" customFormat="1" ht="37.8" customHeight="1">
      <c r="A111" s="41"/>
      <c r="B111" s="42"/>
      <c r="C111" s="218" t="s">
        <v>494</v>
      </c>
      <c r="D111" s="218" t="s">
        <v>375</v>
      </c>
      <c r="E111" s="219" t="s">
        <v>8996</v>
      </c>
      <c r="F111" s="220" t="s">
        <v>8997</v>
      </c>
      <c r="G111" s="221" t="s">
        <v>595</v>
      </c>
      <c r="H111" s="222">
        <v>1</v>
      </c>
      <c r="I111" s="223"/>
      <c r="J111" s="224">
        <f>ROUND(I111*H111,2)</f>
        <v>0</v>
      </c>
      <c r="K111" s="220" t="s">
        <v>19</v>
      </c>
      <c r="L111" s="47"/>
      <c r="M111" s="225" t="s">
        <v>19</v>
      </c>
      <c r="N111" s="226" t="s">
        <v>50</v>
      </c>
      <c r="O111" s="87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9" t="s">
        <v>6781</v>
      </c>
      <c r="AT111" s="229" t="s">
        <v>375</v>
      </c>
      <c r="AU111" s="229" t="s">
        <v>91</v>
      </c>
      <c r="AY111" s="20" t="s">
        <v>373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0" t="s">
        <v>91</v>
      </c>
      <c r="BK111" s="230">
        <f>ROUND(I111*H111,2)</f>
        <v>0</v>
      </c>
      <c r="BL111" s="20" t="s">
        <v>6781</v>
      </c>
      <c r="BM111" s="229" t="s">
        <v>8998</v>
      </c>
    </row>
    <row r="112" s="2" customFormat="1" ht="24.15" customHeight="1">
      <c r="A112" s="41"/>
      <c r="B112" s="42"/>
      <c r="C112" s="218" t="s">
        <v>501</v>
      </c>
      <c r="D112" s="218" t="s">
        <v>375</v>
      </c>
      <c r="E112" s="219" t="s">
        <v>8999</v>
      </c>
      <c r="F112" s="220" t="s">
        <v>9000</v>
      </c>
      <c r="G112" s="221" t="s">
        <v>595</v>
      </c>
      <c r="H112" s="222">
        <v>1</v>
      </c>
      <c r="I112" s="223"/>
      <c r="J112" s="224">
        <f>ROUND(I112*H112,2)</f>
        <v>0</v>
      </c>
      <c r="K112" s="220" t="s">
        <v>19</v>
      </c>
      <c r="L112" s="47"/>
      <c r="M112" s="225" t="s">
        <v>19</v>
      </c>
      <c r="N112" s="226" t="s">
        <v>50</v>
      </c>
      <c r="O112" s="8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9" t="s">
        <v>6781</v>
      </c>
      <c r="AT112" s="229" t="s">
        <v>375</v>
      </c>
      <c r="AU112" s="229" t="s">
        <v>91</v>
      </c>
      <c r="AY112" s="20" t="s">
        <v>373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0" t="s">
        <v>91</v>
      </c>
      <c r="BK112" s="230">
        <f>ROUND(I112*H112,2)</f>
        <v>0</v>
      </c>
      <c r="BL112" s="20" t="s">
        <v>6781</v>
      </c>
      <c r="BM112" s="229" t="s">
        <v>9001</v>
      </c>
    </row>
    <row r="113" s="12" customFormat="1" ht="22.8" customHeight="1">
      <c r="A113" s="12"/>
      <c r="B113" s="202"/>
      <c r="C113" s="203"/>
      <c r="D113" s="204" t="s">
        <v>77</v>
      </c>
      <c r="E113" s="216" t="s">
        <v>9002</v>
      </c>
      <c r="F113" s="216" t="s">
        <v>9003</v>
      </c>
      <c r="G113" s="203"/>
      <c r="H113" s="203"/>
      <c r="I113" s="206"/>
      <c r="J113" s="217">
        <f>BK113</f>
        <v>0</v>
      </c>
      <c r="K113" s="203"/>
      <c r="L113" s="208"/>
      <c r="M113" s="209"/>
      <c r="N113" s="210"/>
      <c r="O113" s="210"/>
      <c r="P113" s="211">
        <f>SUM(P114:P121)</f>
        <v>0</v>
      </c>
      <c r="Q113" s="210"/>
      <c r="R113" s="211">
        <f>SUM(R114:R121)</f>
        <v>0</v>
      </c>
      <c r="S113" s="210"/>
      <c r="T113" s="212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3" t="s">
        <v>405</v>
      </c>
      <c r="AT113" s="214" t="s">
        <v>77</v>
      </c>
      <c r="AU113" s="214" t="s">
        <v>85</v>
      </c>
      <c r="AY113" s="213" t="s">
        <v>373</v>
      </c>
      <c r="BK113" s="215">
        <f>SUM(BK114:BK121)</f>
        <v>0</v>
      </c>
    </row>
    <row r="114" s="2" customFormat="1" ht="24.15" customHeight="1">
      <c r="A114" s="41"/>
      <c r="B114" s="42"/>
      <c r="C114" s="218" t="s">
        <v>512</v>
      </c>
      <c r="D114" s="218" t="s">
        <v>375</v>
      </c>
      <c r="E114" s="219" t="s">
        <v>9004</v>
      </c>
      <c r="F114" s="220" t="s">
        <v>9005</v>
      </c>
      <c r="G114" s="221" t="s">
        <v>8965</v>
      </c>
      <c r="H114" s="222">
        <v>1</v>
      </c>
      <c r="I114" s="223"/>
      <c r="J114" s="224">
        <f>ROUND(I114*H114,2)</f>
        <v>0</v>
      </c>
      <c r="K114" s="220" t="s">
        <v>19</v>
      </c>
      <c r="L114" s="47"/>
      <c r="M114" s="225" t="s">
        <v>19</v>
      </c>
      <c r="N114" s="226" t="s">
        <v>50</v>
      </c>
      <c r="O114" s="87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9" t="s">
        <v>6781</v>
      </c>
      <c r="AT114" s="229" t="s">
        <v>375</v>
      </c>
      <c r="AU114" s="229" t="s">
        <v>91</v>
      </c>
      <c r="AY114" s="20" t="s">
        <v>373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0" t="s">
        <v>91</v>
      </c>
      <c r="BK114" s="230">
        <f>ROUND(I114*H114,2)</f>
        <v>0</v>
      </c>
      <c r="BL114" s="20" t="s">
        <v>6781</v>
      </c>
      <c r="BM114" s="229" t="s">
        <v>9006</v>
      </c>
    </row>
    <row r="115" s="2" customFormat="1">
      <c r="A115" s="41"/>
      <c r="B115" s="42"/>
      <c r="C115" s="43"/>
      <c r="D115" s="238" t="s">
        <v>7389</v>
      </c>
      <c r="E115" s="43"/>
      <c r="F115" s="306" t="s">
        <v>9007</v>
      </c>
      <c r="G115" s="43"/>
      <c r="H115" s="43"/>
      <c r="I115" s="233"/>
      <c r="J115" s="43"/>
      <c r="K115" s="43"/>
      <c r="L115" s="47"/>
      <c r="M115" s="234"/>
      <c r="N115" s="23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7389</v>
      </c>
      <c r="AU115" s="20" t="s">
        <v>91</v>
      </c>
    </row>
    <row r="116" s="2" customFormat="1" ht="16.5" customHeight="1">
      <c r="A116" s="41"/>
      <c r="B116" s="42"/>
      <c r="C116" s="218" t="s">
        <v>7</v>
      </c>
      <c r="D116" s="218" t="s">
        <v>375</v>
      </c>
      <c r="E116" s="219" t="s">
        <v>9008</v>
      </c>
      <c r="F116" s="220" t="s">
        <v>9009</v>
      </c>
      <c r="G116" s="221" t="s">
        <v>8965</v>
      </c>
      <c r="H116" s="222">
        <v>1</v>
      </c>
      <c r="I116" s="223"/>
      <c r="J116" s="224">
        <f>ROUND(I116*H116,2)</f>
        <v>0</v>
      </c>
      <c r="K116" s="220" t="s">
        <v>19</v>
      </c>
      <c r="L116" s="47"/>
      <c r="M116" s="225" t="s">
        <v>19</v>
      </c>
      <c r="N116" s="226" t="s">
        <v>50</v>
      </c>
      <c r="O116" s="87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9" t="s">
        <v>6781</v>
      </c>
      <c r="AT116" s="229" t="s">
        <v>375</v>
      </c>
      <c r="AU116" s="229" t="s">
        <v>91</v>
      </c>
      <c r="AY116" s="20" t="s">
        <v>373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91</v>
      </c>
      <c r="BK116" s="230">
        <f>ROUND(I116*H116,2)</f>
        <v>0</v>
      </c>
      <c r="BL116" s="20" t="s">
        <v>6781</v>
      </c>
      <c r="BM116" s="229" t="s">
        <v>9010</v>
      </c>
    </row>
    <row r="117" s="2" customFormat="1" ht="16.5" customHeight="1">
      <c r="A117" s="41"/>
      <c r="B117" s="42"/>
      <c r="C117" s="218" t="s">
        <v>533</v>
      </c>
      <c r="D117" s="218" t="s">
        <v>375</v>
      </c>
      <c r="E117" s="219" t="s">
        <v>9011</v>
      </c>
      <c r="F117" s="220" t="s">
        <v>9012</v>
      </c>
      <c r="G117" s="221" t="s">
        <v>9013</v>
      </c>
      <c r="H117" s="222">
        <v>15</v>
      </c>
      <c r="I117" s="223"/>
      <c r="J117" s="224">
        <f>ROUND(I117*H117,2)</f>
        <v>0</v>
      </c>
      <c r="K117" s="220" t="s">
        <v>19</v>
      </c>
      <c r="L117" s="47"/>
      <c r="M117" s="225" t="s">
        <v>19</v>
      </c>
      <c r="N117" s="226" t="s">
        <v>50</v>
      </c>
      <c r="O117" s="8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9" t="s">
        <v>6781</v>
      </c>
      <c r="AT117" s="229" t="s">
        <v>375</v>
      </c>
      <c r="AU117" s="229" t="s">
        <v>91</v>
      </c>
      <c r="AY117" s="20" t="s">
        <v>373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0" t="s">
        <v>91</v>
      </c>
      <c r="BK117" s="230">
        <f>ROUND(I117*H117,2)</f>
        <v>0</v>
      </c>
      <c r="BL117" s="20" t="s">
        <v>6781</v>
      </c>
      <c r="BM117" s="229" t="s">
        <v>9014</v>
      </c>
    </row>
    <row r="118" s="2" customFormat="1" ht="16.5" customHeight="1">
      <c r="A118" s="41"/>
      <c r="B118" s="42"/>
      <c r="C118" s="218" t="s">
        <v>543</v>
      </c>
      <c r="D118" s="218" t="s">
        <v>375</v>
      </c>
      <c r="E118" s="219" t="s">
        <v>9015</v>
      </c>
      <c r="F118" s="220" t="s">
        <v>9016</v>
      </c>
      <c r="G118" s="221" t="s">
        <v>3112</v>
      </c>
      <c r="H118" s="222">
        <v>330</v>
      </c>
      <c r="I118" s="223"/>
      <c r="J118" s="224">
        <f>ROUND(I118*H118,2)</f>
        <v>0</v>
      </c>
      <c r="K118" s="220" t="s">
        <v>19</v>
      </c>
      <c r="L118" s="47"/>
      <c r="M118" s="225" t="s">
        <v>19</v>
      </c>
      <c r="N118" s="226" t="s">
        <v>50</v>
      </c>
      <c r="O118" s="87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9" t="s">
        <v>6781</v>
      </c>
      <c r="AT118" s="229" t="s">
        <v>375</v>
      </c>
      <c r="AU118" s="229" t="s">
        <v>91</v>
      </c>
      <c r="AY118" s="20" t="s">
        <v>373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91</v>
      </c>
      <c r="BK118" s="230">
        <f>ROUND(I118*H118,2)</f>
        <v>0</v>
      </c>
      <c r="BL118" s="20" t="s">
        <v>6781</v>
      </c>
      <c r="BM118" s="229" t="s">
        <v>9017</v>
      </c>
    </row>
    <row r="119" s="2" customFormat="1" ht="16.5" customHeight="1">
      <c r="A119" s="41"/>
      <c r="B119" s="42"/>
      <c r="C119" s="218" t="s">
        <v>552</v>
      </c>
      <c r="D119" s="218" t="s">
        <v>375</v>
      </c>
      <c r="E119" s="219" t="s">
        <v>9018</v>
      </c>
      <c r="F119" s="220" t="s">
        <v>9019</v>
      </c>
      <c r="G119" s="221" t="s">
        <v>595</v>
      </c>
      <c r="H119" s="222">
        <v>1</v>
      </c>
      <c r="I119" s="223"/>
      <c r="J119" s="224">
        <f>ROUND(I119*H119,2)</f>
        <v>0</v>
      </c>
      <c r="K119" s="220" t="s">
        <v>19</v>
      </c>
      <c r="L119" s="47"/>
      <c r="M119" s="225" t="s">
        <v>19</v>
      </c>
      <c r="N119" s="226" t="s">
        <v>50</v>
      </c>
      <c r="O119" s="87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9" t="s">
        <v>6781</v>
      </c>
      <c r="AT119" s="229" t="s">
        <v>375</v>
      </c>
      <c r="AU119" s="229" t="s">
        <v>91</v>
      </c>
      <c r="AY119" s="20" t="s">
        <v>373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0" t="s">
        <v>91</v>
      </c>
      <c r="BK119" s="230">
        <f>ROUND(I119*H119,2)</f>
        <v>0</v>
      </c>
      <c r="BL119" s="20" t="s">
        <v>6781</v>
      </c>
      <c r="BM119" s="229" t="s">
        <v>9020</v>
      </c>
    </row>
    <row r="120" s="2" customFormat="1" ht="16.5" customHeight="1">
      <c r="A120" s="41"/>
      <c r="B120" s="42"/>
      <c r="C120" s="218" t="s">
        <v>559</v>
      </c>
      <c r="D120" s="218" t="s">
        <v>375</v>
      </c>
      <c r="E120" s="219" t="s">
        <v>9021</v>
      </c>
      <c r="F120" s="220" t="s">
        <v>9022</v>
      </c>
      <c r="G120" s="221" t="s">
        <v>595</v>
      </c>
      <c r="H120" s="222">
        <v>1</v>
      </c>
      <c r="I120" s="223"/>
      <c r="J120" s="224">
        <f>ROUND(I120*H120,2)</f>
        <v>0</v>
      </c>
      <c r="K120" s="220" t="s">
        <v>19</v>
      </c>
      <c r="L120" s="47"/>
      <c r="M120" s="225" t="s">
        <v>19</v>
      </c>
      <c r="N120" s="226" t="s">
        <v>50</v>
      </c>
      <c r="O120" s="87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9" t="s">
        <v>6781</v>
      </c>
      <c r="AT120" s="229" t="s">
        <v>375</v>
      </c>
      <c r="AU120" s="229" t="s">
        <v>91</v>
      </c>
      <c r="AY120" s="20" t="s">
        <v>373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91</v>
      </c>
      <c r="BK120" s="230">
        <f>ROUND(I120*H120,2)</f>
        <v>0</v>
      </c>
      <c r="BL120" s="20" t="s">
        <v>6781</v>
      </c>
      <c r="BM120" s="229" t="s">
        <v>9023</v>
      </c>
    </row>
    <row r="121" s="2" customFormat="1">
      <c r="A121" s="41"/>
      <c r="B121" s="42"/>
      <c r="C121" s="43"/>
      <c r="D121" s="238" t="s">
        <v>7389</v>
      </c>
      <c r="E121" s="43"/>
      <c r="F121" s="306" t="s">
        <v>9024</v>
      </c>
      <c r="G121" s="43"/>
      <c r="H121" s="43"/>
      <c r="I121" s="233"/>
      <c r="J121" s="43"/>
      <c r="K121" s="43"/>
      <c r="L121" s="47"/>
      <c r="M121" s="234"/>
      <c r="N121" s="23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7389</v>
      </c>
      <c r="AU121" s="20" t="s">
        <v>91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6784</v>
      </c>
      <c r="F122" s="216" t="s">
        <v>6785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SUM(P123:P129)</f>
        <v>0</v>
      </c>
      <c r="Q122" s="210"/>
      <c r="R122" s="211">
        <f>SUM(R123:R129)</f>
        <v>0</v>
      </c>
      <c r="S122" s="210"/>
      <c r="T122" s="212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405</v>
      </c>
      <c r="AT122" s="214" t="s">
        <v>77</v>
      </c>
      <c r="AU122" s="214" t="s">
        <v>85</v>
      </c>
      <c r="AY122" s="213" t="s">
        <v>373</v>
      </c>
      <c r="BK122" s="215">
        <f>SUM(BK123:BK129)</f>
        <v>0</v>
      </c>
    </row>
    <row r="123" s="2" customFormat="1" ht="33" customHeight="1">
      <c r="A123" s="41"/>
      <c r="B123" s="42"/>
      <c r="C123" s="218" t="s">
        <v>570</v>
      </c>
      <c r="D123" s="218" t="s">
        <v>375</v>
      </c>
      <c r="E123" s="219" t="s">
        <v>9025</v>
      </c>
      <c r="F123" s="220" t="s">
        <v>9026</v>
      </c>
      <c r="G123" s="221" t="s">
        <v>595</v>
      </c>
      <c r="H123" s="222">
        <v>1</v>
      </c>
      <c r="I123" s="223"/>
      <c r="J123" s="224">
        <f>ROUND(I123*H123,2)</f>
        <v>0</v>
      </c>
      <c r="K123" s="220" t="s">
        <v>19</v>
      </c>
      <c r="L123" s="47"/>
      <c r="M123" s="225" t="s">
        <v>19</v>
      </c>
      <c r="N123" s="226" t="s">
        <v>50</v>
      </c>
      <c r="O123" s="87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9" t="s">
        <v>6781</v>
      </c>
      <c r="AT123" s="229" t="s">
        <v>375</v>
      </c>
      <c r="AU123" s="229" t="s">
        <v>91</v>
      </c>
      <c r="AY123" s="20" t="s">
        <v>373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91</v>
      </c>
      <c r="BK123" s="230">
        <f>ROUND(I123*H123,2)</f>
        <v>0</v>
      </c>
      <c r="BL123" s="20" t="s">
        <v>6781</v>
      </c>
      <c r="BM123" s="229" t="s">
        <v>9027</v>
      </c>
    </row>
    <row r="124" s="2" customFormat="1" ht="37.8" customHeight="1">
      <c r="A124" s="41"/>
      <c r="B124" s="42"/>
      <c r="C124" s="218" t="s">
        <v>578</v>
      </c>
      <c r="D124" s="218" t="s">
        <v>375</v>
      </c>
      <c r="E124" s="219" t="s">
        <v>9028</v>
      </c>
      <c r="F124" s="220" t="s">
        <v>9029</v>
      </c>
      <c r="G124" s="221" t="s">
        <v>595</v>
      </c>
      <c r="H124" s="222">
        <v>12</v>
      </c>
      <c r="I124" s="223"/>
      <c r="J124" s="224">
        <f>ROUND(I124*H124,2)</f>
        <v>0</v>
      </c>
      <c r="K124" s="220" t="s">
        <v>19</v>
      </c>
      <c r="L124" s="47"/>
      <c r="M124" s="225" t="s">
        <v>19</v>
      </c>
      <c r="N124" s="226" t="s">
        <v>50</v>
      </c>
      <c r="O124" s="87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9" t="s">
        <v>6781</v>
      </c>
      <c r="AT124" s="229" t="s">
        <v>375</v>
      </c>
      <c r="AU124" s="229" t="s">
        <v>91</v>
      </c>
      <c r="AY124" s="20" t="s">
        <v>373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0" t="s">
        <v>91</v>
      </c>
      <c r="BK124" s="230">
        <f>ROUND(I124*H124,2)</f>
        <v>0</v>
      </c>
      <c r="BL124" s="20" t="s">
        <v>6781</v>
      </c>
      <c r="BM124" s="229" t="s">
        <v>9030</v>
      </c>
    </row>
    <row r="125" s="2" customFormat="1" ht="16.5" customHeight="1">
      <c r="A125" s="41"/>
      <c r="B125" s="42"/>
      <c r="C125" s="218" t="s">
        <v>587</v>
      </c>
      <c r="D125" s="218" t="s">
        <v>375</v>
      </c>
      <c r="E125" s="219" t="s">
        <v>9031</v>
      </c>
      <c r="F125" s="220" t="s">
        <v>9032</v>
      </c>
      <c r="G125" s="221" t="s">
        <v>595</v>
      </c>
      <c r="H125" s="222">
        <v>1</v>
      </c>
      <c r="I125" s="223"/>
      <c r="J125" s="224">
        <f>ROUND(I125*H125,2)</f>
        <v>0</v>
      </c>
      <c r="K125" s="220" t="s">
        <v>19</v>
      </c>
      <c r="L125" s="47"/>
      <c r="M125" s="225" t="s">
        <v>19</v>
      </c>
      <c r="N125" s="226" t="s">
        <v>50</v>
      </c>
      <c r="O125" s="87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9" t="s">
        <v>6781</v>
      </c>
      <c r="AT125" s="229" t="s">
        <v>375</v>
      </c>
      <c r="AU125" s="229" t="s">
        <v>91</v>
      </c>
      <c r="AY125" s="20" t="s">
        <v>373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91</v>
      </c>
      <c r="BK125" s="230">
        <f>ROUND(I125*H125,2)</f>
        <v>0</v>
      </c>
      <c r="BL125" s="20" t="s">
        <v>6781</v>
      </c>
      <c r="BM125" s="229" t="s">
        <v>9033</v>
      </c>
    </row>
    <row r="126" s="2" customFormat="1" ht="24.15" customHeight="1">
      <c r="A126" s="41"/>
      <c r="B126" s="42"/>
      <c r="C126" s="218" t="s">
        <v>592</v>
      </c>
      <c r="D126" s="218" t="s">
        <v>375</v>
      </c>
      <c r="E126" s="219" t="s">
        <v>9034</v>
      </c>
      <c r="F126" s="220" t="s">
        <v>9035</v>
      </c>
      <c r="G126" s="221" t="s">
        <v>8965</v>
      </c>
      <c r="H126" s="222">
        <v>1</v>
      </c>
      <c r="I126" s="223"/>
      <c r="J126" s="224">
        <f>ROUND(I126*H126,2)</f>
        <v>0</v>
      </c>
      <c r="K126" s="220" t="s">
        <v>19</v>
      </c>
      <c r="L126" s="47"/>
      <c r="M126" s="225" t="s">
        <v>19</v>
      </c>
      <c r="N126" s="226" t="s">
        <v>50</v>
      </c>
      <c r="O126" s="87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9" t="s">
        <v>6781</v>
      </c>
      <c r="AT126" s="229" t="s">
        <v>375</v>
      </c>
      <c r="AU126" s="229" t="s">
        <v>91</v>
      </c>
      <c r="AY126" s="20" t="s">
        <v>373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0" t="s">
        <v>91</v>
      </c>
      <c r="BK126" s="230">
        <f>ROUND(I126*H126,2)</f>
        <v>0</v>
      </c>
      <c r="BL126" s="20" t="s">
        <v>6781</v>
      </c>
      <c r="BM126" s="229" t="s">
        <v>9036</v>
      </c>
    </row>
    <row r="127" s="2" customFormat="1" ht="33" customHeight="1">
      <c r="A127" s="41"/>
      <c r="B127" s="42"/>
      <c r="C127" s="218" t="s">
        <v>598</v>
      </c>
      <c r="D127" s="218" t="s">
        <v>375</v>
      </c>
      <c r="E127" s="219" t="s">
        <v>9037</v>
      </c>
      <c r="F127" s="220" t="s">
        <v>9038</v>
      </c>
      <c r="G127" s="221" t="s">
        <v>8965</v>
      </c>
      <c r="H127" s="222">
        <v>1</v>
      </c>
      <c r="I127" s="223"/>
      <c r="J127" s="224">
        <f>ROUND(I127*H127,2)</f>
        <v>0</v>
      </c>
      <c r="K127" s="220" t="s">
        <v>19</v>
      </c>
      <c r="L127" s="47"/>
      <c r="M127" s="225" t="s">
        <v>19</v>
      </c>
      <c r="N127" s="226" t="s">
        <v>50</v>
      </c>
      <c r="O127" s="8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9" t="s">
        <v>6781</v>
      </c>
      <c r="AT127" s="229" t="s">
        <v>375</v>
      </c>
      <c r="AU127" s="229" t="s">
        <v>91</v>
      </c>
      <c r="AY127" s="20" t="s">
        <v>373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0" t="s">
        <v>91</v>
      </c>
      <c r="BK127" s="230">
        <f>ROUND(I127*H127,2)</f>
        <v>0</v>
      </c>
      <c r="BL127" s="20" t="s">
        <v>6781</v>
      </c>
      <c r="BM127" s="229" t="s">
        <v>9039</v>
      </c>
    </row>
    <row r="128" s="2" customFormat="1">
      <c r="A128" s="41"/>
      <c r="B128" s="42"/>
      <c r="C128" s="43"/>
      <c r="D128" s="238" t="s">
        <v>7389</v>
      </c>
      <c r="E128" s="43"/>
      <c r="F128" s="306" t="s">
        <v>9040</v>
      </c>
      <c r="G128" s="43"/>
      <c r="H128" s="43"/>
      <c r="I128" s="233"/>
      <c r="J128" s="43"/>
      <c r="K128" s="43"/>
      <c r="L128" s="47"/>
      <c r="M128" s="234"/>
      <c r="N128" s="23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7389</v>
      </c>
      <c r="AU128" s="20" t="s">
        <v>91</v>
      </c>
    </row>
    <row r="129" s="2" customFormat="1" ht="33" customHeight="1">
      <c r="A129" s="41"/>
      <c r="B129" s="42"/>
      <c r="C129" s="218" t="s">
        <v>609</v>
      </c>
      <c r="D129" s="218" t="s">
        <v>375</v>
      </c>
      <c r="E129" s="219" t="s">
        <v>9041</v>
      </c>
      <c r="F129" s="220" t="s">
        <v>9042</v>
      </c>
      <c r="G129" s="221" t="s">
        <v>5833</v>
      </c>
      <c r="H129" s="222">
        <v>1</v>
      </c>
      <c r="I129" s="223"/>
      <c r="J129" s="224">
        <f>ROUND(I129*H129,2)</f>
        <v>0</v>
      </c>
      <c r="K129" s="220" t="s">
        <v>19</v>
      </c>
      <c r="L129" s="47"/>
      <c r="M129" s="225" t="s">
        <v>19</v>
      </c>
      <c r="N129" s="226" t="s">
        <v>50</v>
      </c>
      <c r="O129" s="87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9" t="s">
        <v>6781</v>
      </c>
      <c r="AT129" s="229" t="s">
        <v>375</v>
      </c>
      <c r="AU129" s="229" t="s">
        <v>91</v>
      </c>
      <c r="AY129" s="20" t="s">
        <v>373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0" t="s">
        <v>91</v>
      </c>
      <c r="BK129" s="230">
        <f>ROUND(I129*H129,2)</f>
        <v>0</v>
      </c>
      <c r="BL129" s="20" t="s">
        <v>6781</v>
      </c>
      <c r="BM129" s="229" t="s">
        <v>9043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8790</v>
      </c>
      <c r="F130" s="216" t="s">
        <v>7109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405</v>
      </c>
      <c r="AT130" s="214" t="s">
        <v>77</v>
      </c>
      <c r="AU130" s="214" t="s">
        <v>85</v>
      </c>
      <c r="AY130" s="213" t="s">
        <v>373</v>
      </c>
      <c r="BK130" s="215">
        <f>SUM(BK131:BK132)</f>
        <v>0</v>
      </c>
    </row>
    <row r="131" s="2" customFormat="1" ht="16.5" customHeight="1">
      <c r="A131" s="41"/>
      <c r="B131" s="42"/>
      <c r="C131" s="218" t="s">
        <v>616</v>
      </c>
      <c r="D131" s="218" t="s">
        <v>375</v>
      </c>
      <c r="E131" s="219" t="s">
        <v>9044</v>
      </c>
      <c r="F131" s="220" t="s">
        <v>9045</v>
      </c>
      <c r="G131" s="221" t="s">
        <v>595</v>
      </c>
      <c r="H131" s="222">
        <v>1</v>
      </c>
      <c r="I131" s="223"/>
      <c r="J131" s="224">
        <f>ROUND(I131*H131,2)</f>
        <v>0</v>
      </c>
      <c r="K131" s="220" t="s">
        <v>19</v>
      </c>
      <c r="L131" s="47"/>
      <c r="M131" s="225" t="s">
        <v>19</v>
      </c>
      <c r="N131" s="226" t="s">
        <v>50</v>
      </c>
      <c r="O131" s="87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9" t="s">
        <v>6781</v>
      </c>
      <c r="AT131" s="229" t="s">
        <v>375</v>
      </c>
      <c r="AU131" s="229" t="s">
        <v>91</v>
      </c>
      <c r="AY131" s="20" t="s">
        <v>373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0" t="s">
        <v>91</v>
      </c>
      <c r="BK131" s="230">
        <f>ROUND(I131*H131,2)</f>
        <v>0</v>
      </c>
      <c r="BL131" s="20" t="s">
        <v>6781</v>
      </c>
      <c r="BM131" s="229" t="s">
        <v>9046</v>
      </c>
    </row>
    <row r="132" s="2" customFormat="1">
      <c r="A132" s="41"/>
      <c r="B132" s="42"/>
      <c r="C132" s="43"/>
      <c r="D132" s="238" t="s">
        <v>7389</v>
      </c>
      <c r="E132" s="43"/>
      <c r="F132" s="306" t="s">
        <v>9047</v>
      </c>
      <c r="G132" s="43"/>
      <c r="H132" s="43"/>
      <c r="I132" s="233"/>
      <c r="J132" s="43"/>
      <c r="K132" s="43"/>
      <c r="L132" s="47"/>
      <c r="M132" s="298"/>
      <c r="N132" s="299"/>
      <c r="O132" s="300"/>
      <c r="P132" s="300"/>
      <c r="Q132" s="300"/>
      <c r="R132" s="300"/>
      <c r="S132" s="300"/>
      <c r="T132" s="30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7389</v>
      </c>
      <c r="AU132" s="20" t="s">
        <v>91</v>
      </c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47"/>
      <c r="M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</sheetData>
  <sheetProtection sheet="1" autoFilter="0" formatColumns="0" formatRows="0" objects="1" scenarios="1" spinCount="100000" saltValue="9G1UFNoSNjXT087PR52/Oz+la8nxybiU+lAodHrheERats1BJycvCJqjiJucTjr5PsxDshywTeI5hBDtXZeVRg==" hashValue="nWiTpWjJso951isIdIxycNroWjVt0jvn9/m8/4Iudw6MohOl008+ozOMepmElFK/uiJkaATQfOU28fqyPYLKgg==" algorithmName="SHA-512" password="CC3D"/>
  <autoFilter ref="C83:K1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3"/>
    </row>
    <row r="4" s="1" customFormat="1" ht="24.96" customHeight="1">
      <c r="B4" s="23"/>
      <c r="C4" s="145" t="s">
        <v>9048</v>
      </c>
      <c r="H4" s="23"/>
    </row>
    <row r="5" s="1" customFormat="1" ht="12" customHeight="1">
      <c r="B5" s="23"/>
      <c r="C5" s="309" t="s">
        <v>13</v>
      </c>
      <c r="D5" s="154" t="s">
        <v>14</v>
      </c>
      <c r="E5" s="1"/>
      <c r="F5" s="1"/>
      <c r="H5" s="23"/>
    </row>
    <row r="6" s="1" customFormat="1" ht="36.96" customHeight="1">
      <c r="B6" s="23"/>
      <c r="C6" s="310" t="s">
        <v>16</v>
      </c>
      <c r="D6" s="311" t="s">
        <v>17</v>
      </c>
      <c r="E6" s="1"/>
      <c r="F6" s="1"/>
      <c r="H6" s="23"/>
    </row>
    <row r="7" s="1" customFormat="1" ht="24.75" customHeight="1">
      <c r="B7" s="23"/>
      <c r="C7" s="147" t="s">
        <v>23</v>
      </c>
      <c r="D7" s="151" t="str">
        <f>'Rekapitulace stavby'!AN8</f>
        <v>29. 7. 2024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91"/>
      <c r="B9" s="312"/>
      <c r="C9" s="313" t="s">
        <v>59</v>
      </c>
      <c r="D9" s="314" t="s">
        <v>60</v>
      </c>
      <c r="E9" s="314" t="s">
        <v>360</v>
      </c>
      <c r="F9" s="315" t="s">
        <v>9049</v>
      </c>
      <c r="G9" s="191"/>
      <c r="H9" s="312"/>
    </row>
    <row r="10" s="2" customFormat="1" ht="26.4" customHeight="1">
      <c r="A10" s="41"/>
      <c r="B10" s="47"/>
      <c r="C10" s="316" t="s">
        <v>9050</v>
      </c>
      <c r="D10" s="316" t="s">
        <v>89</v>
      </c>
      <c r="E10" s="41"/>
      <c r="F10" s="41"/>
      <c r="G10" s="41"/>
      <c r="H10" s="47"/>
    </row>
    <row r="11" s="2" customFormat="1" ht="16.8" customHeight="1">
      <c r="A11" s="41"/>
      <c r="B11" s="47"/>
      <c r="C11" s="317" t="s">
        <v>162</v>
      </c>
      <c r="D11" s="318" t="s">
        <v>163</v>
      </c>
      <c r="E11" s="319" t="s">
        <v>153</v>
      </c>
      <c r="F11" s="320">
        <v>55.055999999999997</v>
      </c>
      <c r="G11" s="41"/>
      <c r="H11" s="47"/>
    </row>
    <row r="12" s="2" customFormat="1" ht="16.8" customHeight="1">
      <c r="A12" s="41"/>
      <c r="B12" s="47"/>
      <c r="C12" s="321" t="s">
        <v>19</v>
      </c>
      <c r="D12" s="321" t="s">
        <v>828</v>
      </c>
      <c r="E12" s="20" t="s">
        <v>19</v>
      </c>
      <c r="F12" s="322">
        <v>0</v>
      </c>
      <c r="G12" s="41"/>
      <c r="H12" s="47"/>
    </row>
    <row r="13" s="2" customFormat="1" ht="16.8" customHeight="1">
      <c r="A13" s="41"/>
      <c r="B13" s="47"/>
      <c r="C13" s="321" t="s">
        <v>19</v>
      </c>
      <c r="D13" s="321" t="s">
        <v>938</v>
      </c>
      <c r="E13" s="20" t="s">
        <v>19</v>
      </c>
      <c r="F13" s="322">
        <v>0</v>
      </c>
      <c r="G13" s="41"/>
      <c r="H13" s="47"/>
    </row>
    <row r="14" s="2" customFormat="1" ht="16.8" customHeight="1">
      <c r="A14" s="41"/>
      <c r="B14" s="47"/>
      <c r="C14" s="321" t="s">
        <v>19</v>
      </c>
      <c r="D14" s="321" t="s">
        <v>829</v>
      </c>
      <c r="E14" s="20" t="s">
        <v>19</v>
      </c>
      <c r="F14" s="322">
        <v>0</v>
      </c>
      <c r="G14" s="41"/>
      <c r="H14" s="47"/>
    </row>
    <row r="15" s="2" customFormat="1" ht="16.8" customHeight="1">
      <c r="A15" s="41"/>
      <c r="B15" s="47"/>
      <c r="C15" s="321" t="s">
        <v>19</v>
      </c>
      <c r="D15" s="321" t="s">
        <v>1095</v>
      </c>
      <c r="E15" s="20" t="s">
        <v>19</v>
      </c>
      <c r="F15" s="322">
        <v>13.763999999999999</v>
      </c>
      <c r="G15" s="41"/>
      <c r="H15" s="47"/>
    </row>
    <row r="16" s="2" customFormat="1" ht="16.8" customHeight="1">
      <c r="A16" s="41"/>
      <c r="B16" s="47"/>
      <c r="C16" s="321" t="s">
        <v>19</v>
      </c>
      <c r="D16" s="321" t="s">
        <v>839</v>
      </c>
      <c r="E16" s="20" t="s">
        <v>19</v>
      </c>
      <c r="F16" s="322">
        <v>0</v>
      </c>
      <c r="G16" s="41"/>
      <c r="H16" s="47"/>
    </row>
    <row r="17" s="2" customFormat="1" ht="16.8" customHeight="1">
      <c r="A17" s="41"/>
      <c r="B17" s="47"/>
      <c r="C17" s="321" t="s">
        <v>19</v>
      </c>
      <c r="D17" s="321" t="s">
        <v>1095</v>
      </c>
      <c r="E17" s="20" t="s">
        <v>19</v>
      </c>
      <c r="F17" s="322">
        <v>13.763999999999999</v>
      </c>
      <c r="G17" s="41"/>
      <c r="H17" s="47"/>
    </row>
    <row r="18" s="2" customFormat="1" ht="16.8" customHeight="1">
      <c r="A18" s="41"/>
      <c r="B18" s="47"/>
      <c r="C18" s="321" t="s">
        <v>19</v>
      </c>
      <c r="D18" s="321" t="s">
        <v>852</v>
      </c>
      <c r="E18" s="20" t="s">
        <v>19</v>
      </c>
      <c r="F18" s="322">
        <v>0</v>
      </c>
      <c r="G18" s="41"/>
      <c r="H18" s="47"/>
    </row>
    <row r="19" s="2" customFormat="1" ht="16.8" customHeight="1">
      <c r="A19" s="41"/>
      <c r="B19" s="47"/>
      <c r="C19" s="321" t="s">
        <v>19</v>
      </c>
      <c r="D19" s="321" t="s">
        <v>1095</v>
      </c>
      <c r="E19" s="20" t="s">
        <v>19</v>
      </c>
      <c r="F19" s="322">
        <v>13.763999999999999</v>
      </c>
      <c r="G19" s="41"/>
      <c r="H19" s="47"/>
    </row>
    <row r="20" s="2" customFormat="1" ht="16.8" customHeight="1">
      <c r="A20" s="41"/>
      <c r="B20" s="47"/>
      <c r="C20" s="321" t="s">
        <v>19</v>
      </c>
      <c r="D20" s="321" t="s">
        <v>865</v>
      </c>
      <c r="E20" s="20" t="s">
        <v>19</v>
      </c>
      <c r="F20" s="322">
        <v>0</v>
      </c>
      <c r="G20" s="41"/>
      <c r="H20" s="47"/>
    </row>
    <row r="21" s="2" customFormat="1" ht="16.8" customHeight="1">
      <c r="A21" s="41"/>
      <c r="B21" s="47"/>
      <c r="C21" s="321" t="s">
        <v>19</v>
      </c>
      <c r="D21" s="321" t="s">
        <v>1095</v>
      </c>
      <c r="E21" s="20" t="s">
        <v>19</v>
      </c>
      <c r="F21" s="322">
        <v>13.763999999999999</v>
      </c>
      <c r="G21" s="41"/>
      <c r="H21" s="47"/>
    </row>
    <row r="22" s="2" customFormat="1" ht="16.8" customHeight="1">
      <c r="A22" s="41"/>
      <c r="B22" s="47"/>
      <c r="C22" s="321" t="s">
        <v>162</v>
      </c>
      <c r="D22" s="321" t="s">
        <v>386</v>
      </c>
      <c r="E22" s="20" t="s">
        <v>19</v>
      </c>
      <c r="F22" s="322">
        <v>55.055999999999997</v>
      </c>
      <c r="G22" s="41"/>
      <c r="H22" s="47"/>
    </row>
    <row r="23" s="2" customFormat="1" ht="16.8" customHeight="1">
      <c r="A23" s="41"/>
      <c r="B23" s="47"/>
      <c r="C23" s="323" t="s">
        <v>9051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21" t="s">
        <v>1091</v>
      </c>
      <c r="D24" s="321" t="s">
        <v>9052</v>
      </c>
      <c r="E24" s="20" t="s">
        <v>153</v>
      </c>
      <c r="F24" s="322">
        <v>55.055999999999997</v>
      </c>
      <c r="G24" s="41"/>
      <c r="H24" s="47"/>
    </row>
    <row r="25" s="2" customFormat="1" ht="16.8" customHeight="1">
      <c r="A25" s="41"/>
      <c r="B25" s="47"/>
      <c r="C25" s="321" t="s">
        <v>1097</v>
      </c>
      <c r="D25" s="321" t="s">
        <v>9053</v>
      </c>
      <c r="E25" s="20" t="s">
        <v>153</v>
      </c>
      <c r="F25" s="322">
        <v>55.055999999999997</v>
      </c>
      <c r="G25" s="41"/>
      <c r="H25" s="47"/>
    </row>
    <row r="26" s="2" customFormat="1" ht="16.8" customHeight="1">
      <c r="A26" s="41"/>
      <c r="B26" s="47"/>
      <c r="C26" s="317" t="s">
        <v>155</v>
      </c>
      <c r="D26" s="318" t="s">
        <v>156</v>
      </c>
      <c r="E26" s="319" t="s">
        <v>153</v>
      </c>
      <c r="F26" s="320">
        <v>229.55099999999999</v>
      </c>
      <c r="G26" s="41"/>
      <c r="H26" s="47"/>
    </row>
    <row r="27" s="2" customFormat="1" ht="16.8" customHeight="1">
      <c r="A27" s="41"/>
      <c r="B27" s="47"/>
      <c r="C27" s="321" t="s">
        <v>19</v>
      </c>
      <c r="D27" s="321" t="s">
        <v>828</v>
      </c>
      <c r="E27" s="20" t="s">
        <v>19</v>
      </c>
      <c r="F27" s="322">
        <v>0</v>
      </c>
      <c r="G27" s="41"/>
      <c r="H27" s="47"/>
    </row>
    <row r="28" s="2" customFormat="1" ht="16.8" customHeight="1">
      <c r="A28" s="41"/>
      <c r="B28" s="47"/>
      <c r="C28" s="321" t="s">
        <v>19</v>
      </c>
      <c r="D28" s="321" t="s">
        <v>829</v>
      </c>
      <c r="E28" s="20" t="s">
        <v>19</v>
      </c>
      <c r="F28" s="322">
        <v>0</v>
      </c>
      <c r="G28" s="41"/>
      <c r="H28" s="47"/>
    </row>
    <row r="29" s="2" customFormat="1" ht="16.8" customHeight="1">
      <c r="A29" s="41"/>
      <c r="B29" s="47"/>
      <c r="C29" s="321" t="s">
        <v>19</v>
      </c>
      <c r="D29" s="321" t="s">
        <v>883</v>
      </c>
      <c r="E29" s="20" t="s">
        <v>19</v>
      </c>
      <c r="F29" s="322">
        <v>23.309999999999999</v>
      </c>
      <c r="G29" s="41"/>
      <c r="H29" s="47"/>
    </row>
    <row r="30" s="2" customFormat="1" ht="16.8" customHeight="1">
      <c r="A30" s="41"/>
      <c r="B30" s="47"/>
      <c r="C30" s="321" t="s">
        <v>19</v>
      </c>
      <c r="D30" s="321" t="s">
        <v>884</v>
      </c>
      <c r="E30" s="20" t="s">
        <v>19</v>
      </c>
      <c r="F30" s="322">
        <v>1.958</v>
      </c>
      <c r="G30" s="41"/>
      <c r="H30" s="47"/>
    </row>
    <row r="31" s="2" customFormat="1" ht="16.8" customHeight="1">
      <c r="A31" s="41"/>
      <c r="B31" s="47"/>
      <c r="C31" s="321" t="s">
        <v>19</v>
      </c>
      <c r="D31" s="321" t="s">
        <v>885</v>
      </c>
      <c r="E31" s="20" t="s">
        <v>19</v>
      </c>
      <c r="F31" s="322">
        <v>1.8500000000000001</v>
      </c>
      <c r="G31" s="41"/>
      <c r="H31" s="47"/>
    </row>
    <row r="32" s="2" customFormat="1" ht="16.8" customHeight="1">
      <c r="A32" s="41"/>
      <c r="B32" s="47"/>
      <c r="C32" s="321" t="s">
        <v>19</v>
      </c>
      <c r="D32" s="321" t="s">
        <v>886</v>
      </c>
      <c r="E32" s="20" t="s">
        <v>19</v>
      </c>
      <c r="F32" s="322">
        <v>1.2949999999999999</v>
      </c>
      <c r="G32" s="41"/>
      <c r="H32" s="47"/>
    </row>
    <row r="33" s="2" customFormat="1" ht="16.8" customHeight="1">
      <c r="A33" s="41"/>
      <c r="B33" s="47"/>
      <c r="C33" s="321" t="s">
        <v>19</v>
      </c>
      <c r="D33" s="321" t="s">
        <v>887</v>
      </c>
      <c r="E33" s="20" t="s">
        <v>19</v>
      </c>
      <c r="F33" s="322">
        <v>1.869</v>
      </c>
      <c r="G33" s="41"/>
      <c r="H33" s="47"/>
    </row>
    <row r="34" s="2" customFormat="1" ht="16.8" customHeight="1">
      <c r="A34" s="41"/>
      <c r="B34" s="47"/>
      <c r="C34" s="321" t="s">
        <v>19</v>
      </c>
      <c r="D34" s="321" t="s">
        <v>888</v>
      </c>
      <c r="E34" s="20" t="s">
        <v>19</v>
      </c>
      <c r="F34" s="322">
        <v>1.48</v>
      </c>
      <c r="G34" s="41"/>
      <c r="H34" s="47"/>
    </row>
    <row r="35" s="2" customFormat="1" ht="16.8" customHeight="1">
      <c r="A35" s="41"/>
      <c r="B35" s="47"/>
      <c r="C35" s="321" t="s">
        <v>19</v>
      </c>
      <c r="D35" s="321" t="s">
        <v>889</v>
      </c>
      <c r="E35" s="20" t="s">
        <v>19</v>
      </c>
      <c r="F35" s="322">
        <v>5.3819999999999997</v>
      </c>
      <c r="G35" s="41"/>
      <c r="H35" s="47"/>
    </row>
    <row r="36" s="2" customFormat="1" ht="16.8" customHeight="1">
      <c r="A36" s="41"/>
      <c r="B36" s="47"/>
      <c r="C36" s="321" t="s">
        <v>19</v>
      </c>
      <c r="D36" s="321" t="s">
        <v>890</v>
      </c>
      <c r="E36" s="20" t="s">
        <v>19</v>
      </c>
      <c r="F36" s="322">
        <v>1.659</v>
      </c>
      <c r="G36" s="41"/>
      <c r="H36" s="47"/>
    </row>
    <row r="37" s="2" customFormat="1" ht="16.8" customHeight="1">
      <c r="A37" s="41"/>
      <c r="B37" s="47"/>
      <c r="C37" s="321" t="s">
        <v>19</v>
      </c>
      <c r="D37" s="321" t="s">
        <v>891</v>
      </c>
      <c r="E37" s="20" t="s">
        <v>19</v>
      </c>
      <c r="F37" s="322">
        <v>1.6279999999999999</v>
      </c>
      <c r="G37" s="41"/>
      <c r="H37" s="47"/>
    </row>
    <row r="38" s="2" customFormat="1" ht="16.8" customHeight="1">
      <c r="A38" s="41"/>
      <c r="B38" s="47"/>
      <c r="C38" s="321" t="s">
        <v>19</v>
      </c>
      <c r="D38" s="321" t="s">
        <v>839</v>
      </c>
      <c r="E38" s="20" t="s">
        <v>19</v>
      </c>
      <c r="F38" s="322">
        <v>0</v>
      </c>
      <c r="G38" s="41"/>
      <c r="H38" s="47"/>
    </row>
    <row r="39" s="2" customFormat="1" ht="16.8" customHeight="1">
      <c r="A39" s="41"/>
      <c r="B39" s="47"/>
      <c r="C39" s="321" t="s">
        <v>19</v>
      </c>
      <c r="D39" s="321" t="s">
        <v>892</v>
      </c>
      <c r="E39" s="20" t="s">
        <v>19</v>
      </c>
      <c r="F39" s="322">
        <v>29.600000000000001</v>
      </c>
      <c r="G39" s="41"/>
      <c r="H39" s="47"/>
    </row>
    <row r="40" s="2" customFormat="1" ht="16.8" customHeight="1">
      <c r="A40" s="41"/>
      <c r="B40" s="47"/>
      <c r="C40" s="321" t="s">
        <v>19</v>
      </c>
      <c r="D40" s="321" t="s">
        <v>893</v>
      </c>
      <c r="E40" s="20" t="s">
        <v>19</v>
      </c>
      <c r="F40" s="322">
        <v>2.5899999999999999</v>
      </c>
      <c r="G40" s="41"/>
      <c r="H40" s="47"/>
    </row>
    <row r="41" s="2" customFormat="1" ht="16.8" customHeight="1">
      <c r="A41" s="41"/>
      <c r="B41" s="47"/>
      <c r="C41" s="321" t="s">
        <v>19</v>
      </c>
      <c r="D41" s="321" t="s">
        <v>894</v>
      </c>
      <c r="E41" s="20" t="s">
        <v>19</v>
      </c>
      <c r="F41" s="322">
        <v>1.2949999999999999</v>
      </c>
      <c r="G41" s="41"/>
      <c r="H41" s="47"/>
    </row>
    <row r="42" s="2" customFormat="1" ht="16.8" customHeight="1">
      <c r="A42" s="41"/>
      <c r="B42" s="47"/>
      <c r="C42" s="321" t="s">
        <v>19</v>
      </c>
      <c r="D42" s="321" t="s">
        <v>895</v>
      </c>
      <c r="E42" s="20" t="s">
        <v>19</v>
      </c>
      <c r="F42" s="322">
        <v>3.9900000000000002</v>
      </c>
      <c r="G42" s="41"/>
      <c r="H42" s="47"/>
    </row>
    <row r="43" s="2" customFormat="1" ht="16.8" customHeight="1">
      <c r="A43" s="41"/>
      <c r="B43" s="47"/>
      <c r="C43" s="321" t="s">
        <v>19</v>
      </c>
      <c r="D43" s="321" t="s">
        <v>896</v>
      </c>
      <c r="E43" s="20" t="s">
        <v>19</v>
      </c>
      <c r="F43" s="322">
        <v>0.94499999999999995</v>
      </c>
      <c r="G43" s="41"/>
      <c r="H43" s="47"/>
    </row>
    <row r="44" s="2" customFormat="1" ht="16.8" customHeight="1">
      <c r="A44" s="41"/>
      <c r="B44" s="47"/>
      <c r="C44" s="321" t="s">
        <v>19</v>
      </c>
      <c r="D44" s="321" t="s">
        <v>897</v>
      </c>
      <c r="E44" s="20" t="s">
        <v>19</v>
      </c>
      <c r="F44" s="322">
        <v>1.8899999999999999</v>
      </c>
      <c r="G44" s="41"/>
      <c r="H44" s="47"/>
    </row>
    <row r="45" s="2" customFormat="1" ht="16.8" customHeight="1">
      <c r="A45" s="41"/>
      <c r="B45" s="47"/>
      <c r="C45" s="321" t="s">
        <v>19</v>
      </c>
      <c r="D45" s="321" t="s">
        <v>898</v>
      </c>
      <c r="E45" s="20" t="s">
        <v>19</v>
      </c>
      <c r="F45" s="322">
        <v>9.4499999999999993</v>
      </c>
      <c r="G45" s="41"/>
      <c r="H45" s="47"/>
    </row>
    <row r="46" s="2" customFormat="1" ht="16.8" customHeight="1">
      <c r="A46" s="41"/>
      <c r="B46" s="47"/>
      <c r="C46" s="321" t="s">
        <v>19</v>
      </c>
      <c r="D46" s="321" t="s">
        <v>899</v>
      </c>
      <c r="E46" s="20" t="s">
        <v>19</v>
      </c>
      <c r="F46" s="322">
        <v>1.6279999999999999</v>
      </c>
      <c r="G46" s="41"/>
      <c r="H46" s="47"/>
    </row>
    <row r="47" s="2" customFormat="1" ht="16.8" customHeight="1">
      <c r="A47" s="41"/>
      <c r="B47" s="47"/>
      <c r="C47" s="321" t="s">
        <v>19</v>
      </c>
      <c r="D47" s="321" t="s">
        <v>900</v>
      </c>
      <c r="E47" s="20" t="s">
        <v>19</v>
      </c>
      <c r="F47" s="322">
        <v>5.3819999999999997</v>
      </c>
      <c r="G47" s="41"/>
      <c r="H47" s="47"/>
    </row>
    <row r="48" s="2" customFormat="1" ht="16.8" customHeight="1">
      <c r="A48" s="41"/>
      <c r="B48" s="47"/>
      <c r="C48" s="321" t="s">
        <v>19</v>
      </c>
      <c r="D48" s="321" t="s">
        <v>901</v>
      </c>
      <c r="E48" s="20" t="s">
        <v>19</v>
      </c>
      <c r="F48" s="322">
        <v>1.875</v>
      </c>
      <c r="G48" s="41"/>
      <c r="H48" s="47"/>
    </row>
    <row r="49" s="2" customFormat="1" ht="16.8" customHeight="1">
      <c r="A49" s="41"/>
      <c r="B49" s="47"/>
      <c r="C49" s="321" t="s">
        <v>19</v>
      </c>
      <c r="D49" s="321" t="s">
        <v>902</v>
      </c>
      <c r="E49" s="20" t="s">
        <v>19</v>
      </c>
      <c r="F49" s="322">
        <v>1.575</v>
      </c>
      <c r="G49" s="41"/>
      <c r="H49" s="47"/>
    </row>
    <row r="50" s="2" customFormat="1" ht="16.8" customHeight="1">
      <c r="A50" s="41"/>
      <c r="B50" s="47"/>
      <c r="C50" s="321" t="s">
        <v>19</v>
      </c>
      <c r="D50" s="321" t="s">
        <v>903</v>
      </c>
      <c r="E50" s="20" t="s">
        <v>19</v>
      </c>
      <c r="F50" s="322">
        <v>2.8199999999999998</v>
      </c>
      <c r="G50" s="41"/>
      <c r="H50" s="47"/>
    </row>
    <row r="51" s="2" customFormat="1" ht="16.8" customHeight="1">
      <c r="A51" s="41"/>
      <c r="B51" s="47"/>
      <c r="C51" s="321" t="s">
        <v>19</v>
      </c>
      <c r="D51" s="321" t="s">
        <v>852</v>
      </c>
      <c r="E51" s="20" t="s">
        <v>19</v>
      </c>
      <c r="F51" s="322">
        <v>0</v>
      </c>
      <c r="G51" s="41"/>
      <c r="H51" s="47"/>
    </row>
    <row r="52" s="2" customFormat="1" ht="16.8" customHeight="1">
      <c r="A52" s="41"/>
      <c r="B52" s="47"/>
      <c r="C52" s="321" t="s">
        <v>19</v>
      </c>
      <c r="D52" s="321" t="s">
        <v>904</v>
      </c>
      <c r="E52" s="20" t="s">
        <v>19</v>
      </c>
      <c r="F52" s="322">
        <v>29.600000000000001</v>
      </c>
      <c r="G52" s="41"/>
      <c r="H52" s="47"/>
    </row>
    <row r="53" s="2" customFormat="1" ht="16.8" customHeight="1">
      <c r="A53" s="41"/>
      <c r="B53" s="47"/>
      <c r="C53" s="321" t="s">
        <v>19</v>
      </c>
      <c r="D53" s="321" t="s">
        <v>905</v>
      </c>
      <c r="E53" s="20" t="s">
        <v>19</v>
      </c>
      <c r="F53" s="322">
        <v>2.5899999999999999</v>
      </c>
      <c r="G53" s="41"/>
      <c r="H53" s="47"/>
    </row>
    <row r="54" s="2" customFormat="1" ht="16.8" customHeight="1">
      <c r="A54" s="41"/>
      <c r="B54" s="47"/>
      <c r="C54" s="321" t="s">
        <v>19</v>
      </c>
      <c r="D54" s="321" t="s">
        <v>906</v>
      </c>
      <c r="E54" s="20" t="s">
        <v>19</v>
      </c>
      <c r="F54" s="322">
        <v>1.2949999999999999</v>
      </c>
      <c r="G54" s="41"/>
      <c r="H54" s="47"/>
    </row>
    <row r="55" s="2" customFormat="1" ht="16.8" customHeight="1">
      <c r="A55" s="41"/>
      <c r="B55" s="47"/>
      <c r="C55" s="321" t="s">
        <v>19</v>
      </c>
      <c r="D55" s="321" t="s">
        <v>907</v>
      </c>
      <c r="E55" s="20" t="s">
        <v>19</v>
      </c>
      <c r="F55" s="322">
        <v>3.9900000000000002</v>
      </c>
      <c r="G55" s="41"/>
      <c r="H55" s="47"/>
    </row>
    <row r="56" s="2" customFormat="1" ht="16.8" customHeight="1">
      <c r="A56" s="41"/>
      <c r="B56" s="47"/>
      <c r="C56" s="321" t="s">
        <v>19</v>
      </c>
      <c r="D56" s="321" t="s">
        <v>908</v>
      </c>
      <c r="E56" s="20" t="s">
        <v>19</v>
      </c>
      <c r="F56" s="322">
        <v>0.94499999999999995</v>
      </c>
      <c r="G56" s="41"/>
      <c r="H56" s="47"/>
    </row>
    <row r="57" s="2" customFormat="1" ht="16.8" customHeight="1">
      <c r="A57" s="41"/>
      <c r="B57" s="47"/>
      <c r="C57" s="321" t="s">
        <v>19</v>
      </c>
      <c r="D57" s="321" t="s">
        <v>909</v>
      </c>
      <c r="E57" s="20" t="s">
        <v>19</v>
      </c>
      <c r="F57" s="322">
        <v>1.8899999999999999</v>
      </c>
      <c r="G57" s="41"/>
      <c r="H57" s="47"/>
    </row>
    <row r="58" s="2" customFormat="1" ht="16.8" customHeight="1">
      <c r="A58" s="41"/>
      <c r="B58" s="47"/>
      <c r="C58" s="321" t="s">
        <v>19</v>
      </c>
      <c r="D58" s="321" t="s">
        <v>910</v>
      </c>
      <c r="E58" s="20" t="s">
        <v>19</v>
      </c>
      <c r="F58" s="322">
        <v>9.4499999999999993</v>
      </c>
      <c r="G58" s="41"/>
      <c r="H58" s="47"/>
    </row>
    <row r="59" s="2" customFormat="1" ht="16.8" customHeight="1">
      <c r="A59" s="41"/>
      <c r="B59" s="47"/>
      <c r="C59" s="321" t="s">
        <v>19</v>
      </c>
      <c r="D59" s="321" t="s">
        <v>911</v>
      </c>
      <c r="E59" s="20" t="s">
        <v>19</v>
      </c>
      <c r="F59" s="322">
        <v>1.6279999999999999</v>
      </c>
      <c r="G59" s="41"/>
      <c r="H59" s="47"/>
    </row>
    <row r="60" s="2" customFormat="1" ht="16.8" customHeight="1">
      <c r="A60" s="41"/>
      <c r="B60" s="47"/>
      <c r="C60" s="321" t="s">
        <v>19</v>
      </c>
      <c r="D60" s="321" t="s">
        <v>912</v>
      </c>
      <c r="E60" s="20" t="s">
        <v>19</v>
      </c>
      <c r="F60" s="322">
        <v>5.3819999999999997</v>
      </c>
      <c r="G60" s="41"/>
      <c r="H60" s="47"/>
    </row>
    <row r="61" s="2" customFormat="1" ht="16.8" customHeight="1">
      <c r="A61" s="41"/>
      <c r="B61" s="47"/>
      <c r="C61" s="321" t="s">
        <v>19</v>
      </c>
      <c r="D61" s="321" t="s">
        <v>913</v>
      </c>
      <c r="E61" s="20" t="s">
        <v>19</v>
      </c>
      <c r="F61" s="322">
        <v>1.875</v>
      </c>
      <c r="G61" s="41"/>
      <c r="H61" s="47"/>
    </row>
    <row r="62" s="2" customFormat="1" ht="16.8" customHeight="1">
      <c r="A62" s="41"/>
      <c r="B62" s="47"/>
      <c r="C62" s="321" t="s">
        <v>19</v>
      </c>
      <c r="D62" s="321" t="s">
        <v>914</v>
      </c>
      <c r="E62" s="20" t="s">
        <v>19</v>
      </c>
      <c r="F62" s="322">
        <v>1.575</v>
      </c>
      <c r="G62" s="41"/>
      <c r="H62" s="47"/>
    </row>
    <row r="63" s="2" customFormat="1" ht="16.8" customHeight="1">
      <c r="A63" s="41"/>
      <c r="B63" s="47"/>
      <c r="C63" s="321" t="s">
        <v>19</v>
      </c>
      <c r="D63" s="321" t="s">
        <v>915</v>
      </c>
      <c r="E63" s="20" t="s">
        <v>19</v>
      </c>
      <c r="F63" s="322">
        <v>2.8199999999999998</v>
      </c>
      <c r="G63" s="41"/>
      <c r="H63" s="47"/>
    </row>
    <row r="64" s="2" customFormat="1" ht="16.8" customHeight="1">
      <c r="A64" s="41"/>
      <c r="B64" s="47"/>
      <c r="C64" s="321" t="s">
        <v>19</v>
      </c>
      <c r="D64" s="321" t="s">
        <v>865</v>
      </c>
      <c r="E64" s="20" t="s">
        <v>19</v>
      </c>
      <c r="F64" s="322">
        <v>0</v>
      </c>
      <c r="G64" s="41"/>
      <c r="H64" s="47"/>
    </row>
    <row r="65" s="2" customFormat="1" ht="16.8" customHeight="1">
      <c r="A65" s="41"/>
      <c r="B65" s="47"/>
      <c r="C65" s="321" t="s">
        <v>19</v>
      </c>
      <c r="D65" s="321" t="s">
        <v>916</v>
      </c>
      <c r="E65" s="20" t="s">
        <v>19</v>
      </c>
      <c r="F65" s="322">
        <v>29.600000000000001</v>
      </c>
      <c r="G65" s="41"/>
      <c r="H65" s="47"/>
    </row>
    <row r="66" s="2" customFormat="1" ht="16.8" customHeight="1">
      <c r="A66" s="41"/>
      <c r="B66" s="47"/>
      <c r="C66" s="321" t="s">
        <v>19</v>
      </c>
      <c r="D66" s="321" t="s">
        <v>917</v>
      </c>
      <c r="E66" s="20" t="s">
        <v>19</v>
      </c>
      <c r="F66" s="322">
        <v>2.5899999999999999</v>
      </c>
      <c r="G66" s="41"/>
      <c r="H66" s="47"/>
    </row>
    <row r="67" s="2" customFormat="1" ht="16.8" customHeight="1">
      <c r="A67" s="41"/>
      <c r="B67" s="47"/>
      <c r="C67" s="321" t="s">
        <v>19</v>
      </c>
      <c r="D67" s="321" t="s">
        <v>918</v>
      </c>
      <c r="E67" s="20" t="s">
        <v>19</v>
      </c>
      <c r="F67" s="322">
        <v>1.2949999999999999</v>
      </c>
      <c r="G67" s="41"/>
      <c r="H67" s="47"/>
    </row>
    <row r="68" s="2" customFormat="1" ht="16.8" customHeight="1">
      <c r="A68" s="41"/>
      <c r="B68" s="47"/>
      <c r="C68" s="321" t="s">
        <v>19</v>
      </c>
      <c r="D68" s="321" t="s">
        <v>919</v>
      </c>
      <c r="E68" s="20" t="s">
        <v>19</v>
      </c>
      <c r="F68" s="322">
        <v>3.9900000000000002</v>
      </c>
      <c r="G68" s="41"/>
      <c r="H68" s="47"/>
    </row>
    <row r="69" s="2" customFormat="1" ht="16.8" customHeight="1">
      <c r="A69" s="41"/>
      <c r="B69" s="47"/>
      <c r="C69" s="321" t="s">
        <v>19</v>
      </c>
      <c r="D69" s="321" t="s">
        <v>920</v>
      </c>
      <c r="E69" s="20" t="s">
        <v>19</v>
      </c>
      <c r="F69" s="322">
        <v>0.94499999999999995</v>
      </c>
      <c r="G69" s="41"/>
      <c r="H69" s="47"/>
    </row>
    <row r="70" s="2" customFormat="1" ht="16.8" customHeight="1">
      <c r="A70" s="41"/>
      <c r="B70" s="47"/>
      <c r="C70" s="321" t="s">
        <v>19</v>
      </c>
      <c r="D70" s="321" t="s">
        <v>921</v>
      </c>
      <c r="E70" s="20" t="s">
        <v>19</v>
      </c>
      <c r="F70" s="322">
        <v>1.8899999999999999</v>
      </c>
      <c r="G70" s="41"/>
      <c r="H70" s="47"/>
    </row>
    <row r="71" s="2" customFormat="1" ht="16.8" customHeight="1">
      <c r="A71" s="41"/>
      <c r="B71" s="47"/>
      <c r="C71" s="321" t="s">
        <v>19</v>
      </c>
      <c r="D71" s="321" t="s">
        <v>922</v>
      </c>
      <c r="E71" s="20" t="s">
        <v>19</v>
      </c>
      <c r="F71" s="322">
        <v>9.4499999999999993</v>
      </c>
      <c r="G71" s="41"/>
      <c r="H71" s="47"/>
    </row>
    <row r="72" s="2" customFormat="1" ht="16.8" customHeight="1">
      <c r="A72" s="41"/>
      <c r="B72" s="47"/>
      <c r="C72" s="321" t="s">
        <v>19</v>
      </c>
      <c r="D72" s="321" t="s">
        <v>923</v>
      </c>
      <c r="E72" s="20" t="s">
        <v>19</v>
      </c>
      <c r="F72" s="322">
        <v>1.6279999999999999</v>
      </c>
      <c r="G72" s="41"/>
      <c r="H72" s="47"/>
    </row>
    <row r="73" s="2" customFormat="1" ht="16.8" customHeight="1">
      <c r="A73" s="41"/>
      <c r="B73" s="47"/>
      <c r="C73" s="321" t="s">
        <v>19</v>
      </c>
      <c r="D73" s="321" t="s">
        <v>924</v>
      </c>
      <c r="E73" s="20" t="s">
        <v>19</v>
      </c>
      <c r="F73" s="322">
        <v>5.3819999999999997</v>
      </c>
      <c r="G73" s="41"/>
      <c r="H73" s="47"/>
    </row>
    <row r="74" s="2" customFormat="1" ht="16.8" customHeight="1">
      <c r="A74" s="41"/>
      <c r="B74" s="47"/>
      <c r="C74" s="321" t="s">
        <v>19</v>
      </c>
      <c r="D74" s="321" t="s">
        <v>925</v>
      </c>
      <c r="E74" s="20" t="s">
        <v>19</v>
      </c>
      <c r="F74" s="322">
        <v>1.875</v>
      </c>
      <c r="G74" s="41"/>
      <c r="H74" s="47"/>
    </row>
    <row r="75" s="2" customFormat="1" ht="16.8" customHeight="1">
      <c r="A75" s="41"/>
      <c r="B75" s="47"/>
      <c r="C75" s="321" t="s">
        <v>19</v>
      </c>
      <c r="D75" s="321" t="s">
        <v>926</v>
      </c>
      <c r="E75" s="20" t="s">
        <v>19</v>
      </c>
      <c r="F75" s="322">
        <v>1.575</v>
      </c>
      <c r="G75" s="41"/>
      <c r="H75" s="47"/>
    </row>
    <row r="76" s="2" customFormat="1" ht="16.8" customHeight="1">
      <c r="A76" s="41"/>
      <c r="B76" s="47"/>
      <c r="C76" s="321" t="s">
        <v>19</v>
      </c>
      <c r="D76" s="321" t="s">
        <v>927</v>
      </c>
      <c r="E76" s="20" t="s">
        <v>19</v>
      </c>
      <c r="F76" s="322">
        <v>2.8199999999999998</v>
      </c>
      <c r="G76" s="41"/>
      <c r="H76" s="47"/>
    </row>
    <row r="77" s="2" customFormat="1" ht="16.8" customHeight="1">
      <c r="A77" s="41"/>
      <c r="B77" s="47"/>
      <c r="C77" s="321" t="s">
        <v>155</v>
      </c>
      <c r="D77" s="321" t="s">
        <v>386</v>
      </c>
      <c r="E77" s="20" t="s">
        <v>19</v>
      </c>
      <c r="F77" s="322">
        <v>229.55099999999999</v>
      </c>
      <c r="G77" s="41"/>
      <c r="H77" s="47"/>
    </row>
    <row r="78" s="2" customFormat="1" ht="16.8" customHeight="1">
      <c r="A78" s="41"/>
      <c r="B78" s="47"/>
      <c r="C78" s="323" t="s">
        <v>9051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21" t="s">
        <v>879</v>
      </c>
      <c r="D79" s="321" t="s">
        <v>9054</v>
      </c>
      <c r="E79" s="20" t="s">
        <v>153</v>
      </c>
      <c r="F79" s="322">
        <v>229.55099999999999</v>
      </c>
      <c r="G79" s="41"/>
      <c r="H79" s="47"/>
    </row>
    <row r="80" s="2" customFormat="1" ht="16.8" customHeight="1">
      <c r="A80" s="41"/>
      <c r="B80" s="47"/>
      <c r="C80" s="321" t="s">
        <v>929</v>
      </c>
      <c r="D80" s="321" t="s">
        <v>9055</v>
      </c>
      <c r="E80" s="20" t="s">
        <v>153</v>
      </c>
      <c r="F80" s="322">
        <v>229.55099999999999</v>
      </c>
      <c r="G80" s="41"/>
      <c r="H80" s="47"/>
    </row>
    <row r="81" s="2" customFormat="1" ht="16.8" customHeight="1">
      <c r="A81" s="41"/>
      <c r="B81" s="47"/>
      <c r="C81" s="317" t="s">
        <v>159</v>
      </c>
      <c r="D81" s="318" t="s">
        <v>160</v>
      </c>
      <c r="E81" s="319" t="s">
        <v>153</v>
      </c>
      <c r="F81" s="320">
        <v>859.803</v>
      </c>
      <c r="G81" s="41"/>
      <c r="H81" s="47"/>
    </row>
    <row r="82" s="2" customFormat="1" ht="16.8" customHeight="1">
      <c r="A82" s="41"/>
      <c r="B82" s="47"/>
      <c r="C82" s="321" t="s">
        <v>19</v>
      </c>
      <c r="D82" s="321" t="s">
        <v>828</v>
      </c>
      <c r="E82" s="20" t="s">
        <v>19</v>
      </c>
      <c r="F82" s="322">
        <v>0</v>
      </c>
      <c r="G82" s="41"/>
      <c r="H82" s="47"/>
    </row>
    <row r="83" s="2" customFormat="1" ht="16.8" customHeight="1">
      <c r="A83" s="41"/>
      <c r="B83" s="47"/>
      <c r="C83" s="321" t="s">
        <v>19</v>
      </c>
      <c r="D83" s="321" t="s">
        <v>938</v>
      </c>
      <c r="E83" s="20" t="s">
        <v>19</v>
      </c>
      <c r="F83" s="322">
        <v>0</v>
      </c>
      <c r="G83" s="41"/>
      <c r="H83" s="47"/>
    </row>
    <row r="84" s="2" customFormat="1" ht="16.8" customHeight="1">
      <c r="A84" s="41"/>
      <c r="B84" s="47"/>
      <c r="C84" s="321" t="s">
        <v>19</v>
      </c>
      <c r="D84" s="321" t="s">
        <v>829</v>
      </c>
      <c r="E84" s="20" t="s">
        <v>19</v>
      </c>
      <c r="F84" s="322">
        <v>0</v>
      </c>
      <c r="G84" s="41"/>
      <c r="H84" s="47"/>
    </row>
    <row r="85" s="2" customFormat="1" ht="16.8" customHeight="1">
      <c r="A85" s="41"/>
      <c r="B85" s="47"/>
      <c r="C85" s="321" t="s">
        <v>19</v>
      </c>
      <c r="D85" s="321" t="s">
        <v>1170</v>
      </c>
      <c r="E85" s="20" t="s">
        <v>19</v>
      </c>
      <c r="F85" s="322">
        <v>26.190000000000001</v>
      </c>
      <c r="G85" s="41"/>
      <c r="H85" s="47"/>
    </row>
    <row r="86" s="2" customFormat="1" ht="16.8" customHeight="1">
      <c r="A86" s="41"/>
      <c r="B86" s="47"/>
      <c r="C86" s="321" t="s">
        <v>19</v>
      </c>
      <c r="D86" s="321" t="s">
        <v>1171</v>
      </c>
      <c r="E86" s="20" t="s">
        <v>19</v>
      </c>
      <c r="F86" s="322">
        <v>72.379999999999995</v>
      </c>
      <c r="G86" s="41"/>
      <c r="H86" s="47"/>
    </row>
    <row r="87" s="2" customFormat="1" ht="16.8" customHeight="1">
      <c r="A87" s="41"/>
      <c r="B87" s="47"/>
      <c r="C87" s="321" t="s">
        <v>19</v>
      </c>
      <c r="D87" s="321" t="s">
        <v>1172</v>
      </c>
      <c r="E87" s="20" t="s">
        <v>19</v>
      </c>
      <c r="F87" s="322">
        <v>4.7530000000000001</v>
      </c>
      <c r="G87" s="41"/>
      <c r="H87" s="47"/>
    </row>
    <row r="88" s="2" customFormat="1" ht="16.8" customHeight="1">
      <c r="A88" s="41"/>
      <c r="B88" s="47"/>
      <c r="C88" s="321" t="s">
        <v>19</v>
      </c>
      <c r="D88" s="321" t="s">
        <v>1173</v>
      </c>
      <c r="E88" s="20" t="s">
        <v>19</v>
      </c>
      <c r="F88" s="322">
        <v>8.7300000000000004</v>
      </c>
      <c r="G88" s="41"/>
      <c r="H88" s="47"/>
    </row>
    <row r="89" s="2" customFormat="1" ht="16.8" customHeight="1">
      <c r="A89" s="41"/>
      <c r="B89" s="47"/>
      <c r="C89" s="321" t="s">
        <v>19</v>
      </c>
      <c r="D89" s="321" t="s">
        <v>1174</v>
      </c>
      <c r="E89" s="20" t="s">
        <v>19</v>
      </c>
      <c r="F89" s="322">
        <v>9.5060000000000002</v>
      </c>
      <c r="G89" s="41"/>
      <c r="H89" s="47"/>
    </row>
    <row r="90" s="2" customFormat="1" ht="16.8" customHeight="1">
      <c r="A90" s="41"/>
      <c r="B90" s="47"/>
      <c r="C90" s="321" t="s">
        <v>19</v>
      </c>
      <c r="D90" s="321" t="s">
        <v>1175</v>
      </c>
      <c r="E90" s="20" t="s">
        <v>19</v>
      </c>
      <c r="F90" s="322">
        <v>0.77600000000000002</v>
      </c>
      <c r="G90" s="41"/>
      <c r="H90" s="47"/>
    </row>
    <row r="91" s="2" customFormat="1" ht="16.8" customHeight="1">
      <c r="A91" s="41"/>
      <c r="B91" s="47"/>
      <c r="C91" s="321" t="s">
        <v>19</v>
      </c>
      <c r="D91" s="321" t="s">
        <v>1176</v>
      </c>
      <c r="E91" s="20" t="s">
        <v>19</v>
      </c>
      <c r="F91" s="322">
        <v>39.770000000000003</v>
      </c>
      <c r="G91" s="41"/>
      <c r="H91" s="47"/>
    </row>
    <row r="92" s="2" customFormat="1" ht="16.8" customHeight="1">
      <c r="A92" s="41"/>
      <c r="B92" s="47"/>
      <c r="C92" s="321" t="s">
        <v>19</v>
      </c>
      <c r="D92" s="321" t="s">
        <v>1177</v>
      </c>
      <c r="E92" s="20" t="s">
        <v>19</v>
      </c>
      <c r="F92" s="322">
        <v>2.5219999999999998</v>
      </c>
      <c r="G92" s="41"/>
      <c r="H92" s="47"/>
    </row>
    <row r="93" s="2" customFormat="1" ht="16.8" customHeight="1">
      <c r="A93" s="41"/>
      <c r="B93" s="47"/>
      <c r="C93" s="321" t="s">
        <v>19</v>
      </c>
      <c r="D93" s="321" t="s">
        <v>1178</v>
      </c>
      <c r="E93" s="20" t="s">
        <v>19</v>
      </c>
      <c r="F93" s="322">
        <v>38.606000000000002</v>
      </c>
      <c r="G93" s="41"/>
      <c r="H93" s="47"/>
    </row>
    <row r="94" s="2" customFormat="1" ht="16.8" customHeight="1">
      <c r="A94" s="41"/>
      <c r="B94" s="47"/>
      <c r="C94" s="321" t="s">
        <v>19</v>
      </c>
      <c r="D94" s="321" t="s">
        <v>1179</v>
      </c>
      <c r="E94" s="20" t="s">
        <v>19</v>
      </c>
      <c r="F94" s="322">
        <v>2.6190000000000002</v>
      </c>
      <c r="G94" s="41"/>
      <c r="H94" s="47"/>
    </row>
    <row r="95" s="2" customFormat="1" ht="16.8" customHeight="1">
      <c r="A95" s="41"/>
      <c r="B95" s="47"/>
      <c r="C95" s="321" t="s">
        <v>19</v>
      </c>
      <c r="D95" s="321" t="s">
        <v>1180</v>
      </c>
      <c r="E95" s="20" t="s">
        <v>19</v>
      </c>
      <c r="F95" s="322">
        <v>42.389000000000003</v>
      </c>
      <c r="G95" s="41"/>
      <c r="H95" s="47"/>
    </row>
    <row r="96" s="2" customFormat="1" ht="16.8" customHeight="1">
      <c r="A96" s="41"/>
      <c r="B96" s="47"/>
      <c r="C96" s="321" t="s">
        <v>19</v>
      </c>
      <c r="D96" s="321" t="s">
        <v>1181</v>
      </c>
      <c r="E96" s="20" t="s">
        <v>19</v>
      </c>
      <c r="F96" s="322">
        <v>3.4399999999999999</v>
      </c>
      <c r="G96" s="41"/>
      <c r="H96" s="47"/>
    </row>
    <row r="97" s="2" customFormat="1" ht="16.8" customHeight="1">
      <c r="A97" s="41"/>
      <c r="B97" s="47"/>
      <c r="C97" s="321" t="s">
        <v>19</v>
      </c>
      <c r="D97" s="321" t="s">
        <v>839</v>
      </c>
      <c r="E97" s="20" t="s">
        <v>19</v>
      </c>
      <c r="F97" s="322">
        <v>0</v>
      </c>
      <c r="G97" s="41"/>
      <c r="H97" s="47"/>
    </row>
    <row r="98" s="2" customFormat="1" ht="16.8" customHeight="1">
      <c r="A98" s="41"/>
      <c r="B98" s="47"/>
      <c r="C98" s="321" t="s">
        <v>19</v>
      </c>
      <c r="D98" s="321" t="s">
        <v>1182</v>
      </c>
      <c r="E98" s="20" t="s">
        <v>19</v>
      </c>
      <c r="F98" s="322">
        <v>24.84</v>
      </c>
      <c r="G98" s="41"/>
      <c r="H98" s="47"/>
    </row>
    <row r="99" s="2" customFormat="1" ht="16.8" customHeight="1">
      <c r="A99" s="41"/>
      <c r="B99" s="47"/>
      <c r="C99" s="321" t="s">
        <v>19</v>
      </c>
      <c r="D99" s="321" t="s">
        <v>1183</v>
      </c>
      <c r="E99" s="20" t="s">
        <v>19</v>
      </c>
      <c r="F99" s="322">
        <v>52.5</v>
      </c>
      <c r="G99" s="41"/>
      <c r="H99" s="47"/>
    </row>
    <row r="100" s="2" customFormat="1" ht="16.8" customHeight="1">
      <c r="A100" s="41"/>
      <c r="B100" s="47"/>
      <c r="C100" s="321" t="s">
        <v>19</v>
      </c>
      <c r="D100" s="321" t="s">
        <v>1184</v>
      </c>
      <c r="E100" s="20" t="s">
        <v>19</v>
      </c>
      <c r="F100" s="322">
        <v>4.508</v>
      </c>
      <c r="G100" s="41"/>
      <c r="H100" s="47"/>
    </row>
    <row r="101" s="2" customFormat="1" ht="16.8" customHeight="1">
      <c r="A101" s="41"/>
      <c r="B101" s="47"/>
      <c r="C101" s="321" t="s">
        <v>19</v>
      </c>
      <c r="D101" s="321" t="s">
        <v>1185</v>
      </c>
      <c r="E101" s="20" t="s">
        <v>19</v>
      </c>
      <c r="F101" s="322">
        <v>8.2799999999999994</v>
      </c>
      <c r="G101" s="41"/>
      <c r="H101" s="47"/>
    </row>
    <row r="102" s="2" customFormat="1" ht="16.8" customHeight="1">
      <c r="A102" s="41"/>
      <c r="B102" s="47"/>
      <c r="C102" s="321" t="s">
        <v>19</v>
      </c>
      <c r="D102" s="321" t="s">
        <v>1186</v>
      </c>
      <c r="E102" s="20" t="s">
        <v>19</v>
      </c>
      <c r="F102" s="322">
        <v>9.016</v>
      </c>
      <c r="G102" s="41"/>
      <c r="H102" s="47"/>
    </row>
    <row r="103" s="2" customFormat="1" ht="16.8" customHeight="1">
      <c r="A103" s="41"/>
      <c r="B103" s="47"/>
      <c r="C103" s="321" t="s">
        <v>19</v>
      </c>
      <c r="D103" s="321" t="s">
        <v>1187</v>
      </c>
      <c r="E103" s="20" t="s">
        <v>19</v>
      </c>
      <c r="F103" s="322">
        <v>0.73599999999999999</v>
      </c>
      <c r="G103" s="41"/>
      <c r="H103" s="47"/>
    </row>
    <row r="104" s="2" customFormat="1" ht="16.8" customHeight="1">
      <c r="A104" s="41"/>
      <c r="B104" s="47"/>
      <c r="C104" s="321" t="s">
        <v>19</v>
      </c>
      <c r="D104" s="321" t="s">
        <v>1188</v>
      </c>
      <c r="E104" s="20" t="s">
        <v>19</v>
      </c>
      <c r="F104" s="322">
        <v>37.719999999999999</v>
      </c>
      <c r="G104" s="41"/>
      <c r="H104" s="47"/>
    </row>
    <row r="105" s="2" customFormat="1" ht="16.8" customHeight="1">
      <c r="A105" s="41"/>
      <c r="B105" s="47"/>
      <c r="C105" s="321" t="s">
        <v>19</v>
      </c>
      <c r="D105" s="321" t="s">
        <v>1189</v>
      </c>
      <c r="E105" s="20" t="s">
        <v>19</v>
      </c>
      <c r="F105" s="322">
        <v>2.3919999999999999</v>
      </c>
      <c r="G105" s="41"/>
      <c r="H105" s="47"/>
    </row>
    <row r="106" s="2" customFormat="1" ht="16.8" customHeight="1">
      <c r="A106" s="41"/>
      <c r="B106" s="47"/>
      <c r="C106" s="321" t="s">
        <v>19</v>
      </c>
      <c r="D106" s="321" t="s">
        <v>1190</v>
      </c>
      <c r="E106" s="20" t="s">
        <v>19</v>
      </c>
      <c r="F106" s="322">
        <v>36.616</v>
      </c>
      <c r="G106" s="41"/>
      <c r="H106" s="47"/>
    </row>
    <row r="107" s="2" customFormat="1" ht="16.8" customHeight="1">
      <c r="A107" s="41"/>
      <c r="B107" s="47"/>
      <c r="C107" s="321" t="s">
        <v>19</v>
      </c>
      <c r="D107" s="321" t="s">
        <v>1191</v>
      </c>
      <c r="E107" s="20" t="s">
        <v>19</v>
      </c>
      <c r="F107" s="322">
        <v>2.484</v>
      </c>
      <c r="G107" s="41"/>
      <c r="H107" s="47"/>
    </row>
    <row r="108" s="2" customFormat="1" ht="16.8" customHeight="1">
      <c r="A108" s="41"/>
      <c r="B108" s="47"/>
      <c r="C108" s="321" t="s">
        <v>19</v>
      </c>
      <c r="D108" s="321" t="s">
        <v>1192</v>
      </c>
      <c r="E108" s="20" t="s">
        <v>19</v>
      </c>
      <c r="F108" s="322">
        <v>40.204000000000001</v>
      </c>
      <c r="G108" s="41"/>
      <c r="H108" s="47"/>
    </row>
    <row r="109" s="2" customFormat="1" ht="16.8" customHeight="1">
      <c r="A109" s="41"/>
      <c r="B109" s="47"/>
      <c r="C109" s="321" t="s">
        <v>19</v>
      </c>
      <c r="D109" s="321" t="s">
        <v>852</v>
      </c>
      <c r="E109" s="20" t="s">
        <v>19</v>
      </c>
      <c r="F109" s="322">
        <v>0</v>
      </c>
      <c r="G109" s="41"/>
      <c r="H109" s="47"/>
    </row>
    <row r="110" s="2" customFormat="1" ht="16.8" customHeight="1">
      <c r="A110" s="41"/>
      <c r="B110" s="47"/>
      <c r="C110" s="321" t="s">
        <v>19</v>
      </c>
      <c r="D110" s="321" t="s">
        <v>1182</v>
      </c>
      <c r="E110" s="20" t="s">
        <v>19</v>
      </c>
      <c r="F110" s="322">
        <v>24.84</v>
      </c>
      <c r="G110" s="41"/>
      <c r="H110" s="47"/>
    </row>
    <row r="111" s="2" customFormat="1" ht="16.8" customHeight="1">
      <c r="A111" s="41"/>
      <c r="B111" s="47"/>
      <c r="C111" s="321" t="s">
        <v>19</v>
      </c>
      <c r="D111" s="321" t="s">
        <v>1193</v>
      </c>
      <c r="E111" s="20" t="s">
        <v>19</v>
      </c>
      <c r="F111" s="322">
        <v>52.5</v>
      </c>
      <c r="G111" s="41"/>
      <c r="H111" s="47"/>
    </row>
    <row r="112" s="2" customFormat="1" ht="16.8" customHeight="1">
      <c r="A112" s="41"/>
      <c r="B112" s="47"/>
      <c r="C112" s="321" t="s">
        <v>19</v>
      </c>
      <c r="D112" s="321" t="s">
        <v>1184</v>
      </c>
      <c r="E112" s="20" t="s">
        <v>19</v>
      </c>
      <c r="F112" s="322">
        <v>4.508</v>
      </c>
      <c r="G112" s="41"/>
      <c r="H112" s="47"/>
    </row>
    <row r="113" s="2" customFormat="1" ht="16.8" customHeight="1">
      <c r="A113" s="41"/>
      <c r="B113" s="47"/>
      <c r="C113" s="321" t="s">
        <v>19</v>
      </c>
      <c r="D113" s="321" t="s">
        <v>1185</v>
      </c>
      <c r="E113" s="20" t="s">
        <v>19</v>
      </c>
      <c r="F113" s="322">
        <v>8.2799999999999994</v>
      </c>
      <c r="G113" s="41"/>
      <c r="H113" s="47"/>
    </row>
    <row r="114" s="2" customFormat="1" ht="16.8" customHeight="1">
      <c r="A114" s="41"/>
      <c r="B114" s="47"/>
      <c r="C114" s="321" t="s">
        <v>19</v>
      </c>
      <c r="D114" s="321" t="s">
        <v>1186</v>
      </c>
      <c r="E114" s="20" t="s">
        <v>19</v>
      </c>
      <c r="F114" s="322">
        <v>9.016</v>
      </c>
      <c r="G114" s="41"/>
      <c r="H114" s="47"/>
    </row>
    <row r="115" s="2" customFormat="1" ht="16.8" customHeight="1">
      <c r="A115" s="41"/>
      <c r="B115" s="47"/>
      <c r="C115" s="321" t="s">
        <v>19</v>
      </c>
      <c r="D115" s="321" t="s">
        <v>1187</v>
      </c>
      <c r="E115" s="20" t="s">
        <v>19</v>
      </c>
      <c r="F115" s="322">
        <v>0.73599999999999999</v>
      </c>
      <c r="G115" s="41"/>
      <c r="H115" s="47"/>
    </row>
    <row r="116" s="2" customFormat="1" ht="16.8" customHeight="1">
      <c r="A116" s="41"/>
      <c r="B116" s="47"/>
      <c r="C116" s="321" t="s">
        <v>19</v>
      </c>
      <c r="D116" s="321" t="s">
        <v>1194</v>
      </c>
      <c r="E116" s="20" t="s">
        <v>19</v>
      </c>
      <c r="F116" s="322">
        <v>37.719999999999999</v>
      </c>
      <c r="G116" s="41"/>
      <c r="H116" s="47"/>
    </row>
    <row r="117" s="2" customFormat="1" ht="16.8" customHeight="1">
      <c r="A117" s="41"/>
      <c r="B117" s="47"/>
      <c r="C117" s="321" t="s">
        <v>19</v>
      </c>
      <c r="D117" s="321" t="s">
        <v>1189</v>
      </c>
      <c r="E117" s="20" t="s">
        <v>19</v>
      </c>
      <c r="F117" s="322">
        <v>2.3919999999999999</v>
      </c>
      <c r="G117" s="41"/>
      <c r="H117" s="47"/>
    </row>
    <row r="118" s="2" customFormat="1" ht="16.8" customHeight="1">
      <c r="A118" s="41"/>
      <c r="B118" s="47"/>
      <c r="C118" s="321" t="s">
        <v>19</v>
      </c>
      <c r="D118" s="321" t="s">
        <v>1190</v>
      </c>
      <c r="E118" s="20" t="s">
        <v>19</v>
      </c>
      <c r="F118" s="322">
        <v>36.616</v>
      </c>
      <c r="G118" s="41"/>
      <c r="H118" s="47"/>
    </row>
    <row r="119" s="2" customFormat="1" ht="16.8" customHeight="1">
      <c r="A119" s="41"/>
      <c r="B119" s="47"/>
      <c r="C119" s="321" t="s">
        <v>19</v>
      </c>
      <c r="D119" s="321" t="s">
        <v>1191</v>
      </c>
      <c r="E119" s="20" t="s">
        <v>19</v>
      </c>
      <c r="F119" s="322">
        <v>2.484</v>
      </c>
      <c r="G119" s="41"/>
      <c r="H119" s="47"/>
    </row>
    <row r="120" s="2" customFormat="1" ht="16.8" customHeight="1">
      <c r="A120" s="41"/>
      <c r="B120" s="47"/>
      <c r="C120" s="321" t="s">
        <v>19</v>
      </c>
      <c r="D120" s="321" t="s">
        <v>1192</v>
      </c>
      <c r="E120" s="20" t="s">
        <v>19</v>
      </c>
      <c r="F120" s="322">
        <v>40.204000000000001</v>
      </c>
      <c r="G120" s="41"/>
      <c r="H120" s="47"/>
    </row>
    <row r="121" s="2" customFormat="1" ht="16.8" customHeight="1">
      <c r="A121" s="41"/>
      <c r="B121" s="47"/>
      <c r="C121" s="321" t="s">
        <v>19</v>
      </c>
      <c r="D121" s="321" t="s">
        <v>865</v>
      </c>
      <c r="E121" s="20" t="s">
        <v>19</v>
      </c>
      <c r="F121" s="322">
        <v>0</v>
      </c>
      <c r="G121" s="41"/>
      <c r="H121" s="47"/>
    </row>
    <row r="122" s="2" customFormat="1" ht="16.8" customHeight="1">
      <c r="A122" s="41"/>
      <c r="B122" s="47"/>
      <c r="C122" s="321" t="s">
        <v>19</v>
      </c>
      <c r="D122" s="321" t="s">
        <v>1195</v>
      </c>
      <c r="E122" s="20" t="s">
        <v>19</v>
      </c>
      <c r="F122" s="322">
        <v>23.760000000000002</v>
      </c>
      <c r="G122" s="41"/>
      <c r="H122" s="47"/>
    </row>
    <row r="123" s="2" customFormat="1" ht="16.8" customHeight="1">
      <c r="A123" s="41"/>
      <c r="B123" s="47"/>
      <c r="C123" s="321" t="s">
        <v>19</v>
      </c>
      <c r="D123" s="321" t="s">
        <v>1153</v>
      </c>
      <c r="E123" s="20" t="s">
        <v>19</v>
      </c>
      <c r="F123" s="322">
        <v>5.9379999999999997</v>
      </c>
      <c r="G123" s="41"/>
      <c r="H123" s="47"/>
    </row>
    <row r="124" s="2" customFormat="1" ht="16.8" customHeight="1">
      <c r="A124" s="41"/>
      <c r="B124" s="47"/>
      <c r="C124" s="321" t="s">
        <v>19</v>
      </c>
      <c r="D124" s="321" t="s">
        <v>1196</v>
      </c>
      <c r="E124" s="20" t="s">
        <v>19</v>
      </c>
      <c r="F124" s="322">
        <v>4.3120000000000003</v>
      </c>
      <c r="G124" s="41"/>
      <c r="H124" s="47"/>
    </row>
    <row r="125" s="2" customFormat="1" ht="16.8" customHeight="1">
      <c r="A125" s="41"/>
      <c r="B125" s="47"/>
      <c r="C125" s="321" t="s">
        <v>19</v>
      </c>
      <c r="D125" s="321" t="s">
        <v>1197</v>
      </c>
      <c r="E125" s="20" t="s">
        <v>19</v>
      </c>
      <c r="F125" s="322">
        <v>7.9199999999999999</v>
      </c>
      <c r="G125" s="41"/>
      <c r="H125" s="47"/>
    </row>
    <row r="126" s="2" customFormat="1" ht="16.8" customHeight="1">
      <c r="A126" s="41"/>
      <c r="B126" s="47"/>
      <c r="C126" s="321" t="s">
        <v>19</v>
      </c>
      <c r="D126" s="321" t="s">
        <v>1198</v>
      </c>
      <c r="E126" s="20" t="s">
        <v>19</v>
      </c>
      <c r="F126" s="322">
        <v>8.6240000000000006</v>
      </c>
      <c r="G126" s="41"/>
      <c r="H126" s="47"/>
    </row>
    <row r="127" s="2" customFormat="1" ht="16.8" customHeight="1">
      <c r="A127" s="41"/>
      <c r="B127" s="47"/>
      <c r="C127" s="321" t="s">
        <v>19</v>
      </c>
      <c r="D127" s="321" t="s">
        <v>1199</v>
      </c>
      <c r="E127" s="20" t="s">
        <v>19</v>
      </c>
      <c r="F127" s="322">
        <v>0.70399999999999996</v>
      </c>
      <c r="G127" s="41"/>
      <c r="H127" s="47"/>
    </row>
    <row r="128" s="2" customFormat="1" ht="16.8" customHeight="1">
      <c r="A128" s="41"/>
      <c r="B128" s="47"/>
      <c r="C128" s="321" t="s">
        <v>19</v>
      </c>
      <c r="D128" s="321" t="s">
        <v>1200</v>
      </c>
      <c r="E128" s="20" t="s">
        <v>19</v>
      </c>
      <c r="F128" s="322">
        <v>4.048</v>
      </c>
      <c r="G128" s="41"/>
      <c r="H128" s="47"/>
    </row>
    <row r="129" s="2" customFormat="1" ht="16.8" customHeight="1">
      <c r="A129" s="41"/>
      <c r="B129" s="47"/>
      <c r="C129" s="321" t="s">
        <v>19</v>
      </c>
      <c r="D129" s="321" t="s">
        <v>1201</v>
      </c>
      <c r="E129" s="20" t="s">
        <v>19</v>
      </c>
      <c r="F129" s="322">
        <v>36.079999999999998</v>
      </c>
      <c r="G129" s="41"/>
      <c r="H129" s="47"/>
    </row>
    <row r="130" s="2" customFormat="1" ht="16.8" customHeight="1">
      <c r="A130" s="41"/>
      <c r="B130" s="47"/>
      <c r="C130" s="321" t="s">
        <v>19</v>
      </c>
      <c r="D130" s="321" t="s">
        <v>1202</v>
      </c>
      <c r="E130" s="20" t="s">
        <v>19</v>
      </c>
      <c r="F130" s="322">
        <v>2.2879999999999998</v>
      </c>
      <c r="G130" s="41"/>
      <c r="H130" s="47"/>
    </row>
    <row r="131" s="2" customFormat="1" ht="16.8" customHeight="1">
      <c r="A131" s="41"/>
      <c r="B131" s="47"/>
      <c r="C131" s="321" t="s">
        <v>19</v>
      </c>
      <c r="D131" s="321" t="s">
        <v>1203</v>
      </c>
      <c r="E131" s="20" t="s">
        <v>19</v>
      </c>
      <c r="F131" s="322">
        <v>35.024000000000001</v>
      </c>
      <c r="G131" s="41"/>
      <c r="H131" s="47"/>
    </row>
    <row r="132" s="2" customFormat="1" ht="16.8" customHeight="1">
      <c r="A132" s="41"/>
      <c r="B132" s="47"/>
      <c r="C132" s="321" t="s">
        <v>19</v>
      </c>
      <c r="D132" s="321" t="s">
        <v>1204</v>
      </c>
      <c r="E132" s="20" t="s">
        <v>19</v>
      </c>
      <c r="F132" s="322">
        <v>2.3759999999999999</v>
      </c>
      <c r="G132" s="41"/>
      <c r="H132" s="47"/>
    </row>
    <row r="133" s="2" customFormat="1" ht="16.8" customHeight="1">
      <c r="A133" s="41"/>
      <c r="B133" s="47"/>
      <c r="C133" s="321" t="s">
        <v>19</v>
      </c>
      <c r="D133" s="321" t="s">
        <v>1205</v>
      </c>
      <c r="E133" s="20" t="s">
        <v>19</v>
      </c>
      <c r="F133" s="322">
        <v>38.456000000000003</v>
      </c>
      <c r="G133" s="41"/>
      <c r="H133" s="47"/>
    </row>
    <row r="134" s="2" customFormat="1" ht="16.8" customHeight="1">
      <c r="A134" s="41"/>
      <c r="B134" s="47"/>
      <c r="C134" s="321" t="s">
        <v>159</v>
      </c>
      <c r="D134" s="321" t="s">
        <v>386</v>
      </c>
      <c r="E134" s="20" t="s">
        <v>19</v>
      </c>
      <c r="F134" s="322">
        <v>859.803</v>
      </c>
      <c r="G134" s="41"/>
      <c r="H134" s="47"/>
    </row>
    <row r="135" s="2" customFormat="1" ht="16.8" customHeight="1">
      <c r="A135" s="41"/>
      <c r="B135" s="47"/>
      <c r="C135" s="323" t="s">
        <v>9051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21" t="s">
        <v>1166</v>
      </c>
      <c r="D136" s="321" t="s">
        <v>9056</v>
      </c>
      <c r="E136" s="20" t="s">
        <v>153</v>
      </c>
      <c r="F136" s="322">
        <v>859.803</v>
      </c>
      <c r="G136" s="41"/>
      <c r="H136" s="47"/>
    </row>
    <row r="137" s="2" customFormat="1" ht="16.8" customHeight="1">
      <c r="A137" s="41"/>
      <c r="B137" s="47"/>
      <c r="C137" s="321" t="s">
        <v>1206</v>
      </c>
      <c r="D137" s="321" t="s">
        <v>9057</v>
      </c>
      <c r="E137" s="20" t="s">
        <v>153</v>
      </c>
      <c r="F137" s="322">
        <v>859.803</v>
      </c>
      <c r="G137" s="41"/>
      <c r="H137" s="47"/>
    </row>
    <row r="138" s="2" customFormat="1" ht="16.8" customHeight="1">
      <c r="A138" s="41"/>
      <c r="B138" s="47"/>
      <c r="C138" s="317" t="s">
        <v>151</v>
      </c>
      <c r="D138" s="318" t="s">
        <v>152</v>
      </c>
      <c r="E138" s="319" t="s">
        <v>153</v>
      </c>
      <c r="F138" s="320">
        <v>60.567999999999998</v>
      </c>
      <c r="G138" s="41"/>
      <c r="H138" s="47"/>
    </row>
    <row r="139" s="2" customFormat="1" ht="16.8" customHeight="1">
      <c r="A139" s="41"/>
      <c r="B139" s="47"/>
      <c r="C139" s="321" t="s">
        <v>19</v>
      </c>
      <c r="D139" s="321" t="s">
        <v>440</v>
      </c>
      <c r="E139" s="20" t="s">
        <v>19</v>
      </c>
      <c r="F139" s="322">
        <v>0</v>
      </c>
      <c r="G139" s="41"/>
      <c r="H139" s="47"/>
    </row>
    <row r="140" s="2" customFormat="1" ht="16.8" customHeight="1">
      <c r="A140" s="41"/>
      <c r="B140" s="47"/>
      <c r="C140" s="321" t="s">
        <v>19</v>
      </c>
      <c r="D140" s="321" t="s">
        <v>564</v>
      </c>
      <c r="E140" s="20" t="s">
        <v>19</v>
      </c>
      <c r="F140" s="322">
        <v>0</v>
      </c>
      <c r="G140" s="41"/>
      <c r="H140" s="47"/>
    </row>
    <row r="141" s="2" customFormat="1" ht="16.8" customHeight="1">
      <c r="A141" s="41"/>
      <c r="B141" s="47"/>
      <c r="C141" s="321" t="s">
        <v>19</v>
      </c>
      <c r="D141" s="321" t="s">
        <v>583</v>
      </c>
      <c r="E141" s="20" t="s">
        <v>19</v>
      </c>
      <c r="F141" s="322">
        <v>32.575000000000003</v>
      </c>
      <c r="G141" s="41"/>
      <c r="H141" s="47"/>
    </row>
    <row r="142" s="2" customFormat="1" ht="16.8" customHeight="1">
      <c r="A142" s="41"/>
      <c r="B142" s="47"/>
      <c r="C142" s="321" t="s">
        <v>19</v>
      </c>
      <c r="D142" s="321" t="s">
        <v>584</v>
      </c>
      <c r="E142" s="20" t="s">
        <v>19</v>
      </c>
      <c r="F142" s="322">
        <v>6.25</v>
      </c>
      <c r="G142" s="41"/>
      <c r="H142" s="47"/>
    </row>
    <row r="143" s="2" customFormat="1" ht="16.8" customHeight="1">
      <c r="A143" s="41"/>
      <c r="B143" s="47"/>
      <c r="C143" s="321" t="s">
        <v>19</v>
      </c>
      <c r="D143" s="321" t="s">
        <v>585</v>
      </c>
      <c r="E143" s="20" t="s">
        <v>19</v>
      </c>
      <c r="F143" s="322">
        <v>12.618</v>
      </c>
      <c r="G143" s="41"/>
      <c r="H143" s="47"/>
    </row>
    <row r="144" s="2" customFormat="1" ht="16.8" customHeight="1">
      <c r="A144" s="41"/>
      <c r="B144" s="47"/>
      <c r="C144" s="321" t="s">
        <v>19</v>
      </c>
      <c r="D144" s="321" t="s">
        <v>586</v>
      </c>
      <c r="E144" s="20" t="s">
        <v>19</v>
      </c>
      <c r="F144" s="322">
        <v>9.125</v>
      </c>
      <c r="G144" s="41"/>
      <c r="H144" s="47"/>
    </row>
    <row r="145" s="2" customFormat="1" ht="16.8" customHeight="1">
      <c r="A145" s="41"/>
      <c r="B145" s="47"/>
      <c r="C145" s="321" t="s">
        <v>151</v>
      </c>
      <c r="D145" s="321" t="s">
        <v>386</v>
      </c>
      <c r="E145" s="20" t="s">
        <v>19</v>
      </c>
      <c r="F145" s="322">
        <v>60.567999999999998</v>
      </c>
      <c r="G145" s="41"/>
      <c r="H145" s="47"/>
    </row>
    <row r="146" s="2" customFormat="1" ht="16.8" customHeight="1">
      <c r="A146" s="41"/>
      <c r="B146" s="47"/>
      <c r="C146" s="323" t="s">
        <v>9051</v>
      </c>
      <c r="D146" s="41"/>
      <c r="E146" s="41"/>
      <c r="F146" s="41"/>
      <c r="G146" s="41"/>
      <c r="H146" s="47"/>
    </row>
    <row r="147" s="2" customFormat="1" ht="16.8" customHeight="1">
      <c r="A147" s="41"/>
      <c r="B147" s="47"/>
      <c r="C147" s="321" t="s">
        <v>579</v>
      </c>
      <c r="D147" s="321" t="s">
        <v>9058</v>
      </c>
      <c r="E147" s="20" t="s">
        <v>153</v>
      </c>
      <c r="F147" s="322">
        <v>60.567999999999998</v>
      </c>
      <c r="G147" s="41"/>
      <c r="H147" s="47"/>
    </row>
    <row r="148" s="2" customFormat="1" ht="16.8" customHeight="1">
      <c r="A148" s="41"/>
      <c r="B148" s="47"/>
      <c r="C148" s="321" t="s">
        <v>588</v>
      </c>
      <c r="D148" s="321" t="s">
        <v>9059</v>
      </c>
      <c r="E148" s="20" t="s">
        <v>153</v>
      </c>
      <c r="F148" s="322">
        <v>60.567999999999998</v>
      </c>
      <c r="G148" s="41"/>
      <c r="H148" s="47"/>
    </row>
    <row r="149" s="2" customFormat="1" ht="16.8" customHeight="1">
      <c r="A149" s="41"/>
      <c r="B149" s="47"/>
      <c r="C149" s="317" t="s">
        <v>275</v>
      </c>
      <c r="D149" s="318" t="s">
        <v>276</v>
      </c>
      <c r="E149" s="319" t="s">
        <v>153</v>
      </c>
      <c r="F149" s="320">
        <v>351.99000000000001</v>
      </c>
      <c r="G149" s="41"/>
      <c r="H149" s="47"/>
    </row>
    <row r="150" s="2" customFormat="1" ht="16.8" customHeight="1">
      <c r="A150" s="41"/>
      <c r="B150" s="47"/>
      <c r="C150" s="321" t="s">
        <v>19</v>
      </c>
      <c r="D150" s="321" t="s">
        <v>440</v>
      </c>
      <c r="E150" s="20" t="s">
        <v>19</v>
      </c>
      <c r="F150" s="322">
        <v>0</v>
      </c>
      <c r="G150" s="41"/>
      <c r="H150" s="47"/>
    </row>
    <row r="151" s="2" customFormat="1" ht="16.8" customHeight="1">
      <c r="A151" s="41"/>
      <c r="B151" s="47"/>
      <c r="C151" s="321" t="s">
        <v>19</v>
      </c>
      <c r="D151" s="321" t="s">
        <v>564</v>
      </c>
      <c r="E151" s="20" t="s">
        <v>19</v>
      </c>
      <c r="F151" s="322">
        <v>0</v>
      </c>
      <c r="G151" s="41"/>
      <c r="H151" s="47"/>
    </row>
    <row r="152" s="2" customFormat="1">
      <c r="A152" s="41"/>
      <c r="B152" s="47"/>
      <c r="C152" s="321" t="s">
        <v>19</v>
      </c>
      <c r="D152" s="321" t="s">
        <v>627</v>
      </c>
      <c r="E152" s="20" t="s">
        <v>19</v>
      </c>
      <c r="F152" s="322">
        <v>351.99000000000001</v>
      </c>
      <c r="G152" s="41"/>
      <c r="H152" s="47"/>
    </row>
    <row r="153" s="2" customFormat="1" ht="16.8" customHeight="1">
      <c r="A153" s="41"/>
      <c r="B153" s="47"/>
      <c r="C153" s="321" t="s">
        <v>275</v>
      </c>
      <c r="D153" s="321" t="s">
        <v>386</v>
      </c>
      <c r="E153" s="20" t="s">
        <v>19</v>
      </c>
      <c r="F153" s="322">
        <v>351.99000000000001</v>
      </c>
      <c r="G153" s="41"/>
      <c r="H153" s="47"/>
    </row>
    <row r="154" s="2" customFormat="1" ht="16.8" customHeight="1">
      <c r="A154" s="41"/>
      <c r="B154" s="47"/>
      <c r="C154" s="323" t="s">
        <v>9051</v>
      </c>
      <c r="D154" s="41"/>
      <c r="E154" s="41"/>
      <c r="F154" s="41"/>
      <c r="G154" s="41"/>
      <c r="H154" s="47"/>
    </row>
    <row r="155" s="2" customFormat="1" ht="16.8" customHeight="1">
      <c r="A155" s="41"/>
      <c r="B155" s="47"/>
      <c r="C155" s="321" t="s">
        <v>623</v>
      </c>
      <c r="D155" s="321" t="s">
        <v>9060</v>
      </c>
      <c r="E155" s="20" t="s">
        <v>153</v>
      </c>
      <c r="F155" s="322">
        <v>351.99000000000001</v>
      </c>
      <c r="G155" s="41"/>
      <c r="H155" s="47"/>
    </row>
    <row r="156" s="2" customFormat="1" ht="16.8" customHeight="1">
      <c r="A156" s="41"/>
      <c r="B156" s="47"/>
      <c r="C156" s="321" t="s">
        <v>629</v>
      </c>
      <c r="D156" s="321" t="s">
        <v>9061</v>
      </c>
      <c r="E156" s="20" t="s">
        <v>153</v>
      </c>
      <c r="F156" s="322">
        <v>351.99000000000001</v>
      </c>
      <c r="G156" s="41"/>
      <c r="H156" s="47"/>
    </row>
    <row r="157" s="2" customFormat="1" ht="16.8" customHeight="1">
      <c r="A157" s="41"/>
      <c r="B157" s="47"/>
      <c r="C157" s="317" t="s">
        <v>272</v>
      </c>
      <c r="D157" s="318" t="s">
        <v>273</v>
      </c>
      <c r="E157" s="319" t="s">
        <v>153</v>
      </c>
      <c r="F157" s="320">
        <v>82.950000000000003</v>
      </c>
      <c r="G157" s="41"/>
      <c r="H157" s="47"/>
    </row>
    <row r="158" s="2" customFormat="1" ht="16.8" customHeight="1">
      <c r="A158" s="41"/>
      <c r="B158" s="47"/>
      <c r="C158" s="321" t="s">
        <v>19</v>
      </c>
      <c r="D158" s="321" t="s">
        <v>440</v>
      </c>
      <c r="E158" s="20" t="s">
        <v>19</v>
      </c>
      <c r="F158" s="322">
        <v>0</v>
      </c>
      <c r="G158" s="41"/>
      <c r="H158" s="47"/>
    </row>
    <row r="159" s="2" customFormat="1" ht="16.8" customHeight="1">
      <c r="A159" s="41"/>
      <c r="B159" s="47"/>
      <c r="C159" s="321" t="s">
        <v>19</v>
      </c>
      <c r="D159" s="321" t="s">
        <v>564</v>
      </c>
      <c r="E159" s="20" t="s">
        <v>19</v>
      </c>
      <c r="F159" s="322">
        <v>0</v>
      </c>
      <c r="G159" s="41"/>
      <c r="H159" s="47"/>
    </row>
    <row r="160" s="2" customFormat="1" ht="16.8" customHeight="1">
      <c r="A160" s="41"/>
      <c r="B160" s="47"/>
      <c r="C160" s="321" t="s">
        <v>19</v>
      </c>
      <c r="D160" s="321" t="s">
        <v>655</v>
      </c>
      <c r="E160" s="20" t="s">
        <v>19</v>
      </c>
      <c r="F160" s="322">
        <v>82.950000000000003</v>
      </c>
      <c r="G160" s="41"/>
      <c r="H160" s="47"/>
    </row>
    <row r="161" s="2" customFormat="1" ht="16.8" customHeight="1">
      <c r="A161" s="41"/>
      <c r="B161" s="47"/>
      <c r="C161" s="321" t="s">
        <v>272</v>
      </c>
      <c r="D161" s="321" t="s">
        <v>386</v>
      </c>
      <c r="E161" s="20" t="s">
        <v>19</v>
      </c>
      <c r="F161" s="322">
        <v>82.950000000000003</v>
      </c>
      <c r="G161" s="41"/>
      <c r="H161" s="47"/>
    </row>
    <row r="162" s="2" customFormat="1" ht="16.8" customHeight="1">
      <c r="A162" s="41"/>
      <c r="B162" s="47"/>
      <c r="C162" s="323" t="s">
        <v>9051</v>
      </c>
      <c r="D162" s="41"/>
      <c r="E162" s="41"/>
      <c r="F162" s="41"/>
      <c r="G162" s="41"/>
      <c r="H162" s="47"/>
    </row>
    <row r="163" s="2" customFormat="1" ht="16.8" customHeight="1">
      <c r="A163" s="41"/>
      <c r="B163" s="47"/>
      <c r="C163" s="321" t="s">
        <v>651</v>
      </c>
      <c r="D163" s="321" t="s">
        <v>9062</v>
      </c>
      <c r="E163" s="20" t="s">
        <v>153</v>
      </c>
      <c r="F163" s="322">
        <v>82.950000000000003</v>
      </c>
      <c r="G163" s="41"/>
      <c r="H163" s="47"/>
    </row>
    <row r="164" s="2" customFormat="1" ht="16.8" customHeight="1">
      <c r="A164" s="41"/>
      <c r="B164" s="47"/>
      <c r="C164" s="321" t="s">
        <v>657</v>
      </c>
      <c r="D164" s="321" t="s">
        <v>9063</v>
      </c>
      <c r="E164" s="20" t="s">
        <v>153</v>
      </c>
      <c r="F164" s="322">
        <v>82.950000000000003</v>
      </c>
      <c r="G164" s="41"/>
      <c r="H164" s="47"/>
    </row>
    <row r="165" s="2" customFormat="1" ht="16.8" customHeight="1">
      <c r="A165" s="41"/>
      <c r="B165" s="47"/>
      <c r="C165" s="317" t="s">
        <v>294</v>
      </c>
      <c r="D165" s="318" t="s">
        <v>295</v>
      </c>
      <c r="E165" s="319" t="s">
        <v>230</v>
      </c>
      <c r="F165" s="320">
        <v>289</v>
      </c>
      <c r="G165" s="41"/>
      <c r="H165" s="47"/>
    </row>
    <row r="166" s="2" customFormat="1" ht="16.8" customHeight="1">
      <c r="A166" s="41"/>
      <c r="B166" s="47"/>
      <c r="C166" s="321" t="s">
        <v>19</v>
      </c>
      <c r="D166" s="321" t="s">
        <v>2377</v>
      </c>
      <c r="E166" s="20" t="s">
        <v>19</v>
      </c>
      <c r="F166" s="322">
        <v>0</v>
      </c>
      <c r="G166" s="41"/>
      <c r="H166" s="47"/>
    </row>
    <row r="167" s="2" customFormat="1" ht="16.8" customHeight="1">
      <c r="A167" s="41"/>
      <c r="B167" s="47"/>
      <c r="C167" s="321" t="s">
        <v>19</v>
      </c>
      <c r="D167" s="321" t="s">
        <v>668</v>
      </c>
      <c r="E167" s="20" t="s">
        <v>19</v>
      </c>
      <c r="F167" s="322">
        <v>0</v>
      </c>
      <c r="G167" s="41"/>
      <c r="H167" s="47"/>
    </row>
    <row r="168" s="2" customFormat="1" ht="16.8" customHeight="1">
      <c r="A168" s="41"/>
      <c r="B168" s="47"/>
      <c r="C168" s="321" t="s">
        <v>19</v>
      </c>
      <c r="D168" s="321" t="s">
        <v>4867</v>
      </c>
      <c r="E168" s="20" t="s">
        <v>19</v>
      </c>
      <c r="F168" s="322">
        <v>0</v>
      </c>
      <c r="G168" s="41"/>
      <c r="H168" s="47"/>
    </row>
    <row r="169" s="2" customFormat="1" ht="16.8" customHeight="1">
      <c r="A169" s="41"/>
      <c r="B169" s="47"/>
      <c r="C169" s="321" t="s">
        <v>19</v>
      </c>
      <c r="D169" s="321" t="s">
        <v>673</v>
      </c>
      <c r="E169" s="20" t="s">
        <v>19</v>
      </c>
      <c r="F169" s="322">
        <v>0</v>
      </c>
      <c r="G169" s="41"/>
      <c r="H169" s="47"/>
    </row>
    <row r="170" s="2" customFormat="1" ht="16.8" customHeight="1">
      <c r="A170" s="41"/>
      <c r="B170" s="47"/>
      <c r="C170" s="321" t="s">
        <v>19</v>
      </c>
      <c r="D170" s="321" t="s">
        <v>4868</v>
      </c>
      <c r="E170" s="20" t="s">
        <v>19</v>
      </c>
      <c r="F170" s="322">
        <v>10.5</v>
      </c>
      <c r="G170" s="41"/>
      <c r="H170" s="47"/>
    </row>
    <row r="171" s="2" customFormat="1" ht="16.8" customHeight="1">
      <c r="A171" s="41"/>
      <c r="B171" s="47"/>
      <c r="C171" s="321" t="s">
        <v>19</v>
      </c>
      <c r="D171" s="321" t="s">
        <v>4869</v>
      </c>
      <c r="E171" s="20" t="s">
        <v>19</v>
      </c>
      <c r="F171" s="322">
        <v>74.299999999999997</v>
      </c>
      <c r="G171" s="41"/>
      <c r="H171" s="47"/>
    </row>
    <row r="172" s="2" customFormat="1" ht="16.8" customHeight="1">
      <c r="A172" s="41"/>
      <c r="B172" s="47"/>
      <c r="C172" s="321" t="s">
        <v>19</v>
      </c>
      <c r="D172" s="321" t="s">
        <v>4870</v>
      </c>
      <c r="E172" s="20" t="s">
        <v>19</v>
      </c>
      <c r="F172" s="322">
        <v>69</v>
      </c>
      <c r="G172" s="41"/>
      <c r="H172" s="47"/>
    </row>
    <row r="173" s="2" customFormat="1" ht="16.8" customHeight="1">
      <c r="A173" s="41"/>
      <c r="B173" s="47"/>
      <c r="C173" s="321" t="s">
        <v>19</v>
      </c>
      <c r="D173" s="321" t="s">
        <v>4871</v>
      </c>
      <c r="E173" s="20" t="s">
        <v>19</v>
      </c>
      <c r="F173" s="322">
        <v>41.799999999999997</v>
      </c>
      <c r="G173" s="41"/>
      <c r="H173" s="47"/>
    </row>
    <row r="174" s="2" customFormat="1" ht="16.8" customHeight="1">
      <c r="A174" s="41"/>
      <c r="B174" s="47"/>
      <c r="C174" s="321" t="s">
        <v>19</v>
      </c>
      <c r="D174" s="321" t="s">
        <v>4872</v>
      </c>
      <c r="E174" s="20" t="s">
        <v>19</v>
      </c>
      <c r="F174" s="322">
        <v>21.699999999999999</v>
      </c>
      <c r="G174" s="41"/>
      <c r="H174" s="47"/>
    </row>
    <row r="175" s="2" customFormat="1" ht="16.8" customHeight="1">
      <c r="A175" s="41"/>
      <c r="B175" s="47"/>
      <c r="C175" s="321" t="s">
        <v>19</v>
      </c>
      <c r="D175" s="321" t="s">
        <v>4873</v>
      </c>
      <c r="E175" s="20" t="s">
        <v>19</v>
      </c>
      <c r="F175" s="322">
        <v>21.699999999999999</v>
      </c>
      <c r="G175" s="41"/>
      <c r="H175" s="47"/>
    </row>
    <row r="176" s="2" customFormat="1" ht="16.8" customHeight="1">
      <c r="A176" s="41"/>
      <c r="B176" s="47"/>
      <c r="C176" s="321" t="s">
        <v>19</v>
      </c>
      <c r="D176" s="321" t="s">
        <v>4784</v>
      </c>
      <c r="E176" s="20" t="s">
        <v>19</v>
      </c>
      <c r="F176" s="322">
        <v>20</v>
      </c>
      <c r="G176" s="41"/>
      <c r="H176" s="47"/>
    </row>
    <row r="177" s="2" customFormat="1" ht="16.8" customHeight="1">
      <c r="A177" s="41"/>
      <c r="B177" s="47"/>
      <c r="C177" s="321" t="s">
        <v>19</v>
      </c>
      <c r="D177" s="321" t="s">
        <v>4785</v>
      </c>
      <c r="E177" s="20" t="s">
        <v>19</v>
      </c>
      <c r="F177" s="322">
        <v>30</v>
      </c>
      <c r="G177" s="41"/>
      <c r="H177" s="47"/>
    </row>
    <row r="178" s="2" customFormat="1" ht="16.8" customHeight="1">
      <c r="A178" s="41"/>
      <c r="B178" s="47"/>
      <c r="C178" s="321" t="s">
        <v>294</v>
      </c>
      <c r="D178" s="321" t="s">
        <v>447</v>
      </c>
      <c r="E178" s="20" t="s">
        <v>19</v>
      </c>
      <c r="F178" s="322">
        <v>289</v>
      </c>
      <c r="G178" s="41"/>
      <c r="H178" s="47"/>
    </row>
    <row r="179" s="2" customFormat="1" ht="16.8" customHeight="1">
      <c r="A179" s="41"/>
      <c r="B179" s="47"/>
      <c r="C179" s="323" t="s">
        <v>9051</v>
      </c>
      <c r="D179" s="41"/>
      <c r="E179" s="41"/>
      <c r="F179" s="41"/>
      <c r="G179" s="41"/>
      <c r="H179" s="47"/>
    </row>
    <row r="180" s="2" customFormat="1" ht="16.8" customHeight="1">
      <c r="A180" s="41"/>
      <c r="B180" s="47"/>
      <c r="C180" s="321" t="s">
        <v>4864</v>
      </c>
      <c r="D180" s="321" t="s">
        <v>9064</v>
      </c>
      <c r="E180" s="20" t="s">
        <v>230</v>
      </c>
      <c r="F180" s="322">
        <v>1060.7000000000001</v>
      </c>
      <c r="G180" s="41"/>
      <c r="H180" s="47"/>
    </row>
    <row r="181" s="2" customFormat="1" ht="16.8" customHeight="1">
      <c r="A181" s="41"/>
      <c r="B181" s="47"/>
      <c r="C181" s="321" t="s">
        <v>4930</v>
      </c>
      <c r="D181" s="321" t="s">
        <v>9065</v>
      </c>
      <c r="E181" s="20" t="s">
        <v>230</v>
      </c>
      <c r="F181" s="322">
        <v>1060.7000000000001</v>
      </c>
      <c r="G181" s="41"/>
      <c r="H181" s="47"/>
    </row>
    <row r="182" s="2" customFormat="1" ht="16.8" customHeight="1">
      <c r="A182" s="41"/>
      <c r="B182" s="47"/>
      <c r="C182" s="321" t="s">
        <v>4899</v>
      </c>
      <c r="D182" s="321" t="s">
        <v>4900</v>
      </c>
      <c r="E182" s="20" t="s">
        <v>230</v>
      </c>
      <c r="F182" s="322">
        <v>1166.77</v>
      </c>
      <c r="G182" s="41"/>
      <c r="H182" s="47"/>
    </row>
    <row r="183" s="2" customFormat="1">
      <c r="A183" s="41"/>
      <c r="B183" s="47"/>
      <c r="C183" s="321" t="s">
        <v>4725</v>
      </c>
      <c r="D183" s="321" t="s">
        <v>9066</v>
      </c>
      <c r="E183" s="20" t="s">
        <v>153</v>
      </c>
      <c r="F183" s="322">
        <v>605.899</v>
      </c>
      <c r="G183" s="41"/>
      <c r="H183" s="47"/>
    </row>
    <row r="184" s="2" customFormat="1" ht="16.8" customHeight="1">
      <c r="A184" s="41"/>
      <c r="B184" s="47"/>
      <c r="C184" s="317" t="s">
        <v>297</v>
      </c>
      <c r="D184" s="318" t="s">
        <v>298</v>
      </c>
      <c r="E184" s="319" t="s">
        <v>230</v>
      </c>
      <c r="F184" s="320">
        <v>271.69999999999999</v>
      </c>
      <c r="G184" s="41"/>
      <c r="H184" s="47"/>
    </row>
    <row r="185" s="2" customFormat="1" ht="16.8" customHeight="1">
      <c r="A185" s="41"/>
      <c r="B185" s="47"/>
      <c r="C185" s="321" t="s">
        <v>19</v>
      </c>
      <c r="D185" s="321" t="s">
        <v>4874</v>
      </c>
      <c r="E185" s="20" t="s">
        <v>19</v>
      </c>
      <c r="F185" s="322">
        <v>0</v>
      </c>
      <c r="G185" s="41"/>
      <c r="H185" s="47"/>
    </row>
    <row r="186" s="2" customFormat="1" ht="16.8" customHeight="1">
      <c r="A186" s="41"/>
      <c r="B186" s="47"/>
      <c r="C186" s="321" t="s">
        <v>19</v>
      </c>
      <c r="D186" s="321" t="s">
        <v>692</v>
      </c>
      <c r="E186" s="20" t="s">
        <v>19</v>
      </c>
      <c r="F186" s="322">
        <v>0</v>
      </c>
      <c r="G186" s="41"/>
      <c r="H186" s="47"/>
    </row>
    <row r="187" s="2" customFormat="1" ht="16.8" customHeight="1">
      <c r="A187" s="41"/>
      <c r="B187" s="47"/>
      <c r="C187" s="321" t="s">
        <v>19</v>
      </c>
      <c r="D187" s="321" t="s">
        <v>4787</v>
      </c>
      <c r="E187" s="20" t="s">
        <v>19</v>
      </c>
      <c r="F187" s="322">
        <v>20</v>
      </c>
      <c r="G187" s="41"/>
      <c r="H187" s="47"/>
    </row>
    <row r="188" s="2" customFormat="1" ht="16.8" customHeight="1">
      <c r="A188" s="41"/>
      <c r="B188" s="47"/>
      <c r="C188" s="321" t="s">
        <v>19</v>
      </c>
      <c r="D188" s="321" t="s">
        <v>4875</v>
      </c>
      <c r="E188" s="20" t="s">
        <v>19</v>
      </c>
      <c r="F188" s="322">
        <v>76</v>
      </c>
      <c r="G188" s="41"/>
      <c r="H188" s="47"/>
    </row>
    <row r="189" s="2" customFormat="1" ht="16.8" customHeight="1">
      <c r="A189" s="41"/>
      <c r="B189" s="47"/>
      <c r="C189" s="321" t="s">
        <v>19</v>
      </c>
      <c r="D189" s="321" t="s">
        <v>4876</v>
      </c>
      <c r="E189" s="20" t="s">
        <v>19</v>
      </c>
      <c r="F189" s="322">
        <v>18.300000000000001</v>
      </c>
      <c r="G189" s="41"/>
      <c r="H189" s="47"/>
    </row>
    <row r="190" s="2" customFormat="1" ht="16.8" customHeight="1">
      <c r="A190" s="41"/>
      <c r="B190" s="47"/>
      <c r="C190" s="321" t="s">
        <v>19</v>
      </c>
      <c r="D190" s="321" t="s">
        <v>4877</v>
      </c>
      <c r="E190" s="20" t="s">
        <v>19</v>
      </c>
      <c r="F190" s="322">
        <v>21.300000000000001</v>
      </c>
      <c r="G190" s="41"/>
      <c r="H190" s="47"/>
    </row>
    <row r="191" s="2" customFormat="1" ht="16.8" customHeight="1">
      <c r="A191" s="41"/>
      <c r="B191" s="47"/>
      <c r="C191" s="321" t="s">
        <v>19</v>
      </c>
      <c r="D191" s="321" t="s">
        <v>4788</v>
      </c>
      <c r="E191" s="20" t="s">
        <v>19</v>
      </c>
      <c r="F191" s="322">
        <v>30</v>
      </c>
      <c r="G191" s="41"/>
      <c r="H191" s="47"/>
    </row>
    <row r="192" s="2" customFormat="1" ht="16.8" customHeight="1">
      <c r="A192" s="41"/>
      <c r="B192" s="47"/>
      <c r="C192" s="321" t="s">
        <v>19</v>
      </c>
      <c r="D192" s="321" t="s">
        <v>4878</v>
      </c>
      <c r="E192" s="20" t="s">
        <v>19</v>
      </c>
      <c r="F192" s="322">
        <v>6</v>
      </c>
      <c r="G192" s="41"/>
      <c r="H192" s="47"/>
    </row>
    <row r="193" s="2" customFormat="1" ht="16.8" customHeight="1">
      <c r="A193" s="41"/>
      <c r="B193" s="47"/>
      <c r="C193" s="321" t="s">
        <v>19</v>
      </c>
      <c r="D193" s="321" t="s">
        <v>4879</v>
      </c>
      <c r="E193" s="20" t="s">
        <v>19</v>
      </c>
      <c r="F193" s="322">
        <v>21.699999999999999</v>
      </c>
      <c r="G193" s="41"/>
      <c r="H193" s="47"/>
    </row>
    <row r="194" s="2" customFormat="1" ht="16.8" customHeight="1">
      <c r="A194" s="41"/>
      <c r="B194" s="47"/>
      <c r="C194" s="321" t="s">
        <v>19</v>
      </c>
      <c r="D194" s="321" t="s">
        <v>4880</v>
      </c>
      <c r="E194" s="20" t="s">
        <v>19</v>
      </c>
      <c r="F194" s="322">
        <v>56.700000000000003</v>
      </c>
      <c r="G194" s="41"/>
      <c r="H194" s="47"/>
    </row>
    <row r="195" s="2" customFormat="1" ht="16.8" customHeight="1">
      <c r="A195" s="41"/>
      <c r="B195" s="47"/>
      <c r="C195" s="321" t="s">
        <v>19</v>
      </c>
      <c r="D195" s="321" t="s">
        <v>4881</v>
      </c>
      <c r="E195" s="20" t="s">
        <v>19</v>
      </c>
      <c r="F195" s="322">
        <v>21.699999999999999</v>
      </c>
      <c r="G195" s="41"/>
      <c r="H195" s="47"/>
    </row>
    <row r="196" s="2" customFormat="1" ht="16.8" customHeight="1">
      <c r="A196" s="41"/>
      <c r="B196" s="47"/>
      <c r="C196" s="321" t="s">
        <v>297</v>
      </c>
      <c r="D196" s="321" t="s">
        <v>447</v>
      </c>
      <c r="E196" s="20" t="s">
        <v>19</v>
      </c>
      <c r="F196" s="322">
        <v>271.69999999999999</v>
      </c>
      <c r="G196" s="41"/>
      <c r="H196" s="47"/>
    </row>
    <row r="197" s="2" customFormat="1" ht="16.8" customHeight="1">
      <c r="A197" s="41"/>
      <c r="B197" s="47"/>
      <c r="C197" s="323" t="s">
        <v>9051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21" t="s">
        <v>4864</v>
      </c>
      <c r="D198" s="321" t="s">
        <v>9064</v>
      </c>
      <c r="E198" s="20" t="s">
        <v>230</v>
      </c>
      <c r="F198" s="322">
        <v>1060.7000000000001</v>
      </c>
      <c r="G198" s="41"/>
      <c r="H198" s="47"/>
    </row>
    <row r="199" s="2" customFormat="1" ht="16.8" customHeight="1">
      <c r="A199" s="41"/>
      <c r="B199" s="47"/>
      <c r="C199" s="321" t="s">
        <v>4930</v>
      </c>
      <c r="D199" s="321" t="s">
        <v>9065</v>
      </c>
      <c r="E199" s="20" t="s">
        <v>230</v>
      </c>
      <c r="F199" s="322">
        <v>1060.7000000000001</v>
      </c>
      <c r="G199" s="41"/>
      <c r="H199" s="47"/>
    </row>
    <row r="200" s="2" customFormat="1" ht="16.8" customHeight="1">
      <c r="A200" s="41"/>
      <c r="B200" s="47"/>
      <c r="C200" s="321" t="s">
        <v>4899</v>
      </c>
      <c r="D200" s="321" t="s">
        <v>4900</v>
      </c>
      <c r="E200" s="20" t="s">
        <v>230</v>
      </c>
      <c r="F200" s="322">
        <v>1166.77</v>
      </c>
      <c r="G200" s="41"/>
      <c r="H200" s="47"/>
    </row>
    <row r="201" s="2" customFormat="1">
      <c r="A201" s="41"/>
      <c r="B201" s="47"/>
      <c r="C201" s="321" t="s">
        <v>4731</v>
      </c>
      <c r="D201" s="321" t="s">
        <v>9066</v>
      </c>
      <c r="E201" s="20" t="s">
        <v>153</v>
      </c>
      <c r="F201" s="322">
        <v>480.27100000000002</v>
      </c>
      <c r="G201" s="41"/>
      <c r="H201" s="47"/>
    </row>
    <row r="202" s="2" customFormat="1" ht="16.8" customHeight="1">
      <c r="A202" s="41"/>
      <c r="B202" s="47"/>
      <c r="C202" s="317" t="s">
        <v>300</v>
      </c>
      <c r="D202" s="318" t="s">
        <v>301</v>
      </c>
      <c r="E202" s="319" t="s">
        <v>230</v>
      </c>
      <c r="F202" s="320">
        <v>250</v>
      </c>
      <c r="G202" s="41"/>
      <c r="H202" s="47"/>
    </row>
    <row r="203" s="2" customFormat="1" ht="16.8" customHeight="1">
      <c r="A203" s="41"/>
      <c r="B203" s="47"/>
      <c r="C203" s="321" t="s">
        <v>19</v>
      </c>
      <c r="D203" s="321" t="s">
        <v>4882</v>
      </c>
      <c r="E203" s="20" t="s">
        <v>19</v>
      </c>
      <c r="F203" s="322">
        <v>0</v>
      </c>
      <c r="G203" s="41"/>
      <c r="H203" s="47"/>
    </row>
    <row r="204" s="2" customFormat="1" ht="16.8" customHeight="1">
      <c r="A204" s="41"/>
      <c r="B204" s="47"/>
      <c r="C204" s="321" t="s">
        <v>19</v>
      </c>
      <c r="D204" s="321" t="s">
        <v>693</v>
      </c>
      <c r="E204" s="20" t="s">
        <v>19</v>
      </c>
      <c r="F204" s="322">
        <v>0</v>
      </c>
      <c r="G204" s="41"/>
      <c r="H204" s="47"/>
    </row>
    <row r="205" s="2" customFormat="1" ht="16.8" customHeight="1">
      <c r="A205" s="41"/>
      <c r="B205" s="47"/>
      <c r="C205" s="321" t="s">
        <v>19</v>
      </c>
      <c r="D205" s="321" t="s">
        <v>4810</v>
      </c>
      <c r="E205" s="20" t="s">
        <v>19</v>
      </c>
      <c r="F205" s="322">
        <v>20</v>
      </c>
      <c r="G205" s="41"/>
      <c r="H205" s="47"/>
    </row>
    <row r="206" s="2" customFormat="1" ht="16.8" customHeight="1">
      <c r="A206" s="41"/>
      <c r="B206" s="47"/>
      <c r="C206" s="321" t="s">
        <v>19</v>
      </c>
      <c r="D206" s="321" t="s">
        <v>4883</v>
      </c>
      <c r="E206" s="20" t="s">
        <v>19</v>
      </c>
      <c r="F206" s="322">
        <v>76</v>
      </c>
      <c r="G206" s="41"/>
      <c r="H206" s="47"/>
    </row>
    <row r="207" s="2" customFormat="1" ht="16.8" customHeight="1">
      <c r="A207" s="41"/>
      <c r="B207" s="47"/>
      <c r="C207" s="321" t="s">
        <v>19</v>
      </c>
      <c r="D207" s="321" t="s">
        <v>4884</v>
      </c>
      <c r="E207" s="20" t="s">
        <v>19</v>
      </c>
      <c r="F207" s="322">
        <v>18.300000000000001</v>
      </c>
      <c r="G207" s="41"/>
      <c r="H207" s="47"/>
    </row>
    <row r="208" s="2" customFormat="1" ht="16.8" customHeight="1">
      <c r="A208" s="41"/>
      <c r="B208" s="47"/>
      <c r="C208" s="321" t="s">
        <v>19</v>
      </c>
      <c r="D208" s="321" t="s">
        <v>4885</v>
      </c>
      <c r="E208" s="20" t="s">
        <v>19</v>
      </c>
      <c r="F208" s="322">
        <v>21.300000000000001</v>
      </c>
      <c r="G208" s="41"/>
      <c r="H208" s="47"/>
    </row>
    <row r="209" s="2" customFormat="1" ht="16.8" customHeight="1">
      <c r="A209" s="41"/>
      <c r="B209" s="47"/>
      <c r="C209" s="321" t="s">
        <v>19</v>
      </c>
      <c r="D209" s="321" t="s">
        <v>4811</v>
      </c>
      <c r="E209" s="20" t="s">
        <v>19</v>
      </c>
      <c r="F209" s="322">
        <v>30</v>
      </c>
      <c r="G209" s="41"/>
      <c r="H209" s="47"/>
    </row>
    <row r="210" s="2" customFormat="1" ht="16.8" customHeight="1">
      <c r="A210" s="41"/>
      <c r="B210" s="47"/>
      <c r="C210" s="321" t="s">
        <v>19</v>
      </c>
      <c r="D210" s="321" t="s">
        <v>4886</v>
      </c>
      <c r="E210" s="20" t="s">
        <v>19</v>
      </c>
      <c r="F210" s="322">
        <v>6</v>
      </c>
      <c r="G210" s="41"/>
      <c r="H210" s="47"/>
    </row>
    <row r="211" s="2" customFormat="1" ht="16.8" customHeight="1">
      <c r="A211" s="41"/>
      <c r="B211" s="47"/>
      <c r="C211" s="321" t="s">
        <v>19</v>
      </c>
      <c r="D211" s="321" t="s">
        <v>4887</v>
      </c>
      <c r="E211" s="20" t="s">
        <v>19</v>
      </c>
      <c r="F211" s="322">
        <v>21.699999999999999</v>
      </c>
      <c r="G211" s="41"/>
      <c r="H211" s="47"/>
    </row>
    <row r="212" s="2" customFormat="1" ht="16.8" customHeight="1">
      <c r="A212" s="41"/>
      <c r="B212" s="47"/>
      <c r="C212" s="321" t="s">
        <v>19</v>
      </c>
      <c r="D212" s="321" t="s">
        <v>4888</v>
      </c>
      <c r="E212" s="20" t="s">
        <v>19</v>
      </c>
      <c r="F212" s="322">
        <v>56.700000000000003</v>
      </c>
      <c r="G212" s="41"/>
      <c r="H212" s="47"/>
    </row>
    <row r="213" s="2" customFormat="1" ht="16.8" customHeight="1">
      <c r="A213" s="41"/>
      <c r="B213" s="47"/>
      <c r="C213" s="321" t="s">
        <v>300</v>
      </c>
      <c r="D213" s="321" t="s">
        <v>447</v>
      </c>
      <c r="E213" s="20" t="s">
        <v>19</v>
      </c>
      <c r="F213" s="322">
        <v>250</v>
      </c>
      <c r="G213" s="41"/>
      <c r="H213" s="47"/>
    </row>
    <row r="214" s="2" customFormat="1" ht="16.8" customHeight="1">
      <c r="A214" s="41"/>
      <c r="B214" s="47"/>
      <c r="C214" s="323" t="s">
        <v>9051</v>
      </c>
      <c r="D214" s="41"/>
      <c r="E214" s="41"/>
      <c r="F214" s="41"/>
      <c r="G214" s="41"/>
      <c r="H214" s="47"/>
    </row>
    <row r="215" s="2" customFormat="1" ht="16.8" customHeight="1">
      <c r="A215" s="41"/>
      <c r="B215" s="47"/>
      <c r="C215" s="321" t="s">
        <v>4864</v>
      </c>
      <c r="D215" s="321" t="s">
        <v>9064</v>
      </c>
      <c r="E215" s="20" t="s">
        <v>230</v>
      </c>
      <c r="F215" s="322">
        <v>1060.7000000000001</v>
      </c>
      <c r="G215" s="41"/>
      <c r="H215" s="47"/>
    </row>
    <row r="216" s="2" customFormat="1" ht="16.8" customHeight="1">
      <c r="A216" s="41"/>
      <c r="B216" s="47"/>
      <c r="C216" s="321" t="s">
        <v>4930</v>
      </c>
      <c r="D216" s="321" t="s">
        <v>9065</v>
      </c>
      <c r="E216" s="20" t="s">
        <v>230</v>
      </c>
      <c r="F216" s="322">
        <v>1060.7000000000001</v>
      </c>
      <c r="G216" s="41"/>
      <c r="H216" s="47"/>
    </row>
    <row r="217" s="2" customFormat="1" ht="16.8" customHeight="1">
      <c r="A217" s="41"/>
      <c r="B217" s="47"/>
      <c r="C217" s="321" t="s">
        <v>4899</v>
      </c>
      <c r="D217" s="321" t="s">
        <v>4900</v>
      </c>
      <c r="E217" s="20" t="s">
        <v>230</v>
      </c>
      <c r="F217" s="322">
        <v>1166.77</v>
      </c>
      <c r="G217" s="41"/>
      <c r="H217" s="47"/>
    </row>
    <row r="218" s="2" customFormat="1">
      <c r="A218" s="41"/>
      <c r="B218" s="47"/>
      <c r="C218" s="321" t="s">
        <v>4738</v>
      </c>
      <c r="D218" s="321" t="s">
        <v>9066</v>
      </c>
      <c r="E218" s="20" t="s">
        <v>153</v>
      </c>
      <c r="F218" s="322">
        <v>416.22899999999998</v>
      </c>
      <c r="G218" s="41"/>
      <c r="H218" s="47"/>
    </row>
    <row r="219" s="2" customFormat="1" ht="16.8" customHeight="1">
      <c r="A219" s="41"/>
      <c r="B219" s="47"/>
      <c r="C219" s="317" t="s">
        <v>303</v>
      </c>
      <c r="D219" s="318" t="s">
        <v>304</v>
      </c>
      <c r="E219" s="319" t="s">
        <v>230</v>
      </c>
      <c r="F219" s="320">
        <v>250</v>
      </c>
      <c r="G219" s="41"/>
      <c r="H219" s="47"/>
    </row>
    <row r="220" s="2" customFormat="1" ht="16.8" customHeight="1">
      <c r="A220" s="41"/>
      <c r="B220" s="47"/>
      <c r="C220" s="321" t="s">
        <v>19</v>
      </c>
      <c r="D220" s="321" t="s">
        <v>4889</v>
      </c>
      <c r="E220" s="20" t="s">
        <v>19</v>
      </c>
      <c r="F220" s="322">
        <v>0</v>
      </c>
      <c r="G220" s="41"/>
      <c r="H220" s="47"/>
    </row>
    <row r="221" s="2" customFormat="1" ht="16.8" customHeight="1">
      <c r="A221" s="41"/>
      <c r="B221" s="47"/>
      <c r="C221" s="321" t="s">
        <v>19</v>
      </c>
      <c r="D221" s="321" t="s">
        <v>694</v>
      </c>
      <c r="E221" s="20" t="s">
        <v>19</v>
      </c>
      <c r="F221" s="322">
        <v>0</v>
      </c>
      <c r="G221" s="41"/>
      <c r="H221" s="47"/>
    </row>
    <row r="222" s="2" customFormat="1" ht="16.8" customHeight="1">
      <c r="A222" s="41"/>
      <c r="B222" s="47"/>
      <c r="C222" s="321" t="s">
        <v>19</v>
      </c>
      <c r="D222" s="321" t="s">
        <v>4890</v>
      </c>
      <c r="E222" s="20" t="s">
        <v>19</v>
      </c>
      <c r="F222" s="322">
        <v>20</v>
      </c>
      <c r="G222" s="41"/>
      <c r="H222" s="47"/>
    </row>
    <row r="223" s="2" customFormat="1" ht="16.8" customHeight="1">
      <c r="A223" s="41"/>
      <c r="B223" s="47"/>
      <c r="C223" s="321" t="s">
        <v>19</v>
      </c>
      <c r="D223" s="321" t="s">
        <v>4891</v>
      </c>
      <c r="E223" s="20" t="s">
        <v>19</v>
      </c>
      <c r="F223" s="322">
        <v>76</v>
      </c>
      <c r="G223" s="41"/>
      <c r="H223" s="47"/>
    </row>
    <row r="224" s="2" customFormat="1" ht="16.8" customHeight="1">
      <c r="A224" s="41"/>
      <c r="B224" s="47"/>
      <c r="C224" s="321" t="s">
        <v>19</v>
      </c>
      <c r="D224" s="321" t="s">
        <v>4892</v>
      </c>
      <c r="E224" s="20" t="s">
        <v>19</v>
      </c>
      <c r="F224" s="322">
        <v>18.300000000000001</v>
      </c>
      <c r="G224" s="41"/>
      <c r="H224" s="47"/>
    </row>
    <row r="225" s="2" customFormat="1" ht="16.8" customHeight="1">
      <c r="A225" s="41"/>
      <c r="B225" s="47"/>
      <c r="C225" s="321" t="s">
        <v>19</v>
      </c>
      <c r="D225" s="321" t="s">
        <v>4893</v>
      </c>
      <c r="E225" s="20" t="s">
        <v>19</v>
      </c>
      <c r="F225" s="322">
        <v>21.300000000000001</v>
      </c>
      <c r="G225" s="41"/>
      <c r="H225" s="47"/>
    </row>
    <row r="226" s="2" customFormat="1" ht="16.8" customHeight="1">
      <c r="A226" s="41"/>
      <c r="B226" s="47"/>
      <c r="C226" s="321" t="s">
        <v>19</v>
      </c>
      <c r="D226" s="321" t="s">
        <v>4894</v>
      </c>
      <c r="E226" s="20" t="s">
        <v>19</v>
      </c>
      <c r="F226" s="322">
        <v>30</v>
      </c>
      <c r="G226" s="41"/>
      <c r="H226" s="47"/>
    </row>
    <row r="227" s="2" customFormat="1" ht="16.8" customHeight="1">
      <c r="A227" s="41"/>
      <c r="B227" s="47"/>
      <c r="C227" s="321" t="s">
        <v>19</v>
      </c>
      <c r="D227" s="321" t="s">
        <v>4895</v>
      </c>
      <c r="E227" s="20" t="s">
        <v>19</v>
      </c>
      <c r="F227" s="322">
        <v>6</v>
      </c>
      <c r="G227" s="41"/>
      <c r="H227" s="47"/>
    </row>
    <row r="228" s="2" customFormat="1" ht="16.8" customHeight="1">
      <c r="A228" s="41"/>
      <c r="B228" s="47"/>
      <c r="C228" s="321" t="s">
        <v>19</v>
      </c>
      <c r="D228" s="321" t="s">
        <v>4896</v>
      </c>
      <c r="E228" s="20" t="s">
        <v>19</v>
      </c>
      <c r="F228" s="322">
        <v>21.699999999999999</v>
      </c>
      <c r="G228" s="41"/>
      <c r="H228" s="47"/>
    </row>
    <row r="229" s="2" customFormat="1" ht="16.8" customHeight="1">
      <c r="A229" s="41"/>
      <c r="B229" s="47"/>
      <c r="C229" s="321" t="s">
        <v>19</v>
      </c>
      <c r="D229" s="321" t="s">
        <v>4897</v>
      </c>
      <c r="E229" s="20" t="s">
        <v>19</v>
      </c>
      <c r="F229" s="322">
        <v>56.700000000000003</v>
      </c>
      <c r="G229" s="41"/>
      <c r="H229" s="47"/>
    </row>
    <row r="230" s="2" customFormat="1" ht="16.8" customHeight="1">
      <c r="A230" s="41"/>
      <c r="B230" s="47"/>
      <c r="C230" s="321" t="s">
        <v>303</v>
      </c>
      <c r="D230" s="321" t="s">
        <v>447</v>
      </c>
      <c r="E230" s="20" t="s">
        <v>19</v>
      </c>
      <c r="F230" s="322">
        <v>250</v>
      </c>
      <c r="G230" s="41"/>
      <c r="H230" s="47"/>
    </row>
    <row r="231" s="2" customFormat="1" ht="16.8" customHeight="1">
      <c r="A231" s="41"/>
      <c r="B231" s="47"/>
      <c r="C231" s="323" t="s">
        <v>9051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21" t="s">
        <v>4864</v>
      </c>
      <c r="D232" s="321" t="s">
        <v>9064</v>
      </c>
      <c r="E232" s="20" t="s">
        <v>230</v>
      </c>
      <c r="F232" s="322">
        <v>1060.7000000000001</v>
      </c>
      <c r="G232" s="41"/>
      <c r="H232" s="47"/>
    </row>
    <row r="233" s="2" customFormat="1" ht="16.8" customHeight="1">
      <c r="A233" s="41"/>
      <c r="B233" s="47"/>
      <c r="C233" s="321" t="s">
        <v>4930</v>
      </c>
      <c r="D233" s="321" t="s">
        <v>9065</v>
      </c>
      <c r="E233" s="20" t="s">
        <v>230</v>
      </c>
      <c r="F233" s="322">
        <v>1060.7000000000001</v>
      </c>
      <c r="G233" s="41"/>
      <c r="H233" s="47"/>
    </row>
    <row r="234" s="2" customFormat="1" ht="16.8" customHeight="1">
      <c r="A234" s="41"/>
      <c r="B234" s="47"/>
      <c r="C234" s="321" t="s">
        <v>4899</v>
      </c>
      <c r="D234" s="321" t="s">
        <v>4900</v>
      </c>
      <c r="E234" s="20" t="s">
        <v>230</v>
      </c>
      <c r="F234" s="322">
        <v>1166.77</v>
      </c>
      <c r="G234" s="41"/>
      <c r="H234" s="47"/>
    </row>
    <row r="235" s="2" customFormat="1">
      <c r="A235" s="41"/>
      <c r="B235" s="47"/>
      <c r="C235" s="321" t="s">
        <v>4745</v>
      </c>
      <c r="D235" s="321" t="s">
        <v>9066</v>
      </c>
      <c r="E235" s="20" t="s">
        <v>153</v>
      </c>
      <c r="F235" s="322">
        <v>440.11000000000001</v>
      </c>
      <c r="G235" s="41"/>
      <c r="H235" s="47"/>
    </row>
    <row r="236" s="2" customFormat="1" ht="16.8" customHeight="1">
      <c r="A236" s="41"/>
      <c r="B236" s="47"/>
      <c r="C236" s="317" t="s">
        <v>193</v>
      </c>
      <c r="D236" s="318" t="s">
        <v>194</v>
      </c>
      <c r="E236" s="319" t="s">
        <v>153</v>
      </c>
      <c r="F236" s="320">
        <v>246.68000000000001</v>
      </c>
      <c r="G236" s="41"/>
      <c r="H236" s="47"/>
    </row>
    <row r="237" s="2" customFormat="1" ht="16.8" customHeight="1">
      <c r="A237" s="41"/>
      <c r="B237" s="47"/>
      <c r="C237" s="321" t="s">
        <v>19</v>
      </c>
      <c r="D237" s="321" t="s">
        <v>440</v>
      </c>
      <c r="E237" s="20" t="s">
        <v>19</v>
      </c>
      <c r="F237" s="322">
        <v>0</v>
      </c>
      <c r="G237" s="41"/>
      <c r="H237" s="47"/>
    </row>
    <row r="238" s="2" customFormat="1" ht="16.8" customHeight="1">
      <c r="A238" s="41"/>
      <c r="B238" s="47"/>
      <c r="C238" s="321" t="s">
        <v>19</v>
      </c>
      <c r="D238" s="321" t="s">
        <v>668</v>
      </c>
      <c r="E238" s="20" t="s">
        <v>19</v>
      </c>
      <c r="F238" s="322">
        <v>0</v>
      </c>
      <c r="G238" s="41"/>
      <c r="H238" s="47"/>
    </row>
    <row r="239" s="2" customFormat="1" ht="16.8" customHeight="1">
      <c r="A239" s="41"/>
      <c r="B239" s="47"/>
      <c r="C239" s="321" t="s">
        <v>19</v>
      </c>
      <c r="D239" s="321" t="s">
        <v>564</v>
      </c>
      <c r="E239" s="20" t="s">
        <v>19</v>
      </c>
      <c r="F239" s="322">
        <v>0</v>
      </c>
      <c r="G239" s="41"/>
      <c r="H239" s="47"/>
    </row>
    <row r="240" s="2" customFormat="1" ht="16.8" customHeight="1">
      <c r="A240" s="41"/>
      <c r="B240" s="47"/>
      <c r="C240" s="321" t="s">
        <v>19</v>
      </c>
      <c r="D240" s="321" t="s">
        <v>1958</v>
      </c>
      <c r="E240" s="20" t="s">
        <v>19</v>
      </c>
      <c r="F240" s="322">
        <v>0</v>
      </c>
      <c r="G240" s="41"/>
      <c r="H240" s="47"/>
    </row>
    <row r="241" s="2" customFormat="1" ht="16.8" customHeight="1">
      <c r="A241" s="41"/>
      <c r="B241" s="47"/>
      <c r="C241" s="321" t="s">
        <v>19</v>
      </c>
      <c r="D241" s="321" t="s">
        <v>1959</v>
      </c>
      <c r="E241" s="20" t="s">
        <v>19</v>
      </c>
      <c r="F241" s="322">
        <v>130.5</v>
      </c>
      <c r="G241" s="41"/>
      <c r="H241" s="47"/>
    </row>
    <row r="242" s="2" customFormat="1" ht="16.8" customHeight="1">
      <c r="A242" s="41"/>
      <c r="B242" s="47"/>
      <c r="C242" s="321" t="s">
        <v>19</v>
      </c>
      <c r="D242" s="321" t="s">
        <v>1960</v>
      </c>
      <c r="E242" s="20" t="s">
        <v>19</v>
      </c>
      <c r="F242" s="322">
        <v>0</v>
      </c>
      <c r="G242" s="41"/>
      <c r="H242" s="47"/>
    </row>
    <row r="243" s="2" customFormat="1" ht="16.8" customHeight="1">
      <c r="A243" s="41"/>
      <c r="B243" s="47"/>
      <c r="C243" s="321" t="s">
        <v>19</v>
      </c>
      <c r="D243" s="321" t="s">
        <v>1961</v>
      </c>
      <c r="E243" s="20" t="s">
        <v>19</v>
      </c>
      <c r="F243" s="322">
        <v>34.200000000000003</v>
      </c>
      <c r="G243" s="41"/>
      <c r="H243" s="47"/>
    </row>
    <row r="244" s="2" customFormat="1" ht="16.8" customHeight="1">
      <c r="A244" s="41"/>
      <c r="B244" s="47"/>
      <c r="C244" s="321" t="s">
        <v>19</v>
      </c>
      <c r="D244" s="321" t="s">
        <v>1962</v>
      </c>
      <c r="E244" s="20" t="s">
        <v>19</v>
      </c>
      <c r="F244" s="322">
        <v>0</v>
      </c>
      <c r="G244" s="41"/>
      <c r="H244" s="47"/>
    </row>
    <row r="245" s="2" customFormat="1" ht="16.8" customHeight="1">
      <c r="A245" s="41"/>
      <c r="B245" s="47"/>
      <c r="C245" s="321" t="s">
        <v>19</v>
      </c>
      <c r="D245" s="321" t="s">
        <v>1963</v>
      </c>
      <c r="E245" s="20" t="s">
        <v>19</v>
      </c>
      <c r="F245" s="322">
        <v>16.350000000000001</v>
      </c>
      <c r="G245" s="41"/>
      <c r="H245" s="47"/>
    </row>
    <row r="246" s="2" customFormat="1" ht="16.8" customHeight="1">
      <c r="A246" s="41"/>
      <c r="B246" s="47"/>
      <c r="C246" s="321" t="s">
        <v>19</v>
      </c>
      <c r="D246" s="321" t="s">
        <v>674</v>
      </c>
      <c r="E246" s="20" t="s">
        <v>19</v>
      </c>
      <c r="F246" s="322">
        <v>0</v>
      </c>
      <c r="G246" s="41"/>
      <c r="H246" s="47"/>
    </row>
    <row r="247" s="2" customFormat="1" ht="16.8" customHeight="1">
      <c r="A247" s="41"/>
      <c r="B247" s="47"/>
      <c r="C247" s="321" t="s">
        <v>19</v>
      </c>
      <c r="D247" s="321" t="s">
        <v>1964</v>
      </c>
      <c r="E247" s="20" t="s">
        <v>19</v>
      </c>
      <c r="F247" s="322">
        <v>33.880000000000003</v>
      </c>
      <c r="G247" s="41"/>
      <c r="H247" s="47"/>
    </row>
    <row r="248" s="2" customFormat="1" ht="16.8" customHeight="1">
      <c r="A248" s="41"/>
      <c r="B248" s="47"/>
      <c r="C248" s="321" t="s">
        <v>19</v>
      </c>
      <c r="D248" s="321" t="s">
        <v>1965</v>
      </c>
      <c r="E248" s="20" t="s">
        <v>19</v>
      </c>
      <c r="F248" s="322">
        <v>0</v>
      </c>
      <c r="G248" s="41"/>
      <c r="H248" s="47"/>
    </row>
    <row r="249" s="2" customFormat="1" ht="16.8" customHeight="1">
      <c r="A249" s="41"/>
      <c r="B249" s="47"/>
      <c r="C249" s="321" t="s">
        <v>19</v>
      </c>
      <c r="D249" s="321" t="s">
        <v>1966</v>
      </c>
      <c r="E249" s="20" t="s">
        <v>19</v>
      </c>
      <c r="F249" s="322">
        <v>31.75</v>
      </c>
      <c r="G249" s="41"/>
      <c r="H249" s="47"/>
    </row>
    <row r="250" s="2" customFormat="1" ht="16.8" customHeight="1">
      <c r="A250" s="41"/>
      <c r="B250" s="47"/>
      <c r="C250" s="321" t="s">
        <v>193</v>
      </c>
      <c r="D250" s="321" t="s">
        <v>386</v>
      </c>
      <c r="E250" s="20" t="s">
        <v>19</v>
      </c>
      <c r="F250" s="322">
        <v>246.68000000000001</v>
      </c>
      <c r="G250" s="41"/>
      <c r="H250" s="47"/>
    </row>
    <row r="251" s="2" customFormat="1" ht="16.8" customHeight="1">
      <c r="A251" s="41"/>
      <c r="B251" s="47"/>
      <c r="C251" s="323" t="s">
        <v>9051</v>
      </c>
      <c r="D251" s="41"/>
      <c r="E251" s="41"/>
      <c r="F251" s="41"/>
      <c r="G251" s="41"/>
      <c r="H251" s="47"/>
    </row>
    <row r="252" s="2" customFormat="1" ht="16.8" customHeight="1">
      <c r="A252" s="41"/>
      <c r="B252" s="47"/>
      <c r="C252" s="321" t="s">
        <v>1954</v>
      </c>
      <c r="D252" s="321" t="s">
        <v>9067</v>
      </c>
      <c r="E252" s="20" t="s">
        <v>153</v>
      </c>
      <c r="F252" s="322">
        <v>246.68000000000001</v>
      </c>
      <c r="G252" s="41"/>
      <c r="H252" s="47"/>
    </row>
    <row r="253" s="2" customFormat="1" ht="16.8" customHeight="1">
      <c r="A253" s="41"/>
      <c r="B253" s="47"/>
      <c r="C253" s="321" t="s">
        <v>1948</v>
      </c>
      <c r="D253" s="321" t="s">
        <v>1949</v>
      </c>
      <c r="E253" s="20" t="s">
        <v>463</v>
      </c>
      <c r="F253" s="322">
        <v>0.084000000000000005</v>
      </c>
      <c r="G253" s="41"/>
      <c r="H253" s="47"/>
    </row>
    <row r="254" s="2" customFormat="1" ht="16.8" customHeight="1">
      <c r="A254" s="41"/>
      <c r="B254" s="47"/>
      <c r="C254" s="317" t="s">
        <v>190</v>
      </c>
      <c r="D254" s="318" t="s">
        <v>191</v>
      </c>
      <c r="E254" s="319" t="s">
        <v>153</v>
      </c>
      <c r="F254" s="320">
        <v>786.46400000000006</v>
      </c>
      <c r="G254" s="41"/>
      <c r="H254" s="47"/>
    </row>
    <row r="255" s="2" customFormat="1" ht="16.8" customHeight="1">
      <c r="A255" s="41"/>
      <c r="B255" s="47"/>
      <c r="C255" s="321" t="s">
        <v>19</v>
      </c>
      <c r="D255" s="321" t="s">
        <v>440</v>
      </c>
      <c r="E255" s="20" t="s">
        <v>19</v>
      </c>
      <c r="F255" s="322">
        <v>0</v>
      </c>
      <c r="G255" s="41"/>
      <c r="H255" s="47"/>
    </row>
    <row r="256" s="2" customFormat="1" ht="16.8" customHeight="1">
      <c r="A256" s="41"/>
      <c r="B256" s="47"/>
      <c r="C256" s="321" t="s">
        <v>19</v>
      </c>
      <c r="D256" s="321" t="s">
        <v>668</v>
      </c>
      <c r="E256" s="20" t="s">
        <v>19</v>
      </c>
      <c r="F256" s="322">
        <v>0</v>
      </c>
      <c r="G256" s="41"/>
      <c r="H256" s="47"/>
    </row>
    <row r="257" s="2" customFormat="1" ht="16.8" customHeight="1">
      <c r="A257" s="41"/>
      <c r="B257" s="47"/>
      <c r="C257" s="321" t="s">
        <v>19</v>
      </c>
      <c r="D257" s="321" t="s">
        <v>564</v>
      </c>
      <c r="E257" s="20" t="s">
        <v>19</v>
      </c>
      <c r="F257" s="322">
        <v>0</v>
      </c>
      <c r="G257" s="41"/>
      <c r="H257" s="47"/>
    </row>
    <row r="258" s="2" customFormat="1" ht="16.8" customHeight="1">
      <c r="A258" s="41"/>
      <c r="B258" s="47"/>
      <c r="C258" s="321" t="s">
        <v>19</v>
      </c>
      <c r="D258" s="321" t="s">
        <v>1944</v>
      </c>
      <c r="E258" s="20" t="s">
        <v>19</v>
      </c>
      <c r="F258" s="322">
        <v>0</v>
      </c>
      <c r="G258" s="41"/>
      <c r="H258" s="47"/>
    </row>
    <row r="259" s="2" customFormat="1" ht="16.8" customHeight="1">
      <c r="A259" s="41"/>
      <c r="B259" s="47"/>
      <c r="C259" s="321" t="s">
        <v>19</v>
      </c>
      <c r="D259" s="321" t="s">
        <v>1945</v>
      </c>
      <c r="E259" s="20" t="s">
        <v>19</v>
      </c>
      <c r="F259" s="322">
        <v>758.95699999999999</v>
      </c>
      <c r="G259" s="41"/>
      <c r="H259" s="47"/>
    </row>
    <row r="260" s="2" customFormat="1" ht="16.8" customHeight="1">
      <c r="A260" s="41"/>
      <c r="B260" s="47"/>
      <c r="C260" s="321" t="s">
        <v>19</v>
      </c>
      <c r="D260" s="321" t="s">
        <v>1946</v>
      </c>
      <c r="E260" s="20" t="s">
        <v>19</v>
      </c>
      <c r="F260" s="322">
        <v>27.507000000000001</v>
      </c>
      <c r="G260" s="41"/>
      <c r="H260" s="47"/>
    </row>
    <row r="261" s="2" customFormat="1" ht="16.8" customHeight="1">
      <c r="A261" s="41"/>
      <c r="B261" s="47"/>
      <c r="C261" s="321" t="s">
        <v>190</v>
      </c>
      <c r="D261" s="321" t="s">
        <v>386</v>
      </c>
      <c r="E261" s="20" t="s">
        <v>19</v>
      </c>
      <c r="F261" s="322">
        <v>786.46400000000006</v>
      </c>
      <c r="G261" s="41"/>
      <c r="H261" s="47"/>
    </row>
    <row r="262" s="2" customFormat="1" ht="16.8" customHeight="1">
      <c r="A262" s="41"/>
      <c r="B262" s="47"/>
      <c r="C262" s="323" t="s">
        <v>9051</v>
      </c>
      <c r="D262" s="41"/>
      <c r="E262" s="41"/>
      <c r="F262" s="41"/>
      <c r="G262" s="41"/>
      <c r="H262" s="47"/>
    </row>
    <row r="263" s="2" customFormat="1" ht="16.8" customHeight="1">
      <c r="A263" s="41"/>
      <c r="B263" s="47"/>
      <c r="C263" s="321" t="s">
        <v>1940</v>
      </c>
      <c r="D263" s="321" t="s">
        <v>9068</v>
      </c>
      <c r="E263" s="20" t="s">
        <v>153</v>
      </c>
      <c r="F263" s="322">
        <v>786.46400000000006</v>
      </c>
      <c r="G263" s="41"/>
      <c r="H263" s="47"/>
    </row>
    <row r="264" s="2" customFormat="1" ht="16.8" customHeight="1">
      <c r="A264" s="41"/>
      <c r="B264" s="47"/>
      <c r="C264" s="321" t="s">
        <v>1971</v>
      </c>
      <c r="D264" s="321" t="s">
        <v>9069</v>
      </c>
      <c r="E264" s="20" t="s">
        <v>153</v>
      </c>
      <c r="F264" s="322">
        <v>786.46400000000006</v>
      </c>
      <c r="G264" s="41"/>
      <c r="H264" s="47"/>
    </row>
    <row r="265" s="2" customFormat="1" ht="16.8" customHeight="1">
      <c r="A265" s="41"/>
      <c r="B265" s="47"/>
      <c r="C265" s="321" t="s">
        <v>1948</v>
      </c>
      <c r="D265" s="321" t="s">
        <v>1949</v>
      </c>
      <c r="E265" s="20" t="s">
        <v>463</v>
      </c>
      <c r="F265" s="322">
        <v>0.23599999999999999</v>
      </c>
      <c r="G265" s="41"/>
      <c r="H265" s="47"/>
    </row>
    <row r="266" s="2" customFormat="1">
      <c r="A266" s="41"/>
      <c r="B266" s="47"/>
      <c r="C266" s="321" t="s">
        <v>1976</v>
      </c>
      <c r="D266" s="321" t="s">
        <v>1977</v>
      </c>
      <c r="E266" s="20" t="s">
        <v>153</v>
      </c>
      <c r="F266" s="322">
        <v>1059.6769999999999</v>
      </c>
      <c r="G266" s="41"/>
      <c r="H266" s="47"/>
    </row>
    <row r="267" s="2" customFormat="1" ht="16.8" customHeight="1">
      <c r="A267" s="41"/>
      <c r="B267" s="47"/>
      <c r="C267" s="317" t="s">
        <v>316</v>
      </c>
      <c r="D267" s="318" t="s">
        <v>317</v>
      </c>
      <c r="E267" s="319" t="s">
        <v>212</v>
      </c>
      <c r="F267" s="320">
        <v>203.66999999999999</v>
      </c>
      <c r="G267" s="41"/>
      <c r="H267" s="47"/>
    </row>
    <row r="268" s="2" customFormat="1" ht="16.8" customHeight="1">
      <c r="A268" s="41"/>
      <c r="B268" s="47"/>
      <c r="C268" s="321" t="s">
        <v>19</v>
      </c>
      <c r="D268" s="321" t="s">
        <v>384</v>
      </c>
      <c r="E268" s="20" t="s">
        <v>19</v>
      </c>
      <c r="F268" s="322">
        <v>0</v>
      </c>
      <c r="G268" s="41"/>
      <c r="H268" s="47"/>
    </row>
    <row r="269" s="2" customFormat="1" ht="16.8" customHeight="1">
      <c r="A269" s="41"/>
      <c r="B269" s="47"/>
      <c r="C269" s="321" t="s">
        <v>19</v>
      </c>
      <c r="D269" s="321" t="s">
        <v>385</v>
      </c>
      <c r="E269" s="20" t="s">
        <v>19</v>
      </c>
      <c r="F269" s="322">
        <v>0</v>
      </c>
      <c r="G269" s="41"/>
      <c r="H269" s="47"/>
    </row>
    <row r="270" s="2" customFormat="1" ht="16.8" customHeight="1">
      <c r="A270" s="41"/>
      <c r="B270" s="47"/>
      <c r="C270" s="321" t="s">
        <v>19</v>
      </c>
      <c r="D270" s="321" t="s">
        <v>397</v>
      </c>
      <c r="E270" s="20" t="s">
        <v>19</v>
      </c>
      <c r="F270" s="322">
        <v>0</v>
      </c>
      <c r="G270" s="41"/>
      <c r="H270" s="47"/>
    </row>
    <row r="271" s="2" customFormat="1" ht="16.8" customHeight="1">
      <c r="A271" s="41"/>
      <c r="B271" s="47"/>
      <c r="C271" s="321" t="s">
        <v>19</v>
      </c>
      <c r="D271" s="321" t="s">
        <v>398</v>
      </c>
      <c r="E271" s="20" t="s">
        <v>19</v>
      </c>
      <c r="F271" s="322">
        <v>254.66999999999999</v>
      </c>
      <c r="G271" s="41"/>
      <c r="H271" s="47"/>
    </row>
    <row r="272" s="2" customFormat="1" ht="16.8" customHeight="1">
      <c r="A272" s="41"/>
      <c r="B272" s="47"/>
      <c r="C272" s="321" t="s">
        <v>19</v>
      </c>
      <c r="D272" s="321" t="s">
        <v>399</v>
      </c>
      <c r="E272" s="20" t="s">
        <v>19</v>
      </c>
      <c r="F272" s="322">
        <v>-51</v>
      </c>
      <c r="G272" s="41"/>
      <c r="H272" s="47"/>
    </row>
    <row r="273" s="2" customFormat="1" ht="16.8" customHeight="1">
      <c r="A273" s="41"/>
      <c r="B273" s="47"/>
      <c r="C273" s="321" t="s">
        <v>316</v>
      </c>
      <c r="D273" s="321" t="s">
        <v>386</v>
      </c>
      <c r="E273" s="20" t="s">
        <v>19</v>
      </c>
      <c r="F273" s="322">
        <v>203.66999999999999</v>
      </c>
      <c r="G273" s="41"/>
      <c r="H273" s="47"/>
    </row>
    <row r="274" s="2" customFormat="1" ht="16.8" customHeight="1">
      <c r="A274" s="41"/>
      <c r="B274" s="47"/>
      <c r="C274" s="323" t="s">
        <v>9051</v>
      </c>
      <c r="D274" s="41"/>
      <c r="E274" s="41"/>
      <c r="F274" s="41"/>
      <c r="G274" s="41"/>
      <c r="H274" s="47"/>
    </row>
    <row r="275" s="2" customFormat="1" ht="16.8" customHeight="1">
      <c r="A275" s="41"/>
      <c r="B275" s="47"/>
      <c r="C275" s="321" t="s">
        <v>393</v>
      </c>
      <c r="D275" s="321" t="s">
        <v>9070</v>
      </c>
      <c r="E275" s="20" t="s">
        <v>212</v>
      </c>
      <c r="F275" s="322">
        <v>203.66999999999999</v>
      </c>
      <c r="G275" s="41"/>
      <c r="H275" s="47"/>
    </row>
    <row r="276" s="2" customFormat="1">
      <c r="A276" s="41"/>
      <c r="B276" s="47"/>
      <c r="C276" s="321" t="s">
        <v>431</v>
      </c>
      <c r="D276" s="321" t="s">
        <v>9071</v>
      </c>
      <c r="E276" s="20" t="s">
        <v>212</v>
      </c>
      <c r="F276" s="322">
        <v>437.83999999999998</v>
      </c>
      <c r="G276" s="41"/>
      <c r="H276" s="47"/>
    </row>
    <row r="277" s="2" customFormat="1">
      <c r="A277" s="41"/>
      <c r="B277" s="47"/>
      <c r="C277" s="321" t="s">
        <v>468</v>
      </c>
      <c r="D277" s="321" t="s">
        <v>469</v>
      </c>
      <c r="E277" s="20" t="s">
        <v>463</v>
      </c>
      <c r="F277" s="322">
        <v>864.55799999999999</v>
      </c>
      <c r="G277" s="41"/>
      <c r="H277" s="47"/>
    </row>
    <row r="278" s="2" customFormat="1" ht="16.8" customHeight="1">
      <c r="A278" s="41"/>
      <c r="B278" s="47"/>
      <c r="C278" s="321" t="s">
        <v>476</v>
      </c>
      <c r="D278" s="321" t="s">
        <v>9072</v>
      </c>
      <c r="E278" s="20" t="s">
        <v>212</v>
      </c>
      <c r="F278" s="322">
        <v>2496.3380000000002</v>
      </c>
      <c r="G278" s="41"/>
      <c r="H278" s="47"/>
    </row>
    <row r="279" s="2" customFormat="1" ht="16.8" customHeight="1">
      <c r="A279" s="41"/>
      <c r="B279" s="47"/>
      <c r="C279" s="317" t="s">
        <v>322</v>
      </c>
      <c r="D279" s="318" t="s">
        <v>323</v>
      </c>
      <c r="E279" s="319" t="s">
        <v>212</v>
      </c>
      <c r="F279" s="320">
        <v>51</v>
      </c>
      <c r="G279" s="41"/>
      <c r="H279" s="47"/>
    </row>
    <row r="280" s="2" customFormat="1" ht="16.8" customHeight="1">
      <c r="A280" s="41"/>
      <c r="B280" s="47"/>
      <c r="C280" s="321" t="s">
        <v>19</v>
      </c>
      <c r="D280" s="321" t="s">
        <v>391</v>
      </c>
      <c r="E280" s="20" t="s">
        <v>19</v>
      </c>
      <c r="F280" s="322">
        <v>0</v>
      </c>
      <c r="G280" s="41"/>
      <c r="H280" s="47"/>
    </row>
    <row r="281" s="2" customFormat="1" ht="16.8" customHeight="1">
      <c r="A281" s="41"/>
      <c r="B281" s="47"/>
      <c r="C281" s="321" t="s">
        <v>19</v>
      </c>
      <c r="D281" s="321" t="s">
        <v>392</v>
      </c>
      <c r="E281" s="20" t="s">
        <v>19</v>
      </c>
      <c r="F281" s="322">
        <v>51</v>
      </c>
      <c r="G281" s="41"/>
      <c r="H281" s="47"/>
    </row>
    <row r="282" s="2" customFormat="1" ht="16.8" customHeight="1">
      <c r="A282" s="41"/>
      <c r="B282" s="47"/>
      <c r="C282" s="321" t="s">
        <v>322</v>
      </c>
      <c r="D282" s="321" t="s">
        <v>386</v>
      </c>
      <c r="E282" s="20" t="s">
        <v>19</v>
      </c>
      <c r="F282" s="322">
        <v>51</v>
      </c>
      <c r="G282" s="41"/>
      <c r="H282" s="47"/>
    </row>
    <row r="283" s="2" customFormat="1" ht="16.8" customHeight="1">
      <c r="A283" s="41"/>
      <c r="B283" s="47"/>
      <c r="C283" s="323" t="s">
        <v>9051</v>
      </c>
      <c r="D283" s="41"/>
      <c r="E283" s="41"/>
      <c r="F283" s="41"/>
      <c r="G283" s="41"/>
      <c r="H283" s="47"/>
    </row>
    <row r="284" s="2" customFormat="1" ht="16.8" customHeight="1">
      <c r="A284" s="41"/>
      <c r="B284" s="47"/>
      <c r="C284" s="321" t="s">
        <v>387</v>
      </c>
      <c r="D284" s="321" t="s">
        <v>9073</v>
      </c>
      <c r="E284" s="20" t="s">
        <v>212</v>
      </c>
      <c r="F284" s="322">
        <v>51</v>
      </c>
      <c r="G284" s="41"/>
      <c r="H284" s="47"/>
    </row>
    <row r="285" s="2" customFormat="1" ht="16.8" customHeight="1">
      <c r="A285" s="41"/>
      <c r="B285" s="47"/>
      <c r="C285" s="321" t="s">
        <v>393</v>
      </c>
      <c r="D285" s="321" t="s">
        <v>9070</v>
      </c>
      <c r="E285" s="20" t="s">
        <v>212</v>
      </c>
      <c r="F285" s="322">
        <v>203.66999999999999</v>
      </c>
      <c r="G285" s="41"/>
      <c r="H285" s="47"/>
    </row>
    <row r="286" s="2" customFormat="1">
      <c r="A286" s="41"/>
      <c r="B286" s="47"/>
      <c r="C286" s="321" t="s">
        <v>431</v>
      </c>
      <c r="D286" s="321" t="s">
        <v>9071</v>
      </c>
      <c r="E286" s="20" t="s">
        <v>212</v>
      </c>
      <c r="F286" s="322">
        <v>437.83999999999998</v>
      </c>
      <c r="G286" s="41"/>
      <c r="H286" s="47"/>
    </row>
    <row r="287" s="2" customFormat="1">
      <c r="A287" s="41"/>
      <c r="B287" s="47"/>
      <c r="C287" s="321" t="s">
        <v>468</v>
      </c>
      <c r="D287" s="321" t="s">
        <v>469</v>
      </c>
      <c r="E287" s="20" t="s">
        <v>463</v>
      </c>
      <c r="F287" s="322">
        <v>864.55799999999999</v>
      </c>
      <c r="G287" s="41"/>
      <c r="H287" s="47"/>
    </row>
    <row r="288" s="2" customFormat="1" ht="16.8" customHeight="1">
      <c r="A288" s="41"/>
      <c r="B288" s="47"/>
      <c r="C288" s="317" t="s">
        <v>313</v>
      </c>
      <c r="D288" s="318" t="s">
        <v>314</v>
      </c>
      <c r="E288" s="319" t="s">
        <v>212</v>
      </c>
      <c r="F288" s="320">
        <v>1214.9200000000001</v>
      </c>
      <c r="G288" s="41"/>
      <c r="H288" s="47"/>
    </row>
    <row r="289" s="2" customFormat="1" ht="16.8" customHeight="1">
      <c r="A289" s="41"/>
      <c r="B289" s="47"/>
      <c r="C289" s="321" t="s">
        <v>19</v>
      </c>
      <c r="D289" s="321" t="s">
        <v>384</v>
      </c>
      <c r="E289" s="20" t="s">
        <v>19</v>
      </c>
      <c r="F289" s="322">
        <v>0</v>
      </c>
      <c r="G289" s="41"/>
      <c r="H289" s="47"/>
    </row>
    <row r="290" s="2" customFormat="1" ht="16.8" customHeight="1">
      <c r="A290" s="41"/>
      <c r="B290" s="47"/>
      <c r="C290" s="321" t="s">
        <v>19</v>
      </c>
      <c r="D290" s="321" t="s">
        <v>385</v>
      </c>
      <c r="E290" s="20" t="s">
        <v>19</v>
      </c>
      <c r="F290" s="322">
        <v>0</v>
      </c>
      <c r="G290" s="41"/>
      <c r="H290" s="47"/>
    </row>
    <row r="291" s="2" customFormat="1" ht="16.8" customHeight="1">
      <c r="A291" s="41"/>
      <c r="B291" s="47"/>
      <c r="C291" s="321" t="s">
        <v>19</v>
      </c>
      <c r="D291" s="321" t="s">
        <v>404</v>
      </c>
      <c r="E291" s="20" t="s">
        <v>19</v>
      </c>
      <c r="F291" s="322">
        <v>0</v>
      </c>
      <c r="G291" s="41"/>
      <c r="H291" s="47"/>
    </row>
    <row r="292" s="2" customFormat="1" ht="16.8" customHeight="1">
      <c r="A292" s="41"/>
      <c r="B292" s="47"/>
      <c r="C292" s="321" t="s">
        <v>19</v>
      </c>
      <c r="D292" s="321" t="s">
        <v>315</v>
      </c>
      <c r="E292" s="20" t="s">
        <v>19</v>
      </c>
      <c r="F292" s="322">
        <v>1214.9200000000001</v>
      </c>
      <c r="G292" s="41"/>
      <c r="H292" s="47"/>
    </row>
    <row r="293" s="2" customFormat="1" ht="16.8" customHeight="1">
      <c r="A293" s="41"/>
      <c r="B293" s="47"/>
      <c r="C293" s="321" t="s">
        <v>313</v>
      </c>
      <c r="D293" s="321" t="s">
        <v>386</v>
      </c>
      <c r="E293" s="20" t="s">
        <v>19</v>
      </c>
      <c r="F293" s="322">
        <v>1214.9200000000001</v>
      </c>
      <c r="G293" s="41"/>
      <c r="H293" s="47"/>
    </row>
    <row r="294" s="2" customFormat="1" ht="16.8" customHeight="1">
      <c r="A294" s="41"/>
      <c r="B294" s="47"/>
      <c r="C294" s="323" t="s">
        <v>9051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21" t="s">
        <v>400</v>
      </c>
      <c r="D295" s="321" t="s">
        <v>9074</v>
      </c>
      <c r="E295" s="20" t="s">
        <v>212</v>
      </c>
      <c r="F295" s="322">
        <v>1214.9200000000001</v>
      </c>
      <c r="G295" s="41"/>
      <c r="H295" s="47"/>
    </row>
    <row r="296" s="2" customFormat="1">
      <c r="A296" s="41"/>
      <c r="B296" s="47"/>
      <c r="C296" s="321" t="s">
        <v>436</v>
      </c>
      <c r="D296" s="321" t="s">
        <v>9075</v>
      </c>
      <c r="E296" s="20" t="s">
        <v>212</v>
      </c>
      <c r="F296" s="322">
        <v>1666.037</v>
      </c>
      <c r="G296" s="41"/>
      <c r="H296" s="47"/>
    </row>
    <row r="297" s="2" customFormat="1" ht="16.8" customHeight="1">
      <c r="A297" s="41"/>
      <c r="B297" s="47"/>
      <c r="C297" s="321" t="s">
        <v>461</v>
      </c>
      <c r="D297" s="321" t="s">
        <v>462</v>
      </c>
      <c r="E297" s="20" t="s">
        <v>463</v>
      </c>
      <c r="F297" s="322">
        <v>2722.9430000000002</v>
      </c>
      <c r="G297" s="41"/>
      <c r="H297" s="47"/>
    </row>
    <row r="298" s="2" customFormat="1" ht="16.8" customHeight="1">
      <c r="A298" s="41"/>
      <c r="B298" s="47"/>
      <c r="C298" s="321" t="s">
        <v>476</v>
      </c>
      <c r="D298" s="321" t="s">
        <v>9072</v>
      </c>
      <c r="E298" s="20" t="s">
        <v>212</v>
      </c>
      <c r="F298" s="322">
        <v>2496.3380000000002</v>
      </c>
      <c r="G298" s="41"/>
      <c r="H298" s="47"/>
    </row>
    <row r="299" s="2" customFormat="1" ht="16.8" customHeight="1">
      <c r="A299" s="41"/>
      <c r="B299" s="47"/>
      <c r="C299" s="317" t="s">
        <v>196</v>
      </c>
      <c r="D299" s="318" t="s">
        <v>197</v>
      </c>
      <c r="E299" s="319" t="s">
        <v>153</v>
      </c>
      <c r="F299" s="320">
        <v>974.35199999999998</v>
      </c>
      <c r="G299" s="41"/>
      <c r="H299" s="47"/>
    </row>
    <row r="300" s="2" customFormat="1" ht="16.8" customHeight="1">
      <c r="A300" s="41"/>
      <c r="B300" s="47"/>
      <c r="C300" s="321" t="s">
        <v>19</v>
      </c>
      <c r="D300" s="321" t="s">
        <v>2377</v>
      </c>
      <c r="E300" s="20" t="s">
        <v>19</v>
      </c>
      <c r="F300" s="322">
        <v>0</v>
      </c>
      <c r="G300" s="41"/>
      <c r="H300" s="47"/>
    </row>
    <row r="301" s="2" customFormat="1" ht="16.8" customHeight="1">
      <c r="A301" s="41"/>
      <c r="B301" s="47"/>
      <c r="C301" s="321" t="s">
        <v>19</v>
      </c>
      <c r="D301" s="321" t="s">
        <v>668</v>
      </c>
      <c r="E301" s="20" t="s">
        <v>19</v>
      </c>
      <c r="F301" s="322">
        <v>0</v>
      </c>
      <c r="G301" s="41"/>
      <c r="H301" s="47"/>
    </row>
    <row r="302" s="2" customFormat="1" ht="16.8" customHeight="1">
      <c r="A302" s="41"/>
      <c r="B302" s="47"/>
      <c r="C302" s="321" t="s">
        <v>19</v>
      </c>
      <c r="D302" s="321" t="s">
        <v>673</v>
      </c>
      <c r="E302" s="20" t="s">
        <v>19</v>
      </c>
      <c r="F302" s="322">
        <v>0</v>
      </c>
      <c r="G302" s="41"/>
      <c r="H302" s="47"/>
    </row>
    <row r="303" s="2" customFormat="1" ht="16.8" customHeight="1">
      <c r="A303" s="41"/>
      <c r="B303" s="47"/>
      <c r="C303" s="321" t="s">
        <v>19</v>
      </c>
      <c r="D303" s="321" t="s">
        <v>4950</v>
      </c>
      <c r="E303" s="20" t="s">
        <v>19</v>
      </c>
      <c r="F303" s="322">
        <v>17.07</v>
      </c>
      <c r="G303" s="41"/>
      <c r="H303" s="47"/>
    </row>
    <row r="304" s="2" customFormat="1" ht="16.8" customHeight="1">
      <c r="A304" s="41"/>
      <c r="B304" s="47"/>
      <c r="C304" s="321" t="s">
        <v>19</v>
      </c>
      <c r="D304" s="321" t="s">
        <v>4951</v>
      </c>
      <c r="E304" s="20" t="s">
        <v>19</v>
      </c>
      <c r="F304" s="322">
        <v>17.117999999999999</v>
      </c>
      <c r="G304" s="41"/>
      <c r="H304" s="47"/>
    </row>
    <row r="305" s="2" customFormat="1" ht="16.8" customHeight="1">
      <c r="A305" s="41"/>
      <c r="B305" s="47"/>
      <c r="C305" s="321" t="s">
        <v>19</v>
      </c>
      <c r="D305" s="321" t="s">
        <v>4952</v>
      </c>
      <c r="E305" s="20" t="s">
        <v>19</v>
      </c>
      <c r="F305" s="322">
        <v>1.863</v>
      </c>
      <c r="G305" s="41"/>
      <c r="H305" s="47"/>
    </row>
    <row r="306" s="2" customFormat="1" ht="16.8" customHeight="1">
      <c r="A306" s="41"/>
      <c r="B306" s="47"/>
      <c r="C306" s="321" t="s">
        <v>19</v>
      </c>
      <c r="D306" s="321" t="s">
        <v>4953</v>
      </c>
      <c r="E306" s="20" t="s">
        <v>19</v>
      </c>
      <c r="F306" s="322">
        <v>1.3500000000000001</v>
      </c>
      <c r="G306" s="41"/>
      <c r="H306" s="47"/>
    </row>
    <row r="307" s="2" customFormat="1" ht="16.8" customHeight="1">
      <c r="A307" s="41"/>
      <c r="B307" s="47"/>
      <c r="C307" s="321" t="s">
        <v>19</v>
      </c>
      <c r="D307" s="321" t="s">
        <v>4954</v>
      </c>
      <c r="E307" s="20" t="s">
        <v>19</v>
      </c>
      <c r="F307" s="322">
        <v>40.301000000000002</v>
      </c>
      <c r="G307" s="41"/>
      <c r="H307" s="47"/>
    </row>
    <row r="308" s="2" customFormat="1" ht="16.8" customHeight="1">
      <c r="A308" s="41"/>
      <c r="B308" s="47"/>
      <c r="C308" s="321" t="s">
        <v>19</v>
      </c>
      <c r="D308" s="321" t="s">
        <v>4955</v>
      </c>
      <c r="E308" s="20" t="s">
        <v>19</v>
      </c>
      <c r="F308" s="322">
        <v>44.308</v>
      </c>
      <c r="G308" s="41"/>
      <c r="H308" s="47"/>
    </row>
    <row r="309" s="2" customFormat="1" ht="16.8" customHeight="1">
      <c r="A309" s="41"/>
      <c r="B309" s="47"/>
      <c r="C309" s="321" t="s">
        <v>19</v>
      </c>
      <c r="D309" s="321" t="s">
        <v>4956</v>
      </c>
      <c r="E309" s="20" t="s">
        <v>19</v>
      </c>
      <c r="F309" s="322">
        <v>16.164000000000001</v>
      </c>
      <c r="G309" s="41"/>
      <c r="H309" s="47"/>
    </row>
    <row r="310" s="2" customFormat="1" ht="16.8" customHeight="1">
      <c r="A310" s="41"/>
      <c r="B310" s="47"/>
      <c r="C310" s="321" t="s">
        <v>19</v>
      </c>
      <c r="D310" s="321" t="s">
        <v>4957</v>
      </c>
      <c r="E310" s="20" t="s">
        <v>19</v>
      </c>
      <c r="F310" s="322">
        <v>7.6879999999999997</v>
      </c>
      <c r="G310" s="41"/>
      <c r="H310" s="47"/>
    </row>
    <row r="311" s="2" customFormat="1" ht="16.8" customHeight="1">
      <c r="A311" s="41"/>
      <c r="B311" s="47"/>
      <c r="C311" s="321" t="s">
        <v>19</v>
      </c>
      <c r="D311" s="321" t="s">
        <v>4958</v>
      </c>
      <c r="E311" s="20" t="s">
        <v>19</v>
      </c>
      <c r="F311" s="322">
        <v>9.6300000000000008</v>
      </c>
      <c r="G311" s="41"/>
      <c r="H311" s="47"/>
    </row>
    <row r="312" s="2" customFormat="1" ht="16.8" customHeight="1">
      <c r="A312" s="41"/>
      <c r="B312" s="47"/>
      <c r="C312" s="321" t="s">
        <v>19</v>
      </c>
      <c r="D312" s="321" t="s">
        <v>4959</v>
      </c>
      <c r="E312" s="20" t="s">
        <v>19</v>
      </c>
      <c r="F312" s="322">
        <v>9.6300000000000008</v>
      </c>
      <c r="G312" s="41"/>
      <c r="H312" s="47"/>
    </row>
    <row r="313" s="2" customFormat="1" ht="16.8" customHeight="1">
      <c r="A313" s="41"/>
      <c r="B313" s="47"/>
      <c r="C313" s="321" t="s">
        <v>19</v>
      </c>
      <c r="D313" s="321" t="s">
        <v>4960</v>
      </c>
      <c r="E313" s="20" t="s">
        <v>19</v>
      </c>
      <c r="F313" s="322">
        <v>10.800000000000001</v>
      </c>
      <c r="G313" s="41"/>
      <c r="H313" s="47"/>
    </row>
    <row r="314" s="2" customFormat="1" ht="16.8" customHeight="1">
      <c r="A314" s="41"/>
      <c r="B314" s="47"/>
      <c r="C314" s="321" t="s">
        <v>19</v>
      </c>
      <c r="D314" s="321" t="s">
        <v>692</v>
      </c>
      <c r="E314" s="20" t="s">
        <v>19</v>
      </c>
      <c r="F314" s="322">
        <v>0</v>
      </c>
      <c r="G314" s="41"/>
      <c r="H314" s="47"/>
    </row>
    <row r="315" s="2" customFormat="1" ht="16.8" customHeight="1">
      <c r="A315" s="41"/>
      <c r="B315" s="47"/>
      <c r="C315" s="321" t="s">
        <v>19</v>
      </c>
      <c r="D315" s="321" t="s">
        <v>4961</v>
      </c>
      <c r="E315" s="20" t="s">
        <v>19</v>
      </c>
      <c r="F315" s="322">
        <v>2.52</v>
      </c>
      <c r="G315" s="41"/>
      <c r="H315" s="47"/>
    </row>
    <row r="316" s="2" customFormat="1" ht="16.8" customHeight="1">
      <c r="A316" s="41"/>
      <c r="B316" s="47"/>
      <c r="C316" s="321" t="s">
        <v>19</v>
      </c>
      <c r="D316" s="321" t="s">
        <v>4962</v>
      </c>
      <c r="E316" s="20" t="s">
        <v>19</v>
      </c>
      <c r="F316" s="322">
        <v>20.829999999999998</v>
      </c>
      <c r="G316" s="41"/>
      <c r="H316" s="47"/>
    </row>
    <row r="317" s="2" customFormat="1" ht="16.8" customHeight="1">
      <c r="A317" s="41"/>
      <c r="B317" s="47"/>
      <c r="C317" s="321" t="s">
        <v>19</v>
      </c>
      <c r="D317" s="321" t="s">
        <v>4963</v>
      </c>
      <c r="E317" s="20" t="s">
        <v>19</v>
      </c>
      <c r="F317" s="322">
        <v>12.186</v>
      </c>
      <c r="G317" s="41"/>
      <c r="H317" s="47"/>
    </row>
    <row r="318" s="2" customFormat="1" ht="16.8" customHeight="1">
      <c r="A318" s="41"/>
      <c r="B318" s="47"/>
      <c r="C318" s="321" t="s">
        <v>19</v>
      </c>
      <c r="D318" s="321" t="s">
        <v>4964</v>
      </c>
      <c r="E318" s="20" t="s">
        <v>19</v>
      </c>
      <c r="F318" s="322">
        <v>6.6600000000000001</v>
      </c>
      <c r="G318" s="41"/>
      <c r="H318" s="47"/>
    </row>
    <row r="319" s="2" customFormat="1" ht="16.8" customHeight="1">
      <c r="A319" s="41"/>
      <c r="B319" s="47"/>
      <c r="C319" s="321" t="s">
        <v>19</v>
      </c>
      <c r="D319" s="321" t="s">
        <v>4965</v>
      </c>
      <c r="E319" s="20" t="s">
        <v>19</v>
      </c>
      <c r="F319" s="322">
        <v>5.6340000000000003</v>
      </c>
      <c r="G319" s="41"/>
      <c r="H319" s="47"/>
    </row>
    <row r="320" s="2" customFormat="1" ht="16.8" customHeight="1">
      <c r="A320" s="41"/>
      <c r="B320" s="47"/>
      <c r="C320" s="321" t="s">
        <v>19</v>
      </c>
      <c r="D320" s="321" t="s">
        <v>4966</v>
      </c>
      <c r="E320" s="20" t="s">
        <v>19</v>
      </c>
      <c r="F320" s="322">
        <v>1.3500000000000001</v>
      </c>
      <c r="G320" s="41"/>
      <c r="H320" s="47"/>
    </row>
    <row r="321" s="2" customFormat="1" ht="16.8" customHeight="1">
      <c r="A321" s="41"/>
      <c r="B321" s="47"/>
      <c r="C321" s="321" t="s">
        <v>19</v>
      </c>
      <c r="D321" s="321" t="s">
        <v>4967</v>
      </c>
      <c r="E321" s="20" t="s">
        <v>19</v>
      </c>
      <c r="F321" s="322">
        <v>2.1600000000000001</v>
      </c>
      <c r="G321" s="41"/>
      <c r="H321" s="47"/>
    </row>
    <row r="322" s="2" customFormat="1" ht="16.8" customHeight="1">
      <c r="A322" s="41"/>
      <c r="B322" s="47"/>
      <c r="C322" s="321" t="s">
        <v>19</v>
      </c>
      <c r="D322" s="321" t="s">
        <v>4968</v>
      </c>
      <c r="E322" s="20" t="s">
        <v>19</v>
      </c>
      <c r="F322" s="322">
        <v>2.3999999999999999</v>
      </c>
      <c r="G322" s="41"/>
      <c r="H322" s="47"/>
    </row>
    <row r="323" s="2" customFormat="1" ht="16.8" customHeight="1">
      <c r="A323" s="41"/>
      <c r="B323" s="47"/>
      <c r="C323" s="321" t="s">
        <v>19</v>
      </c>
      <c r="D323" s="321" t="s">
        <v>4969</v>
      </c>
      <c r="E323" s="20" t="s">
        <v>19</v>
      </c>
      <c r="F323" s="322">
        <v>21.859999999999999</v>
      </c>
      <c r="G323" s="41"/>
      <c r="H323" s="47"/>
    </row>
    <row r="324" s="2" customFormat="1" ht="16.8" customHeight="1">
      <c r="A324" s="41"/>
      <c r="B324" s="47"/>
      <c r="C324" s="321" t="s">
        <v>19</v>
      </c>
      <c r="D324" s="321" t="s">
        <v>4970</v>
      </c>
      <c r="E324" s="20" t="s">
        <v>19</v>
      </c>
      <c r="F324" s="322">
        <v>21.859999999999999</v>
      </c>
      <c r="G324" s="41"/>
      <c r="H324" s="47"/>
    </row>
    <row r="325" s="2" customFormat="1" ht="16.8" customHeight="1">
      <c r="A325" s="41"/>
      <c r="B325" s="47"/>
      <c r="C325" s="321" t="s">
        <v>19</v>
      </c>
      <c r="D325" s="321" t="s">
        <v>4971</v>
      </c>
      <c r="E325" s="20" t="s">
        <v>19</v>
      </c>
      <c r="F325" s="322">
        <v>3.27</v>
      </c>
      <c r="G325" s="41"/>
      <c r="H325" s="47"/>
    </row>
    <row r="326" s="2" customFormat="1" ht="16.8" customHeight="1">
      <c r="A326" s="41"/>
      <c r="B326" s="47"/>
      <c r="C326" s="321" t="s">
        <v>19</v>
      </c>
      <c r="D326" s="321" t="s">
        <v>4972</v>
      </c>
      <c r="E326" s="20" t="s">
        <v>19</v>
      </c>
      <c r="F326" s="322">
        <v>21.859999999999999</v>
      </c>
      <c r="G326" s="41"/>
      <c r="H326" s="47"/>
    </row>
    <row r="327" s="2" customFormat="1" ht="16.8" customHeight="1">
      <c r="A327" s="41"/>
      <c r="B327" s="47"/>
      <c r="C327" s="321" t="s">
        <v>19</v>
      </c>
      <c r="D327" s="321" t="s">
        <v>4973</v>
      </c>
      <c r="E327" s="20" t="s">
        <v>19</v>
      </c>
      <c r="F327" s="322">
        <v>21.859999999999999</v>
      </c>
      <c r="G327" s="41"/>
      <c r="H327" s="47"/>
    </row>
    <row r="328" s="2" customFormat="1" ht="16.8" customHeight="1">
      <c r="A328" s="41"/>
      <c r="B328" s="47"/>
      <c r="C328" s="321" t="s">
        <v>19</v>
      </c>
      <c r="D328" s="321" t="s">
        <v>4974</v>
      </c>
      <c r="E328" s="20" t="s">
        <v>19</v>
      </c>
      <c r="F328" s="322">
        <v>21.859999999999999</v>
      </c>
      <c r="G328" s="41"/>
      <c r="H328" s="47"/>
    </row>
    <row r="329" s="2" customFormat="1" ht="16.8" customHeight="1">
      <c r="A329" s="41"/>
      <c r="B329" s="47"/>
      <c r="C329" s="321" t="s">
        <v>19</v>
      </c>
      <c r="D329" s="321" t="s">
        <v>4975</v>
      </c>
      <c r="E329" s="20" t="s">
        <v>19</v>
      </c>
      <c r="F329" s="322">
        <v>21.859999999999999</v>
      </c>
      <c r="G329" s="41"/>
      <c r="H329" s="47"/>
    </row>
    <row r="330" s="2" customFormat="1" ht="16.8" customHeight="1">
      <c r="A330" s="41"/>
      <c r="B330" s="47"/>
      <c r="C330" s="321" t="s">
        <v>19</v>
      </c>
      <c r="D330" s="321" t="s">
        <v>4976</v>
      </c>
      <c r="E330" s="20" t="s">
        <v>19</v>
      </c>
      <c r="F330" s="322">
        <v>21.859999999999999</v>
      </c>
      <c r="G330" s="41"/>
      <c r="H330" s="47"/>
    </row>
    <row r="331" s="2" customFormat="1" ht="16.8" customHeight="1">
      <c r="A331" s="41"/>
      <c r="B331" s="47"/>
      <c r="C331" s="321" t="s">
        <v>19</v>
      </c>
      <c r="D331" s="321" t="s">
        <v>4977</v>
      </c>
      <c r="E331" s="20" t="s">
        <v>19</v>
      </c>
      <c r="F331" s="322">
        <v>21.859999999999999</v>
      </c>
      <c r="G331" s="41"/>
      <c r="H331" s="47"/>
    </row>
    <row r="332" s="2" customFormat="1" ht="16.8" customHeight="1">
      <c r="A332" s="41"/>
      <c r="B332" s="47"/>
      <c r="C332" s="321" t="s">
        <v>19</v>
      </c>
      <c r="D332" s="321" t="s">
        <v>4978</v>
      </c>
      <c r="E332" s="20" t="s">
        <v>19</v>
      </c>
      <c r="F332" s="322">
        <v>21.859999999999999</v>
      </c>
      <c r="G332" s="41"/>
      <c r="H332" s="47"/>
    </row>
    <row r="333" s="2" customFormat="1" ht="16.8" customHeight="1">
      <c r="A333" s="41"/>
      <c r="B333" s="47"/>
      <c r="C333" s="321" t="s">
        <v>19</v>
      </c>
      <c r="D333" s="321" t="s">
        <v>693</v>
      </c>
      <c r="E333" s="20" t="s">
        <v>19</v>
      </c>
      <c r="F333" s="322">
        <v>0</v>
      </c>
      <c r="G333" s="41"/>
      <c r="H333" s="47"/>
    </row>
    <row r="334" s="2" customFormat="1" ht="16.8" customHeight="1">
      <c r="A334" s="41"/>
      <c r="B334" s="47"/>
      <c r="C334" s="321" t="s">
        <v>19</v>
      </c>
      <c r="D334" s="321" t="s">
        <v>4979</v>
      </c>
      <c r="E334" s="20" t="s">
        <v>19</v>
      </c>
      <c r="F334" s="322">
        <v>2.52</v>
      </c>
      <c r="G334" s="41"/>
      <c r="H334" s="47"/>
    </row>
    <row r="335" s="2" customFormat="1" ht="16.8" customHeight="1">
      <c r="A335" s="41"/>
      <c r="B335" s="47"/>
      <c r="C335" s="321" t="s">
        <v>19</v>
      </c>
      <c r="D335" s="321" t="s">
        <v>4980</v>
      </c>
      <c r="E335" s="20" t="s">
        <v>19</v>
      </c>
      <c r="F335" s="322">
        <v>20.829999999999998</v>
      </c>
      <c r="G335" s="41"/>
      <c r="H335" s="47"/>
    </row>
    <row r="336" s="2" customFormat="1" ht="16.8" customHeight="1">
      <c r="A336" s="41"/>
      <c r="B336" s="47"/>
      <c r="C336" s="321" t="s">
        <v>19</v>
      </c>
      <c r="D336" s="321" t="s">
        <v>4981</v>
      </c>
      <c r="E336" s="20" t="s">
        <v>19</v>
      </c>
      <c r="F336" s="322">
        <v>12.186</v>
      </c>
      <c r="G336" s="41"/>
      <c r="H336" s="47"/>
    </row>
    <row r="337" s="2" customFormat="1" ht="16.8" customHeight="1">
      <c r="A337" s="41"/>
      <c r="B337" s="47"/>
      <c r="C337" s="321" t="s">
        <v>19</v>
      </c>
      <c r="D337" s="321" t="s">
        <v>4982</v>
      </c>
      <c r="E337" s="20" t="s">
        <v>19</v>
      </c>
      <c r="F337" s="322">
        <v>6.6600000000000001</v>
      </c>
      <c r="G337" s="41"/>
      <c r="H337" s="47"/>
    </row>
    <row r="338" s="2" customFormat="1" ht="16.8" customHeight="1">
      <c r="A338" s="41"/>
      <c r="B338" s="47"/>
      <c r="C338" s="321" t="s">
        <v>19</v>
      </c>
      <c r="D338" s="321" t="s">
        <v>4983</v>
      </c>
      <c r="E338" s="20" t="s">
        <v>19</v>
      </c>
      <c r="F338" s="322">
        <v>5.6340000000000003</v>
      </c>
      <c r="G338" s="41"/>
      <c r="H338" s="47"/>
    </row>
    <row r="339" s="2" customFormat="1" ht="16.8" customHeight="1">
      <c r="A339" s="41"/>
      <c r="B339" s="47"/>
      <c r="C339" s="321" t="s">
        <v>19</v>
      </c>
      <c r="D339" s="321" t="s">
        <v>4984</v>
      </c>
      <c r="E339" s="20" t="s">
        <v>19</v>
      </c>
      <c r="F339" s="322">
        <v>1.3500000000000001</v>
      </c>
      <c r="G339" s="41"/>
      <c r="H339" s="47"/>
    </row>
    <row r="340" s="2" customFormat="1" ht="16.8" customHeight="1">
      <c r="A340" s="41"/>
      <c r="B340" s="47"/>
      <c r="C340" s="321" t="s">
        <v>19</v>
      </c>
      <c r="D340" s="321" t="s">
        <v>4985</v>
      </c>
      <c r="E340" s="20" t="s">
        <v>19</v>
      </c>
      <c r="F340" s="322">
        <v>2.1600000000000001</v>
      </c>
      <c r="G340" s="41"/>
      <c r="H340" s="47"/>
    </row>
    <row r="341" s="2" customFormat="1" ht="16.8" customHeight="1">
      <c r="A341" s="41"/>
      <c r="B341" s="47"/>
      <c r="C341" s="321" t="s">
        <v>19</v>
      </c>
      <c r="D341" s="321" t="s">
        <v>4986</v>
      </c>
      <c r="E341" s="20" t="s">
        <v>19</v>
      </c>
      <c r="F341" s="322">
        <v>2.3999999999999999</v>
      </c>
      <c r="G341" s="41"/>
      <c r="H341" s="47"/>
    </row>
    <row r="342" s="2" customFormat="1" ht="16.8" customHeight="1">
      <c r="A342" s="41"/>
      <c r="B342" s="47"/>
      <c r="C342" s="321" t="s">
        <v>19</v>
      </c>
      <c r="D342" s="321" t="s">
        <v>4987</v>
      </c>
      <c r="E342" s="20" t="s">
        <v>19</v>
      </c>
      <c r="F342" s="322">
        <v>21.859999999999999</v>
      </c>
      <c r="G342" s="41"/>
      <c r="H342" s="47"/>
    </row>
    <row r="343" s="2" customFormat="1" ht="16.8" customHeight="1">
      <c r="A343" s="41"/>
      <c r="B343" s="47"/>
      <c r="C343" s="321" t="s">
        <v>19</v>
      </c>
      <c r="D343" s="321" t="s">
        <v>4988</v>
      </c>
      <c r="E343" s="20" t="s">
        <v>19</v>
      </c>
      <c r="F343" s="322">
        <v>21.859999999999999</v>
      </c>
      <c r="G343" s="41"/>
      <c r="H343" s="47"/>
    </row>
    <row r="344" s="2" customFormat="1" ht="16.8" customHeight="1">
      <c r="A344" s="41"/>
      <c r="B344" s="47"/>
      <c r="C344" s="321" t="s">
        <v>19</v>
      </c>
      <c r="D344" s="321" t="s">
        <v>4989</v>
      </c>
      <c r="E344" s="20" t="s">
        <v>19</v>
      </c>
      <c r="F344" s="322">
        <v>21.859999999999999</v>
      </c>
      <c r="G344" s="41"/>
      <c r="H344" s="47"/>
    </row>
    <row r="345" s="2" customFormat="1" ht="16.8" customHeight="1">
      <c r="A345" s="41"/>
      <c r="B345" s="47"/>
      <c r="C345" s="321" t="s">
        <v>19</v>
      </c>
      <c r="D345" s="321" t="s">
        <v>4990</v>
      </c>
      <c r="E345" s="20" t="s">
        <v>19</v>
      </c>
      <c r="F345" s="322">
        <v>21.859999999999999</v>
      </c>
      <c r="G345" s="41"/>
      <c r="H345" s="47"/>
    </row>
    <row r="346" s="2" customFormat="1" ht="16.8" customHeight="1">
      <c r="A346" s="41"/>
      <c r="B346" s="47"/>
      <c r="C346" s="321" t="s">
        <v>19</v>
      </c>
      <c r="D346" s="321" t="s">
        <v>4991</v>
      </c>
      <c r="E346" s="20" t="s">
        <v>19</v>
      </c>
      <c r="F346" s="322">
        <v>21.859999999999999</v>
      </c>
      <c r="G346" s="41"/>
      <c r="H346" s="47"/>
    </row>
    <row r="347" s="2" customFormat="1" ht="16.8" customHeight="1">
      <c r="A347" s="41"/>
      <c r="B347" s="47"/>
      <c r="C347" s="321" t="s">
        <v>19</v>
      </c>
      <c r="D347" s="321" t="s">
        <v>4992</v>
      </c>
      <c r="E347" s="20" t="s">
        <v>19</v>
      </c>
      <c r="F347" s="322">
        <v>21.859999999999999</v>
      </c>
      <c r="G347" s="41"/>
      <c r="H347" s="47"/>
    </row>
    <row r="348" s="2" customFormat="1" ht="16.8" customHeight="1">
      <c r="A348" s="41"/>
      <c r="B348" s="47"/>
      <c r="C348" s="321" t="s">
        <v>19</v>
      </c>
      <c r="D348" s="321" t="s">
        <v>4993</v>
      </c>
      <c r="E348" s="20" t="s">
        <v>19</v>
      </c>
      <c r="F348" s="322">
        <v>21.859999999999999</v>
      </c>
      <c r="G348" s="41"/>
      <c r="H348" s="47"/>
    </row>
    <row r="349" s="2" customFormat="1" ht="16.8" customHeight="1">
      <c r="A349" s="41"/>
      <c r="B349" s="47"/>
      <c r="C349" s="321" t="s">
        <v>19</v>
      </c>
      <c r="D349" s="321" t="s">
        <v>4994</v>
      </c>
      <c r="E349" s="20" t="s">
        <v>19</v>
      </c>
      <c r="F349" s="322">
        <v>21.859999999999999</v>
      </c>
      <c r="G349" s="41"/>
      <c r="H349" s="47"/>
    </row>
    <row r="350" s="2" customFormat="1" ht="16.8" customHeight="1">
      <c r="A350" s="41"/>
      <c r="B350" s="47"/>
      <c r="C350" s="321" t="s">
        <v>19</v>
      </c>
      <c r="D350" s="321" t="s">
        <v>4995</v>
      </c>
      <c r="E350" s="20" t="s">
        <v>19</v>
      </c>
      <c r="F350" s="322">
        <v>21.859999999999999</v>
      </c>
      <c r="G350" s="41"/>
      <c r="H350" s="47"/>
    </row>
    <row r="351" s="2" customFormat="1" ht="16.8" customHeight="1">
      <c r="A351" s="41"/>
      <c r="B351" s="47"/>
      <c r="C351" s="321" t="s">
        <v>19</v>
      </c>
      <c r="D351" s="321" t="s">
        <v>4996</v>
      </c>
      <c r="E351" s="20" t="s">
        <v>19</v>
      </c>
      <c r="F351" s="322">
        <v>21.859999999999999</v>
      </c>
      <c r="G351" s="41"/>
      <c r="H351" s="47"/>
    </row>
    <row r="352" s="2" customFormat="1" ht="16.8" customHeight="1">
      <c r="A352" s="41"/>
      <c r="B352" s="47"/>
      <c r="C352" s="321" t="s">
        <v>19</v>
      </c>
      <c r="D352" s="321" t="s">
        <v>2382</v>
      </c>
      <c r="E352" s="20" t="s">
        <v>19</v>
      </c>
      <c r="F352" s="322">
        <v>0</v>
      </c>
      <c r="G352" s="41"/>
      <c r="H352" s="47"/>
    </row>
    <row r="353" s="2" customFormat="1" ht="16.8" customHeight="1">
      <c r="A353" s="41"/>
      <c r="B353" s="47"/>
      <c r="C353" s="321" t="s">
        <v>19</v>
      </c>
      <c r="D353" s="321" t="s">
        <v>4997</v>
      </c>
      <c r="E353" s="20" t="s">
        <v>19</v>
      </c>
      <c r="F353" s="322">
        <v>2.52</v>
      </c>
      <c r="G353" s="41"/>
      <c r="H353" s="47"/>
    </row>
    <row r="354" s="2" customFormat="1" ht="16.8" customHeight="1">
      <c r="A354" s="41"/>
      <c r="B354" s="47"/>
      <c r="C354" s="321" t="s">
        <v>19</v>
      </c>
      <c r="D354" s="321" t="s">
        <v>4998</v>
      </c>
      <c r="E354" s="20" t="s">
        <v>19</v>
      </c>
      <c r="F354" s="322">
        <v>20.829999999999998</v>
      </c>
      <c r="G354" s="41"/>
      <c r="H354" s="47"/>
    </row>
    <row r="355" s="2" customFormat="1" ht="16.8" customHeight="1">
      <c r="A355" s="41"/>
      <c r="B355" s="47"/>
      <c r="C355" s="321" t="s">
        <v>19</v>
      </c>
      <c r="D355" s="321" t="s">
        <v>4999</v>
      </c>
      <c r="E355" s="20" t="s">
        <v>19</v>
      </c>
      <c r="F355" s="322">
        <v>12.186</v>
      </c>
      <c r="G355" s="41"/>
      <c r="H355" s="47"/>
    </row>
    <row r="356" s="2" customFormat="1" ht="16.8" customHeight="1">
      <c r="A356" s="41"/>
      <c r="B356" s="47"/>
      <c r="C356" s="321" t="s">
        <v>19</v>
      </c>
      <c r="D356" s="321" t="s">
        <v>5000</v>
      </c>
      <c r="E356" s="20" t="s">
        <v>19</v>
      </c>
      <c r="F356" s="322">
        <v>6.6600000000000001</v>
      </c>
      <c r="G356" s="41"/>
      <c r="H356" s="47"/>
    </row>
    <row r="357" s="2" customFormat="1" ht="16.8" customHeight="1">
      <c r="A357" s="41"/>
      <c r="B357" s="47"/>
      <c r="C357" s="321" t="s">
        <v>19</v>
      </c>
      <c r="D357" s="321" t="s">
        <v>5001</v>
      </c>
      <c r="E357" s="20" t="s">
        <v>19</v>
      </c>
      <c r="F357" s="322">
        <v>5.6340000000000003</v>
      </c>
      <c r="G357" s="41"/>
      <c r="H357" s="47"/>
    </row>
    <row r="358" s="2" customFormat="1" ht="16.8" customHeight="1">
      <c r="A358" s="41"/>
      <c r="B358" s="47"/>
      <c r="C358" s="321" t="s">
        <v>19</v>
      </c>
      <c r="D358" s="321" t="s">
        <v>5002</v>
      </c>
      <c r="E358" s="20" t="s">
        <v>19</v>
      </c>
      <c r="F358" s="322">
        <v>1.3500000000000001</v>
      </c>
      <c r="G358" s="41"/>
      <c r="H358" s="47"/>
    </row>
    <row r="359" s="2" customFormat="1" ht="16.8" customHeight="1">
      <c r="A359" s="41"/>
      <c r="B359" s="47"/>
      <c r="C359" s="321" t="s">
        <v>19</v>
      </c>
      <c r="D359" s="321" t="s">
        <v>5003</v>
      </c>
      <c r="E359" s="20" t="s">
        <v>19</v>
      </c>
      <c r="F359" s="322">
        <v>2.1600000000000001</v>
      </c>
      <c r="G359" s="41"/>
      <c r="H359" s="47"/>
    </row>
    <row r="360" s="2" customFormat="1" ht="16.8" customHeight="1">
      <c r="A360" s="41"/>
      <c r="B360" s="47"/>
      <c r="C360" s="321" t="s">
        <v>19</v>
      </c>
      <c r="D360" s="321" t="s">
        <v>5004</v>
      </c>
      <c r="E360" s="20" t="s">
        <v>19</v>
      </c>
      <c r="F360" s="322">
        <v>2.3999999999999999</v>
      </c>
      <c r="G360" s="41"/>
      <c r="H360" s="47"/>
    </row>
    <row r="361" s="2" customFormat="1" ht="16.8" customHeight="1">
      <c r="A361" s="41"/>
      <c r="B361" s="47"/>
      <c r="C361" s="321" t="s">
        <v>19</v>
      </c>
      <c r="D361" s="321" t="s">
        <v>5005</v>
      </c>
      <c r="E361" s="20" t="s">
        <v>19</v>
      </c>
      <c r="F361" s="322">
        <v>21.859999999999999</v>
      </c>
      <c r="G361" s="41"/>
      <c r="H361" s="47"/>
    </row>
    <row r="362" s="2" customFormat="1" ht="16.8" customHeight="1">
      <c r="A362" s="41"/>
      <c r="B362" s="47"/>
      <c r="C362" s="321" t="s">
        <v>19</v>
      </c>
      <c r="D362" s="321" t="s">
        <v>5006</v>
      </c>
      <c r="E362" s="20" t="s">
        <v>19</v>
      </c>
      <c r="F362" s="322">
        <v>21.859999999999999</v>
      </c>
      <c r="G362" s="41"/>
      <c r="H362" s="47"/>
    </row>
    <row r="363" s="2" customFormat="1" ht="16.8" customHeight="1">
      <c r="A363" s="41"/>
      <c r="B363" s="47"/>
      <c r="C363" s="321" t="s">
        <v>19</v>
      </c>
      <c r="D363" s="321" t="s">
        <v>5007</v>
      </c>
      <c r="E363" s="20" t="s">
        <v>19</v>
      </c>
      <c r="F363" s="322">
        <v>21.859999999999999</v>
      </c>
      <c r="G363" s="41"/>
      <c r="H363" s="47"/>
    </row>
    <row r="364" s="2" customFormat="1" ht="16.8" customHeight="1">
      <c r="A364" s="41"/>
      <c r="B364" s="47"/>
      <c r="C364" s="321" t="s">
        <v>19</v>
      </c>
      <c r="D364" s="321" t="s">
        <v>5008</v>
      </c>
      <c r="E364" s="20" t="s">
        <v>19</v>
      </c>
      <c r="F364" s="322">
        <v>21.859999999999999</v>
      </c>
      <c r="G364" s="41"/>
      <c r="H364" s="47"/>
    </row>
    <row r="365" s="2" customFormat="1" ht="16.8" customHeight="1">
      <c r="A365" s="41"/>
      <c r="B365" s="47"/>
      <c r="C365" s="321" t="s">
        <v>19</v>
      </c>
      <c r="D365" s="321" t="s">
        <v>5009</v>
      </c>
      <c r="E365" s="20" t="s">
        <v>19</v>
      </c>
      <c r="F365" s="322">
        <v>21.859999999999999</v>
      </c>
      <c r="G365" s="41"/>
      <c r="H365" s="47"/>
    </row>
    <row r="366" s="2" customFormat="1" ht="16.8" customHeight="1">
      <c r="A366" s="41"/>
      <c r="B366" s="47"/>
      <c r="C366" s="321" t="s">
        <v>19</v>
      </c>
      <c r="D366" s="321" t="s">
        <v>5010</v>
      </c>
      <c r="E366" s="20" t="s">
        <v>19</v>
      </c>
      <c r="F366" s="322">
        <v>21.859999999999999</v>
      </c>
      <c r="G366" s="41"/>
      <c r="H366" s="47"/>
    </row>
    <row r="367" s="2" customFormat="1" ht="16.8" customHeight="1">
      <c r="A367" s="41"/>
      <c r="B367" s="47"/>
      <c r="C367" s="321" t="s">
        <v>19</v>
      </c>
      <c r="D367" s="321" t="s">
        <v>5011</v>
      </c>
      <c r="E367" s="20" t="s">
        <v>19</v>
      </c>
      <c r="F367" s="322">
        <v>21.859999999999999</v>
      </c>
      <c r="G367" s="41"/>
      <c r="H367" s="47"/>
    </row>
    <row r="368" s="2" customFormat="1" ht="16.8" customHeight="1">
      <c r="A368" s="41"/>
      <c r="B368" s="47"/>
      <c r="C368" s="321" t="s">
        <v>19</v>
      </c>
      <c r="D368" s="321" t="s">
        <v>5012</v>
      </c>
      <c r="E368" s="20" t="s">
        <v>19</v>
      </c>
      <c r="F368" s="322">
        <v>21.859999999999999</v>
      </c>
      <c r="G368" s="41"/>
      <c r="H368" s="47"/>
    </row>
    <row r="369" s="2" customFormat="1" ht="16.8" customHeight="1">
      <c r="A369" s="41"/>
      <c r="B369" s="47"/>
      <c r="C369" s="321" t="s">
        <v>19</v>
      </c>
      <c r="D369" s="321" t="s">
        <v>5013</v>
      </c>
      <c r="E369" s="20" t="s">
        <v>19</v>
      </c>
      <c r="F369" s="322">
        <v>21.859999999999999</v>
      </c>
      <c r="G369" s="41"/>
      <c r="H369" s="47"/>
    </row>
    <row r="370" s="2" customFormat="1" ht="16.8" customHeight="1">
      <c r="A370" s="41"/>
      <c r="B370" s="47"/>
      <c r="C370" s="321" t="s">
        <v>19</v>
      </c>
      <c r="D370" s="321" t="s">
        <v>5014</v>
      </c>
      <c r="E370" s="20" t="s">
        <v>19</v>
      </c>
      <c r="F370" s="322">
        <v>21.859999999999999</v>
      </c>
      <c r="G370" s="41"/>
      <c r="H370" s="47"/>
    </row>
    <row r="371" s="2" customFormat="1" ht="16.8" customHeight="1">
      <c r="A371" s="41"/>
      <c r="B371" s="47"/>
      <c r="C371" s="321" t="s">
        <v>196</v>
      </c>
      <c r="D371" s="321" t="s">
        <v>386</v>
      </c>
      <c r="E371" s="20" t="s">
        <v>19</v>
      </c>
      <c r="F371" s="322">
        <v>974.35199999999998</v>
      </c>
      <c r="G371" s="41"/>
      <c r="H371" s="47"/>
    </row>
    <row r="372" s="2" customFormat="1" ht="16.8" customHeight="1">
      <c r="A372" s="41"/>
      <c r="B372" s="47"/>
      <c r="C372" s="323" t="s">
        <v>9051</v>
      </c>
      <c r="D372" s="41"/>
      <c r="E372" s="41"/>
      <c r="F372" s="41"/>
      <c r="G372" s="41"/>
      <c r="H372" s="47"/>
    </row>
    <row r="373" s="2" customFormat="1" ht="16.8" customHeight="1">
      <c r="A373" s="41"/>
      <c r="B373" s="47"/>
      <c r="C373" s="321" t="s">
        <v>4946</v>
      </c>
      <c r="D373" s="321" t="s">
        <v>9076</v>
      </c>
      <c r="E373" s="20" t="s">
        <v>153</v>
      </c>
      <c r="F373" s="322">
        <v>974.35199999999998</v>
      </c>
      <c r="G373" s="41"/>
      <c r="H373" s="47"/>
    </row>
    <row r="374" s="2" customFormat="1" ht="16.8" customHeight="1">
      <c r="A374" s="41"/>
      <c r="B374" s="47"/>
      <c r="C374" s="321" t="s">
        <v>1266</v>
      </c>
      <c r="D374" s="321" t="s">
        <v>9077</v>
      </c>
      <c r="E374" s="20" t="s">
        <v>153</v>
      </c>
      <c r="F374" s="322">
        <v>7850.8400000000001</v>
      </c>
      <c r="G374" s="41"/>
      <c r="H374" s="47"/>
    </row>
    <row r="375" s="2" customFormat="1" ht="16.8" customHeight="1">
      <c r="A375" s="41"/>
      <c r="B375" s="47"/>
      <c r="C375" s="321" t="s">
        <v>5016</v>
      </c>
      <c r="D375" s="321" t="s">
        <v>9078</v>
      </c>
      <c r="E375" s="20" t="s">
        <v>153</v>
      </c>
      <c r="F375" s="322">
        <v>974.35199999999998</v>
      </c>
      <c r="G375" s="41"/>
      <c r="H375" s="47"/>
    </row>
    <row r="376" s="2" customFormat="1">
      <c r="A376" s="41"/>
      <c r="B376" s="47"/>
      <c r="C376" s="321" t="s">
        <v>5103</v>
      </c>
      <c r="D376" s="321" t="s">
        <v>9079</v>
      </c>
      <c r="E376" s="20" t="s">
        <v>153</v>
      </c>
      <c r="F376" s="322">
        <v>974.35199999999998</v>
      </c>
      <c r="G376" s="41"/>
      <c r="H376" s="47"/>
    </row>
    <row r="377" s="2" customFormat="1" ht="16.8" customHeight="1">
      <c r="A377" s="41"/>
      <c r="B377" s="47"/>
      <c r="C377" s="321" t="s">
        <v>5191</v>
      </c>
      <c r="D377" s="321" t="s">
        <v>9080</v>
      </c>
      <c r="E377" s="20" t="s">
        <v>153</v>
      </c>
      <c r="F377" s="322">
        <v>974.35199999999998</v>
      </c>
      <c r="G377" s="41"/>
      <c r="H377" s="47"/>
    </row>
    <row r="378" s="2" customFormat="1" ht="16.8" customHeight="1">
      <c r="A378" s="41"/>
      <c r="B378" s="47"/>
      <c r="C378" s="321" t="s">
        <v>5108</v>
      </c>
      <c r="D378" s="321" t="s">
        <v>5109</v>
      </c>
      <c r="E378" s="20" t="s">
        <v>153</v>
      </c>
      <c r="F378" s="322">
        <v>1120.5050000000001</v>
      </c>
      <c r="G378" s="41"/>
      <c r="H378" s="47"/>
    </row>
    <row r="379" s="2" customFormat="1" ht="16.8" customHeight="1">
      <c r="A379" s="41"/>
      <c r="B379" s="47"/>
      <c r="C379" s="317" t="s">
        <v>228</v>
      </c>
      <c r="D379" s="318" t="s">
        <v>229</v>
      </c>
      <c r="E379" s="319" t="s">
        <v>230</v>
      </c>
      <c r="F379" s="320">
        <v>499</v>
      </c>
      <c r="G379" s="41"/>
      <c r="H379" s="47"/>
    </row>
    <row r="380" s="2" customFormat="1" ht="16.8" customHeight="1">
      <c r="A380" s="41"/>
      <c r="B380" s="47"/>
      <c r="C380" s="321" t="s">
        <v>19</v>
      </c>
      <c r="D380" s="321" t="s">
        <v>2377</v>
      </c>
      <c r="E380" s="20" t="s">
        <v>19</v>
      </c>
      <c r="F380" s="322">
        <v>0</v>
      </c>
      <c r="G380" s="41"/>
      <c r="H380" s="47"/>
    </row>
    <row r="381" s="2" customFormat="1" ht="16.8" customHeight="1">
      <c r="A381" s="41"/>
      <c r="B381" s="47"/>
      <c r="C381" s="321" t="s">
        <v>19</v>
      </c>
      <c r="D381" s="321" t="s">
        <v>668</v>
      </c>
      <c r="E381" s="20" t="s">
        <v>19</v>
      </c>
      <c r="F381" s="322">
        <v>0</v>
      </c>
      <c r="G381" s="41"/>
      <c r="H381" s="47"/>
    </row>
    <row r="382" s="2" customFormat="1" ht="16.8" customHeight="1">
      <c r="A382" s="41"/>
      <c r="B382" s="47"/>
      <c r="C382" s="321" t="s">
        <v>19</v>
      </c>
      <c r="D382" s="321" t="s">
        <v>673</v>
      </c>
      <c r="E382" s="20" t="s">
        <v>19</v>
      </c>
      <c r="F382" s="322">
        <v>0</v>
      </c>
      <c r="G382" s="41"/>
      <c r="H382" s="47"/>
    </row>
    <row r="383" s="2" customFormat="1" ht="16.8" customHeight="1">
      <c r="A383" s="41"/>
      <c r="B383" s="47"/>
      <c r="C383" s="321" t="s">
        <v>19</v>
      </c>
      <c r="D383" s="321" t="s">
        <v>166</v>
      </c>
      <c r="E383" s="20" t="s">
        <v>19</v>
      </c>
      <c r="F383" s="322">
        <v>0</v>
      </c>
      <c r="G383" s="41"/>
      <c r="H383" s="47"/>
    </row>
    <row r="384" s="2" customFormat="1" ht="16.8" customHeight="1">
      <c r="A384" s="41"/>
      <c r="B384" s="47"/>
      <c r="C384" s="321" t="s">
        <v>19</v>
      </c>
      <c r="D384" s="321" t="s">
        <v>4458</v>
      </c>
      <c r="E384" s="20" t="s">
        <v>19</v>
      </c>
      <c r="F384" s="322">
        <v>7.9000000000000004</v>
      </c>
      <c r="G384" s="41"/>
      <c r="H384" s="47"/>
    </row>
    <row r="385" s="2" customFormat="1" ht="16.8" customHeight="1">
      <c r="A385" s="41"/>
      <c r="B385" s="47"/>
      <c r="C385" s="321" t="s">
        <v>19</v>
      </c>
      <c r="D385" s="321" t="s">
        <v>4459</v>
      </c>
      <c r="E385" s="20" t="s">
        <v>19</v>
      </c>
      <c r="F385" s="322">
        <v>12.9</v>
      </c>
      <c r="G385" s="41"/>
      <c r="H385" s="47"/>
    </row>
    <row r="386" s="2" customFormat="1" ht="16.8" customHeight="1">
      <c r="A386" s="41"/>
      <c r="B386" s="47"/>
      <c r="C386" s="321" t="s">
        <v>19</v>
      </c>
      <c r="D386" s="321" t="s">
        <v>4460</v>
      </c>
      <c r="E386" s="20" t="s">
        <v>19</v>
      </c>
      <c r="F386" s="322">
        <v>20</v>
      </c>
      <c r="G386" s="41"/>
      <c r="H386" s="47"/>
    </row>
    <row r="387" s="2" customFormat="1" ht="16.8" customHeight="1">
      <c r="A387" s="41"/>
      <c r="B387" s="47"/>
      <c r="C387" s="321" t="s">
        <v>19</v>
      </c>
      <c r="D387" s="321" t="s">
        <v>4461</v>
      </c>
      <c r="E387" s="20" t="s">
        <v>19</v>
      </c>
      <c r="F387" s="322">
        <v>22.100000000000001</v>
      </c>
      <c r="G387" s="41"/>
      <c r="H387" s="47"/>
    </row>
    <row r="388" s="2" customFormat="1" ht="16.8" customHeight="1">
      <c r="A388" s="41"/>
      <c r="B388" s="47"/>
      <c r="C388" s="321" t="s">
        <v>19</v>
      </c>
      <c r="D388" s="321" t="s">
        <v>4462</v>
      </c>
      <c r="E388" s="20" t="s">
        <v>19</v>
      </c>
      <c r="F388" s="322">
        <v>9.0999999999999996</v>
      </c>
      <c r="G388" s="41"/>
      <c r="H388" s="47"/>
    </row>
    <row r="389" s="2" customFormat="1" ht="16.8" customHeight="1">
      <c r="A389" s="41"/>
      <c r="B389" s="47"/>
      <c r="C389" s="321" t="s">
        <v>19</v>
      </c>
      <c r="D389" s="321" t="s">
        <v>4463</v>
      </c>
      <c r="E389" s="20" t="s">
        <v>19</v>
      </c>
      <c r="F389" s="322">
        <v>9.9000000000000004</v>
      </c>
      <c r="G389" s="41"/>
      <c r="H389" s="47"/>
    </row>
    <row r="390" s="2" customFormat="1" ht="16.8" customHeight="1">
      <c r="A390" s="41"/>
      <c r="B390" s="47"/>
      <c r="C390" s="321" t="s">
        <v>19</v>
      </c>
      <c r="D390" s="321" t="s">
        <v>169</v>
      </c>
      <c r="E390" s="20" t="s">
        <v>19</v>
      </c>
      <c r="F390" s="322">
        <v>0</v>
      </c>
      <c r="G390" s="41"/>
      <c r="H390" s="47"/>
    </row>
    <row r="391" s="2" customFormat="1" ht="16.8" customHeight="1">
      <c r="A391" s="41"/>
      <c r="B391" s="47"/>
      <c r="C391" s="321" t="s">
        <v>19</v>
      </c>
      <c r="D391" s="321" t="s">
        <v>4464</v>
      </c>
      <c r="E391" s="20" t="s">
        <v>19</v>
      </c>
      <c r="F391" s="322">
        <v>11</v>
      </c>
      <c r="G391" s="41"/>
      <c r="H391" s="47"/>
    </row>
    <row r="392" s="2" customFormat="1" ht="16.8" customHeight="1">
      <c r="A392" s="41"/>
      <c r="B392" s="47"/>
      <c r="C392" s="321" t="s">
        <v>19</v>
      </c>
      <c r="D392" s="321" t="s">
        <v>4465</v>
      </c>
      <c r="E392" s="20" t="s">
        <v>19</v>
      </c>
      <c r="F392" s="322">
        <v>15.199999999999999</v>
      </c>
      <c r="G392" s="41"/>
      <c r="H392" s="47"/>
    </row>
    <row r="393" s="2" customFormat="1" ht="16.8" customHeight="1">
      <c r="A393" s="41"/>
      <c r="B393" s="47"/>
      <c r="C393" s="321" t="s">
        <v>19</v>
      </c>
      <c r="D393" s="321" t="s">
        <v>692</v>
      </c>
      <c r="E393" s="20" t="s">
        <v>19</v>
      </c>
      <c r="F393" s="322">
        <v>0</v>
      </c>
      <c r="G393" s="41"/>
      <c r="H393" s="47"/>
    </row>
    <row r="394" s="2" customFormat="1" ht="16.8" customHeight="1">
      <c r="A394" s="41"/>
      <c r="B394" s="47"/>
      <c r="C394" s="321" t="s">
        <v>19</v>
      </c>
      <c r="D394" s="321" t="s">
        <v>173</v>
      </c>
      <c r="E394" s="20" t="s">
        <v>19</v>
      </c>
      <c r="F394" s="322">
        <v>0</v>
      </c>
      <c r="G394" s="41"/>
      <c r="H394" s="47"/>
    </row>
    <row r="395" s="2" customFormat="1" ht="16.8" customHeight="1">
      <c r="A395" s="41"/>
      <c r="B395" s="47"/>
      <c r="C395" s="321" t="s">
        <v>19</v>
      </c>
      <c r="D395" s="321" t="s">
        <v>4466</v>
      </c>
      <c r="E395" s="20" t="s">
        <v>19</v>
      </c>
      <c r="F395" s="322">
        <v>6.0999999999999996</v>
      </c>
      <c r="G395" s="41"/>
      <c r="H395" s="47"/>
    </row>
    <row r="396" s="2" customFormat="1" ht="16.8" customHeight="1">
      <c r="A396" s="41"/>
      <c r="B396" s="47"/>
      <c r="C396" s="321" t="s">
        <v>19</v>
      </c>
      <c r="D396" s="321" t="s">
        <v>4467</v>
      </c>
      <c r="E396" s="20" t="s">
        <v>19</v>
      </c>
      <c r="F396" s="322">
        <v>4.5</v>
      </c>
      <c r="G396" s="41"/>
      <c r="H396" s="47"/>
    </row>
    <row r="397" s="2" customFormat="1" ht="16.8" customHeight="1">
      <c r="A397" s="41"/>
      <c r="B397" s="47"/>
      <c r="C397" s="321" t="s">
        <v>19</v>
      </c>
      <c r="D397" s="321" t="s">
        <v>4468</v>
      </c>
      <c r="E397" s="20" t="s">
        <v>19</v>
      </c>
      <c r="F397" s="322">
        <v>7.0999999999999996</v>
      </c>
      <c r="G397" s="41"/>
      <c r="H397" s="47"/>
    </row>
    <row r="398" s="2" customFormat="1" ht="16.8" customHeight="1">
      <c r="A398" s="41"/>
      <c r="B398" s="47"/>
      <c r="C398" s="321" t="s">
        <v>19</v>
      </c>
      <c r="D398" s="321" t="s">
        <v>4469</v>
      </c>
      <c r="E398" s="20" t="s">
        <v>19</v>
      </c>
      <c r="F398" s="322">
        <v>4.2000000000000002</v>
      </c>
      <c r="G398" s="41"/>
      <c r="H398" s="47"/>
    </row>
    <row r="399" s="2" customFormat="1" ht="16.8" customHeight="1">
      <c r="A399" s="41"/>
      <c r="B399" s="47"/>
      <c r="C399" s="321" t="s">
        <v>19</v>
      </c>
      <c r="D399" s="321" t="s">
        <v>4470</v>
      </c>
      <c r="E399" s="20" t="s">
        <v>19</v>
      </c>
      <c r="F399" s="322">
        <v>5.5999999999999996</v>
      </c>
      <c r="G399" s="41"/>
      <c r="H399" s="47"/>
    </row>
    <row r="400" s="2" customFormat="1" ht="16.8" customHeight="1">
      <c r="A400" s="41"/>
      <c r="B400" s="47"/>
      <c r="C400" s="321" t="s">
        <v>19</v>
      </c>
      <c r="D400" s="321" t="s">
        <v>693</v>
      </c>
      <c r="E400" s="20" t="s">
        <v>19</v>
      </c>
      <c r="F400" s="322">
        <v>0</v>
      </c>
      <c r="G400" s="41"/>
      <c r="H400" s="47"/>
    </row>
    <row r="401" s="2" customFormat="1" ht="16.8" customHeight="1">
      <c r="A401" s="41"/>
      <c r="B401" s="47"/>
      <c r="C401" s="321" t="s">
        <v>19</v>
      </c>
      <c r="D401" s="321" t="s">
        <v>173</v>
      </c>
      <c r="E401" s="20" t="s">
        <v>19</v>
      </c>
      <c r="F401" s="322">
        <v>0</v>
      </c>
      <c r="G401" s="41"/>
      <c r="H401" s="47"/>
    </row>
    <row r="402" s="2" customFormat="1" ht="16.8" customHeight="1">
      <c r="A402" s="41"/>
      <c r="B402" s="47"/>
      <c r="C402" s="321" t="s">
        <v>19</v>
      </c>
      <c r="D402" s="321" t="s">
        <v>4471</v>
      </c>
      <c r="E402" s="20" t="s">
        <v>19</v>
      </c>
      <c r="F402" s="322">
        <v>6.0999999999999996</v>
      </c>
      <c r="G402" s="41"/>
      <c r="H402" s="47"/>
    </row>
    <row r="403" s="2" customFormat="1" ht="16.8" customHeight="1">
      <c r="A403" s="41"/>
      <c r="B403" s="47"/>
      <c r="C403" s="321" t="s">
        <v>19</v>
      </c>
      <c r="D403" s="321" t="s">
        <v>4472</v>
      </c>
      <c r="E403" s="20" t="s">
        <v>19</v>
      </c>
      <c r="F403" s="322">
        <v>4.5</v>
      </c>
      <c r="G403" s="41"/>
      <c r="H403" s="47"/>
    </row>
    <row r="404" s="2" customFormat="1" ht="16.8" customHeight="1">
      <c r="A404" s="41"/>
      <c r="B404" s="47"/>
      <c r="C404" s="321" t="s">
        <v>19</v>
      </c>
      <c r="D404" s="321" t="s">
        <v>4473</v>
      </c>
      <c r="E404" s="20" t="s">
        <v>19</v>
      </c>
      <c r="F404" s="322">
        <v>7.0999999999999996</v>
      </c>
      <c r="G404" s="41"/>
      <c r="H404" s="47"/>
    </row>
    <row r="405" s="2" customFormat="1" ht="16.8" customHeight="1">
      <c r="A405" s="41"/>
      <c r="B405" s="47"/>
      <c r="C405" s="321" t="s">
        <v>19</v>
      </c>
      <c r="D405" s="321" t="s">
        <v>4474</v>
      </c>
      <c r="E405" s="20" t="s">
        <v>19</v>
      </c>
      <c r="F405" s="322">
        <v>4.2000000000000002</v>
      </c>
      <c r="G405" s="41"/>
      <c r="H405" s="47"/>
    </row>
    <row r="406" s="2" customFormat="1" ht="16.8" customHeight="1">
      <c r="A406" s="41"/>
      <c r="B406" s="47"/>
      <c r="C406" s="321" t="s">
        <v>19</v>
      </c>
      <c r="D406" s="321" t="s">
        <v>4475</v>
      </c>
      <c r="E406" s="20" t="s">
        <v>19</v>
      </c>
      <c r="F406" s="322">
        <v>5.5999999999999996</v>
      </c>
      <c r="G406" s="41"/>
      <c r="H406" s="47"/>
    </row>
    <row r="407" s="2" customFormat="1" ht="16.8" customHeight="1">
      <c r="A407" s="41"/>
      <c r="B407" s="47"/>
      <c r="C407" s="321" t="s">
        <v>19</v>
      </c>
      <c r="D407" s="321" t="s">
        <v>2382</v>
      </c>
      <c r="E407" s="20" t="s">
        <v>19</v>
      </c>
      <c r="F407" s="322">
        <v>0</v>
      </c>
      <c r="G407" s="41"/>
      <c r="H407" s="47"/>
    </row>
    <row r="408" s="2" customFormat="1" ht="16.8" customHeight="1">
      <c r="A408" s="41"/>
      <c r="B408" s="47"/>
      <c r="C408" s="321" t="s">
        <v>19</v>
      </c>
      <c r="D408" s="321" t="s">
        <v>173</v>
      </c>
      <c r="E408" s="20" t="s">
        <v>19</v>
      </c>
      <c r="F408" s="322">
        <v>0</v>
      </c>
      <c r="G408" s="41"/>
      <c r="H408" s="47"/>
    </row>
    <row r="409" s="2" customFormat="1" ht="16.8" customHeight="1">
      <c r="A409" s="41"/>
      <c r="B409" s="47"/>
      <c r="C409" s="321" t="s">
        <v>19</v>
      </c>
      <c r="D409" s="321" t="s">
        <v>4476</v>
      </c>
      <c r="E409" s="20" t="s">
        <v>19</v>
      </c>
      <c r="F409" s="322">
        <v>6.0999999999999996</v>
      </c>
      <c r="G409" s="41"/>
      <c r="H409" s="47"/>
    </row>
    <row r="410" s="2" customFormat="1" ht="16.8" customHeight="1">
      <c r="A410" s="41"/>
      <c r="B410" s="47"/>
      <c r="C410" s="321" t="s">
        <v>19</v>
      </c>
      <c r="D410" s="321" t="s">
        <v>4477</v>
      </c>
      <c r="E410" s="20" t="s">
        <v>19</v>
      </c>
      <c r="F410" s="322">
        <v>4.5</v>
      </c>
      <c r="G410" s="41"/>
      <c r="H410" s="47"/>
    </row>
    <row r="411" s="2" customFormat="1" ht="16.8" customHeight="1">
      <c r="A411" s="41"/>
      <c r="B411" s="47"/>
      <c r="C411" s="321" t="s">
        <v>19</v>
      </c>
      <c r="D411" s="321" t="s">
        <v>4478</v>
      </c>
      <c r="E411" s="20" t="s">
        <v>19</v>
      </c>
      <c r="F411" s="322">
        <v>7.0999999999999996</v>
      </c>
      <c r="G411" s="41"/>
      <c r="H411" s="47"/>
    </row>
    <row r="412" s="2" customFormat="1" ht="16.8" customHeight="1">
      <c r="A412" s="41"/>
      <c r="B412" s="47"/>
      <c r="C412" s="321" t="s">
        <v>19</v>
      </c>
      <c r="D412" s="321" t="s">
        <v>4479</v>
      </c>
      <c r="E412" s="20" t="s">
        <v>19</v>
      </c>
      <c r="F412" s="322">
        <v>4.2000000000000002</v>
      </c>
      <c r="G412" s="41"/>
      <c r="H412" s="47"/>
    </row>
    <row r="413" s="2" customFormat="1" ht="16.8" customHeight="1">
      <c r="A413" s="41"/>
      <c r="B413" s="47"/>
      <c r="C413" s="321" t="s">
        <v>19</v>
      </c>
      <c r="D413" s="321" t="s">
        <v>4480</v>
      </c>
      <c r="E413" s="20" t="s">
        <v>19</v>
      </c>
      <c r="F413" s="322">
        <v>5.5999999999999996</v>
      </c>
      <c r="G413" s="41"/>
      <c r="H413" s="47"/>
    </row>
    <row r="414" s="2" customFormat="1" ht="16.8" customHeight="1">
      <c r="A414" s="41"/>
      <c r="B414" s="47"/>
      <c r="C414" s="321" t="s">
        <v>19</v>
      </c>
      <c r="D414" s="321" t="s">
        <v>203</v>
      </c>
      <c r="E414" s="20" t="s">
        <v>19</v>
      </c>
      <c r="F414" s="322">
        <v>0</v>
      </c>
      <c r="G414" s="41"/>
      <c r="H414" s="47"/>
    </row>
    <row r="415" s="2" customFormat="1" ht="16.8" customHeight="1">
      <c r="A415" s="41"/>
      <c r="B415" s="47"/>
      <c r="C415" s="321" t="s">
        <v>19</v>
      </c>
      <c r="D415" s="321" t="s">
        <v>4481</v>
      </c>
      <c r="E415" s="20" t="s">
        <v>19</v>
      </c>
      <c r="F415" s="322">
        <v>270</v>
      </c>
      <c r="G415" s="41"/>
      <c r="H415" s="47"/>
    </row>
    <row r="416" s="2" customFormat="1" ht="16.8" customHeight="1">
      <c r="A416" s="41"/>
      <c r="B416" s="47"/>
      <c r="C416" s="321" t="s">
        <v>19</v>
      </c>
      <c r="D416" s="321" t="s">
        <v>200</v>
      </c>
      <c r="E416" s="20" t="s">
        <v>19</v>
      </c>
      <c r="F416" s="322">
        <v>0</v>
      </c>
      <c r="G416" s="41"/>
      <c r="H416" s="47"/>
    </row>
    <row r="417" s="2" customFormat="1" ht="16.8" customHeight="1">
      <c r="A417" s="41"/>
      <c r="B417" s="47"/>
      <c r="C417" s="321" t="s">
        <v>19</v>
      </c>
      <c r="D417" s="321" t="s">
        <v>4482</v>
      </c>
      <c r="E417" s="20" t="s">
        <v>19</v>
      </c>
      <c r="F417" s="322">
        <v>38.399999999999999</v>
      </c>
      <c r="G417" s="41"/>
      <c r="H417" s="47"/>
    </row>
    <row r="418" s="2" customFormat="1" ht="16.8" customHeight="1">
      <c r="A418" s="41"/>
      <c r="B418" s="47"/>
      <c r="C418" s="321" t="s">
        <v>228</v>
      </c>
      <c r="D418" s="321" t="s">
        <v>386</v>
      </c>
      <c r="E418" s="20" t="s">
        <v>19</v>
      </c>
      <c r="F418" s="322">
        <v>499</v>
      </c>
      <c r="G418" s="41"/>
      <c r="H418" s="47"/>
    </row>
    <row r="419" s="2" customFormat="1" ht="16.8" customHeight="1">
      <c r="A419" s="41"/>
      <c r="B419" s="47"/>
      <c r="C419" s="323" t="s">
        <v>9051</v>
      </c>
      <c r="D419" s="41"/>
      <c r="E419" s="41"/>
      <c r="F419" s="41"/>
      <c r="G419" s="41"/>
      <c r="H419" s="47"/>
    </row>
    <row r="420" s="2" customFormat="1">
      <c r="A420" s="41"/>
      <c r="B420" s="47"/>
      <c r="C420" s="321" t="s">
        <v>4454</v>
      </c>
      <c r="D420" s="321" t="s">
        <v>9081</v>
      </c>
      <c r="E420" s="20" t="s">
        <v>230</v>
      </c>
      <c r="F420" s="322">
        <v>499</v>
      </c>
      <c r="G420" s="41"/>
      <c r="H420" s="47"/>
    </row>
    <row r="421" s="2" customFormat="1" ht="16.8" customHeight="1">
      <c r="A421" s="41"/>
      <c r="B421" s="47"/>
      <c r="C421" s="321" t="s">
        <v>4580</v>
      </c>
      <c r="D421" s="321" t="s">
        <v>9082</v>
      </c>
      <c r="E421" s="20" t="s">
        <v>230</v>
      </c>
      <c r="F421" s="322">
        <v>499</v>
      </c>
      <c r="G421" s="41"/>
      <c r="H421" s="47"/>
    </row>
    <row r="422" s="2" customFormat="1" ht="16.8" customHeight="1">
      <c r="A422" s="41"/>
      <c r="B422" s="47"/>
      <c r="C422" s="321" t="s">
        <v>4585</v>
      </c>
      <c r="D422" s="321" t="s">
        <v>9083</v>
      </c>
      <c r="E422" s="20" t="s">
        <v>230</v>
      </c>
      <c r="F422" s="322">
        <v>499</v>
      </c>
      <c r="G422" s="41"/>
      <c r="H422" s="47"/>
    </row>
    <row r="423" s="2" customFormat="1" ht="16.8" customHeight="1">
      <c r="A423" s="41"/>
      <c r="B423" s="47"/>
      <c r="C423" s="317" t="s">
        <v>235</v>
      </c>
      <c r="D423" s="318" t="s">
        <v>236</v>
      </c>
      <c r="E423" s="319" t="s">
        <v>230</v>
      </c>
      <c r="F423" s="320">
        <v>308.39999999999998</v>
      </c>
      <c r="G423" s="41"/>
      <c r="H423" s="47"/>
    </row>
    <row r="424" s="2" customFormat="1" ht="16.8" customHeight="1">
      <c r="A424" s="41"/>
      <c r="B424" s="47"/>
      <c r="C424" s="321" t="s">
        <v>19</v>
      </c>
      <c r="D424" s="321" t="s">
        <v>203</v>
      </c>
      <c r="E424" s="20" t="s">
        <v>19</v>
      </c>
      <c r="F424" s="322">
        <v>0</v>
      </c>
      <c r="G424" s="41"/>
      <c r="H424" s="47"/>
    </row>
    <row r="425" s="2" customFormat="1" ht="16.8" customHeight="1">
      <c r="A425" s="41"/>
      <c r="B425" s="47"/>
      <c r="C425" s="321" t="s">
        <v>19</v>
      </c>
      <c r="D425" s="321" t="s">
        <v>4481</v>
      </c>
      <c r="E425" s="20" t="s">
        <v>19</v>
      </c>
      <c r="F425" s="322">
        <v>270</v>
      </c>
      <c r="G425" s="41"/>
      <c r="H425" s="47"/>
    </row>
    <row r="426" s="2" customFormat="1" ht="16.8" customHeight="1">
      <c r="A426" s="41"/>
      <c r="B426" s="47"/>
      <c r="C426" s="321" t="s">
        <v>19</v>
      </c>
      <c r="D426" s="321" t="s">
        <v>200</v>
      </c>
      <c r="E426" s="20" t="s">
        <v>19</v>
      </c>
      <c r="F426" s="322">
        <v>0</v>
      </c>
      <c r="G426" s="41"/>
      <c r="H426" s="47"/>
    </row>
    <row r="427" s="2" customFormat="1" ht="16.8" customHeight="1">
      <c r="A427" s="41"/>
      <c r="B427" s="47"/>
      <c r="C427" s="321" t="s">
        <v>19</v>
      </c>
      <c r="D427" s="321" t="s">
        <v>4482</v>
      </c>
      <c r="E427" s="20" t="s">
        <v>19</v>
      </c>
      <c r="F427" s="322">
        <v>38.399999999999999</v>
      </c>
      <c r="G427" s="41"/>
      <c r="H427" s="47"/>
    </row>
    <row r="428" s="2" customFormat="1" ht="16.8" customHeight="1">
      <c r="A428" s="41"/>
      <c r="B428" s="47"/>
      <c r="C428" s="321" t="s">
        <v>235</v>
      </c>
      <c r="D428" s="321" t="s">
        <v>447</v>
      </c>
      <c r="E428" s="20" t="s">
        <v>19</v>
      </c>
      <c r="F428" s="322">
        <v>308.39999999999998</v>
      </c>
      <c r="G428" s="41"/>
      <c r="H428" s="47"/>
    </row>
    <row r="429" s="2" customFormat="1" ht="16.8" customHeight="1">
      <c r="A429" s="41"/>
      <c r="B429" s="47"/>
      <c r="C429" s="323" t="s">
        <v>9051</v>
      </c>
      <c r="D429" s="41"/>
      <c r="E429" s="41"/>
      <c r="F429" s="41"/>
      <c r="G429" s="41"/>
      <c r="H429" s="47"/>
    </row>
    <row r="430" s="2" customFormat="1">
      <c r="A430" s="41"/>
      <c r="B430" s="47"/>
      <c r="C430" s="321" t="s">
        <v>4454</v>
      </c>
      <c r="D430" s="321" t="s">
        <v>9081</v>
      </c>
      <c r="E430" s="20" t="s">
        <v>230</v>
      </c>
      <c r="F430" s="322">
        <v>499</v>
      </c>
      <c r="G430" s="41"/>
      <c r="H430" s="47"/>
    </row>
    <row r="431" s="2" customFormat="1">
      <c r="A431" s="41"/>
      <c r="B431" s="47"/>
      <c r="C431" s="321" t="s">
        <v>4533</v>
      </c>
      <c r="D431" s="321" t="s">
        <v>4534</v>
      </c>
      <c r="E431" s="20" t="s">
        <v>153</v>
      </c>
      <c r="F431" s="322">
        <v>456.39100000000002</v>
      </c>
      <c r="G431" s="41"/>
      <c r="H431" s="47"/>
    </row>
    <row r="432" s="2" customFormat="1" ht="16.8" customHeight="1">
      <c r="A432" s="41"/>
      <c r="B432" s="47"/>
      <c r="C432" s="317" t="s">
        <v>232</v>
      </c>
      <c r="D432" s="318" t="s">
        <v>233</v>
      </c>
      <c r="E432" s="319" t="s">
        <v>230</v>
      </c>
      <c r="F432" s="320">
        <v>190.59999999999999</v>
      </c>
      <c r="G432" s="41"/>
      <c r="H432" s="47"/>
    </row>
    <row r="433" s="2" customFormat="1" ht="16.8" customHeight="1">
      <c r="A433" s="41"/>
      <c r="B433" s="47"/>
      <c r="C433" s="321" t="s">
        <v>19</v>
      </c>
      <c r="D433" s="321" t="s">
        <v>2377</v>
      </c>
      <c r="E433" s="20" t="s">
        <v>19</v>
      </c>
      <c r="F433" s="322">
        <v>0</v>
      </c>
      <c r="G433" s="41"/>
      <c r="H433" s="47"/>
    </row>
    <row r="434" s="2" customFormat="1" ht="16.8" customHeight="1">
      <c r="A434" s="41"/>
      <c r="B434" s="47"/>
      <c r="C434" s="321" t="s">
        <v>19</v>
      </c>
      <c r="D434" s="321" t="s">
        <v>668</v>
      </c>
      <c r="E434" s="20" t="s">
        <v>19</v>
      </c>
      <c r="F434" s="322">
        <v>0</v>
      </c>
      <c r="G434" s="41"/>
      <c r="H434" s="47"/>
    </row>
    <row r="435" s="2" customFormat="1" ht="16.8" customHeight="1">
      <c r="A435" s="41"/>
      <c r="B435" s="47"/>
      <c r="C435" s="321" t="s">
        <v>19</v>
      </c>
      <c r="D435" s="321" t="s">
        <v>673</v>
      </c>
      <c r="E435" s="20" t="s">
        <v>19</v>
      </c>
      <c r="F435" s="322">
        <v>0</v>
      </c>
      <c r="G435" s="41"/>
      <c r="H435" s="47"/>
    </row>
    <row r="436" s="2" customFormat="1" ht="16.8" customHeight="1">
      <c r="A436" s="41"/>
      <c r="B436" s="47"/>
      <c r="C436" s="321" t="s">
        <v>19</v>
      </c>
      <c r="D436" s="321" t="s">
        <v>166</v>
      </c>
      <c r="E436" s="20" t="s">
        <v>19</v>
      </c>
      <c r="F436" s="322">
        <v>0</v>
      </c>
      <c r="G436" s="41"/>
      <c r="H436" s="47"/>
    </row>
    <row r="437" s="2" customFormat="1" ht="16.8" customHeight="1">
      <c r="A437" s="41"/>
      <c r="B437" s="47"/>
      <c r="C437" s="321" t="s">
        <v>19</v>
      </c>
      <c r="D437" s="321" t="s">
        <v>4458</v>
      </c>
      <c r="E437" s="20" t="s">
        <v>19</v>
      </c>
      <c r="F437" s="322">
        <v>7.9000000000000004</v>
      </c>
      <c r="G437" s="41"/>
      <c r="H437" s="47"/>
    </row>
    <row r="438" s="2" customFormat="1" ht="16.8" customHeight="1">
      <c r="A438" s="41"/>
      <c r="B438" s="47"/>
      <c r="C438" s="321" t="s">
        <v>19</v>
      </c>
      <c r="D438" s="321" t="s">
        <v>4459</v>
      </c>
      <c r="E438" s="20" t="s">
        <v>19</v>
      </c>
      <c r="F438" s="322">
        <v>12.9</v>
      </c>
      <c r="G438" s="41"/>
      <c r="H438" s="47"/>
    </row>
    <row r="439" s="2" customFormat="1" ht="16.8" customHeight="1">
      <c r="A439" s="41"/>
      <c r="B439" s="47"/>
      <c r="C439" s="321" t="s">
        <v>19</v>
      </c>
      <c r="D439" s="321" t="s">
        <v>4460</v>
      </c>
      <c r="E439" s="20" t="s">
        <v>19</v>
      </c>
      <c r="F439" s="322">
        <v>20</v>
      </c>
      <c r="G439" s="41"/>
      <c r="H439" s="47"/>
    </row>
    <row r="440" s="2" customFormat="1" ht="16.8" customHeight="1">
      <c r="A440" s="41"/>
      <c r="B440" s="47"/>
      <c r="C440" s="321" t="s">
        <v>19</v>
      </c>
      <c r="D440" s="321" t="s">
        <v>4461</v>
      </c>
      <c r="E440" s="20" t="s">
        <v>19</v>
      </c>
      <c r="F440" s="322">
        <v>22.100000000000001</v>
      </c>
      <c r="G440" s="41"/>
      <c r="H440" s="47"/>
    </row>
    <row r="441" s="2" customFormat="1" ht="16.8" customHeight="1">
      <c r="A441" s="41"/>
      <c r="B441" s="47"/>
      <c r="C441" s="321" t="s">
        <v>19</v>
      </c>
      <c r="D441" s="321" t="s">
        <v>4462</v>
      </c>
      <c r="E441" s="20" t="s">
        <v>19</v>
      </c>
      <c r="F441" s="322">
        <v>9.0999999999999996</v>
      </c>
      <c r="G441" s="41"/>
      <c r="H441" s="47"/>
    </row>
    <row r="442" s="2" customFormat="1" ht="16.8" customHeight="1">
      <c r="A442" s="41"/>
      <c r="B442" s="47"/>
      <c r="C442" s="321" t="s">
        <v>19</v>
      </c>
      <c r="D442" s="321" t="s">
        <v>4463</v>
      </c>
      <c r="E442" s="20" t="s">
        <v>19</v>
      </c>
      <c r="F442" s="322">
        <v>9.9000000000000004</v>
      </c>
      <c r="G442" s="41"/>
      <c r="H442" s="47"/>
    </row>
    <row r="443" s="2" customFormat="1" ht="16.8" customHeight="1">
      <c r="A443" s="41"/>
      <c r="B443" s="47"/>
      <c r="C443" s="321" t="s">
        <v>19</v>
      </c>
      <c r="D443" s="321" t="s">
        <v>169</v>
      </c>
      <c r="E443" s="20" t="s">
        <v>19</v>
      </c>
      <c r="F443" s="322">
        <v>0</v>
      </c>
      <c r="G443" s="41"/>
      <c r="H443" s="47"/>
    </row>
    <row r="444" s="2" customFormat="1" ht="16.8" customHeight="1">
      <c r="A444" s="41"/>
      <c r="B444" s="47"/>
      <c r="C444" s="321" t="s">
        <v>19</v>
      </c>
      <c r="D444" s="321" t="s">
        <v>4464</v>
      </c>
      <c r="E444" s="20" t="s">
        <v>19</v>
      </c>
      <c r="F444" s="322">
        <v>11</v>
      </c>
      <c r="G444" s="41"/>
      <c r="H444" s="47"/>
    </row>
    <row r="445" s="2" customFormat="1" ht="16.8" customHeight="1">
      <c r="A445" s="41"/>
      <c r="B445" s="47"/>
      <c r="C445" s="321" t="s">
        <v>19</v>
      </c>
      <c r="D445" s="321" t="s">
        <v>4465</v>
      </c>
      <c r="E445" s="20" t="s">
        <v>19</v>
      </c>
      <c r="F445" s="322">
        <v>15.199999999999999</v>
      </c>
      <c r="G445" s="41"/>
      <c r="H445" s="47"/>
    </row>
    <row r="446" s="2" customFormat="1" ht="16.8" customHeight="1">
      <c r="A446" s="41"/>
      <c r="B446" s="47"/>
      <c r="C446" s="321" t="s">
        <v>19</v>
      </c>
      <c r="D446" s="321" t="s">
        <v>692</v>
      </c>
      <c r="E446" s="20" t="s">
        <v>19</v>
      </c>
      <c r="F446" s="322">
        <v>0</v>
      </c>
      <c r="G446" s="41"/>
      <c r="H446" s="47"/>
    </row>
    <row r="447" s="2" customFormat="1" ht="16.8" customHeight="1">
      <c r="A447" s="41"/>
      <c r="B447" s="47"/>
      <c r="C447" s="321" t="s">
        <v>19</v>
      </c>
      <c r="D447" s="321" t="s">
        <v>173</v>
      </c>
      <c r="E447" s="20" t="s">
        <v>19</v>
      </c>
      <c r="F447" s="322">
        <v>0</v>
      </c>
      <c r="G447" s="41"/>
      <c r="H447" s="47"/>
    </row>
    <row r="448" s="2" customFormat="1" ht="16.8" customHeight="1">
      <c r="A448" s="41"/>
      <c r="B448" s="47"/>
      <c r="C448" s="321" t="s">
        <v>19</v>
      </c>
      <c r="D448" s="321" t="s">
        <v>4466</v>
      </c>
      <c r="E448" s="20" t="s">
        <v>19</v>
      </c>
      <c r="F448" s="322">
        <v>6.0999999999999996</v>
      </c>
      <c r="G448" s="41"/>
      <c r="H448" s="47"/>
    </row>
    <row r="449" s="2" customFormat="1" ht="16.8" customHeight="1">
      <c r="A449" s="41"/>
      <c r="B449" s="47"/>
      <c r="C449" s="321" t="s">
        <v>19</v>
      </c>
      <c r="D449" s="321" t="s">
        <v>4467</v>
      </c>
      <c r="E449" s="20" t="s">
        <v>19</v>
      </c>
      <c r="F449" s="322">
        <v>4.5</v>
      </c>
      <c r="G449" s="41"/>
      <c r="H449" s="47"/>
    </row>
    <row r="450" s="2" customFormat="1" ht="16.8" customHeight="1">
      <c r="A450" s="41"/>
      <c r="B450" s="47"/>
      <c r="C450" s="321" t="s">
        <v>19</v>
      </c>
      <c r="D450" s="321" t="s">
        <v>4468</v>
      </c>
      <c r="E450" s="20" t="s">
        <v>19</v>
      </c>
      <c r="F450" s="322">
        <v>7.0999999999999996</v>
      </c>
      <c r="G450" s="41"/>
      <c r="H450" s="47"/>
    </row>
    <row r="451" s="2" customFormat="1" ht="16.8" customHeight="1">
      <c r="A451" s="41"/>
      <c r="B451" s="47"/>
      <c r="C451" s="321" t="s">
        <v>19</v>
      </c>
      <c r="D451" s="321" t="s">
        <v>4469</v>
      </c>
      <c r="E451" s="20" t="s">
        <v>19</v>
      </c>
      <c r="F451" s="322">
        <v>4.2000000000000002</v>
      </c>
      <c r="G451" s="41"/>
      <c r="H451" s="47"/>
    </row>
    <row r="452" s="2" customFormat="1" ht="16.8" customHeight="1">
      <c r="A452" s="41"/>
      <c r="B452" s="47"/>
      <c r="C452" s="321" t="s">
        <v>19</v>
      </c>
      <c r="D452" s="321" t="s">
        <v>4470</v>
      </c>
      <c r="E452" s="20" t="s">
        <v>19</v>
      </c>
      <c r="F452" s="322">
        <v>5.5999999999999996</v>
      </c>
      <c r="G452" s="41"/>
      <c r="H452" s="47"/>
    </row>
    <row r="453" s="2" customFormat="1" ht="16.8" customHeight="1">
      <c r="A453" s="41"/>
      <c r="B453" s="47"/>
      <c r="C453" s="321" t="s">
        <v>19</v>
      </c>
      <c r="D453" s="321" t="s">
        <v>693</v>
      </c>
      <c r="E453" s="20" t="s">
        <v>19</v>
      </c>
      <c r="F453" s="322">
        <v>0</v>
      </c>
      <c r="G453" s="41"/>
      <c r="H453" s="47"/>
    </row>
    <row r="454" s="2" customFormat="1" ht="16.8" customHeight="1">
      <c r="A454" s="41"/>
      <c r="B454" s="47"/>
      <c r="C454" s="321" t="s">
        <v>19</v>
      </c>
      <c r="D454" s="321" t="s">
        <v>173</v>
      </c>
      <c r="E454" s="20" t="s">
        <v>19</v>
      </c>
      <c r="F454" s="322">
        <v>0</v>
      </c>
      <c r="G454" s="41"/>
      <c r="H454" s="47"/>
    </row>
    <row r="455" s="2" customFormat="1" ht="16.8" customHeight="1">
      <c r="A455" s="41"/>
      <c r="B455" s="47"/>
      <c r="C455" s="321" t="s">
        <v>19</v>
      </c>
      <c r="D455" s="321" t="s">
        <v>4471</v>
      </c>
      <c r="E455" s="20" t="s">
        <v>19</v>
      </c>
      <c r="F455" s="322">
        <v>6.0999999999999996</v>
      </c>
      <c r="G455" s="41"/>
      <c r="H455" s="47"/>
    </row>
    <row r="456" s="2" customFormat="1" ht="16.8" customHeight="1">
      <c r="A456" s="41"/>
      <c r="B456" s="47"/>
      <c r="C456" s="321" t="s">
        <v>19</v>
      </c>
      <c r="D456" s="321" t="s">
        <v>4472</v>
      </c>
      <c r="E456" s="20" t="s">
        <v>19</v>
      </c>
      <c r="F456" s="322">
        <v>4.5</v>
      </c>
      <c r="G456" s="41"/>
      <c r="H456" s="47"/>
    </row>
    <row r="457" s="2" customFormat="1" ht="16.8" customHeight="1">
      <c r="A457" s="41"/>
      <c r="B457" s="47"/>
      <c r="C457" s="321" t="s">
        <v>19</v>
      </c>
      <c r="D457" s="321" t="s">
        <v>4473</v>
      </c>
      <c r="E457" s="20" t="s">
        <v>19</v>
      </c>
      <c r="F457" s="322">
        <v>7.0999999999999996</v>
      </c>
      <c r="G457" s="41"/>
      <c r="H457" s="47"/>
    </row>
    <row r="458" s="2" customFormat="1" ht="16.8" customHeight="1">
      <c r="A458" s="41"/>
      <c r="B458" s="47"/>
      <c r="C458" s="321" t="s">
        <v>19</v>
      </c>
      <c r="D458" s="321" t="s">
        <v>4474</v>
      </c>
      <c r="E458" s="20" t="s">
        <v>19</v>
      </c>
      <c r="F458" s="322">
        <v>4.2000000000000002</v>
      </c>
      <c r="G458" s="41"/>
      <c r="H458" s="47"/>
    </row>
    <row r="459" s="2" customFormat="1" ht="16.8" customHeight="1">
      <c r="A459" s="41"/>
      <c r="B459" s="47"/>
      <c r="C459" s="321" t="s">
        <v>19</v>
      </c>
      <c r="D459" s="321" t="s">
        <v>4475</v>
      </c>
      <c r="E459" s="20" t="s">
        <v>19</v>
      </c>
      <c r="F459" s="322">
        <v>5.5999999999999996</v>
      </c>
      <c r="G459" s="41"/>
      <c r="H459" s="47"/>
    </row>
    <row r="460" s="2" customFormat="1" ht="16.8" customHeight="1">
      <c r="A460" s="41"/>
      <c r="B460" s="47"/>
      <c r="C460" s="321" t="s">
        <v>19</v>
      </c>
      <c r="D460" s="321" t="s">
        <v>2382</v>
      </c>
      <c r="E460" s="20" t="s">
        <v>19</v>
      </c>
      <c r="F460" s="322">
        <v>0</v>
      </c>
      <c r="G460" s="41"/>
      <c r="H460" s="47"/>
    </row>
    <row r="461" s="2" customFormat="1" ht="16.8" customHeight="1">
      <c r="A461" s="41"/>
      <c r="B461" s="47"/>
      <c r="C461" s="321" t="s">
        <v>19</v>
      </c>
      <c r="D461" s="321" t="s">
        <v>173</v>
      </c>
      <c r="E461" s="20" t="s">
        <v>19</v>
      </c>
      <c r="F461" s="322">
        <v>0</v>
      </c>
      <c r="G461" s="41"/>
      <c r="H461" s="47"/>
    </row>
    <row r="462" s="2" customFormat="1" ht="16.8" customHeight="1">
      <c r="A462" s="41"/>
      <c r="B462" s="47"/>
      <c r="C462" s="321" t="s">
        <v>19</v>
      </c>
      <c r="D462" s="321" t="s">
        <v>4476</v>
      </c>
      <c r="E462" s="20" t="s">
        <v>19</v>
      </c>
      <c r="F462" s="322">
        <v>6.0999999999999996</v>
      </c>
      <c r="G462" s="41"/>
      <c r="H462" s="47"/>
    </row>
    <row r="463" s="2" customFormat="1" ht="16.8" customHeight="1">
      <c r="A463" s="41"/>
      <c r="B463" s="47"/>
      <c r="C463" s="321" t="s">
        <v>19</v>
      </c>
      <c r="D463" s="321" t="s">
        <v>4477</v>
      </c>
      <c r="E463" s="20" t="s">
        <v>19</v>
      </c>
      <c r="F463" s="322">
        <v>4.5</v>
      </c>
      <c r="G463" s="41"/>
      <c r="H463" s="47"/>
    </row>
    <row r="464" s="2" customFormat="1" ht="16.8" customHeight="1">
      <c r="A464" s="41"/>
      <c r="B464" s="47"/>
      <c r="C464" s="321" t="s">
        <v>19</v>
      </c>
      <c r="D464" s="321" t="s">
        <v>4478</v>
      </c>
      <c r="E464" s="20" t="s">
        <v>19</v>
      </c>
      <c r="F464" s="322">
        <v>7.0999999999999996</v>
      </c>
      <c r="G464" s="41"/>
      <c r="H464" s="47"/>
    </row>
    <row r="465" s="2" customFormat="1" ht="16.8" customHeight="1">
      <c r="A465" s="41"/>
      <c r="B465" s="47"/>
      <c r="C465" s="321" t="s">
        <v>19</v>
      </c>
      <c r="D465" s="321" t="s">
        <v>4479</v>
      </c>
      <c r="E465" s="20" t="s">
        <v>19</v>
      </c>
      <c r="F465" s="322">
        <v>4.2000000000000002</v>
      </c>
      <c r="G465" s="41"/>
      <c r="H465" s="47"/>
    </row>
    <row r="466" s="2" customFormat="1" ht="16.8" customHeight="1">
      <c r="A466" s="41"/>
      <c r="B466" s="47"/>
      <c r="C466" s="321" t="s">
        <v>19</v>
      </c>
      <c r="D466" s="321" t="s">
        <v>4480</v>
      </c>
      <c r="E466" s="20" t="s">
        <v>19</v>
      </c>
      <c r="F466" s="322">
        <v>5.5999999999999996</v>
      </c>
      <c r="G466" s="41"/>
      <c r="H466" s="47"/>
    </row>
    <row r="467" s="2" customFormat="1" ht="16.8" customHeight="1">
      <c r="A467" s="41"/>
      <c r="B467" s="47"/>
      <c r="C467" s="321" t="s">
        <v>232</v>
      </c>
      <c r="D467" s="321" t="s">
        <v>447</v>
      </c>
      <c r="E467" s="20" t="s">
        <v>19</v>
      </c>
      <c r="F467" s="322">
        <v>190.59999999999999</v>
      </c>
      <c r="G467" s="41"/>
      <c r="H467" s="47"/>
    </row>
    <row r="468" s="2" customFormat="1" ht="16.8" customHeight="1">
      <c r="A468" s="41"/>
      <c r="B468" s="47"/>
      <c r="C468" s="323" t="s">
        <v>9051</v>
      </c>
      <c r="D468" s="41"/>
      <c r="E468" s="41"/>
      <c r="F468" s="41"/>
      <c r="G468" s="41"/>
      <c r="H468" s="47"/>
    </row>
    <row r="469" s="2" customFormat="1">
      <c r="A469" s="41"/>
      <c r="B469" s="47"/>
      <c r="C469" s="321" t="s">
        <v>4454</v>
      </c>
      <c r="D469" s="321" t="s">
        <v>9081</v>
      </c>
      <c r="E469" s="20" t="s">
        <v>230</v>
      </c>
      <c r="F469" s="322">
        <v>499</v>
      </c>
      <c r="G469" s="41"/>
      <c r="H469" s="47"/>
    </row>
    <row r="470" s="2" customFormat="1">
      <c r="A470" s="41"/>
      <c r="B470" s="47"/>
      <c r="C470" s="321" t="s">
        <v>4489</v>
      </c>
      <c r="D470" s="321" t="s">
        <v>4490</v>
      </c>
      <c r="E470" s="20" t="s">
        <v>153</v>
      </c>
      <c r="F470" s="322">
        <v>439.30900000000003</v>
      </c>
      <c r="G470" s="41"/>
      <c r="H470" s="47"/>
    </row>
    <row r="471" s="2" customFormat="1" ht="16.8" customHeight="1">
      <c r="A471" s="41"/>
      <c r="B471" s="47"/>
      <c r="C471" s="317" t="s">
        <v>249</v>
      </c>
      <c r="D471" s="318" t="s">
        <v>250</v>
      </c>
      <c r="E471" s="319" t="s">
        <v>230</v>
      </c>
      <c r="F471" s="320">
        <v>706.57000000000005</v>
      </c>
      <c r="G471" s="41"/>
      <c r="H471" s="47"/>
    </row>
    <row r="472" s="2" customFormat="1" ht="16.8" customHeight="1">
      <c r="A472" s="41"/>
      <c r="B472" s="47"/>
      <c r="C472" s="321" t="s">
        <v>19</v>
      </c>
      <c r="D472" s="321" t="s">
        <v>251</v>
      </c>
      <c r="E472" s="20" t="s">
        <v>19</v>
      </c>
      <c r="F472" s="322">
        <v>706.57000000000005</v>
      </c>
      <c r="G472" s="41"/>
      <c r="H472" s="47"/>
    </row>
    <row r="473" s="2" customFormat="1" ht="16.8" customHeight="1">
      <c r="A473" s="41"/>
      <c r="B473" s="47"/>
      <c r="C473" s="321" t="s">
        <v>249</v>
      </c>
      <c r="D473" s="321" t="s">
        <v>386</v>
      </c>
      <c r="E473" s="20" t="s">
        <v>19</v>
      </c>
      <c r="F473" s="322">
        <v>706.57000000000005</v>
      </c>
      <c r="G473" s="41"/>
      <c r="H473" s="47"/>
    </row>
    <row r="474" s="2" customFormat="1" ht="16.8" customHeight="1">
      <c r="A474" s="41"/>
      <c r="B474" s="47"/>
      <c r="C474" s="323" t="s">
        <v>9051</v>
      </c>
      <c r="D474" s="41"/>
      <c r="E474" s="41"/>
      <c r="F474" s="41"/>
      <c r="G474" s="41"/>
      <c r="H474" s="47"/>
    </row>
    <row r="475" s="2" customFormat="1" ht="16.8" customHeight="1">
      <c r="A475" s="41"/>
      <c r="B475" s="47"/>
      <c r="C475" s="321" t="s">
        <v>1416</v>
      </c>
      <c r="D475" s="321" t="s">
        <v>9084</v>
      </c>
      <c r="E475" s="20" t="s">
        <v>230</v>
      </c>
      <c r="F475" s="322">
        <v>706.57000000000005</v>
      </c>
      <c r="G475" s="41"/>
      <c r="H475" s="47"/>
    </row>
    <row r="476" s="2" customFormat="1" ht="16.8" customHeight="1">
      <c r="A476" s="41"/>
      <c r="B476" s="47"/>
      <c r="C476" s="321" t="s">
        <v>1404</v>
      </c>
      <c r="D476" s="321" t="s">
        <v>9085</v>
      </c>
      <c r="E476" s="20" t="s">
        <v>230</v>
      </c>
      <c r="F476" s="322">
        <v>2642.3299999999999</v>
      </c>
      <c r="G476" s="41"/>
      <c r="H476" s="47"/>
    </row>
    <row r="477" s="2" customFormat="1" ht="16.8" customHeight="1">
      <c r="A477" s="41"/>
      <c r="B477" s="47"/>
      <c r="C477" s="317" t="s">
        <v>241</v>
      </c>
      <c r="D477" s="318" t="s">
        <v>242</v>
      </c>
      <c r="E477" s="319" t="s">
        <v>230</v>
      </c>
      <c r="F477" s="320">
        <v>131.80000000000001</v>
      </c>
      <c r="G477" s="41"/>
      <c r="H477" s="47"/>
    </row>
    <row r="478" s="2" customFormat="1" ht="16.8" customHeight="1">
      <c r="A478" s="41"/>
      <c r="B478" s="47"/>
      <c r="C478" s="321" t="s">
        <v>19</v>
      </c>
      <c r="D478" s="321" t="s">
        <v>240</v>
      </c>
      <c r="E478" s="20" t="s">
        <v>19</v>
      </c>
      <c r="F478" s="322">
        <v>131.80000000000001</v>
      </c>
      <c r="G478" s="41"/>
      <c r="H478" s="47"/>
    </row>
    <row r="479" s="2" customFormat="1" ht="16.8" customHeight="1">
      <c r="A479" s="41"/>
      <c r="B479" s="47"/>
      <c r="C479" s="321" t="s">
        <v>241</v>
      </c>
      <c r="D479" s="321" t="s">
        <v>386</v>
      </c>
      <c r="E479" s="20" t="s">
        <v>19</v>
      </c>
      <c r="F479" s="322">
        <v>131.80000000000001</v>
      </c>
      <c r="G479" s="41"/>
      <c r="H479" s="47"/>
    </row>
    <row r="480" s="2" customFormat="1" ht="16.8" customHeight="1">
      <c r="A480" s="41"/>
      <c r="B480" s="47"/>
      <c r="C480" s="323" t="s">
        <v>9051</v>
      </c>
      <c r="D480" s="41"/>
      <c r="E480" s="41"/>
      <c r="F480" s="41"/>
      <c r="G480" s="41"/>
      <c r="H480" s="47"/>
    </row>
    <row r="481" s="2" customFormat="1" ht="16.8" customHeight="1">
      <c r="A481" s="41"/>
      <c r="B481" s="47"/>
      <c r="C481" s="321" t="s">
        <v>1429</v>
      </c>
      <c r="D481" s="321" t="s">
        <v>9086</v>
      </c>
      <c r="E481" s="20" t="s">
        <v>230</v>
      </c>
      <c r="F481" s="322">
        <v>131.80000000000001</v>
      </c>
      <c r="G481" s="41"/>
      <c r="H481" s="47"/>
    </row>
    <row r="482" s="2" customFormat="1" ht="16.8" customHeight="1">
      <c r="A482" s="41"/>
      <c r="B482" s="47"/>
      <c r="C482" s="321" t="s">
        <v>1404</v>
      </c>
      <c r="D482" s="321" t="s">
        <v>9085</v>
      </c>
      <c r="E482" s="20" t="s">
        <v>230</v>
      </c>
      <c r="F482" s="322">
        <v>2642.3299999999999</v>
      </c>
      <c r="G482" s="41"/>
      <c r="H482" s="47"/>
    </row>
    <row r="483" s="2" customFormat="1" ht="16.8" customHeight="1">
      <c r="A483" s="41"/>
      <c r="B483" s="47"/>
      <c r="C483" s="317" t="s">
        <v>246</v>
      </c>
      <c r="D483" s="318" t="s">
        <v>247</v>
      </c>
      <c r="E483" s="319" t="s">
        <v>230</v>
      </c>
      <c r="F483" s="320">
        <v>191.58000000000001</v>
      </c>
      <c r="G483" s="41"/>
      <c r="H483" s="47"/>
    </row>
    <row r="484" s="2" customFormat="1" ht="16.8" customHeight="1">
      <c r="A484" s="41"/>
      <c r="B484" s="47"/>
      <c r="C484" s="321" t="s">
        <v>19</v>
      </c>
      <c r="D484" s="321" t="s">
        <v>248</v>
      </c>
      <c r="E484" s="20" t="s">
        <v>19</v>
      </c>
      <c r="F484" s="322">
        <v>191.58000000000001</v>
      </c>
      <c r="G484" s="41"/>
      <c r="H484" s="47"/>
    </row>
    <row r="485" s="2" customFormat="1" ht="16.8" customHeight="1">
      <c r="A485" s="41"/>
      <c r="B485" s="47"/>
      <c r="C485" s="321" t="s">
        <v>246</v>
      </c>
      <c r="D485" s="321" t="s">
        <v>386</v>
      </c>
      <c r="E485" s="20" t="s">
        <v>19</v>
      </c>
      <c r="F485" s="322">
        <v>191.58000000000001</v>
      </c>
      <c r="G485" s="41"/>
      <c r="H485" s="47"/>
    </row>
    <row r="486" s="2" customFormat="1" ht="16.8" customHeight="1">
      <c r="A486" s="41"/>
      <c r="B486" s="47"/>
      <c r="C486" s="323" t="s">
        <v>9051</v>
      </c>
      <c r="D486" s="41"/>
      <c r="E486" s="41"/>
      <c r="F486" s="41"/>
      <c r="G486" s="41"/>
      <c r="H486" s="47"/>
    </row>
    <row r="487" s="2" customFormat="1" ht="16.8" customHeight="1">
      <c r="A487" s="41"/>
      <c r="B487" s="47"/>
      <c r="C487" s="321" t="s">
        <v>1421</v>
      </c>
      <c r="D487" s="321" t="s">
        <v>9087</v>
      </c>
      <c r="E487" s="20" t="s">
        <v>230</v>
      </c>
      <c r="F487" s="322">
        <v>191.58000000000001</v>
      </c>
      <c r="G487" s="41"/>
      <c r="H487" s="47"/>
    </row>
    <row r="488" s="2" customFormat="1" ht="16.8" customHeight="1">
      <c r="A488" s="41"/>
      <c r="B488" s="47"/>
      <c r="C488" s="321" t="s">
        <v>1404</v>
      </c>
      <c r="D488" s="321" t="s">
        <v>9085</v>
      </c>
      <c r="E488" s="20" t="s">
        <v>230</v>
      </c>
      <c r="F488" s="322">
        <v>2642.3299999999999</v>
      </c>
      <c r="G488" s="41"/>
      <c r="H488" s="47"/>
    </row>
    <row r="489" s="2" customFormat="1" ht="16.8" customHeight="1">
      <c r="A489" s="41"/>
      <c r="B489" s="47"/>
      <c r="C489" s="317" t="s">
        <v>243</v>
      </c>
      <c r="D489" s="318" t="s">
        <v>244</v>
      </c>
      <c r="E489" s="319" t="s">
        <v>230</v>
      </c>
      <c r="F489" s="320">
        <v>181.38</v>
      </c>
      <c r="G489" s="41"/>
      <c r="H489" s="47"/>
    </row>
    <row r="490" s="2" customFormat="1" ht="16.8" customHeight="1">
      <c r="A490" s="41"/>
      <c r="B490" s="47"/>
      <c r="C490" s="321" t="s">
        <v>19</v>
      </c>
      <c r="D490" s="321" t="s">
        <v>245</v>
      </c>
      <c r="E490" s="20" t="s">
        <v>19</v>
      </c>
      <c r="F490" s="322">
        <v>181.38</v>
      </c>
      <c r="G490" s="41"/>
      <c r="H490" s="47"/>
    </row>
    <row r="491" s="2" customFormat="1" ht="16.8" customHeight="1">
      <c r="A491" s="41"/>
      <c r="B491" s="47"/>
      <c r="C491" s="321" t="s">
        <v>243</v>
      </c>
      <c r="D491" s="321" t="s">
        <v>386</v>
      </c>
      <c r="E491" s="20" t="s">
        <v>19</v>
      </c>
      <c r="F491" s="322">
        <v>181.38</v>
      </c>
      <c r="G491" s="41"/>
      <c r="H491" s="47"/>
    </row>
    <row r="492" s="2" customFormat="1" ht="16.8" customHeight="1">
      <c r="A492" s="41"/>
      <c r="B492" s="47"/>
      <c r="C492" s="323" t="s">
        <v>9051</v>
      </c>
      <c r="D492" s="41"/>
      <c r="E492" s="41"/>
      <c r="F492" s="41"/>
      <c r="G492" s="41"/>
      <c r="H492" s="47"/>
    </row>
    <row r="493" s="2" customFormat="1" ht="16.8" customHeight="1">
      <c r="A493" s="41"/>
      <c r="B493" s="47"/>
      <c r="C493" s="321" t="s">
        <v>1425</v>
      </c>
      <c r="D493" s="321" t="s">
        <v>9088</v>
      </c>
      <c r="E493" s="20" t="s">
        <v>230</v>
      </c>
      <c r="F493" s="322">
        <v>181.38</v>
      </c>
      <c r="G493" s="41"/>
      <c r="H493" s="47"/>
    </row>
    <row r="494" s="2" customFormat="1" ht="16.8" customHeight="1">
      <c r="A494" s="41"/>
      <c r="B494" s="47"/>
      <c r="C494" s="321" t="s">
        <v>1404</v>
      </c>
      <c r="D494" s="321" t="s">
        <v>9085</v>
      </c>
      <c r="E494" s="20" t="s">
        <v>230</v>
      </c>
      <c r="F494" s="322">
        <v>2642.3299999999999</v>
      </c>
      <c r="G494" s="41"/>
      <c r="H494" s="47"/>
    </row>
    <row r="495" s="2" customFormat="1" ht="16.8" customHeight="1">
      <c r="A495" s="41"/>
      <c r="B495" s="47"/>
      <c r="C495" s="317" t="s">
        <v>252</v>
      </c>
      <c r="D495" s="318" t="s">
        <v>253</v>
      </c>
      <c r="E495" s="319" t="s">
        <v>230</v>
      </c>
      <c r="F495" s="320">
        <v>1431</v>
      </c>
      <c r="G495" s="41"/>
      <c r="H495" s="47"/>
    </row>
    <row r="496" s="2" customFormat="1" ht="16.8" customHeight="1">
      <c r="A496" s="41"/>
      <c r="B496" s="47"/>
      <c r="C496" s="321" t="s">
        <v>19</v>
      </c>
      <c r="D496" s="321" t="s">
        <v>1412</v>
      </c>
      <c r="E496" s="20" t="s">
        <v>19</v>
      </c>
      <c r="F496" s="322">
        <v>515</v>
      </c>
      <c r="G496" s="41"/>
      <c r="H496" s="47"/>
    </row>
    <row r="497" s="2" customFormat="1" ht="16.8" customHeight="1">
      <c r="A497" s="41"/>
      <c r="B497" s="47"/>
      <c r="C497" s="321" t="s">
        <v>19</v>
      </c>
      <c r="D497" s="321" t="s">
        <v>1413</v>
      </c>
      <c r="E497" s="20" t="s">
        <v>19</v>
      </c>
      <c r="F497" s="322">
        <v>916</v>
      </c>
      <c r="G497" s="41"/>
      <c r="H497" s="47"/>
    </row>
    <row r="498" s="2" customFormat="1" ht="16.8" customHeight="1">
      <c r="A498" s="41"/>
      <c r="B498" s="47"/>
      <c r="C498" s="321" t="s">
        <v>252</v>
      </c>
      <c r="D498" s="321" t="s">
        <v>386</v>
      </c>
      <c r="E498" s="20" t="s">
        <v>19</v>
      </c>
      <c r="F498" s="322">
        <v>1431</v>
      </c>
      <c r="G498" s="41"/>
      <c r="H498" s="47"/>
    </row>
    <row r="499" s="2" customFormat="1" ht="16.8" customHeight="1">
      <c r="A499" s="41"/>
      <c r="B499" s="47"/>
      <c r="C499" s="323" t="s">
        <v>9051</v>
      </c>
      <c r="D499" s="41"/>
      <c r="E499" s="41"/>
      <c r="F499" s="41"/>
      <c r="G499" s="41"/>
      <c r="H499" s="47"/>
    </row>
    <row r="500" s="2" customFormat="1" ht="16.8" customHeight="1">
      <c r="A500" s="41"/>
      <c r="B500" s="47"/>
      <c r="C500" s="321" t="s">
        <v>1409</v>
      </c>
      <c r="D500" s="321" t="s">
        <v>9089</v>
      </c>
      <c r="E500" s="20" t="s">
        <v>230</v>
      </c>
      <c r="F500" s="322">
        <v>1431</v>
      </c>
      <c r="G500" s="41"/>
      <c r="H500" s="47"/>
    </row>
    <row r="501" s="2" customFormat="1" ht="16.8" customHeight="1">
      <c r="A501" s="41"/>
      <c r="B501" s="47"/>
      <c r="C501" s="321" t="s">
        <v>1404</v>
      </c>
      <c r="D501" s="321" t="s">
        <v>9085</v>
      </c>
      <c r="E501" s="20" t="s">
        <v>230</v>
      </c>
      <c r="F501" s="322">
        <v>2642.3299999999999</v>
      </c>
      <c r="G501" s="41"/>
      <c r="H501" s="47"/>
    </row>
    <row r="502" s="2" customFormat="1" ht="16.8" customHeight="1">
      <c r="A502" s="41"/>
      <c r="B502" s="47"/>
      <c r="C502" s="317" t="s">
        <v>238</v>
      </c>
      <c r="D502" s="318" t="s">
        <v>239</v>
      </c>
      <c r="E502" s="319" t="s">
        <v>230</v>
      </c>
      <c r="F502" s="320">
        <v>131.80000000000001</v>
      </c>
      <c r="G502" s="41"/>
      <c r="H502" s="47"/>
    </row>
    <row r="503" s="2" customFormat="1" ht="16.8" customHeight="1">
      <c r="A503" s="41"/>
      <c r="B503" s="47"/>
      <c r="C503" s="321" t="s">
        <v>19</v>
      </c>
      <c r="D503" s="321" t="s">
        <v>240</v>
      </c>
      <c r="E503" s="20" t="s">
        <v>19</v>
      </c>
      <c r="F503" s="322">
        <v>131.80000000000001</v>
      </c>
      <c r="G503" s="41"/>
      <c r="H503" s="47"/>
    </row>
    <row r="504" s="2" customFormat="1" ht="16.8" customHeight="1">
      <c r="A504" s="41"/>
      <c r="B504" s="47"/>
      <c r="C504" s="321" t="s">
        <v>238</v>
      </c>
      <c r="D504" s="321" t="s">
        <v>386</v>
      </c>
      <c r="E504" s="20" t="s">
        <v>19</v>
      </c>
      <c r="F504" s="322">
        <v>131.80000000000001</v>
      </c>
      <c r="G504" s="41"/>
      <c r="H504" s="47"/>
    </row>
    <row r="505" s="2" customFormat="1" ht="16.8" customHeight="1">
      <c r="A505" s="41"/>
      <c r="B505" s="47"/>
      <c r="C505" s="323" t="s">
        <v>9051</v>
      </c>
      <c r="D505" s="41"/>
      <c r="E505" s="41"/>
      <c r="F505" s="41"/>
      <c r="G505" s="41"/>
      <c r="H505" s="47"/>
    </row>
    <row r="506" s="2" customFormat="1" ht="16.8" customHeight="1">
      <c r="A506" s="41"/>
      <c r="B506" s="47"/>
      <c r="C506" s="321" t="s">
        <v>1399</v>
      </c>
      <c r="D506" s="321" t="s">
        <v>1400</v>
      </c>
      <c r="E506" s="20" t="s">
        <v>230</v>
      </c>
      <c r="F506" s="322">
        <v>131.80000000000001</v>
      </c>
      <c r="G506" s="41"/>
      <c r="H506" s="47"/>
    </row>
    <row r="507" s="2" customFormat="1" ht="16.8" customHeight="1">
      <c r="A507" s="41"/>
      <c r="B507" s="47"/>
      <c r="C507" s="321" t="s">
        <v>1394</v>
      </c>
      <c r="D507" s="321" t="s">
        <v>9090</v>
      </c>
      <c r="E507" s="20" t="s">
        <v>230</v>
      </c>
      <c r="F507" s="322">
        <v>131.80000000000001</v>
      </c>
      <c r="G507" s="41"/>
      <c r="H507" s="47"/>
    </row>
    <row r="508" s="2" customFormat="1" ht="16.8" customHeight="1">
      <c r="A508" s="41"/>
      <c r="B508" s="47"/>
      <c r="C508" s="317" t="s">
        <v>225</v>
      </c>
      <c r="D508" s="318" t="s">
        <v>226</v>
      </c>
      <c r="E508" s="319" t="s">
        <v>153</v>
      </c>
      <c r="F508" s="320">
        <v>1666.1189999999999</v>
      </c>
      <c r="G508" s="41"/>
      <c r="H508" s="47"/>
    </row>
    <row r="509" s="2" customFormat="1" ht="16.8" customHeight="1">
      <c r="A509" s="41"/>
      <c r="B509" s="47"/>
      <c r="C509" s="321" t="s">
        <v>19</v>
      </c>
      <c r="D509" s="321" t="s">
        <v>1339</v>
      </c>
      <c r="E509" s="20" t="s">
        <v>19</v>
      </c>
      <c r="F509" s="322">
        <v>0</v>
      </c>
      <c r="G509" s="41"/>
      <c r="H509" s="47"/>
    </row>
    <row r="510" s="2" customFormat="1" ht="16.8" customHeight="1">
      <c r="A510" s="41"/>
      <c r="B510" s="47"/>
      <c r="C510" s="321" t="s">
        <v>19</v>
      </c>
      <c r="D510" s="321" t="s">
        <v>1340</v>
      </c>
      <c r="E510" s="20" t="s">
        <v>19</v>
      </c>
      <c r="F510" s="322">
        <v>1766.779</v>
      </c>
      <c r="G510" s="41"/>
      <c r="H510" s="47"/>
    </row>
    <row r="511" s="2" customFormat="1" ht="16.8" customHeight="1">
      <c r="A511" s="41"/>
      <c r="B511" s="47"/>
      <c r="C511" s="321" t="s">
        <v>19</v>
      </c>
      <c r="D511" s="321" t="s">
        <v>1341</v>
      </c>
      <c r="E511" s="20" t="s">
        <v>19</v>
      </c>
      <c r="F511" s="322">
        <v>257.00999999999999</v>
      </c>
      <c r="G511" s="41"/>
      <c r="H511" s="47"/>
    </row>
    <row r="512" s="2" customFormat="1" ht="16.8" customHeight="1">
      <c r="A512" s="41"/>
      <c r="B512" s="47"/>
      <c r="C512" s="321" t="s">
        <v>19</v>
      </c>
      <c r="D512" s="321" t="s">
        <v>1342</v>
      </c>
      <c r="E512" s="20" t="s">
        <v>19</v>
      </c>
      <c r="F512" s="322">
        <v>-357.67000000000002</v>
      </c>
      <c r="G512" s="41"/>
      <c r="H512" s="47"/>
    </row>
    <row r="513" s="2" customFormat="1" ht="16.8" customHeight="1">
      <c r="A513" s="41"/>
      <c r="B513" s="47"/>
      <c r="C513" s="321" t="s">
        <v>225</v>
      </c>
      <c r="D513" s="321" t="s">
        <v>447</v>
      </c>
      <c r="E513" s="20" t="s">
        <v>19</v>
      </c>
      <c r="F513" s="322">
        <v>1666.1189999999999</v>
      </c>
      <c r="G513" s="41"/>
      <c r="H513" s="47"/>
    </row>
    <row r="514" s="2" customFormat="1" ht="16.8" customHeight="1">
      <c r="A514" s="41"/>
      <c r="B514" s="47"/>
      <c r="C514" s="323" t="s">
        <v>9051</v>
      </c>
      <c r="D514" s="41"/>
      <c r="E514" s="41"/>
      <c r="F514" s="41"/>
      <c r="G514" s="41"/>
      <c r="H514" s="47"/>
    </row>
    <row r="515" s="2" customFormat="1" ht="16.8" customHeight="1">
      <c r="A515" s="41"/>
      <c r="B515" s="47"/>
      <c r="C515" s="321" t="s">
        <v>1330</v>
      </c>
      <c r="D515" s="321" t="s">
        <v>9091</v>
      </c>
      <c r="E515" s="20" t="s">
        <v>153</v>
      </c>
      <c r="F515" s="322">
        <v>2435.2550000000001</v>
      </c>
      <c r="G515" s="41"/>
      <c r="H515" s="47"/>
    </row>
    <row r="516" s="2" customFormat="1" ht="16.8" customHeight="1">
      <c r="A516" s="41"/>
      <c r="B516" s="47"/>
      <c r="C516" s="321" t="s">
        <v>1355</v>
      </c>
      <c r="D516" s="321" t="s">
        <v>9092</v>
      </c>
      <c r="E516" s="20" t="s">
        <v>153</v>
      </c>
      <c r="F516" s="322">
        <v>2786.9389999999999</v>
      </c>
      <c r="G516" s="41"/>
      <c r="H516" s="47"/>
    </row>
    <row r="517" s="2" customFormat="1">
      <c r="A517" s="41"/>
      <c r="B517" s="47"/>
      <c r="C517" s="321" t="s">
        <v>1369</v>
      </c>
      <c r="D517" s="321" t="s">
        <v>9093</v>
      </c>
      <c r="E517" s="20" t="s">
        <v>153</v>
      </c>
      <c r="F517" s="322">
        <v>1666.1189999999999</v>
      </c>
      <c r="G517" s="41"/>
      <c r="H517" s="47"/>
    </row>
    <row r="518" s="2" customFormat="1">
      <c r="A518" s="41"/>
      <c r="B518" s="47"/>
      <c r="C518" s="321" t="s">
        <v>1389</v>
      </c>
      <c r="D518" s="321" t="s">
        <v>9094</v>
      </c>
      <c r="E518" s="20" t="s">
        <v>153</v>
      </c>
      <c r="F518" s="322">
        <v>2435.2550000000001</v>
      </c>
      <c r="G518" s="41"/>
      <c r="H518" s="47"/>
    </row>
    <row r="519" s="2" customFormat="1" ht="16.8" customHeight="1">
      <c r="A519" s="41"/>
      <c r="B519" s="47"/>
      <c r="C519" s="321" t="s">
        <v>1433</v>
      </c>
      <c r="D519" s="321" t="s">
        <v>9095</v>
      </c>
      <c r="E519" s="20" t="s">
        <v>153</v>
      </c>
      <c r="F519" s="322">
        <v>2786.9389999999999</v>
      </c>
      <c r="G519" s="41"/>
      <c r="H519" s="47"/>
    </row>
    <row r="520" s="2" customFormat="1" ht="16.8" customHeight="1">
      <c r="A520" s="41"/>
      <c r="B520" s="47"/>
      <c r="C520" s="321" t="s">
        <v>1374</v>
      </c>
      <c r="D520" s="321" t="s">
        <v>1375</v>
      </c>
      <c r="E520" s="20" t="s">
        <v>153</v>
      </c>
      <c r="F520" s="322">
        <v>1749.425</v>
      </c>
      <c r="G520" s="41"/>
      <c r="H520" s="47"/>
    </row>
    <row r="521" s="2" customFormat="1" ht="16.8" customHeight="1">
      <c r="A521" s="41"/>
      <c r="B521" s="47"/>
      <c r="C521" s="317" t="s">
        <v>223</v>
      </c>
      <c r="D521" s="318" t="s">
        <v>223</v>
      </c>
      <c r="E521" s="319" t="s">
        <v>153</v>
      </c>
      <c r="F521" s="320">
        <v>769.13599999999997</v>
      </c>
      <c r="G521" s="41"/>
      <c r="H521" s="47"/>
    </row>
    <row r="522" s="2" customFormat="1" ht="16.8" customHeight="1">
      <c r="A522" s="41"/>
      <c r="B522" s="47"/>
      <c r="C522" s="321" t="s">
        <v>19</v>
      </c>
      <c r="D522" s="321" t="s">
        <v>384</v>
      </c>
      <c r="E522" s="20" t="s">
        <v>19</v>
      </c>
      <c r="F522" s="322">
        <v>0</v>
      </c>
      <c r="G522" s="41"/>
      <c r="H522" s="47"/>
    </row>
    <row r="523" s="2" customFormat="1" ht="16.8" customHeight="1">
      <c r="A523" s="41"/>
      <c r="B523" s="47"/>
      <c r="C523" s="321" t="s">
        <v>19</v>
      </c>
      <c r="D523" s="321" t="s">
        <v>668</v>
      </c>
      <c r="E523" s="20" t="s">
        <v>19</v>
      </c>
      <c r="F523" s="322">
        <v>0</v>
      </c>
      <c r="G523" s="41"/>
      <c r="H523" s="47"/>
    </row>
    <row r="524" s="2" customFormat="1" ht="16.8" customHeight="1">
      <c r="A524" s="41"/>
      <c r="B524" s="47"/>
      <c r="C524" s="321" t="s">
        <v>19</v>
      </c>
      <c r="D524" s="321" t="s">
        <v>1293</v>
      </c>
      <c r="E524" s="20" t="s">
        <v>19</v>
      </c>
      <c r="F524" s="322">
        <v>0</v>
      </c>
      <c r="G524" s="41"/>
      <c r="H524" s="47"/>
    </row>
    <row r="525" s="2" customFormat="1" ht="16.8" customHeight="1">
      <c r="A525" s="41"/>
      <c r="B525" s="47"/>
      <c r="C525" s="321" t="s">
        <v>19</v>
      </c>
      <c r="D525" s="321" t="s">
        <v>703</v>
      </c>
      <c r="E525" s="20" t="s">
        <v>19</v>
      </c>
      <c r="F525" s="322">
        <v>0</v>
      </c>
      <c r="G525" s="41"/>
      <c r="H525" s="47"/>
    </row>
    <row r="526" s="2" customFormat="1" ht="16.8" customHeight="1">
      <c r="A526" s="41"/>
      <c r="B526" s="47"/>
      <c r="C526" s="321" t="s">
        <v>19</v>
      </c>
      <c r="D526" s="321" t="s">
        <v>692</v>
      </c>
      <c r="E526" s="20" t="s">
        <v>19</v>
      </c>
      <c r="F526" s="322">
        <v>0</v>
      </c>
      <c r="G526" s="41"/>
      <c r="H526" s="47"/>
    </row>
    <row r="527" s="2" customFormat="1" ht="16.8" customHeight="1">
      <c r="A527" s="41"/>
      <c r="B527" s="47"/>
      <c r="C527" s="321" t="s">
        <v>19</v>
      </c>
      <c r="D527" s="321" t="s">
        <v>1334</v>
      </c>
      <c r="E527" s="20" t="s">
        <v>19</v>
      </c>
      <c r="F527" s="322">
        <v>190.06</v>
      </c>
      <c r="G527" s="41"/>
      <c r="H527" s="47"/>
    </row>
    <row r="528" s="2" customFormat="1" ht="16.8" customHeight="1">
      <c r="A528" s="41"/>
      <c r="B528" s="47"/>
      <c r="C528" s="321" t="s">
        <v>19</v>
      </c>
      <c r="D528" s="321" t="s">
        <v>693</v>
      </c>
      <c r="E528" s="20" t="s">
        <v>19</v>
      </c>
      <c r="F528" s="322">
        <v>0</v>
      </c>
      <c r="G528" s="41"/>
      <c r="H528" s="47"/>
    </row>
    <row r="529" s="2" customFormat="1" ht="16.8" customHeight="1">
      <c r="A529" s="41"/>
      <c r="B529" s="47"/>
      <c r="C529" s="321" t="s">
        <v>19</v>
      </c>
      <c r="D529" s="321" t="s">
        <v>1334</v>
      </c>
      <c r="E529" s="20" t="s">
        <v>19</v>
      </c>
      <c r="F529" s="322">
        <v>190.06</v>
      </c>
      <c r="G529" s="41"/>
      <c r="H529" s="47"/>
    </row>
    <row r="530" s="2" customFormat="1" ht="16.8" customHeight="1">
      <c r="A530" s="41"/>
      <c r="B530" s="47"/>
      <c r="C530" s="321" t="s">
        <v>19</v>
      </c>
      <c r="D530" s="321" t="s">
        <v>694</v>
      </c>
      <c r="E530" s="20" t="s">
        <v>19</v>
      </c>
      <c r="F530" s="322">
        <v>0</v>
      </c>
      <c r="G530" s="41"/>
      <c r="H530" s="47"/>
    </row>
    <row r="531" s="2" customFormat="1" ht="16.8" customHeight="1">
      <c r="A531" s="41"/>
      <c r="B531" s="47"/>
      <c r="C531" s="321" t="s">
        <v>19</v>
      </c>
      <c r="D531" s="321" t="s">
        <v>1334</v>
      </c>
      <c r="E531" s="20" t="s">
        <v>19</v>
      </c>
      <c r="F531" s="322">
        <v>190.06</v>
      </c>
      <c r="G531" s="41"/>
      <c r="H531" s="47"/>
    </row>
    <row r="532" s="2" customFormat="1" ht="16.8" customHeight="1">
      <c r="A532" s="41"/>
      <c r="B532" s="47"/>
      <c r="C532" s="321" t="s">
        <v>19</v>
      </c>
      <c r="D532" s="321" t="s">
        <v>689</v>
      </c>
      <c r="E532" s="20" t="s">
        <v>19</v>
      </c>
      <c r="F532" s="322">
        <v>0</v>
      </c>
      <c r="G532" s="41"/>
      <c r="H532" s="47"/>
    </row>
    <row r="533" s="2" customFormat="1" ht="16.8" customHeight="1">
      <c r="A533" s="41"/>
      <c r="B533" s="47"/>
      <c r="C533" s="321" t="s">
        <v>19</v>
      </c>
      <c r="D533" s="321" t="s">
        <v>673</v>
      </c>
      <c r="E533" s="20" t="s">
        <v>19</v>
      </c>
      <c r="F533" s="322">
        <v>0</v>
      </c>
      <c r="G533" s="41"/>
      <c r="H533" s="47"/>
    </row>
    <row r="534" s="2" customFormat="1" ht="16.8" customHeight="1">
      <c r="A534" s="41"/>
      <c r="B534" s="47"/>
      <c r="C534" s="321" t="s">
        <v>19</v>
      </c>
      <c r="D534" s="321" t="s">
        <v>1335</v>
      </c>
      <c r="E534" s="20" t="s">
        <v>19</v>
      </c>
      <c r="F534" s="322">
        <v>19.939</v>
      </c>
      <c r="G534" s="41"/>
      <c r="H534" s="47"/>
    </row>
    <row r="535" s="2" customFormat="1" ht="16.8" customHeight="1">
      <c r="A535" s="41"/>
      <c r="B535" s="47"/>
      <c r="C535" s="321" t="s">
        <v>19</v>
      </c>
      <c r="D535" s="321" t="s">
        <v>692</v>
      </c>
      <c r="E535" s="20" t="s">
        <v>19</v>
      </c>
      <c r="F535" s="322">
        <v>0</v>
      </c>
      <c r="G535" s="41"/>
      <c r="H535" s="47"/>
    </row>
    <row r="536" s="2" customFormat="1" ht="16.8" customHeight="1">
      <c r="A536" s="41"/>
      <c r="B536" s="47"/>
      <c r="C536" s="321" t="s">
        <v>19</v>
      </c>
      <c r="D536" s="321" t="s">
        <v>1335</v>
      </c>
      <c r="E536" s="20" t="s">
        <v>19</v>
      </c>
      <c r="F536" s="322">
        <v>19.939</v>
      </c>
      <c r="G536" s="41"/>
      <c r="H536" s="47"/>
    </row>
    <row r="537" s="2" customFormat="1" ht="16.8" customHeight="1">
      <c r="A537" s="41"/>
      <c r="B537" s="47"/>
      <c r="C537" s="321" t="s">
        <v>19</v>
      </c>
      <c r="D537" s="321" t="s">
        <v>693</v>
      </c>
      <c r="E537" s="20" t="s">
        <v>19</v>
      </c>
      <c r="F537" s="322">
        <v>0</v>
      </c>
      <c r="G537" s="41"/>
      <c r="H537" s="47"/>
    </row>
    <row r="538" s="2" customFormat="1" ht="16.8" customHeight="1">
      <c r="A538" s="41"/>
      <c r="B538" s="47"/>
      <c r="C538" s="321" t="s">
        <v>19</v>
      </c>
      <c r="D538" s="321" t="s">
        <v>1335</v>
      </c>
      <c r="E538" s="20" t="s">
        <v>19</v>
      </c>
      <c r="F538" s="322">
        <v>19.939</v>
      </c>
      <c r="G538" s="41"/>
      <c r="H538" s="47"/>
    </row>
    <row r="539" s="2" customFormat="1" ht="16.8" customHeight="1">
      <c r="A539" s="41"/>
      <c r="B539" s="47"/>
      <c r="C539" s="321" t="s">
        <v>19</v>
      </c>
      <c r="D539" s="321" t="s">
        <v>694</v>
      </c>
      <c r="E539" s="20" t="s">
        <v>19</v>
      </c>
      <c r="F539" s="322">
        <v>0</v>
      </c>
      <c r="G539" s="41"/>
      <c r="H539" s="47"/>
    </row>
    <row r="540" s="2" customFormat="1" ht="16.8" customHeight="1">
      <c r="A540" s="41"/>
      <c r="B540" s="47"/>
      <c r="C540" s="321" t="s">
        <v>19</v>
      </c>
      <c r="D540" s="321" t="s">
        <v>1335</v>
      </c>
      <c r="E540" s="20" t="s">
        <v>19</v>
      </c>
      <c r="F540" s="322">
        <v>19.939</v>
      </c>
      <c r="G540" s="41"/>
      <c r="H540" s="47"/>
    </row>
    <row r="541" s="2" customFormat="1" ht="16.8" customHeight="1">
      <c r="A541" s="41"/>
      <c r="B541" s="47"/>
      <c r="C541" s="321" t="s">
        <v>19</v>
      </c>
      <c r="D541" s="321" t="s">
        <v>1336</v>
      </c>
      <c r="E541" s="20" t="s">
        <v>19</v>
      </c>
      <c r="F541" s="322">
        <v>0</v>
      </c>
      <c r="G541" s="41"/>
      <c r="H541" s="47"/>
    </row>
    <row r="542" s="2" customFormat="1" ht="16.8" customHeight="1">
      <c r="A542" s="41"/>
      <c r="B542" s="47"/>
      <c r="C542" s="321" t="s">
        <v>19</v>
      </c>
      <c r="D542" s="321" t="s">
        <v>1337</v>
      </c>
      <c r="E542" s="20" t="s">
        <v>19</v>
      </c>
      <c r="F542" s="322">
        <v>74.400000000000006</v>
      </c>
      <c r="G542" s="41"/>
      <c r="H542" s="47"/>
    </row>
    <row r="543" s="2" customFormat="1" ht="16.8" customHeight="1">
      <c r="A543" s="41"/>
      <c r="B543" s="47"/>
      <c r="C543" s="321" t="s">
        <v>19</v>
      </c>
      <c r="D543" s="321" t="s">
        <v>1338</v>
      </c>
      <c r="E543" s="20" t="s">
        <v>19</v>
      </c>
      <c r="F543" s="322">
        <v>44.799999999999997</v>
      </c>
      <c r="G543" s="41"/>
      <c r="H543" s="47"/>
    </row>
    <row r="544" s="2" customFormat="1" ht="16.8" customHeight="1">
      <c r="A544" s="41"/>
      <c r="B544" s="47"/>
      <c r="C544" s="321" t="s">
        <v>223</v>
      </c>
      <c r="D544" s="321" t="s">
        <v>447</v>
      </c>
      <c r="E544" s="20" t="s">
        <v>19</v>
      </c>
      <c r="F544" s="322">
        <v>769.13599999999997</v>
      </c>
      <c r="G544" s="41"/>
      <c r="H544" s="47"/>
    </row>
    <row r="545" s="2" customFormat="1" ht="16.8" customHeight="1">
      <c r="A545" s="41"/>
      <c r="B545" s="47"/>
      <c r="C545" s="323" t="s">
        <v>9051</v>
      </c>
      <c r="D545" s="41"/>
      <c r="E545" s="41"/>
      <c r="F545" s="41"/>
      <c r="G545" s="41"/>
      <c r="H545" s="47"/>
    </row>
    <row r="546" s="2" customFormat="1" ht="16.8" customHeight="1">
      <c r="A546" s="41"/>
      <c r="B546" s="47"/>
      <c r="C546" s="321" t="s">
        <v>1330</v>
      </c>
      <c r="D546" s="321" t="s">
        <v>9091</v>
      </c>
      <c r="E546" s="20" t="s">
        <v>153</v>
      </c>
      <c r="F546" s="322">
        <v>2435.2550000000001</v>
      </c>
      <c r="G546" s="41"/>
      <c r="H546" s="47"/>
    </row>
    <row r="547" s="2" customFormat="1" ht="16.8" customHeight="1">
      <c r="A547" s="41"/>
      <c r="B547" s="47"/>
      <c r="C547" s="321" t="s">
        <v>1355</v>
      </c>
      <c r="D547" s="321" t="s">
        <v>9092</v>
      </c>
      <c r="E547" s="20" t="s">
        <v>153</v>
      </c>
      <c r="F547" s="322">
        <v>2786.9389999999999</v>
      </c>
      <c r="G547" s="41"/>
      <c r="H547" s="47"/>
    </row>
    <row r="548" s="2" customFormat="1">
      <c r="A548" s="41"/>
      <c r="B548" s="47"/>
      <c r="C548" s="321" t="s">
        <v>1361</v>
      </c>
      <c r="D548" s="321" t="s">
        <v>9096</v>
      </c>
      <c r="E548" s="20" t="s">
        <v>153</v>
      </c>
      <c r="F548" s="322">
        <v>769.13599999999997</v>
      </c>
      <c r="G548" s="41"/>
      <c r="H548" s="47"/>
    </row>
    <row r="549" s="2" customFormat="1">
      <c r="A549" s="41"/>
      <c r="B549" s="47"/>
      <c r="C549" s="321" t="s">
        <v>1389</v>
      </c>
      <c r="D549" s="321" t="s">
        <v>9094</v>
      </c>
      <c r="E549" s="20" t="s">
        <v>153</v>
      </c>
      <c r="F549" s="322">
        <v>2435.2550000000001</v>
      </c>
      <c r="G549" s="41"/>
      <c r="H549" s="47"/>
    </row>
    <row r="550" s="2" customFormat="1" ht="16.8" customHeight="1">
      <c r="A550" s="41"/>
      <c r="B550" s="47"/>
      <c r="C550" s="321" t="s">
        <v>1433</v>
      </c>
      <c r="D550" s="321" t="s">
        <v>9095</v>
      </c>
      <c r="E550" s="20" t="s">
        <v>153</v>
      </c>
      <c r="F550" s="322">
        <v>2786.9389999999999</v>
      </c>
      <c r="G550" s="41"/>
      <c r="H550" s="47"/>
    </row>
    <row r="551" s="2" customFormat="1" ht="16.8" customHeight="1">
      <c r="A551" s="41"/>
      <c r="B551" s="47"/>
      <c r="C551" s="321" t="s">
        <v>1315</v>
      </c>
      <c r="D551" s="321" t="s">
        <v>1316</v>
      </c>
      <c r="E551" s="20" t="s">
        <v>153</v>
      </c>
      <c r="F551" s="322">
        <v>807.59299999999996</v>
      </c>
      <c r="G551" s="41"/>
      <c r="H551" s="47"/>
    </row>
    <row r="552" s="2" customFormat="1" ht="16.8" customHeight="1">
      <c r="A552" s="41"/>
      <c r="B552" s="47"/>
      <c r="C552" s="317" t="s">
        <v>220</v>
      </c>
      <c r="D552" s="318" t="s">
        <v>221</v>
      </c>
      <c r="E552" s="319" t="s">
        <v>153</v>
      </c>
      <c r="F552" s="320">
        <v>472.67500000000001</v>
      </c>
      <c r="G552" s="41"/>
      <c r="H552" s="47"/>
    </row>
    <row r="553" s="2" customFormat="1" ht="16.8" customHeight="1">
      <c r="A553" s="41"/>
      <c r="B553" s="47"/>
      <c r="C553" s="321" t="s">
        <v>19</v>
      </c>
      <c r="D553" s="321" t="s">
        <v>384</v>
      </c>
      <c r="E553" s="20" t="s">
        <v>19</v>
      </c>
      <c r="F553" s="322">
        <v>0</v>
      </c>
      <c r="G553" s="41"/>
      <c r="H553" s="47"/>
    </row>
    <row r="554" s="2" customFormat="1" ht="16.8" customHeight="1">
      <c r="A554" s="41"/>
      <c r="B554" s="47"/>
      <c r="C554" s="321" t="s">
        <v>19</v>
      </c>
      <c r="D554" s="321" t="s">
        <v>668</v>
      </c>
      <c r="E554" s="20" t="s">
        <v>19</v>
      </c>
      <c r="F554" s="322">
        <v>0</v>
      </c>
      <c r="G554" s="41"/>
      <c r="H554" s="47"/>
    </row>
    <row r="555" s="2" customFormat="1" ht="16.8" customHeight="1">
      <c r="A555" s="41"/>
      <c r="B555" s="47"/>
      <c r="C555" s="321" t="s">
        <v>19</v>
      </c>
      <c r="D555" s="321" t="s">
        <v>1293</v>
      </c>
      <c r="E555" s="20" t="s">
        <v>19</v>
      </c>
      <c r="F555" s="322">
        <v>0</v>
      </c>
      <c r="G555" s="41"/>
      <c r="H555" s="47"/>
    </row>
    <row r="556" s="2" customFormat="1" ht="16.8" customHeight="1">
      <c r="A556" s="41"/>
      <c r="B556" s="47"/>
      <c r="C556" s="321" t="s">
        <v>19</v>
      </c>
      <c r="D556" s="321" t="s">
        <v>203</v>
      </c>
      <c r="E556" s="20" t="s">
        <v>19</v>
      </c>
      <c r="F556" s="322">
        <v>0</v>
      </c>
      <c r="G556" s="41"/>
      <c r="H556" s="47"/>
    </row>
    <row r="557" s="2" customFormat="1" ht="16.8" customHeight="1">
      <c r="A557" s="41"/>
      <c r="B557" s="47"/>
      <c r="C557" s="321" t="s">
        <v>19</v>
      </c>
      <c r="D557" s="321" t="s">
        <v>1294</v>
      </c>
      <c r="E557" s="20" t="s">
        <v>19</v>
      </c>
      <c r="F557" s="322">
        <v>91.944999999999993</v>
      </c>
      <c r="G557" s="41"/>
      <c r="H557" s="47"/>
    </row>
    <row r="558" s="2" customFormat="1" ht="16.8" customHeight="1">
      <c r="A558" s="41"/>
      <c r="B558" s="47"/>
      <c r="C558" s="321" t="s">
        <v>19</v>
      </c>
      <c r="D558" s="321" t="s">
        <v>1295</v>
      </c>
      <c r="E558" s="20" t="s">
        <v>19</v>
      </c>
      <c r="F558" s="322">
        <v>83.299999999999997</v>
      </c>
      <c r="G558" s="41"/>
      <c r="H558" s="47"/>
    </row>
    <row r="559" s="2" customFormat="1" ht="16.8" customHeight="1">
      <c r="A559" s="41"/>
      <c r="B559" s="47"/>
      <c r="C559" s="321" t="s">
        <v>19</v>
      </c>
      <c r="D559" s="321" t="s">
        <v>1296</v>
      </c>
      <c r="E559" s="20" t="s">
        <v>19</v>
      </c>
      <c r="F559" s="322">
        <v>83.040000000000006</v>
      </c>
      <c r="G559" s="41"/>
      <c r="H559" s="47"/>
    </row>
    <row r="560" s="2" customFormat="1" ht="16.8" customHeight="1">
      <c r="A560" s="41"/>
      <c r="B560" s="47"/>
      <c r="C560" s="321" t="s">
        <v>19</v>
      </c>
      <c r="D560" s="321" t="s">
        <v>200</v>
      </c>
      <c r="E560" s="20" t="s">
        <v>19</v>
      </c>
      <c r="F560" s="322">
        <v>0</v>
      </c>
      <c r="G560" s="41"/>
      <c r="H560" s="47"/>
    </row>
    <row r="561" s="2" customFormat="1" ht="16.8" customHeight="1">
      <c r="A561" s="41"/>
      <c r="B561" s="47"/>
      <c r="C561" s="321" t="s">
        <v>19</v>
      </c>
      <c r="D561" s="321" t="s">
        <v>1297</v>
      </c>
      <c r="E561" s="20" t="s">
        <v>19</v>
      </c>
      <c r="F561" s="322">
        <v>32.5</v>
      </c>
      <c r="G561" s="41"/>
      <c r="H561" s="47"/>
    </row>
    <row r="562" s="2" customFormat="1" ht="16.8" customHeight="1">
      <c r="A562" s="41"/>
      <c r="B562" s="47"/>
      <c r="C562" s="321" t="s">
        <v>19</v>
      </c>
      <c r="D562" s="321" t="s">
        <v>1298</v>
      </c>
      <c r="E562" s="20" t="s">
        <v>19</v>
      </c>
      <c r="F562" s="322">
        <v>32.840000000000003</v>
      </c>
      <c r="G562" s="41"/>
      <c r="H562" s="47"/>
    </row>
    <row r="563" s="2" customFormat="1" ht="16.8" customHeight="1">
      <c r="A563" s="41"/>
      <c r="B563" s="47"/>
      <c r="C563" s="321" t="s">
        <v>19</v>
      </c>
      <c r="D563" s="321" t="s">
        <v>1299</v>
      </c>
      <c r="E563" s="20" t="s">
        <v>19</v>
      </c>
      <c r="F563" s="322">
        <v>32.850000000000001</v>
      </c>
      <c r="G563" s="41"/>
      <c r="H563" s="47"/>
    </row>
    <row r="564" s="2" customFormat="1" ht="16.8" customHeight="1">
      <c r="A564" s="41"/>
      <c r="B564" s="47"/>
      <c r="C564" s="321" t="s">
        <v>19</v>
      </c>
      <c r="D564" s="321" t="s">
        <v>1300</v>
      </c>
      <c r="E564" s="20" t="s">
        <v>19</v>
      </c>
      <c r="F564" s="322">
        <v>0</v>
      </c>
      <c r="G564" s="41"/>
      <c r="H564" s="47"/>
    </row>
    <row r="565" s="2" customFormat="1" ht="16.8" customHeight="1">
      <c r="A565" s="41"/>
      <c r="B565" s="47"/>
      <c r="C565" s="321" t="s">
        <v>19</v>
      </c>
      <c r="D565" s="321" t="s">
        <v>1301</v>
      </c>
      <c r="E565" s="20" t="s">
        <v>19</v>
      </c>
      <c r="F565" s="322">
        <v>33.159999999999997</v>
      </c>
      <c r="G565" s="41"/>
      <c r="H565" s="47"/>
    </row>
    <row r="566" s="2" customFormat="1" ht="16.8" customHeight="1">
      <c r="A566" s="41"/>
      <c r="B566" s="47"/>
      <c r="C566" s="321" t="s">
        <v>19</v>
      </c>
      <c r="D566" s="321" t="s">
        <v>1302</v>
      </c>
      <c r="E566" s="20" t="s">
        <v>19</v>
      </c>
      <c r="F566" s="322">
        <v>0</v>
      </c>
      <c r="G566" s="41"/>
      <c r="H566" s="47"/>
    </row>
    <row r="567" s="2" customFormat="1" ht="16.8" customHeight="1">
      <c r="A567" s="41"/>
      <c r="B567" s="47"/>
      <c r="C567" s="321" t="s">
        <v>19</v>
      </c>
      <c r="D567" s="321" t="s">
        <v>1303</v>
      </c>
      <c r="E567" s="20" t="s">
        <v>19</v>
      </c>
      <c r="F567" s="322">
        <v>83.040000000000006</v>
      </c>
      <c r="G567" s="41"/>
      <c r="H567" s="47"/>
    </row>
    <row r="568" s="2" customFormat="1" ht="16.8" customHeight="1">
      <c r="A568" s="41"/>
      <c r="B568" s="47"/>
      <c r="C568" s="321" t="s">
        <v>220</v>
      </c>
      <c r="D568" s="321" t="s">
        <v>386</v>
      </c>
      <c r="E568" s="20" t="s">
        <v>19</v>
      </c>
      <c r="F568" s="322">
        <v>472.67500000000001</v>
      </c>
      <c r="G568" s="41"/>
      <c r="H568" s="47"/>
    </row>
    <row r="569" s="2" customFormat="1" ht="16.8" customHeight="1">
      <c r="A569" s="41"/>
      <c r="B569" s="47"/>
      <c r="C569" s="323" t="s">
        <v>9051</v>
      </c>
      <c r="D569" s="41"/>
      <c r="E569" s="41"/>
      <c r="F569" s="41"/>
      <c r="G569" s="41"/>
      <c r="H569" s="47"/>
    </row>
    <row r="570" s="2" customFormat="1" ht="16.8" customHeight="1">
      <c r="A570" s="41"/>
      <c r="B570" s="47"/>
      <c r="C570" s="321" t="s">
        <v>1289</v>
      </c>
      <c r="D570" s="321" t="s">
        <v>9097</v>
      </c>
      <c r="E570" s="20" t="s">
        <v>153</v>
      </c>
      <c r="F570" s="322">
        <v>472.67500000000001</v>
      </c>
      <c r="G570" s="41"/>
      <c r="H570" s="47"/>
    </row>
    <row r="571" s="2" customFormat="1" ht="16.8" customHeight="1">
      <c r="A571" s="41"/>
      <c r="B571" s="47"/>
      <c r="C571" s="321" t="s">
        <v>1305</v>
      </c>
      <c r="D571" s="321" t="s">
        <v>9098</v>
      </c>
      <c r="E571" s="20" t="s">
        <v>153</v>
      </c>
      <c r="F571" s="322">
        <v>472.67500000000001</v>
      </c>
      <c r="G571" s="41"/>
      <c r="H571" s="47"/>
    </row>
    <row r="572" s="2" customFormat="1">
      <c r="A572" s="41"/>
      <c r="B572" s="47"/>
      <c r="C572" s="321" t="s">
        <v>1310</v>
      </c>
      <c r="D572" s="321" t="s">
        <v>9099</v>
      </c>
      <c r="E572" s="20" t="s">
        <v>153</v>
      </c>
      <c r="F572" s="322">
        <v>472.67500000000001</v>
      </c>
      <c r="G572" s="41"/>
      <c r="H572" s="47"/>
    </row>
    <row r="573" s="2" customFormat="1">
      <c r="A573" s="41"/>
      <c r="B573" s="47"/>
      <c r="C573" s="321" t="s">
        <v>1320</v>
      </c>
      <c r="D573" s="321" t="s">
        <v>9100</v>
      </c>
      <c r="E573" s="20" t="s">
        <v>153</v>
      </c>
      <c r="F573" s="322">
        <v>472.67500000000001</v>
      </c>
      <c r="G573" s="41"/>
      <c r="H573" s="47"/>
    </row>
    <row r="574" s="2" customFormat="1" ht="16.8" customHeight="1">
      <c r="A574" s="41"/>
      <c r="B574" s="47"/>
      <c r="C574" s="321" t="s">
        <v>1325</v>
      </c>
      <c r="D574" s="321" t="s">
        <v>9101</v>
      </c>
      <c r="E574" s="20" t="s">
        <v>153</v>
      </c>
      <c r="F574" s="322">
        <v>472.67500000000001</v>
      </c>
      <c r="G574" s="41"/>
      <c r="H574" s="47"/>
    </row>
    <row r="575" s="2" customFormat="1" ht="16.8" customHeight="1">
      <c r="A575" s="41"/>
      <c r="B575" s="47"/>
      <c r="C575" s="321" t="s">
        <v>1315</v>
      </c>
      <c r="D575" s="321" t="s">
        <v>1316</v>
      </c>
      <c r="E575" s="20" t="s">
        <v>153</v>
      </c>
      <c r="F575" s="322">
        <v>496.30900000000003</v>
      </c>
      <c r="G575" s="41"/>
      <c r="H575" s="47"/>
    </row>
    <row r="576" s="2" customFormat="1" ht="16.8" customHeight="1">
      <c r="A576" s="41"/>
      <c r="B576" s="47"/>
      <c r="C576" s="317" t="s">
        <v>270</v>
      </c>
      <c r="D576" s="318" t="s">
        <v>270</v>
      </c>
      <c r="E576" s="319" t="s">
        <v>153</v>
      </c>
      <c r="F576" s="320">
        <v>2528</v>
      </c>
      <c r="G576" s="41"/>
      <c r="H576" s="47"/>
    </row>
    <row r="577" s="2" customFormat="1" ht="16.8" customHeight="1">
      <c r="A577" s="41"/>
      <c r="B577" s="47"/>
      <c r="C577" s="321" t="s">
        <v>19</v>
      </c>
      <c r="D577" s="321" t="s">
        <v>1755</v>
      </c>
      <c r="E577" s="20" t="s">
        <v>19</v>
      </c>
      <c r="F577" s="322">
        <v>2528</v>
      </c>
      <c r="G577" s="41"/>
      <c r="H577" s="47"/>
    </row>
    <row r="578" s="2" customFormat="1" ht="16.8" customHeight="1">
      <c r="A578" s="41"/>
      <c r="B578" s="47"/>
      <c r="C578" s="321" t="s">
        <v>270</v>
      </c>
      <c r="D578" s="321" t="s">
        <v>386</v>
      </c>
      <c r="E578" s="20" t="s">
        <v>19</v>
      </c>
      <c r="F578" s="322">
        <v>2528</v>
      </c>
      <c r="G578" s="41"/>
      <c r="H578" s="47"/>
    </row>
    <row r="579" s="2" customFormat="1" ht="16.8" customHeight="1">
      <c r="A579" s="41"/>
      <c r="B579" s="47"/>
      <c r="C579" s="323" t="s">
        <v>9051</v>
      </c>
      <c r="D579" s="41"/>
      <c r="E579" s="41"/>
      <c r="F579" s="41"/>
      <c r="G579" s="41"/>
      <c r="H579" s="47"/>
    </row>
    <row r="580" s="2" customFormat="1">
      <c r="A580" s="41"/>
      <c r="B580" s="47"/>
      <c r="C580" s="321" t="s">
        <v>1751</v>
      </c>
      <c r="D580" s="321" t="s">
        <v>9102</v>
      </c>
      <c r="E580" s="20" t="s">
        <v>153</v>
      </c>
      <c r="F580" s="322">
        <v>2528</v>
      </c>
      <c r="G580" s="41"/>
      <c r="H580" s="47"/>
    </row>
    <row r="581" s="2" customFormat="1">
      <c r="A581" s="41"/>
      <c r="B581" s="47"/>
      <c r="C581" s="321" t="s">
        <v>1757</v>
      </c>
      <c r="D581" s="321" t="s">
        <v>9103</v>
      </c>
      <c r="E581" s="20" t="s">
        <v>153</v>
      </c>
      <c r="F581" s="322">
        <v>379200</v>
      </c>
      <c r="G581" s="41"/>
      <c r="H581" s="47"/>
    </row>
    <row r="582" s="2" customFormat="1">
      <c r="A582" s="41"/>
      <c r="B582" s="47"/>
      <c r="C582" s="321" t="s">
        <v>1768</v>
      </c>
      <c r="D582" s="321" t="s">
        <v>9104</v>
      </c>
      <c r="E582" s="20" t="s">
        <v>153</v>
      </c>
      <c r="F582" s="322">
        <v>2528</v>
      </c>
      <c r="G582" s="41"/>
      <c r="H582" s="47"/>
    </row>
    <row r="583" s="2" customFormat="1" ht="16.8" customHeight="1">
      <c r="A583" s="41"/>
      <c r="B583" s="47"/>
      <c r="C583" s="321" t="s">
        <v>1773</v>
      </c>
      <c r="D583" s="321" t="s">
        <v>9105</v>
      </c>
      <c r="E583" s="20" t="s">
        <v>153</v>
      </c>
      <c r="F583" s="322">
        <v>2528</v>
      </c>
      <c r="G583" s="41"/>
      <c r="H583" s="47"/>
    </row>
    <row r="584" s="2" customFormat="1" ht="16.8" customHeight="1">
      <c r="A584" s="41"/>
      <c r="B584" s="47"/>
      <c r="C584" s="321" t="s">
        <v>1778</v>
      </c>
      <c r="D584" s="321" t="s">
        <v>9106</v>
      </c>
      <c r="E584" s="20" t="s">
        <v>153</v>
      </c>
      <c r="F584" s="322">
        <v>379200</v>
      </c>
      <c r="G584" s="41"/>
      <c r="H584" s="47"/>
    </row>
    <row r="585" s="2" customFormat="1" ht="16.8" customHeight="1">
      <c r="A585" s="41"/>
      <c r="B585" s="47"/>
      <c r="C585" s="321" t="s">
        <v>1783</v>
      </c>
      <c r="D585" s="321" t="s">
        <v>9107</v>
      </c>
      <c r="E585" s="20" t="s">
        <v>153</v>
      </c>
      <c r="F585" s="322">
        <v>2528</v>
      </c>
      <c r="G585" s="41"/>
      <c r="H585" s="47"/>
    </row>
    <row r="586" s="2" customFormat="1" ht="16.8" customHeight="1">
      <c r="A586" s="41"/>
      <c r="B586" s="47"/>
      <c r="C586" s="321" t="s">
        <v>1897</v>
      </c>
      <c r="D586" s="321" t="s">
        <v>9108</v>
      </c>
      <c r="E586" s="20" t="s">
        <v>153</v>
      </c>
      <c r="F586" s="322">
        <v>2528</v>
      </c>
      <c r="G586" s="41"/>
      <c r="H586" s="47"/>
    </row>
    <row r="587" s="2" customFormat="1" ht="16.8" customHeight="1">
      <c r="A587" s="41"/>
      <c r="B587" s="47"/>
      <c r="C587" s="321" t="s">
        <v>1902</v>
      </c>
      <c r="D587" s="321" t="s">
        <v>9109</v>
      </c>
      <c r="E587" s="20" t="s">
        <v>153</v>
      </c>
      <c r="F587" s="322">
        <v>2528</v>
      </c>
      <c r="G587" s="41"/>
      <c r="H587" s="47"/>
    </row>
    <row r="588" s="2" customFormat="1" ht="16.8" customHeight="1">
      <c r="A588" s="41"/>
      <c r="B588" s="47"/>
      <c r="C588" s="317" t="s">
        <v>285</v>
      </c>
      <c r="D588" s="318" t="s">
        <v>286</v>
      </c>
      <c r="E588" s="319" t="s">
        <v>153</v>
      </c>
      <c r="F588" s="320">
        <v>431.68799999999999</v>
      </c>
      <c r="G588" s="41"/>
      <c r="H588" s="47"/>
    </row>
    <row r="589" s="2" customFormat="1" ht="16.8" customHeight="1">
      <c r="A589" s="41"/>
      <c r="B589" s="47"/>
      <c r="C589" s="321" t="s">
        <v>19</v>
      </c>
      <c r="D589" s="321" t="s">
        <v>5242</v>
      </c>
      <c r="E589" s="20" t="s">
        <v>19</v>
      </c>
      <c r="F589" s="322">
        <v>0</v>
      </c>
      <c r="G589" s="41"/>
      <c r="H589" s="47"/>
    </row>
    <row r="590" s="2" customFormat="1" ht="16.8" customHeight="1">
      <c r="A590" s="41"/>
      <c r="B590" s="47"/>
      <c r="C590" s="321" t="s">
        <v>19</v>
      </c>
      <c r="D590" s="321" t="s">
        <v>5243</v>
      </c>
      <c r="E590" s="20" t="s">
        <v>19</v>
      </c>
      <c r="F590" s="322">
        <v>215.84399999999999</v>
      </c>
      <c r="G590" s="41"/>
      <c r="H590" s="47"/>
    </row>
    <row r="591" s="2" customFormat="1" ht="16.8" customHeight="1">
      <c r="A591" s="41"/>
      <c r="B591" s="47"/>
      <c r="C591" s="321" t="s">
        <v>19</v>
      </c>
      <c r="D591" s="321" t="s">
        <v>5243</v>
      </c>
      <c r="E591" s="20" t="s">
        <v>19</v>
      </c>
      <c r="F591" s="322">
        <v>215.84399999999999</v>
      </c>
      <c r="G591" s="41"/>
      <c r="H591" s="47"/>
    </row>
    <row r="592" s="2" customFormat="1" ht="16.8" customHeight="1">
      <c r="A592" s="41"/>
      <c r="B592" s="47"/>
      <c r="C592" s="321" t="s">
        <v>285</v>
      </c>
      <c r="D592" s="321" t="s">
        <v>386</v>
      </c>
      <c r="E592" s="20" t="s">
        <v>19</v>
      </c>
      <c r="F592" s="322">
        <v>431.68799999999999</v>
      </c>
      <c r="G592" s="41"/>
      <c r="H592" s="47"/>
    </row>
    <row r="593" s="2" customFormat="1" ht="16.8" customHeight="1">
      <c r="A593" s="41"/>
      <c r="B593" s="47"/>
      <c r="C593" s="323" t="s">
        <v>9051</v>
      </c>
      <c r="D593" s="41"/>
      <c r="E593" s="41"/>
      <c r="F593" s="41"/>
      <c r="G593" s="41"/>
      <c r="H593" s="47"/>
    </row>
    <row r="594" s="2" customFormat="1">
      <c r="A594" s="41"/>
      <c r="B594" s="47"/>
      <c r="C594" s="321" t="s">
        <v>5238</v>
      </c>
      <c r="D594" s="321" t="s">
        <v>9110</v>
      </c>
      <c r="E594" s="20" t="s">
        <v>153</v>
      </c>
      <c r="F594" s="322">
        <v>431.68799999999999</v>
      </c>
      <c r="G594" s="41"/>
      <c r="H594" s="47"/>
    </row>
    <row r="595" s="2" customFormat="1">
      <c r="A595" s="41"/>
      <c r="B595" s="47"/>
      <c r="C595" s="321" t="s">
        <v>5248</v>
      </c>
      <c r="D595" s="321" t="s">
        <v>9111</v>
      </c>
      <c r="E595" s="20" t="s">
        <v>153</v>
      </c>
      <c r="F595" s="322">
        <v>431.68799999999999</v>
      </c>
      <c r="G595" s="41"/>
      <c r="H595" s="47"/>
    </row>
    <row r="596" s="2" customFormat="1" ht="16.8" customHeight="1">
      <c r="A596" s="41"/>
      <c r="B596" s="47"/>
      <c r="C596" s="317" t="s">
        <v>288</v>
      </c>
      <c r="D596" s="318" t="s">
        <v>289</v>
      </c>
      <c r="E596" s="319" t="s">
        <v>153</v>
      </c>
      <c r="F596" s="320">
        <v>10177</v>
      </c>
      <c r="G596" s="41"/>
      <c r="H596" s="47"/>
    </row>
    <row r="597" s="2" customFormat="1" ht="16.8" customHeight="1">
      <c r="A597" s="41"/>
      <c r="B597" s="47"/>
      <c r="C597" s="321" t="s">
        <v>19</v>
      </c>
      <c r="D597" s="321" t="s">
        <v>207</v>
      </c>
      <c r="E597" s="20" t="s">
        <v>19</v>
      </c>
      <c r="F597" s="322">
        <v>1662.348</v>
      </c>
      <c r="G597" s="41"/>
      <c r="H597" s="47"/>
    </row>
    <row r="598" s="2" customFormat="1" ht="16.8" customHeight="1">
      <c r="A598" s="41"/>
      <c r="B598" s="47"/>
      <c r="C598" s="321" t="s">
        <v>19</v>
      </c>
      <c r="D598" s="321" t="s">
        <v>214</v>
      </c>
      <c r="E598" s="20" t="s">
        <v>19</v>
      </c>
      <c r="F598" s="322">
        <v>631.89200000000005</v>
      </c>
      <c r="G598" s="41"/>
      <c r="H598" s="47"/>
    </row>
    <row r="599" s="2" customFormat="1" ht="16.8" customHeight="1">
      <c r="A599" s="41"/>
      <c r="B599" s="47"/>
      <c r="C599" s="321" t="s">
        <v>19</v>
      </c>
      <c r="D599" s="321" t="s">
        <v>268</v>
      </c>
      <c r="E599" s="20" t="s">
        <v>19</v>
      </c>
      <c r="F599" s="322">
        <v>7850.8400000000001</v>
      </c>
      <c r="G599" s="41"/>
      <c r="H599" s="47"/>
    </row>
    <row r="600" s="2" customFormat="1" ht="16.8" customHeight="1">
      <c r="A600" s="41"/>
      <c r="B600" s="47"/>
      <c r="C600" s="321" t="s">
        <v>19</v>
      </c>
      <c r="D600" s="321" t="s">
        <v>2741</v>
      </c>
      <c r="E600" s="20" t="s">
        <v>19</v>
      </c>
      <c r="F600" s="322">
        <v>0</v>
      </c>
      <c r="G600" s="41"/>
      <c r="H600" s="47"/>
    </row>
    <row r="601" s="2" customFormat="1" ht="16.8" customHeight="1">
      <c r="A601" s="41"/>
      <c r="B601" s="47"/>
      <c r="C601" s="321" t="s">
        <v>19</v>
      </c>
      <c r="D601" s="321" t="s">
        <v>5236</v>
      </c>
      <c r="E601" s="20" t="s">
        <v>19</v>
      </c>
      <c r="F601" s="322">
        <v>3.8399999999999999</v>
      </c>
      <c r="G601" s="41"/>
      <c r="H601" s="47"/>
    </row>
    <row r="602" s="2" customFormat="1" ht="16.8" customHeight="1">
      <c r="A602" s="41"/>
      <c r="B602" s="47"/>
      <c r="C602" s="321" t="s">
        <v>19</v>
      </c>
      <c r="D602" s="321" t="s">
        <v>2762</v>
      </c>
      <c r="E602" s="20" t="s">
        <v>19</v>
      </c>
      <c r="F602" s="322">
        <v>0</v>
      </c>
      <c r="G602" s="41"/>
      <c r="H602" s="47"/>
    </row>
    <row r="603" s="2" customFormat="1" ht="16.8" customHeight="1">
      <c r="A603" s="41"/>
      <c r="B603" s="47"/>
      <c r="C603" s="321" t="s">
        <v>19</v>
      </c>
      <c r="D603" s="321" t="s">
        <v>5236</v>
      </c>
      <c r="E603" s="20" t="s">
        <v>19</v>
      </c>
      <c r="F603" s="322">
        <v>3.8399999999999999</v>
      </c>
      <c r="G603" s="41"/>
      <c r="H603" s="47"/>
    </row>
    <row r="604" s="2" customFormat="1" ht="16.8" customHeight="1">
      <c r="A604" s="41"/>
      <c r="B604" s="47"/>
      <c r="C604" s="321" t="s">
        <v>19</v>
      </c>
      <c r="D604" s="321" t="s">
        <v>2793</v>
      </c>
      <c r="E604" s="20" t="s">
        <v>19</v>
      </c>
      <c r="F604" s="322">
        <v>0</v>
      </c>
      <c r="G604" s="41"/>
      <c r="H604" s="47"/>
    </row>
    <row r="605" s="2" customFormat="1" ht="16.8" customHeight="1">
      <c r="A605" s="41"/>
      <c r="B605" s="47"/>
      <c r="C605" s="321" t="s">
        <v>19</v>
      </c>
      <c r="D605" s="321" t="s">
        <v>5236</v>
      </c>
      <c r="E605" s="20" t="s">
        <v>19</v>
      </c>
      <c r="F605" s="322">
        <v>3.8399999999999999</v>
      </c>
      <c r="G605" s="41"/>
      <c r="H605" s="47"/>
    </row>
    <row r="606" s="2" customFormat="1" ht="16.8" customHeight="1">
      <c r="A606" s="41"/>
      <c r="B606" s="47"/>
      <c r="C606" s="321" t="s">
        <v>19</v>
      </c>
      <c r="D606" s="321" t="s">
        <v>2708</v>
      </c>
      <c r="E606" s="20" t="s">
        <v>19</v>
      </c>
      <c r="F606" s="322">
        <v>0</v>
      </c>
      <c r="G606" s="41"/>
      <c r="H606" s="47"/>
    </row>
    <row r="607" s="2" customFormat="1" ht="16.8" customHeight="1">
      <c r="A607" s="41"/>
      <c r="B607" s="47"/>
      <c r="C607" s="321" t="s">
        <v>19</v>
      </c>
      <c r="D607" s="321" t="s">
        <v>5237</v>
      </c>
      <c r="E607" s="20" t="s">
        <v>19</v>
      </c>
      <c r="F607" s="322">
        <v>7.2000000000000002</v>
      </c>
      <c r="G607" s="41"/>
      <c r="H607" s="47"/>
    </row>
    <row r="608" s="2" customFormat="1" ht="16.8" customHeight="1">
      <c r="A608" s="41"/>
      <c r="B608" s="47"/>
      <c r="C608" s="321" t="s">
        <v>19</v>
      </c>
      <c r="D608" s="321" t="s">
        <v>2709</v>
      </c>
      <c r="E608" s="20" t="s">
        <v>19</v>
      </c>
      <c r="F608" s="322">
        <v>13.199999999999999</v>
      </c>
      <c r="G608" s="41"/>
      <c r="H608" s="47"/>
    </row>
    <row r="609" s="2" customFormat="1" ht="16.8" customHeight="1">
      <c r="A609" s="41"/>
      <c r="B609" s="47"/>
      <c r="C609" s="321" t="s">
        <v>288</v>
      </c>
      <c r="D609" s="321" t="s">
        <v>386</v>
      </c>
      <c r="E609" s="20" t="s">
        <v>19</v>
      </c>
      <c r="F609" s="322">
        <v>10177</v>
      </c>
      <c r="G609" s="41"/>
      <c r="H609" s="47"/>
    </row>
    <row r="610" s="2" customFormat="1" ht="16.8" customHeight="1">
      <c r="A610" s="41"/>
      <c r="B610" s="47"/>
      <c r="C610" s="323" t="s">
        <v>9051</v>
      </c>
      <c r="D610" s="41"/>
      <c r="E610" s="41"/>
      <c r="F610" s="41"/>
      <c r="G610" s="41"/>
      <c r="H610" s="47"/>
    </row>
    <row r="611" s="2" customFormat="1" ht="16.8" customHeight="1">
      <c r="A611" s="41"/>
      <c r="B611" s="47"/>
      <c r="C611" s="321" t="s">
        <v>5232</v>
      </c>
      <c r="D611" s="321" t="s">
        <v>9112</v>
      </c>
      <c r="E611" s="20" t="s">
        <v>153</v>
      </c>
      <c r="F611" s="322">
        <v>10177</v>
      </c>
      <c r="G611" s="41"/>
      <c r="H611" s="47"/>
    </row>
    <row r="612" s="2" customFormat="1">
      <c r="A612" s="41"/>
      <c r="B612" s="47"/>
      <c r="C612" s="321" t="s">
        <v>5244</v>
      </c>
      <c r="D612" s="321" t="s">
        <v>9113</v>
      </c>
      <c r="E612" s="20" t="s">
        <v>153</v>
      </c>
      <c r="F612" s="322">
        <v>10177</v>
      </c>
      <c r="G612" s="41"/>
      <c r="H612" s="47"/>
    </row>
    <row r="613" s="2" customFormat="1" ht="16.8" customHeight="1">
      <c r="A613" s="41"/>
      <c r="B613" s="47"/>
      <c r="C613" s="317" t="s">
        <v>305</v>
      </c>
      <c r="D613" s="318" t="s">
        <v>305</v>
      </c>
      <c r="E613" s="319" t="s">
        <v>153</v>
      </c>
      <c r="F613" s="320">
        <v>1617</v>
      </c>
      <c r="G613" s="41"/>
      <c r="H613" s="47"/>
    </row>
    <row r="614" s="2" customFormat="1" ht="16.8" customHeight="1">
      <c r="A614" s="41"/>
      <c r="B614" s="47"/>
      <c r="C614" s="321" t="s">
        <v>19</v>
      </c>
      <c r="D614" s="321" t="s">
        <v>384</v>
      </c>
      <c r="E614" s="20" t="s">
        <v>19</v>
      </c>
      <c r="F614" s="322">
        <v>0</v>
      </c>
      <c r="G614" s="41"/>
      <c r="H614" s="47"/>
    </row>
    <row r="615" s="2" customFormat="1" ht="16.8" customHeight="1">
      <c r="A615" s="41"/>
      <c r="B615" s="47"/>
      <c r="C615" s="321" t="s">
        <v>19</v>
      </c>
      <c r="D615" s="321" t="s">
        <v>385</v>
      </c>
      <c r="E615" s="20" t="s">
        <v>19</v>
      </c>
      <c r="F615" s="322">
        <v>0</v>
      </c>
      <c r="G615" s="41"/>
      <c r="H615" s="47"/>
    </row>
    <row r="616" s="2" customFormat="1" ht="16.8" customHeight="1">
      <c r="A616" s="41"/>
      <c r="B616" s="47"/>
      <c r="C616" s="321" t="s">
        <v>19</v>
      </c>
      <c r="D616" s="321" t="s">
        <v>306</v>
      </c>
      <c r="E616" s="20" t="s">
        <v>19</v>
      </c>
      <c r="F616" s="322">
        <v>1617</v>
      </c>
      <c r="G616" s="41"/>
      <c r="H616" s="47"/>
    </row>
    <row r="617" s="2" customFormat="1" ht="16.8" customHeight="1">
      <c r="A617" s="41"/>
      <c r="B617" s="47"/>
      <c r="C617" s="321" t="s">
        <v>305</v>
      </c>
      <c r="D617" s="321" t="s">
        <v>386</v>
      </c>
      <c r="E617" s="20" t="s">
        <v>19</v>
      </c>
      <c r="F617" s="322">
        <v>1617</v>
      </c>
      <c r="G617" s="41"/>
      <c r="H617" s="47"/>
    </row>
    <row r="618" s="2" customFormat="1" ht="16.8" customHeight="1">
      <c r="A618" s="41"/>
      <c r="B618" s="47"/>
      <c r="C618" s="323" t="s">
        <v>9051</v>
      </c>
      <c r="D618" s="41"/>
      <c r="E618" s="41"/>
      <c r="F618" s="41"/>
      <c r="G618" s="41"/>
      <c r="H618" s="47"/>
    </row>
    <row r="619" s="2" customFormat="1" ht="16.8" customHeight="1">
      <c r="A619" s="41"/>
      <c r="B619" s="47"/>
      <c r="C619" s="321" t="s">
        <v>376</v>
      </c>
      <c r="D619" s="321" t="s">
        <v>9114</v>
      </c>
      <c r="E619" s="20" t="s">
        <v>153</v>
      </c>
      <c r="F619" s="322">
        <v>1617</v>
      </c>
      <c r="G619" s="41"/>
      <c r="H619" s="47"/>
    </row>
    <row r="620" s="2" customFormat="1" ht="16.8" customHeight="1">
      <c r="A620" s="41"/>
      <c r="B620" s="47"/>
      <c r="C620" s="321" t="s">
        <v>476</v>
      </c>
      <c r="D620" s="321" t="s">
        <v>9072</v>
      </c>
      <c r="E620" s="20" t="s">
        <v>212</v>
      </c>
      <c r="F620" s="322">
        <v>2496.3380000000002</v>
      </c>
      <c r="G620" s="41"/>
      <c r="H620" s="47"/>
    </row>
    <row r="621" s="2" customFormat="1" ht="16.8" customHeight="1">
      <c r="A621" s="41"/>
      <c r="B621" s="47"/>
      <c r="C621" s="317" t="s">
        <v>255</v>
      </c>
      <c r="D621" s="318" t="s">
        <v>255</v>
      </c>
      <c r="E621" s="319" t="s">
        <v>230</v>
      </c>
      <c r="F621" s="320">
        <v>706.57000000000005</v>
      </c>
      <c r="G621" s="41"/>
      <c r="H621" s="47"/>
    </row>
    <row r="622" s="2" customFormat="1" ht="16.8" customHeight="1">
      <c r="A622" s="41"/>
      <c r="B622" s="47"/>
      <c r="C622" s="321" t="s">
        <v>255</v>
      </c>
      <c r="D622" s="321" t="s">
        <v>251</v>
      </c>
      <c r="E622" s="20" t="s">
        <v>19</v>
      </c>
      <c r="F622" s="322">
        <v>706.57000000000005</v>
      </c>
      <c r="G622" s="41"/>
      <c r="H622" s="47"/>
    </row>
    <row r="623" s="2" customFormat="1" ht="16.8" customHeight="1">
      <c r="A623" s="41"/>
      <c r="B623" s="47"/>
      <c r="C623" s="323" t="s">
        <v>9051</v>
      </c>
      <c r="D623" s="41"/>
      <c r="E623" s="41"/>
      <c r="F623" s="41"/>
      <c r="G623" s="41"/>
      <c r="H623" s="47"/>
    </row>
    <row r="624" s="2" customFormat="1">
      <c r="A624" s="41"/>
      <c r="B624" s="47"/>
      <c r="C624" s="321" t="s">
        <v>1379</v>
      </c>
      <c r="D624" s="321" t="s">
        <v>9115</v>
      </c>
      <c r="E624" s="20" t="s">
        <v>230</v>
      </c>
      <c r="F624" s="322">
        <v>887.95000000000005</v>
      </c>
      <c r="G624" s="41"/>
      <c r="H624" s="47"/>
    </row>
    <row r="625" s="2" customFormat="1" ht="16.8" customHeight="1">
      <c r="A625" s="41"/>
      <c r="B625" s="47"/>
      <c r="C625" s="321" t="s">
        <v>1238</v>
      </c>
      <c r="D625" s="321" t="s">
        <v>9116</v>
      </c>
      <c r="E625" s="20" t="s">
        <v>153</v>
      </c>
      <c r="F625" s="322">
        <v>8825.1919999999991</v>
      </c>
      <c r="G625" s="41"/>
      <c r="H625" s="47"/>
    </row>
    <row r="626" s="2" customFormat="1" ht="16.8" customHeight="1">
      <c r="A626" s="41"/>
      <c r="B626" s="47"/>
      <c r="C626" s="321" t="s">
        <v>1355</v>
      </c>
      <c r="D626" s="321" t="s">
        <v>9092</v>
      </c>
      <c r="E626" s="20" t="s">
        <v>153</v>
      </c>
      <c r="F626" s="322">
        <v>2786.9389999999999</v>
      </c>
      <c r="G626" s="41"/>
      <c r="H626" s="47"/>
    </row>
    <row r="627" s="2" customFormat="1" ht="16.8" customHeight="1">
      <c r="A627" s="41"/>
      <c r="B627" s="47"/>
      <c r="C627" s="321" t="s">
        <v>1433</v>
      </c>
      <c r="D627" s="321" t="s">
        <v>9095</v>
      </c>
      <c r="E627" s="20" t="s">
        <v>153</v>
      </c>
      <c r="F627" s="322">
        <v>2786.9389999999999</v>
      </c>
      <c r="G627" s="41"/>
      <c r="H627" s="47"/>
    </row>
    <row r="628" s="2" customFormat="1" ht="16.8" customHeight="1">
      <c r="A628" s="41"/>
      <c r="B628" s="47"/>
      <c r="C628" s="317" t="s">
        <v>256</v>
      </c>
      <c r="D628" s="318" t="s">
        <v>256</v>
      </c>
      <c r="E628" s="319" t="s">
        <v>230</v>
      </c>
      <c r="F628" s="320">
        <v>181.38</v>
      </c>
      <c r="G628" s="41"/>
      <c r="H628" s="47"/>
    </row>
    <row r="629" s="2" customFormat="1" ht="16.8" customHeight="1">
      <c r="A629" s="41"/>
      <c r="B629" s="47"/>
      <c r="C629" s="321" t="s">
        <v>256</v>
      </c>
      <c r="D629" s="321" t="s">
        <v>245</v>
      </c>
      <c r="E629" s="20" t="s">
        <v>19</v>
      </c>
      <c r="F629" s="322">
        <v>181.38</v>
      </c>
      <c r="G629" s="41"/>
      <c r="H629" s="47"/>
    </row>
    <row r="630" s="2" customFormat="1" ht="16.8" customHeight="1">
      <c r="A630" s="41"/>
      <c r="B630" s="47"/>
      <c r="C630" s="323" t="s">
        <v>9051</v>
      </c>
      <c r="D630" s="41"/>
      <c r="E630" s="41"/>
      <c r="F630" s="41"/>
      <c r="G630" s="41"/>
      <c r="H630" s="47"/>
    </row>
    <row r="631" s="2" customFormat="1">
      <c r="A631" s="41"/>
      <c r="B631" s="47"/>
      <c r="C631" s="321" t="s">
        <v>1379</v>
      </c>
      <c r="D631" s="321" t="s">
        <v>9115</v>
      </c>
      <c r="E631" s="20" t="s">
        <v>230</v>
      </c>
      <c r="F631" s="322">
        <v>887.95000000000005</v>
      </c>
      <c r="G631" s="41"/>
      <c r="H631" s="47"/>
    </row>
    <row r="632" s="2" customFormat="1" ht="16.8" customHeight="1">
      <c r="A632" s="41"/>
      <c r="B632" s="47"/>
      <c r="C632" s="321" t="s">
        <v>1384</v>
      </c>
      <c r="D632" s="321" t="s">
        <v>9117</v>
      </c>
      <c r="E632" s="20" t="s">
        <v>230</v>
      </c>
      <c r="F632" s="322">
        <v>190.44900000000001</v>
      </c>
      <c r="G632" s="41"/>
      <c r="H632" s="47"/>
    </row>
    <row r="633" s="2" customFormat="1" ht="16.8" customHeight="1">
      <c r="A633" s="41"/>
      <c r="B633" s="47"/>
      <c r="C633" s="317" t="s">
        <v>266</v>
      </c>
      <c r="D633" s="318" t="s">
        <v>266</v>
      </c>
      <c r="E633" s="319" t="s">
        <v>153</v>
      </c>
      <c r="F633" s="320">
        <v>149.41</v>
      </c>
      <c r="G633" s="41"/>
      <c r="H633" s="47"/>
    </row>
    <row r="634" s="2" customFormat="1" ht="16.8" customHeight="1">
      <c r="A634" s="41"/>
      <c r="B634" s="47"/>
      <c r="C634" s="321" t="s">
        <v>19</v>
      </c>
      <c r="D634" s="321" t="s">
        <v>1348</v>
      </c>
      <c r="E634" s="20" t="s">
        <v>19</v>
      </c>
      <c r="F634" s="322">
        <v>0</v>
      </c>
      <c r="G634" s="41"/>
      <c r="H634" s="47"/>
    </row>
    <row r="635" s="2" customFormat="1" ht="16.8" customHeight="1">
      <c r="A635" s="41"/>
      <c r="B635" s="47"/>
      <c r="C635" s="321" t="s">
        <v>19</v>
      </c>
      <c r="D635" s="321" t="s">
        <v>668</v>
      </c>
      <c r="E635" s="20" t="s">
        <v>19</v>
      </c>
      <c r="F635" s="322">
        <v>0</v>
      </c>
      <c r="G635" s="41"/>
      <c r="H635" s="47"/>
    </row>
    <row r="636" s="2" customFormat="1" ht="16.8" customHeight="1">
      <c r="A636" s="41"/>
      <c r="B636" s="47"/>
      <c r="C636" s="321" t="s">
        <v>19</v>
      </c>
      <c r="D636" s="321" t="s">
        <v>1349</v>
      </c>
      <c r="E636" s="20" t="s">
        <v>19</v>
      </c>
      <c r="F636" s="322">
        <v>0</v>
      </c>
      <c r="G636" s="41"/>
      <c r="H636" s="47"/>
    </row>
    <row r="637" s="2" customFormat="1" ht="16.8" customHeight="1">
      <c r="A637" s="41"/>
      <c r="B637" s="47"/>
      <c r="C637" s="321" t="s">
        <v>19</v>
      </c>
      <c r="D637" s="321" t="s">
        <v>1350</v>
      </c>
      <c r="E637" s="20" t="s">
        <v>19</v>
      </c>
      <c r="F637" s="322">
        <v>0</v>
      </c>
      <c r="G637" s="41"/>
      <c r="H637" s="47"/>
    </row>
    <row r="638" s="2" customFormat="1" ht="16.8" customHeight="1">
      <c r="A638" s="41"/>
      <c r="B638" s="47"/>
      <c r="C638" s="321" t="s">
        <v>19</v>
      </c>
      <c r="D638" s="321" t="s">
        <v>1351</v>
      </c>
      <c r="E638" s="20" t="s">
        <v>19</v>
      </c>
      <c r="F638" s="322">
        <v>97.650000000000006</v>
      </c>
      <c r="G638" s="41"/>
      <c r="H638" s="47"/>
    </row>
    <row r="639" s="2" customFormat="1" ht="16.8" customHeight="1">
      <c r="A639" s="41"/>
      <c r="B639" s="47"/>
      <c r="C639" s="321" t="s">
        <v>19</v>
      </c>
      <c r="D639" s="321" t="s">
        <v>1352</v>
      </c>
      <c r="E639" s="20" t="s">
        <v>19</v>
      </c>
      <c r="F639" s="322">
        <v>0</v>
      </c>
      <c r="G639" s="41"/>
      <c r="H639" s="47"/>
    </row>
    <row r="640" s="2" customFormat="1" ht="16.8" customHeight="1">
      <c r="A640" s="41"/>
      <c r="B640" s="47"/>
      <c r="C640" s="321" t="s">
        <v>19</v>
      </c>
      <c r="D640" s="321" t="s">
        <v>1353</v>
      </c>
      <c r="E640" s="20" t="s">
        <v>19</v>
      </c>
      <c r="F640" s="322">
        <v>51.759999999999998</v>
      </c>
      <c r="G640" s="41"/>
      <c r="H640" s="47"/>
    </row>
    <row r="641" s="2" customFormat="1" ht="16.8" customHeight="1">
      <c r="A641" s="41"/>
      <c r="B641" s="47"/>
      <c r="C641" s="321" t="s">
        <v>266</v>
      </c>
      <c r="D641" s="321" t="s">
        <v>386</v>
      </c>
      <c r="E641" s="20" t="s">
        <v>19</v>
      </c>
      <c r="F641" s="322">
        <v>149.41</v>
      </c>
      <c r="G641" s="41"/>
      <c r="H641" s="47"/>
    </row>
    <row r="642" s="2" customFormat="1" ht="16.8" customHeight="1">
      <c r="A642" s="41"/>
      <c r="B642" s="47"/>
      <c r="C642" s="323" t="s">
        <v>9051</v>
      </c>
      <c r="D642" s="41"/>
      <c r="E642" s="41"/>
      <c r="F642" s="41"/>
      <c r="G642" s="41"/>
      <c r="H642" s="47"/>
    </row>
    <row r="643" s="2" customFormat="1" ht="16.8" customHeight="1">
      <c r="A643" s="41"/>
      <c r="B643" s="47"/>
      <c r="C643" s="321" t="s">
        <v>1344</v>
      </c>
      <c r="D643" s="321" t="s">
        <v>9118</v>
      </c>
      <c r="E643" s="20" t="s">
        <v>153</v>
      </c>
      <c r="F643" s="322">
        <v>149.41</v>
      </c>
      <c r="G643" s="41"/>
      <c r="H643" s="47"/>
    </row>
    <row r="644" s="2" customFormat="1" ht="16.8" customHeight="1">
      <c r="A644" s="41"/>
      <c r="B644" s="47"/>
      <c r="C644" s="321" t="s">
        <v>1355</v>
      </c>
      <c r="D644" s="321" t="s">
        <v>9092</v>
      </c>
      <c r="E644" s="20" t="s">
        <v>153</v>
      </c>
      <c r="F644" s="322">
        <v>2786.9389999999999</v>
      </c>
      <c r="G644" s="41"/>
      <c r="H644" s="47"/>
    </row>
    <row r="645" s="2" customFormat="1" ht="16.8" customHeight="1">
      <c r="A645" s="41"/>
      <c r="B645" s="47"/>
      <c r="C645" s="321" t="s">
        <v>1433</v>
      </c>
      <c r="D645" s="321" t="s">
        <v>9095</v>
      </c>
      <c r="E645" s="20" t="s">
        <v>153</v>
      </c>
      <c r="F645" s="322">
        <v>2786.9389999999999</v>
      </c>
      <c r="G645" s="41"/>
      <c r="H645" s="47"/>
    </row>
    <row r="646" s="2" customFormat="1" ht="16.8" customHeight="1">
      <c r="A646" s="41"/>
      <c r="B646" s="47"/>
      <c r="C646" s="317" t="s">
        <v>307</v>
      </c>
      <c r="D646" s="318" t="s">
        <v>308</v>
      </c>
      <c r="E646" s="319" t="s">
        <v>212</v>
      </c>
      <c r="F646" s="320">
        <v>183.16999999999999</v>
      </c>
      <c r="G646" s="41"/>
      <c r="H646" s="47"/>
    </row>
    <row r="647" s="2" customFormat="1" ht="16.8" customHeight="1">
      <c r="A647" s="41"/>
      <c r="B647" s="47"/>
      <c r="C647" s="321" t="s">
        <v>19</v>
      </c>
      <c r="D647" s="321" t="s">
        <v>384</v>
      </c>
      <c r="E647" s="20" t="s">
        <v>19</v>
      </c>
      <c r="F647" s="322">
        <v>0</v>
      </c>
      <c r="G647" s="41"/>
      <c r="H647" s="47"/>
    </row>
    <row r="648" s="2" customFormat="1" ht="16.8" customHeight="1">
      <c r="A648" s="41"/>
      <c r="B648" s="47"/>
      <c r="C648" s="321" t="s">
        <v>19</v>
      </c>
      <c r="D648" s="321" t="s">
        <v>385</v>
      </c>
      <c r="E648" s="20" t="s">
        <v>19</v>
      </c>
      <c r="F648" s="322">
        <v>0</v>
      </c>
      <c r="G648" s="41"/>
      <c r="H648" s="47"/>
    </row>
    <row r="649" s="2" customFormat="1" ht="16.8" customHeight="1">
      <c r="A649" s="41"/>
      <c r="B649" s="47"/>
      <c r="C649" s="321" t="s">
        <v>19</v>
      </c>
      <c r="D649" s="321" t="s">
        <v>410</v>
      </c>
      <c r="E649" s="20" t="s">
        <v>19</v>
      </c>
      <c r="F649" s="322">
        <v>0</v>
      </c>
      <c r="G649" s="41"/>
      <c r="H649" s="47"/>
    </row>
    <row r="650" s="2" customFormat="1" ht="16.8" customHeight="1">
      <c r="A650" s="41"/>
      <c r="B650" s="47"/>
      <c r="C650" s="321" t="s">
        <v>19</v>
      </c>
      <c r="D650" s="321" t="s">
        <v>309</v>
      </c>
      <c r="E650" s="20" t="s">
        <v>19</v>
      </c>
      <c r="F650" s="322">
        <v>183.16999999999999</v>
      </c>
      <c r="G650" s="41"/>
      <c r="H650" s="47"/>
    </row>
    <row r="651" s="2" customFormat="1" ht="16.8" customHeight="1">
      <c r="A651" s="41"/>
      <c r="B651" s="47"/>
      <c r="C651" s="321" t="s">
        <v>307</v>
      </c>
      <c r="D651" s="321" t="s">
        <v>386</v>
      </c>
      <c r="E651" s="20" t="s">
        <v>19</v>
      </c>
      <c r="F651" s="322">
        <v>183.16999999999999</v>
      </c>
      <c r="G651" s="41"/>
      <c r="H651" s="47"/>
    </row>
    <row r="652" s="2" customFormat="1" ht="16.8" customHeight="1">
      <c r="A652" s="41"/>
      <c r="B652" s="47"/>
      <c r="C652" s="323" t="s">
        <v>9051</v>
      </c>
      <c r="D652" s="41"/>
      <c r="E652" s="41"/>
      <c r="F652" s="41"/>
      <c r="G652" s="41"/>
      <c r="H652" s="47"/>
    </row>
    <row r="653" s="2" customFormat="1">
      <c r="A653" s="41"/>
      <c r="B653" s="47"/>
      <c r="C653" s="321" t="s">
        <v>406</v>
      </c>
      <c r="D653" s="321" t="s">
        <v>9119</v>
      </c>
      <c r="E653" s="20" t="s">
        <v>212</v>
      </c>
      <c r="F653" s="322">
        <v>183.16999999999999</v>
      </c>
      <c r="G653" s="41"/>
      <c r="H653" s="47"/>
    </row>
    <row r="654" s="2" customFormat="1">
      <c r="A654" s="41"/>
      <c r="B654" s="47"/>
      <c r="C654" s="321" t="s">
        <v>431</v>
      </c>
      <c r="D654" s="321" t="s">
        <v>9071</v>
      </c>
      <c r="E654" s="20" t="s">
        <v>212</v>
      </c>
      <c r="F654" s="322">
        <v>437.83999999999998</v>
      </c>
      <c r="G654" s="41"/>
      <c r="H654" s="47"/>
    </row>
    <row r="655" s="2" customFormat="1">
      <c r="A655" s="41"/>
      <c r="B655" s="47"/>
      <c r="C655" s="321" t="s">
        <v>468</v>
      </c>
      <c r="D655" s="321" t="s">
        <v>469</v>
      </c>
      <c r="E655" s="20" t="s">
        <v>463</v>
      </c>
      <c r="F655" s="322">
        <v>864.55799999999999</v>
      </c>
      <c r="G655" s="41"/>
      <c r="H655" s="47"/>
    </row>
    <row r="656" s="2" customFormat="1" ht="16.8" customHeight="1">
      <c r="A656" s="41"/>
      <c r="B656" s="47"/>
      <c r="C656" s="321" t="s">
        <v>476</v>
      </c>
      <c r="D656" s="321" t="s">
        <v>9072</v>
      </c>
      <c r="E656" s="20" t="s">
        <v>212</v>
      </c>
      <c r="F656" s="322">
        <v>2496.3380000000002</v>
      </c>
      <c r="G656" s="41"/>
      <c r="H656" s="47"/>
    </row>
    <row r="657" s="2" customFormat="1" ht="16.8" customHeight="1">
      <c r="A657" s="41"/>
      <c r="B657" s="47"/>
      <c r="C657" s="317" t="s">
        <v>310</v>
      </c>
      <c r="D657" s="318" t="s">
        <v>311</v>
      </c>
      <c r="E657" s="319" t="s">
        <v>212</v>
      </c>
      <c r="F657" s="320">
        <v>42.469999999999999</v>
      </c>
      <c r="G657" s="41"/>
      <c r="H657" s="47"/>
    </row>
    <row r="658" s="2" customFormat="1" ht="16.8" customHeight="1">
      <c r="A658" s="41"/>
      <c r="B658" s="47"/>
      <c r="C658" s="321" t="s">
        <v>19</v>
      </c>
      <c r="D658" s="321" t="s">
        <v>384</v>
      </c>
      <c r="E658" s="20" t="s">
        <v>19</v>
      </c>
      <c r="F658" s="322">
        <v>0</v>
      </c>
      <c r="G658" s="41"/>
      <c r="H658" s="47"/>
    </row>
    <row r="659" s="2" customFormat="1" ht="16.8" customHeight="1">
      <c r="A659" s="41"/>
      <c r="B659" s="47"/>
      <c r="C659" s="321" t="s">
        <v>19</v>
      </c>
      <c r="D659" s="321" t="s">
        <v>385</v>
      </c>
      <c r="E659" s="20" t="s">
        <v>19</v>
      </c>
      <c r="F659" s="322">
        <v>0</v>
      </c>
      <c r="G659" s="41"/>
      <c r="H659" s="47"/>
    </row>
    <row r="660" s="2" customFormat="1" ht="16.8" customHeight="1">
      <c r="A660" s="41"/>
      <c r="B660" s="47"/>
      <c r="C660" s="321" t="s">
        <v>19</v>
      </c>
      <c r="D660" s="321" t="s">
        <v>410</v>
      </c>
      <c r="E660" s="20" t="s">
        <v>19</v>
      </c>
      <c r="F660" s="322">
        <v>0</v>
      </c>
      <c r="G660" s="41"/>
      <c r="H660" s="47"/>
    </row>
    <row r="661" s="2" customFormat="1" ht="16.8" customHeight="1">
      <c r="A661" s="41"/>
      <c r="B661" s="47"/>
      <c r="C661" s="321" t="s">
        <v>19</v>
      </c>
      <c r="D661" s="321" t="s">
        <v>312</v>
      </c>
      <c r="E661" s="20" t="s">
        <v>19</v>
      </c>
      <c r="F661" s="322">
        <v>42.469999999999999</v>
      </c>
      <c r="G661" s="41"/>
      <c r="H661" s="47"/>
    </row>
    <row r="662" s="2" customFormat="1" ht="16.8" customHeight="1">
      <c r="A662" s="41"/>
      <c r="B662" s="47"/>
      <c r="C662" s="321" t="s">
        <v>310</v>
      </c>
      <c r="D662" s="321" t="s">
        <v>386</v>
      </c>
      <c r="E662" s="20" t="s">
        <v>19</v>
      </c>
      <c r="F662" s="322">
        <v>42.469999999999999</v>
      </c>
      <c r="G662" s="41"/>
      <c r="H662" s="47"/>
    </row>
    <row r="663" s="2" customFormat="1" ht="16.8" customHeight="1">
      <c r="A663" s="41"/>
      <c r="B663" s="47"/>
      <c r="C663" s="323" t="s">
        <v>9051</v>
      </c>
      <c r="D663" s="41"/>
      <c r="E663" s="41"/>
      <c r="F663" s="41"/>
      <c r="G663" s="41"/>
      <c r="H663" s="47"/>
    </row>
    <row r="664" s="2" customFormat="1">
      <c r="A664" s="41"/>
      <c r="B664" s="47"/>
      <c r="C664" s="321" t="s">
        <v>412</v>
      </c>
      <c r="D664" s="321" t="s">
        <v>9120</v>
      </c>
      <c r="E664" s="20" t="s">
        <v>212</v>
      </c>
      <c r="F664" s="322">
        <v>42.469999999999999</v>
      </c>
      <c r="G664" s="41"/>
      <c r="H664" s="47"/>
    </row>
    <row r="665" s="2" customFormat="1">
      <c r="A665" s="41"/>
      <c r="B665" s="47"/>
      <c r="C665" s="321" t="s">
        <v>436</v>
      </c>
      <c r="D665" s="321" t="s">
        <v>9075</v>
      </c>
      <c r="E665" s="20" t="s">
        <v>212</v>
      </c>
      <c r="F665" s="322">
        <v>1666.037</v>
      </c>
      <c r="G665" s="41"/>
      <c r="H665" s="47"/>
    </row>
    <row r="666" s="2" customFormat="1">
      <c r="A666" s="41"/>
      <c r="B666" s="47"/>
      <c r="C666" s="321" t="s">
        <v>468</v>
      </c>
      <c r="D666" s="321" t="s">
        <v>469</v>
      </c>
      <c r="E666" s="20" t="s">
        <v>463</v>
      </c>
      <c r="F666" s="322">
        <v>864.55799999999999</v>
      </c>
      <c r="G666" s="41"/>
      <c r="H666" s="47"/>
    </row>
    <row r="667" s="2" customFormat="1" ht="16.8" customHeight="1">
      <c r="A667" s="41"/>
      <c r="B667" s="47"/>
      <c r="C667" s="321" t="s">
        <v>476</v>
      </c>
      <c r="D667" s="321" t="s">
        <v>9072</v>
      </c>
      <c r="E667" s="20" t="s">
        <v>212</v>
      </c>
      <c r="F667" s="322">
        <v>2496.3380000000002</v>
      </c>
      <c r="G667" s="41"/>
      <c r="H667" s="47"/>
    </row>
    <row r="668" s="2" customFormat="1" ht="16.8" customHeight="1">
      <c r="A668" s="41"/>
      <c r="B668" s="47"/>
      <c r="C668" s="317" t="s">
        <v>319</v>
      </c>
      <c r="D668" s="318" t="s">
        <v>320</v>
      </c>
      <c r="E668" s="319" t="s">
        <v>212</v>
      </c>
      <c r="F668" s="320">
        <v>212.25999999999999</v>
      </c>
      <c r="G668" s="41"/>
      <c r="H668" s="47"/>
    </row>
    <row r="669" s="2" customFormat="1" ht="16.8" customHeight="1">
      <c r="A669" s="41"/>
      <c r="B669" s="47"/>
      <c r="C669" s="321" t="s">
        <v>19</v>
      </c>
      <c r="D669" s="321" t="s">
        <v>384</v>
      </c>
      <c r="E669" s="20" t="s">
        <v>19</v>
      </c>
      <c r="F669" s="322">
        <v>0</v>
      </c>
      <c r="G669" s="41"/>
      <c r="H669" s="47"/>
    </row>
    <row r="670" s="2" customFormat="1" ht="16.8" customHeight="1">
      <c r="A670" s="41"/>
      <c r="B670" s="47"/>
      <c r="C670" s="321" t="s">
        <v>19</v>
      </c>
      <c r="D670" s="321" t="s">
        <v>385</v>
      </c>
      <c r="E670" s="20" t="s">
        <v>19</v>
      </c>
      <c r="F670" s="322">
        <v>0</v>
      </c>
      <c r="G670" s="41"/>
      <c r="H670" s="47"/>
    </row>
    <row r="671" s="2" customFormat="1" ht="16.8" customHeight="1">
      <c r="A671" s="41"/>
      <c r="B671" s="47"/>
      <c r="C671" s="321" t="s">
        <v>19</v>
      </c>
      <c r="D671" s="321" t="s">
        <v>421</v>
      </c>
      <c r="E671" s="20" t="s">
        <v>19</v>
      </c>
      <c r="F671" s="322">
        <v>0</v>
      </c>
      <c r="G671" s="41"/>
      <c r="H671" s="47"/>
    </row>
    <row r="672" s="2" customFormat="1" ht="16.8" customHeight="1">
      <c r="A672" s="41"/>
      <c r="B672" s="47"/>
      <c r="C672" s="321" t="s">
        <v>19</v>
      </c>
      <c r="D672" s="321" t="s">
        <v>321</v>
      </c>
      <c r="E672" s="20" t="s">
        <v>19</v>
      </c>
      <c r="F672" s="322">
        <v>212.25999999999999</v>
      </c>
      <c r="G672" s="41"/>
      <c r="H672" s="47"/>
    </row>
    <row r="673" s="2" customFormat="1" ht="16.8" customHeight="1">
      <c r="A673" s="41"/>
      <c r="B673" s="47"/>
      <c r="C673" s="321" t="s">
        <v>319</v>
      </c>
      <c r="D673" s="321" t="s">
        <v>386</v>
      </c>
      <c r="E673" s="20" t="s">
        <v>19</v>
      </c>
      <c r="F673" s="322">
        <v>212.25999999999999</v>
      </c>
      <c r="G673" s="41"/>
      <c r="H673" s="47"/>
    </row>
    <row r="674" s="2" customFormat="1" ht="16.8" customHeight="1">
      <c r="A674" s="41"/>
      <c r="B674" s="47"/>
      <c r="C674" s="323" t="s">
        <v>9051</v>
      </c>
      <c r="D674" s="41"/>
      <c r="E674" s="41"/>
      <c r="F674" s="41"/>
      <c r="G674" s="41"/>
      <c r="H674" s="47"/>
    </row>
    <row r="675" s="2" customFormat="1">
      <c r="A675" s="41"/>
      <c r="B675" s="47"/>
      <c r="C675" s="321" t="s">
        <v>417</v>
      </c>
      <c r="D675" s="321" t="s">
        <v>9121</v>
      </c>
      <c r="E675" s="20" t="s">
        <v>212</v>
      </c>
      <c r="F675" s="322">
        <v>212.25999999999999</v>
      </c>
      <c r="G675" s="41"/>
      <c r="H675" s="47"/>
    </row>
    <row r="676" s="2" customFormat="1">
      <c r="A676" s="41"/>
      <c r="B676" s="47"/>
      <c r="C676" s="321" t="s">
        <v>436</v>
      </c>
      <c r="D676" s="321" t="s">
        <v>9075</v>
      </c>
      <c r="E676" s="20" t="s">
        <v>212</v>
      </c>
      <c r="F676" s="322">
        <v>1666.037</v>
      </c>
      <c r="G676" s="41"/>
      <c r="H676" s="47"/>
    </row>
    <row r="677" s="2" customFormat="1" ht="16.8" customHeight="1">
      <c r="A677" s="41"/>
      <c r="B677" s="47"/>
      <c r="C677" s="321" t="s">
        <v>476</v>
      </c>
      <c r="D677" s="321" t="s">
        <v>9072</v>
      </c>
      <c r="E677" s="20" t="s">
        <v>212</v>
      </c>
      <c r="F677" s="322">
        <v>2496.3380000000002</v>
      </c>
      <c r="G677" s="41"/>
      <c r="H677" s="47"/>
    </row>
    <row r="678" s="2" customFormat="1" ht="16.8" customHeight="1">
      <c r="A678" s="41"/>
      <c r="B678" s="47"/>
      <c r="C678" s="317" t="s">
        <v>207</v>
      </c>
      <c r="D678" s="318" t="s">
        <v>208</v>
      </c>
      <c r="E678" s="319" t="s">
        <v>153</v>
      </c>
      <c r="F678" s="320">
        <v>1662.348</v>
      </c>
      <c r="G678" s="41"/>
      <c r="H678" s="47"/>
    </row>
    <row r="679" s="2" customFormat="1" ht="16.8" customHeight="1">
      <c r="A679" s="41"/>
      <c r="B679" s="47"/>
      <c r="C679" s="321" t="s">
        <v>19</v>
      </c>
      <c r="D679" s="321" t="s">
        <v>384</v>
      </c>
      <c r="E679" s="20" t="s">
        <v>19</v>
      </c>
      <c r="F679" s="322">
        <v>0</v>
      </c>
      <c r="G679" s="41"/>
      <c r="H679" s="47"/>
    </row>
    <row r="680" s="2" customFormat="1" ht="16.8" customHeight="1">
      <c r="A680" s="41"/>
      <c r="B680" s="47"/>
      <c r="C680" s="321" t="s">
        <v>19</v>
      </c>
      <c r="D680" s="321" t="s">
        <v>668</v>
      </c>
      <c r="E680" s="20" t="s">
        <v>19</v>
      </c>
      <c r="F680" s="322">
        <v>0</v>
      </c>
      <c r="G680" s="41"/>
      <c r="H680" s="47"/>
    </row>
    <row r="681" s="2" customFormat="1" ht="16.8" customHeight="1">
      <c r="A681" s="41"/>
      <c r="B681" s="47"/>
      <c r="C681" s="321" t="s">
        <v>19</v>
      </c>
      <c r="D681" s="321" t="s">
        <v>208</v>
      </c>
      <c r="E681" s="20" t="s">
        <v>19</v>
      </c>
      <c r="F681" s="322">
        <v>0</v>
      </c>
      <c r="G681" s="41"/>
      <c r="H681" s="47"/>
    </row>
    <row r="682" s="2" customFormat="1" ht="16.8" customHeight="1">
      <c r="A682" s="41"/>
      <c r="B682" s="47"/>
      <c r="C682" s="321" t="s">
        <v>19</v>
      </c>
      <c r="D682" s="321" t="s">
        <v>673</v>
      </c>
      <c r="E682" s="20" t="s">
        <v>19</v>
      </c>
      <c r="F682" s="322">
        <v>0</v>
      </c>
      <c r="G682" s="41"/>
      <c r="H682" s="47"/>
    </row>
    <row r="683" s="2" customFormat="1" ht="16.8" customHeight="1">
      <c r="A683" s="41"/>
      <c r="B683" s="47"/>
      <c r="C683" s="321" t="s">
        <v>19</v>
      </c>
      <c r="D683" s="321" t="s">
        <v>2741</v>
      </c>
      <c r="E683" s="20" t="s">
        <v>19</v>
      </c>
      <c r="F683" s="322">
        <v>0</v>
      </c>
      <c r="G683" s="41"/>
      <c r="H683" s="47"/>
    </row>
    <row r="684" s="2" customFormat="1" ht="16.8" customHeight="1">
      <c r="A684" s="41"/>
      <c r="B684" s="47"/>
      <c r="C684" s="321" t="s">
        <v>19</v>
      </c>
      <c r="D684" s="321" t="s">
        <v>2742</v>
      </c>
      <c r="E684" s="20" t="s">
        <v>19</v>
      </c>
      <c r="F684" s="322">
        <v>6.9699999999999998</v>
      </c>
      <c r="G684" s="41"/>
      <c r="H684" s="47"/>
    </row>
    <row r="685" s="2" customFormat="1" ht="16.8" customHeight="1">
      <c r="A685" s="41"/>
      <c r="B685" s="47"/>
      <c r="C685" s="321" t="s">
        <v>19</v>
      </c>
      <c r="D685" s="321" t="s">
        <v>2743</v>
      </c>
      <c r="E685" s="20" t="s">
        <v>19</v>
      </c>
      <c r="F685" s="322">
        <v>80.560000000000002</v>
      </c>
      <c r="G685" s="41"/>
      <c r="H685" s="47"/>
    </row>
    <row r="686" s="2" customFormat="1" ht="16.8" customHeight="1">
      <c r="A686" s="41"/>
      <c r="B686" s="47"/>
      <c r="C686" s="321" t="s">
        <v>19</v>
      </c>
      <c r="D686" s="321" t="s">
        <v>2744</v>
      </c>
      <c r="E686" s="20" t="s">
        <v>19</v>
      </c>
      <c r="F686" s="322">
        <v>3.6200000000000001</v>
      </c>
      <c r="G686" s="41"/>
      <c r="H686" s="47"/>
    </row>
    <row r="687" s="2" customFormat="1" ht="16.8" customHeight="1">
      <c r="A687" s="41"/>
      <c r="B687" s="47"/>
      <c r="C687" s="321" t="s">
        <v>19</v>
      </c>
      <c r="D687" s="321" t="s">
        <v>2745</v>
      </c>
      <c r="E687" s="20" t="s">
        <v>19</v>
      </c>
      <c r="F687" s="322">
        <v>15.94</v>
      </c>
      <c r="G687" s="41"/>
      <c r="H687" s="47"/>
    </row>
    <row r="688" s="2" customFormat="1" ht="16.8" customHeight="1">
      <c r="A688" s="41"/>
      <c r="B688" s="47"/>
      <c r="C688" s="321" t="s">
        <v>19</v>
      </c>
      <c r="D688" s="321" t="s">
        <v>2746</v>
      </c>
      <c r="E688" s="20" t="s">
        <v>19</v>
      </c>
      <c r="F688" s="322">
        <v>66.180000000000007</v>
      </c>
      <c r="G688" s="41"/>
      <c r="H688" s="47"/>
    </row>
    <row r="689" s="2" customFormat="1" ht="16.8" customHeight="1">
      <c r="A689" s="41"/>
      <c r="B689" s="47"/>
      <c r="C689" s="321" t="s">
        <v>19</v>
      </c>
      <c r="D689" s="321" t="s">
        <v>2747</v>
      </c>
      <c r="E689" s="20" t="s">
        <v>19</v>
      </c>
      <c r="F689" s="322">
        <v>10.34</v>
      </c>
      <c r="G689" s="41"/>
      <c r="H689" s="47"/>
    </row>
    <row r="690" s="2" customFormat="1" ht="16.8" customHeight="1">
      <c r="A690" s="41"/>
      <c r="B690" s="47"/>
      <c r="C690" s="321" t="s">
        <v>19</v>
      </c>
      <c r="D690" s="321" t="s">
        <v>2748</v>
      </c>
      <c r="E690" s="20" t="s">
        <v>19</v>
      </c>
      <c r="F690" s="322">
        <v>3.7799999999999998</v>
      </c>
      <c r="G690" s="41"/>
      <c r="H690" s="47"/>
    </row>
    <row r="691" s="2" customFormat="1" ht="16.8" customHeight="1">
      <c r="A691" s="41"/>
      <c r="B691" s="47"/>
      <c r="C691" s="321" t="s">
        <v>19</v>
      </c>
      <c r="D691" s="321" t="s">
        <v>2749</v>
      </c>
      <c r="E691" s="20" t="s">
        <v>19</v>
      </c>
      <c r="F691" s="322">
        <v>3.7999999999999998</v>
      </c>
      <c r="G691" s="41"/>
      <c r="H691" s="47"/>
    </row>
    <row r="692" s="2" customFormat="1" ht="16.8" customHeight="1">
      <c r="A692" s="41"/>
      <c r="B692" s="47"/>
      <c r="C692" s="321" t="s">
        <v>19</v>
      </c>
      <c r="D692" s="321" t="s">
        <v>2750</v>
      </c>
      <c r="E692" s="20" t="s">
        <v>19</v>
      </c>
      <c r="F692" s="322">
        <v>6.5700000000000003</v>
      </c>
      <c r="G692" s="41"/>
      <c r="H692" s="47"/>
    </row>
    <row r="693" s="2" customFormat="1" ht="16.8" customHeight="1">
      <c r="A693" s="41"/>
      <c r="B693" s="47"/>
      <c r="C693" s="321" t="s">
        <v>19</v>
      </c>
      <c r="D693" s="321" t="s">
        <v>2751</v>
      </c>
      <c r="E693" s="20" t="s">
        <v>19</v>
      </c>
      <c r="F693" s="322">
        <v>6.46</v>
      </c>
      <c r="G693" s="41"/>
      <c r="H693" s="47"/>
    </row>
    <row r="694" s="2" customFormat="1" ht="16.8" customHeight="1">
      <c r="A694" s="41"/>
      <c r="B694" s="47"/>
      <c r="C694" s="321" t="s">
        <v>19</v>
      </c>
      <c r="D694" s="321" t="s">
        <v>2752</v>
      </c>
      <c r="E694" s="20" t="s">
        <v>19</v>
      </c>
      <c r="F694" s="322">
        <v>5.0599999999999996</v>
      </c>
      <c r="G694" s="41"/>
      <c r="H694" s="47"/>
    </row>
    <row r="695" s="2" customFormat="1" ht="16.8" customHeight="1">
      <c r="A695" s="41"/>
      <c r="B695" s="47"/>
      <c r="C695" s="321" t="s">
        <v>19</v>
      </c>
      <c r="D695" s="321" t="s">
        <v>2753</v>
      </c>
      <c r="E695" s="20" t="s">
        <v>19</v>
      </c>
      <c r="F695" s="322">
        <v>3.25</v>
      </c>
      <c r="G695" s="41"/>
      <c r="H695" s="47"/>
    </row>
    <row r="696" s="2" customFormat="1" ht="16.8" customHeight="1">
      <c r="A696" s="41"/>
      <c r="B696" s="47"/>
      <c r="C696" s="321" t="s">
        <v>19</v>
      </c>
      <c r="D696" s="321" t="s">
        <v>2754</v>
      </c>
      <c r="E696" s="20" t="s">
        <v>19</v>
      </c>
      <c r="F696" s="322">
        <v>3.23</v>
      </c>
      <c r="G696" s="41"/>
      <c r="H696" s="47"/>
    </row>
    <row r="697" s="2" customFormat="1" ht="16.8" customHeight="1">
      <c r="A697" s="41"/>
      <c r="B697" s="47"/>
      <c r="C697" s="321" t="s">
        <v>19</v>
      </c>
      <c r="D697" s="321" t="s">
        <v>2755</v>
      </c>
      <c r="E697" s="20" t="s">
        <v>19</v>
      </c>
      <c r="F697" s="322">
        <v>4.8099999999999996</v>
      </c>
      <c r="G697" s="41"/>
      <c r="H697" s="47"/>
    </row>
    <row r="698" s="2" customFormat="1" ht="16.8" customHeight="1">
      <c r="A698" s="41"/>
      <c r="B698" s="47"/>
      <c r="C698" s="321" t="s">
        <v>19</v>
      </c>
      <c r="D698" s="321" t="s">
        <v>2756</v>
      </c>
      <c r="E698" s="20" t="s">
        <v>19</v>
      </c>
      <c r="F698" s="322">
        <v>13.65</v>
      </c>
      <c r="G698" s="41"/>
      <c r="H698" s="47"/>
    </row>
    <row r="699" s="2" customFormat="1" ht="16.8" customHeight="1">
      <c r="A699" s="41"/>
      <c r="B699" s="47"/>
      <c r="C699" s="321" t="s">
        <v>19</v>
      </c>
      <c r="D699" s="321" t="s">
        <v>2757</v>
      </c>
      <c r="E699" s="20" t="s">
        <v>19</v>
      </c>
      <c r="F699" s="322">
        <v>6.7800000000000002</v>
      </c>
      <c r="G699" s="41"/>
      <c r="H699" s="47"/>
    </row>
    <row r="700" s="2" customFormat="1" ht="16.8" customHeight="1">
      <c r="A700" s="41"/>
      <c r="B700" s="47"/>
      <c r="C700" s="321" t="s">
        <v>19</v>
      </c>
      <c r="D700" s="321" t="s">
        <v>2758</v>
      </c>
      <c r="E700" s="20" t="s">
        <v>19</v>
      </c>
      <c r="F700" s="322">
        <v>21.609999999999999</v>
      </c>
      <c r="G700" s="41"/>
      <c r="H700" s="47"/>
    </row>
    <row r="701" s="2" customFormat="1" ht="16.8" customHeight="1">
      <c r="A701" s="41"/>
      <c r="B701" s="47"/>
      <c r="C701" s="321" t="s">
        <v>19</v>
      </c>
      <c r="D701" s="321" t="s">
        <v>2759</v>
      </c>
      <c r="E701" s="20" t="s">
        <v>19</v>
      </c>
      <c r="F701" s="322">
        <v>38.630000000000003</v>
      </c>
      <c r="G701" s="41"/>
      <c r="H701" s="47"/>
    </row>
    <row r="702" s="2" customFormat="1" ht="16.8" customHeight="1">
      <c r="A702" s="41"/>
      <c r="B702" s="47"/>
      <c r="C702" s="321" t="s">
        <v>19</v>
      </c>
      <c r="D702" s="321" t="s">
        <v>2760</v>
      </c>
      <c r="E702" s="20" t="s">
        <v>19</v>
      </c>
      <c r="F702" s="322">
        <v>5.9400000000000004</v>
      </c>
      <c r="G702" s="41"/>
      <c r="H702" s="47"/>
    </row>
    <row r="703" s="2" customFormat="1" ht="16.8" customHeight="1">
      <c r="A703" s="41"/>
      <c r="B703" s="47"/>
      <c r="C703" s="321" t="s">
        <v>19</v>
      </c>
      <c r="D703" s="321" t="s">
        <v>2761</v>
      </c>
      <c r="E703" s="20" t="s">
        <v>19</v>
      </c>
      <c r="F703" s="322">
        <v>9.1899999999999995</v>
      </c>
      <c r="G703" s="41"/>
      <c r="H703" s="47"/>
    </row>
    <row r="704" s="2" customFormat="1" ht="16.8" customHeight="1">
      <c r="A704" s="41"/>
      <c r="B704" s="47"/>
      <c r="C704" s="321" t="s">
        <v>19</v>
      </c>
      <c r="D704" s="321" t="s">
        <v>692</v>
      </c>
      <c r="E704" s="20" t="s">
        <v>19</v>
      </c>
      <c r="F704" s="322">
        <v>0</v>
      </c>
      <c r="G704" s="41"/>
      <c r="H704" s="47"/>
    </row>
    <row r="705" s="2" customFormat="1" ht="16.8" customHeight="1">
      <c r="A705" s="41"/>
      <c r="B705" s="47"/>
      <c r="C705" s="321" t="s">
        <v>19</v>
      </c>
      <c r="D705" s="321" t="s">
        <v>2762</v>
      </c>
      <c r="E705" s="20" t="s">
        <v>19</v>
      </c>
      <c r="F705" s="322">
        <v>0</v>
      </c>
      <c r="G705" s="41"/>
      <c r="H705" s="47"/>
    </row>
    <row r="706" s="2" customFormat="1" ht="16.8" customHeight="1">
      <c r="A706" s="41"/>
      <c r="B706" s="47"/>
      <c r="C706" s="321" t="s">
        <v>19</v>
      </c>
      <c r="D706" s="321" t="s">
        <v>2763</v>
      </c>
      <c r="E706" s="20" t="s">
        <v>19</v>
      </c>
      <c r="F706" s="322">
        <v>21.609999999999999</v>
      </c>
      <c r="G706" s="41"/>
      <c r="H706" s="47"/>
    </row>
    <row r="707" s="2" customFormat="1" ht="16.8" customHeight="1">
      <c r="A707" s="41"/>
      <c r="B707" s="47"/>
      <c r="C707" s="321" t="s">
        <v>19</v>
      </c>
      <c r="D707" s="321" t="s">
        <v>2764</v>
      </c>
      <c r="E707" s="20" t="s">
        <v>19</v>
      </c>
      <c r="F707" s="322">
        <v>30.640999999999998</v>
      </c>
      <c r="G707" s="41"/>
      <c r="H707" s="47"/>
    </row>
    <row r="708" s="2" customFormat="1" ht="16.8" customHeight="1">
      <c r="A708" s="41"/>
      <c r="B708" s="47"/>
      <c r="C708" s="321" t="s">
        <v>19</v>
      </c>
      <c r="D708" s="321" t="s">
        <v>2765</v>
      </c>
      <c r="E708" s="20" t="s">
        <v>19</v>
      </c>
      <c r="F708" s="322">
        <v>6.7800000000000002</v>
      </c>
      <c r="G708" s="41"/>
      <c r="H708" s="47"/>
    </row>
    <row r="709" s="2" customFormat="1" ht="16.8" customHeight="1">
      <c r="A709" s="41"/>
      <c r="B709" s="47"/>
      <c r="C709" s="321" t="s">
        <v>19</v>
      </c>
      <c r="D709" s="321" t="s">
        <v>2766</v>
      </c>
      <c r="E709" s="20" t="s">
        <v>19</v>
      </c>
      <c r="F709" s="322">
        <v>4.2199999999999998</v>
      </c>
      <c r="G709" s="41"/>
      <c r="H709" s="47"/>
    </row>
    <row r="710" s="2" customFormat="1" ht="16.8" customHeight="1">
      <c r="A710" s="41"/>
      <c r="B710" s="47"/>
      <c r="C710" s="321" t="s">
        <v>19</v>
      </c>
      <c r="D710" s="321" t="s">
        <v>2767</v>
      </c>
      <c r="E710" s="20" t="s">
        <v>19</v>
      </c>
      <c r="F710" s="322">
        <v>3.7999999999999998</v>
      </c>
      <c r="G710" s="41"/>
      <c r="H710" s="47"/>
    </row>
    <row r="711" s="2" customFormat="1" ht="16.8" customHeight="1">
      <c r="A711" s="41"/>
      <c r="B711" s="47"/>
      <c r="C711" s="321" t="s">
        <v>19</v>
      </c>
      <c r="D711" s="321" t="s">
        <v>2768</v>
      </c>
      <c r="E711" s="20" t="s">
        <v>19</v>
      </c>
      <c r="F711" s="322">
        <v>5.0199999999999996</v>
      </c>
      <c r="G711" s="41"/>
      <c r="H711" s="47"/>
    </row>
    <row r="712" s="2" customFormat="1" ht="16.8" customHeight="1">
      <c r="A712" s="41"/>
      <c r="B712" s="47"/>
      <c r="C712" s="321" t="s">
        <v>19</v>
      </c>
      <c r="D712" s="321" t="s">
        <v>2769</v>
      </c>
      <c r="E712" s="20" t="s">
        <v>19</v>
      </c>
      <c r="F712" s="322">
        <v>19.149999999999999</v>
      </c>
      <c r="G712" s="41"/>
      <c r="H712" s="47"/>
    </row>
    <row r="713" s="2" customFormat="1" ht="16.8" customHeight="1">
      <c r="A713" s="41"/>
      <c r="B713" s="47"/>
      <c r="C713" s="321" t="s">
        <v>19</v>
      </c>
      <c r="D713" s="321" t="s">
        <v>2770</v>
      </c>
      <c r="E713" s="20" t="s">
        <v>19</v>
      </c>
      <c r="F713" s="322">
        <v>25.949999999999999</v>
      </c>
      <c r="G713" s="41"/>
      <c r="H713" s="47"/>
    </row>
    <row r="714" s="2" customFormat="1" ht="16.8" customHeight="1">
      <c r="A714" s="41"/>
      <c r="B714" s="47"/>
      <c r="C714" s="321" t="s">
        <v>19</v>
      </c>
      <c r="D714" s="321" t="s">
        <v>2771</v>
      </c>
      <c r="E714" s="20" t="s">
        <v>19</v>
      </c>
      <c r="F714" s="322">
        <v>38.630000000000003</v>
      </c>
      <c r="G714" s="41"/>
      <c r="H714" s="47"/>
    </row>
    <row r="715" s="2" customFormat="1" ht="16.8" customHeight="1">
      <c r="A715" s="41"/>
      <c r="B715" s="47"/>
      <c r="C715" s="321" t="s">
        <v>19</v>
      </c>
      <c r="D715" s="321" t="s">
        <v>2772</v>
      </c>
      <c r="E715" s="20" t="s">
        <v>19</v>
      </c>
      <c r="F715" s="322">
        <v>28.629999999999999</v>
      </c>
      <c r="G715" s="41"/>
      <c r="H715" s="47"/>
    </row>
    <row r="716" s="2" customFormat="1" ht="16.8" customHeight="1">
      <c r="A716" s="41"/>
      <c r="B716" s="47"/>
      <c r="C716" s="321" t="s">
        <v>19</v>
      </c>
      <c r="D716" s="321" t="s">
        <v>2773</v>
      </c>
      <c r="E716" s="20" t="s">
        <v>19</v>
      </c>
      <c r="F716" s="322">
        <v>16.555</v>
      </c>
      <c r="G716" s="41"/>
      <c r="H716" s="47"/>
    </row>
    <row r="717" s="2" customFormat="1" ht="16.8" customHeight="1">
      <c r="A717" s="41"/>
      <c r="B717" s="47"/>
      <c r="C717" s="321" t="s">
        <v>19</v>
      </c>
      <c r="D717" s="321" t="s">
        <v>2774</v>
      </c>
      <c r="E717" s="20" t="s">
        <v>19</v>
      </c>
      <c r="F717" s="322">
        <v>4.96</v>
      </c>
      <c r="G717" s="41"/>
      <c r="H717" s="47"/>
    </row>
    <row r="718" s="2" customFormat="1" ht="16.8" customHeight="1">
      <c r="A718" s="41"/>
      <c r="B718" s="47"/>
      <c r="C718" s="321" t="s">
        <v>19</v>
      </c>
      <c r="D718" s="321" t="s">
        <v>2775</v>
      </c>
      <c r="E718" s="20" t="s">
        <v>19</v>
      </c>
      <c r="F718" s="322">
        <v>16.73</v>
      </c>
      <c r="G718" s="41"/>
      <c r="H718" s="47"/>
    </row>
    <row r="719" s="2" customFormat="1" ht="16.8" customHeight="1">
      <c r="A719" s="41"/>
      <c r="B719" s="47"/>
      <c r="C719" s="321" t="s">
        <v>19</v>
      </c>
      <c r="D719" s="321" t="s">
        <v>2776</v>
      </c>
      <c r="E719" s="20" t="s">
        <v>19</v>
      </c>
      <c r="F719" s="322">
        <v>4.96</v>
      </c>
      <c r="G719" s="41"/>
      <c r="H719" s="47"/>
    </row>
    <row r="720" s="2" customFormat="1" ht="16.8" customHeight="1">
      <c r="A720" s="41"/>
      <c r="B720" s="47"/>
      <c r="C720" s="321" t="s">
        <v>19</v>
      </c>
      <c r="D720" s="321" t="s">
        <v>2777</v>
      </c>
      <c r="E720" s="20" t="s">
        <v>19</v>
      </c>
      <c r="F720" s="322">
        <v>16.73</v>
      </c>
      <c r="G720" s="41"/>
      <c r="H720" s="47"/>
    </row>
    <row r="721" s="2" customFormat="1" ht="16.8" customHeight="1">
      <c r="A721" s="41"/>
      <c r="B721" s="47"/>
      <c r="C721" s="321" t="s">
        <v>19</v>
      </c>
      <c r="D721" s="321" t="s">
        <v>2778</v>
      </c>
      <c r="E721" s="20" t="s">
        <v>19</v>
      </c>
      <c r="F721" s="322">
        <v>28.629999999999999</v>
      </c>
      <c r="G721" s="41"/>
      <c r="H721" s="47"/>
    </row>
    <row r="722" s="2" customFormat="1" ht="16.8" customHeight="1">
      <c r="A722" s="41"/>
      <c r="B722" s="47"/>
      <c r="C722" s="321" t="s">
        <v>19</v>
      </c>
      <c r="D722" s="321" t="s">
        <v>2779</v>
      </c>
      <c r="E722" s="20" t="s">
        <v>19</v>
      </c>
      <c r="F722" s="322">
        <v>4.96</v>
      </c>
      <c r="G722" s="41"/>
      <c r="H722" s="47"/>
    </row>
    <row r="723" s="2" customFormat="1" ht="16.8" customHeight="1">
      <c r="A723" s="41"/>
      <c r="B723" s="47"/>
      <c r="C723" s="321" t="s">
        <v>19</v>
      </c>
      <c r="D723" s="321" t="s">
        <v>2780</v>
      </c>
      <c r="E723" s="20" t="s">
        <v>19</v>
      </c>
      <c r="F723" s="322">
        <v>16.73</v>
      </c>
      <c r="G723" s="41"/>
      <c r="H723" s="47"/>
    </row>
    <row r="724" s="2" customFormat="1" ht="16.8" customHeight="1">
      <c r="A724" s="41"/>
      <c r="B724" s="47"/>
      <c r="C724" s="321" t="s">
        <v>19</v>
      </c>
      <c r="D724" s="321" t="s">
        <v>2781</v>
      </c>
      <c r="E724" s="20" t="s">
        <v>19</v>
      </c>
      <c r="F724" s="322">
        <v>4.96</v>
      </c>
      <c r="G724" s="41"/>
      <c r="H724" s="47"/>
    </row>
    <row r="725" s="2" customFormat="1" ht="16.8" customHeight="1">
      <c r="A725" s="41"/>
      <c r="B725" s="47"/>
      <c r="C725" s="321" t="s">
        <v>19</v>
      </c>
      <c r="D725" s="321" t="s">
        <v>2782</v>
      </c>
      <c r="E725" s="20" t="s">
        <v>19</v>
      </c>
      <c r="F725" s="322">
        <v>16.73</v>
      </c>
      <c r="G725" s="41"/>
      <c r="H725" s="47"/>
    </row>
    <row r="726" s="2" customFormat="1" ht="16.8" customHeight="1">
      <c r="A726" s="41"/>
      <c r="B726" s="47"/>
      <c r="C726" s="321" t="s">
        <v>19</v>
      </c>
      <c r="D726" s="321" t="s">
        <v>2783</v>
      </c>
      <c r="E726" s="20" t="s">
        <v>19</v>
      </c>
      <c r="F726" s="322">
        <v>4.96</v>
      </c>
      <c r="G726" s="41"/>
      <c r="H726" s="47"/>
    </row>
    <row r="727" s="2" customFormat="1" ht="16.8" customHeight="1">
      <c r="A727" s="41"/>
      <c r="B727" s="47"/>
      <c r="C727" s="321" t="s">
        <v>19</v>
      </c>
      <c r="D727" s="321" t="s">
        <v>2784</v>
      </c>
      <c r="E727" s="20" t="s">
        <v>19</v>
      </c>
      <c r="F727" s="322">
        <v>16.73</v>
      </c>
      <c r="G727" s="41"/>
      <c r="H727" s="47"/>
    </row>
    <row r="728" s="2" customFormat="1" ht="16.8" customHeight="1">
      <c r="A728" s="41"/>
      <c r="B728" s="47"/>
      <c r="C728" s="321" t="s">
        <v>19</v>
      </c>
      <c r="D728" s="321" t="s">
        <v>2785</v>
      </c>
      <c r="E728" s="20" t="s">
        <v>19</v>
      </c>
      <c r="F728" s="322">
        <v>4.96</v>
      </c>
      <c r="G728" s="41"/>
      <c r="H728" s="47"/>
    </row>
    <row r="729" s="2" customFormat="1" ht="16.8" customHeight="1">
      <c r="A729" s="41"/>
      <c r="B729" s="47"/>
      <c r="C729" s="321" t="s">
        <v>19</v>
      </c>
      <c r="D729" s="321" t="s">
        <v>2786</v>
      </c>
      <c r="E729" s="20" t="s">
        <v>19</v>
      </c>
      <c r="F729" s="322">
        <v>16.73</v>
      </c>
      <c r="G729" s="41"/>
      <c r="H729" s="47"/>
    </row>
    <row r="730" s="2" customFormat="1" ht="16.8" customHeight="1">
      <c r="A730" s="41"/>
      <c r="B730" s="47"/>
      <c r="C730" s="321" t="s">
        <v>19</v>
      </c>
      <c r="D730" s="321" t="s">
        <v>2787</v>
      </c>
      <c r="E730" s="20" t="s">
        <v>19</v>
      </c>
      <c r="F730" s="322">
        <v>4.9299999999999997</v>
      </c>
      <c r="G730" s="41"/>
      <c r="H730" s="47"/>
    </row>
    <row r="731" s="2" customFormat="1" ht="16.8" customHeight="1">
      <c r="A731" s="41"/>
      <c r="B731" s="47"/>
      <c r="C731" s="321" t="s">
        <v>19</v>
      </c>
      <c r="D731" s="321" t="s">
        <v>2788</v>
      </c>
      <c r="E731" s="20" t="s">
        <v>19</v>
      </c>
      <c r="F731" s="322">
        <v>16.670000000000002</v>
      </c>
      <c r="G731" s="41"/>
      <c r="H731" s="47"/>
    </row>
    <row r="732" s="2" customFormat="1" ht="16.8" customHeight="1">
      <c r="A732" s="41"/>
      <c r="B732" s="47"/>
      <c r="C732" s="321" t="s">
        <v>19</v>
      </c>
      <c r="D732" s="321" t="s">
        <v>2789</v>
      </c>
      <c r="E732" s="20" t="s">
        <v>19</v>
      </c>
      <c r="F732" s="322">
        <v>4.96</v>
      </c>
      <c r="G732" s="41"/>
      <c r="H732" s="47"/>
    </row>
    <row r="733" s="2" customFormat="1" ht="16.8" customHeight="1">
      <c r="A733" s="41"/>
      <c r="B733" s="47"/>
      <c r="C733" s="321" t="s">
        <v>19</v>
      </c>
      <c r="D733" s="321" t="s">
        <v>2790</v>
      </c>
      <c r="E733" s="20" t="s">
        <v>19</v>
      </c>
      <c r="F733" s="322">
        <v>30.690000000000001</v>
      </c>
      <c r="G733" s="41"/>
      <c r="H733" s="47"/>
    </row>
    <row r="734" s="2" customFormat="1" ht="16.8" customHeight="1">
      <c r="A734" s="41"/>
      <c r="B734" s="47"/>
      <c r="C734" s="321" t="s">
        <v>19</v>
      </c>
      <c r="D734" s="321" t="s">
        <v>2791</v>
      </c>
      <c r="E734" s="20" t="s">
        <v>19</v>
      </c>
      <c r="F734" s="322">
        <v>4.96</v>
      </c>
      <c r="G734" s="41"/>
      <c r="H734" s="47"/>
    </row>
    <row r="735" s="2" customFormat="1" ht="16.8" customHeight="1">
      <c r="A735" s="41"/>
      <c r="B735" s="47"/>
      <c r="C735" s="321" t="s">
        <v>19</v>
      </c>
      <c r="D735" s="321" t="s">
        <v>2792</v>
      </c>
      <c r="E735" s="20" t="s">
        <v>19</v>
      </c>
      <c r="F735" s="322">
        <v>30.690000000000001</v>
      </c>
      <c r="G735" s="41"/>
      <c r="H735" s="47"/>
    </row>
    <row r="736" s="2" customFormat="1" ht="16.8" customHeight="1">
      <c r="A736" s="41"/>
      <c r="B736" s="47"/>
      <c r="C736" s="321" t="s">
        <v>19</v>
      </c>
      <c r="D736" s="321" t="s">
        <v>693</v>
      </c>
      <c r="E736" s="20" t="s">
        <v>19</v>
      </c>
      <c r="F736" s="322">
        <v>0</v>
      </c>
      <c r="G736" s="41"/>
      <c r="H736" s="47"/>
    </row>
    <row r="737" s="2" customFormat="1" ht="16.8" customHeight="1">
      <c r="A737" s="41"/>
      <c r="B737" s="47"/>
      <c r="C737" s="321" t="s">
        <v>19</v>
      </c>
      <c r="D737" s="321" t="s">
        <v>2793</v>
      </c>
      <c r="E737" s="20" t="s">
        <v>19</v>
      </c>
      <c r="F737" s="322">
        <v>0</v>
      </c>
      <c r="G737" s="41"/>
      <c r="H737" s="47"/>
    </row>
    <row r="738" s="2" customFormat="1" ht="16.8" customHeight="1">
      <c r="A738" s="41"/>
      <c r="B738" s="47"/>
      <c r="C738" s="321" t="s">
        <v>19</v>
      </c>
      <c r="D738" s="321" t="s">
        <v>2794</v>
      </c>
      <c r="E738" s="20" t="s">
        <v>19</v>
      </c>
      <c r="F738" s="322">
        <v>21.66</v>
      </c>
      <c r="G738" s="41"/>
      <c r="H738" s="47"/>
    </row>
    <row r="739" s="2" customFormat="1" ht="16.8" customHeight="1">
      <c r="A739" s="41"/>
      <c r="B739" s="47"/>
      <c r="C739" s="321" t="s">
        <v>19</v>
      </c>
      <c r="D739" s="321" t="s">
        <v>2795</v>
      </c>
      <c r="E739" s="20" t="s">
        <v>19</v>
      </c>
      <c r="F739" s="322">
        <v>30.640999999999998</v>
      </c>
      <c r="G739" s="41"/>
      <c r="H739" s="47"/>
    </row>
    <row r="740" s="2" customFormat="1" ht="16.8" customHeight="1">
      <c r="A740" s="41"/>
      <c r="B740" s="47"/>
      <c r="C740" s="321" t="s">
        <v>19</v>
      </c>
      <c r="D740" s="321" t="s">
        <v>2796</v>
      </c>
      <c r="E740" s="20" t="s">
        <v>19</v>
      </c>
      <c r="F740" s="322">
        <v>6.8799999999999999</v>
      </c>
      <c r="G740" s="41"/>
      <c r="H740" s="47"/>
    </row>
    <row r="741" s="2" customFormat="1" ht="16.8" customHeight="1">
      <c r="A741" s="41"/>
      <c r="B741" s="47"/>
      <c r="C741" s="321" t="s">
        <v>19</v>
      </c>
      <c r="D741" s="321" t="s">
        <v>2797</v>
      </c>
      <c r="E741" s="20" t="s">
        <v>19</v>
      </c>
      <c r="F741" s="322">
        <v>4.2300000000000004</v>
      </c>
      <c r="G741" s="41"/>
      <c r="H741" s="47"/>
    </row>
    <row r="742" s="2" customFormat="1" ht="16.8" customHeight="1">
      <c r="A742" s="41"/>
      <c r="B742" s="47"/>
      <c r="C742" s="321" t="s">
        <v>19</v>
      </c>
      <c r="D742" s="321" t="s">
        <v>2798</v>
      </c>
      <c r="E742" s="20" t="s">
        <v>19</v>
      </c>
      <c r="F742" s="322">
        <v>3.7999999999999998</v>
      </c>
      <c r="G742" s="41"/>
      <c r="H742" s="47"/>
    </row>
    <row r="743" s="2" customFormat="1" ht="16.8" customHeight="1">
      <c r="A743" s="41"/>
      <c r="B743" s="47"/>
      <c r="C743" s="321" t="s">
        <v>19</v>
      </c>
      <c r="D743" s="321" t="s">
        <v>2799</v>
      </c>
      <c r="E743" s="20" t="s">
        <v>19</v>
      </c>
      <c r="F743" s="322">
        <v>5.0199999999999996</v>
      </c>
      <c r="G743" s="41"/>
      <c r="H743" s="47"/>
    </row>
    <row r="744" s="2" customFormat="1" ht="16.8" customHeight="1">
      <c r="A744" s="41"/>
      <c r="B744" s="47"/>
      <c r="C744" s="321" t="s">
        <v>19</v>
      </c>
      <c r="D744" s="321" t="s">
        <v>2800</v>
      </c>
      <c r="E744" s="20" t="s">
        <v>19</v>
      </c>
      <c r="F744" s="322">
        <v>19.149999999999999</v>
      </c>
      <c r="G744" s="41"/>
      <c r="H744" s="47"/>
    </row>
    <row r="745" s="2" customFormat="1" ht="16.8" customHeight="1">
      <c r="A745" s="41"/>
      <c r="B745" s="47"/>
      <c r="C745" s="321" t="s">
        <v>19</v>
      </c>
      <c r="D745" s="321" t="s">
        <v>2801</v>
      </c>
      <c r="E745" s="20" t="s">
        <v>19</v>
      </c>
      <c r="F745" s="322">
        <v>25.949999999999999</v>
      </c>
      <c r="G745" s="41"/>
      <c r="H745" s="47"/>
    </row>
    <row r="746" s="2" customFormat="1" ht="16.8" customHeight="1">
      <c r="A746" s="41"/>
      <c r="B746" s="47"/>
      <c r="C746" s="321" t="s">
        <v>19</v>
      </c>
      <c r="D746" s="321" t="s">
        <v>2802</v>
      </c>
      <c r="E746" s="20" t="s">
        <v>19</v>
      </c>
      <c r="F746" s="322">
        <v>38.630000000000003</v>
      </c>
      <c r="G746" s="41"/>
      <c r="H746" s="47"/>
    </row>
    <row r="747" s="2" customFormat="1" ht="16.8" customHeight="1">
      <c r="A747" s="41"/>
      <c r="B747" s="47"/>
      <c r="C747" s="321" t="s">
        <v>19</v>
      </c>
      <c r="D747" s="321" t="s">
        <v>2803</v>
      </c>
      <c r="E747" s="20" t="s">
        <v>19</v>
      </c>
      <c r="F747" s="322">
        <v>28.629999999999999</v>
      </c>
      <c r="G747" s="41"/>
      <c r="H747" s="47"/>
    </row>
    <row r="748" s="2" customFormat="1" ht="16.8" customHeight="1">
      <c r="A748" s="41"/>
      <c r="B748" s="47"/>
      <c r="C748" s="321" t="s">
        <v>19</v>
      </c>
      <c r="D748" s="321" t="s">
        <v>2804</v>
      </c>
      <c r="E748" s="20" t="s">
        <v>19</v>
      </c>
      <c r="F748" s="322">
        <v>17.364999999999998</v>
      </c>
      <c r="G748" s="41"/>
      <c r="H748" s="47"/>
    </row>
    <row r="749" s="2" customFormat="1" ht="16.8" customHeight="1">
      <c r="A749" s="41"/>
      <c r="B749" s="47"/>
      <c r="C749" s="321" t="s">
        <v>19</v>
      </c>
      <c r="D749" s="321" t="s">
        <v>2805</v>
      </c>
      <c r="E749" s="20" t="s">
        <v>19</v>
      </c>
      <c r="F749" s="322">
        <v>4.96</v>
      </c>
      <c r="G749" s="41"/>
      <c r="H749" s="47"/>
    </row>
    <row r="750" s="2" customFormat="1" ht="16.8" customHeight="1">
      <c r="A750" s="41"/>
      <c r="B750" s="47"/>
      <c r="C750" s="321" t="s">
        <v>19</v>
      </c>
      <c r="D750" s="321" t="s">
        <v>2806</v>
      </c>
      <c r="E750" s="20" t="s">
        <v>19</v>
      </c>
      <c r="F750" s="322">
        <v>16.73</v>
      </c>
      <c r="G750" s="41"/>
      <c r="H750" s="47"/>
    </row>
    <row r="751" s="2" customFormat="1" ht="16.8" customHeight="1">
      <c r="A751" s="41"/>
      <c r="B751" s="47"/>
      <c r="C751" s="321" t="s">
        <v>19</v>
      </c>
      <c r="D751" s="321" t="s">
        <v>2807</v>
      </c>
      <c r="E751" s="20" t="s">
        <v>19</v>
      </c>
      <c r="F751" s="322">
        <v>4.96</v>
      </c>
      <c r="G751" s="41"/>
      <c r="H751" s="47"/>
    </row>
    <row r="752" s="2" customFormat="1" ht="16.8" customHeight="1">
      <c r="A752" s="41"/>
      <c r="B752" s="47"/>
      <c r="C752" s="321" t="s">
        <v>19</v>
      </c>
      <c r="D752" s="321" t="s">
        <v>2808</v>
      </c>
      <c r="E752" s="20" t="s">
        <v>19</v>
      </c>
      <c r="F752" s="322">
        <v>16.73</v>
      </c>
      <c r="G752" s="41"/>
      <c r="H752" s="47"/>
    </row>
    <row r="753" s="2" customFormat="1" ht="16.8" customHeight="1">
      <c r="A753" s="41"/>
      <c r="B753" s="47"/>
      <c r="C753" s="321" t="s">
        <v>19</v>
      </c>
      <c r="D753" s="321" t="s">
        <v>2809</v>
      </c>
      <c r="E753" s="20" t="s">
        <v>19</v>
      </c>
      <c r="F753" s="322">
        <v>4.96</v>
      </c>
      <c r="G753" s="41"/>
      <c r="H753" s="47"/>
    </row>
    <row r="754" s="2" customFormat="1" ht="16.8" customHeight="1">
      <c r="A754" s="41"/>
      <c r="B754" s="47"/>
      <c r="C754" s="321" t="s">
        <v>19</v>
      </c>
      <c r="D754" s="321" t="s">
        <v>2810</v>
      </c>
      <c r="E754" s="20" t="s">
        <v>19</v>
      </c>
      <c r="F754" s="322">
        <v>16.73</v>
      </c>
      <c r="G754" s="41"/>
      <c r="H754" s="47"/>
    </row>
    <row r="755" s="2" customFormat="1" ht="16.8" customHeight="1">
      <c r="A755" s="41"/>
      <c r="B755" s="47"/>
      <c r="C755" s="321" t="s">
        <v>19</v>
      </c>
      <c r="D755" s="321" t="s">
        <v>2811</v>
      </c>
      <c r="E755" s="20" t="s">
        <v>19</v>
      </c>
      <c r="F755" s="322">
        <v>4.96</v>
      </c>
      <c r="G755" s="41"/>
      <c r="H755" s="47"/>
    </row>
    <row r="756" s="2" customFormat="1" ht="16.8" customHeight="1">
      <c r="A756" s="41"/>
      <c r="B756" s="47"/>
      <c r="C756" s="321" t="s">
        <v>19</v>
      </c>
      <c r="D756" s="321" t="s">
        <v>2812</v>
      </c>
      <c r="E756" s="20" t="s">
        <v>19</v>
      </c>
      <c r="F756" s="322">
        <v>16.73</v>
      </c>
      <c r="G756" s="41"/>
      <c r="H756" s="47"/>
    </row>
    <row r="757" s="2" customFormat="1" ht="16.8" customHeight="1">
      <c r="A757" s="41"/>
      <c r="B757" s="47"/>
      <c r="C757" s="321" t="s">
        <v>19</v>
      </c>
      <c r="D757" s="321" t="s">
        <v>2813</v>
      </c>
      <c r="E757" s="20" t="s">
        <v>19</v>
      </c>
      <c r="F757" s="322">
        <v>4.96</v>
      </c>
      <c r="G757" s="41"/>
      <c r="H757" s="47"/>
    </row>
    <row r="758" s="2" customFormat="1" ht="16.8" customHeight="1">
      <c r="A758" s="41"/>
      <c r="B758" s="47"/>
      <c r="C758" s="321" t="s">
        <v>19</v>
      </c>
      <c r="D758" s="321" t="s">
        <v>2814</v>
      </c>
      <c r="E758" s="20" t="s">
        <v>19</v>
      </c>
      <c r="F758" s="322">
        <v>16.73</v>
      </c>
      <c r="G758" s="41"/>
      <c r="H758" s="47"/>
    </row>
    <row r="759" s="2" customFormat="1" ht="16.8" customHeight="1">
      <c r="A759" s="41"/>
      <c r="B759" s="47"/>
      <c r="C759" s="321" t="s">
        <v>19</v>
      </c>
      <c r="D759" s="321" t="s">
        <v>2815</v>
      </c>
      <c r="E759" s="20" t="s">
        <v>19</v>
      </c>
      <c r="F759" s="322">
        <v>4.96</v>
      </c>
      <c r="G759" s="41"/>
      <c r="H759" s="47"/>
    </row>
    <row r="760" s="2" customFormat="1" ht="16.8" customHeight="1">
      <c r="A760" s="41"/>
      <c r="B760" s="47"/>
      <c r="C760" s="321" t="s">
        <v>19</v>
      </c>
      <c r="D760" s="321" t="s">
        <v>2816</v>
      </c>
      <c r="E760" s="20" t="s">
        <v>19</v>
      </c>
      <c r="F760" s="322">
        <v>16.73</v>
      </c>
      <c r="G760" s="41"/>
      <c r="H760" s="47"/>
    </row>
    <row r="761" s="2" customFormat="1" ht="16.8" customHeight="1">
      <c r="A761" s="41"/>
      <c r="B761" s="47"/>
      <c r="C761" s="321" t="s">
        <v>19</v>
      </c>
      <c r="D761" s="321" t="s">
        <v>2817</v>
      </c>
      <c r="E761" s="20" t="s">
        <v>19</v>
      </c>
      <c r="F761" s="322">
        <v>4.96</v>
      </c>
      <c r="G761" s="41"/>
      <c r="H761" s="47"/>
    </row>
    <row r="762" s="2" customFormat="1" ht="16.8" customHeight="1">
      <c r="A762" s="41"/>
      <c r="B762" s="47"/>
      <c r="C762" s="321" t="s">
        <v>19</v>
      </c>
      <c r="D762" s="321" t="s">
        <v>2818</v>
      </c>
      <c r="E762" s="20" t="s">
        <v>19</v>
      </c>
      <c r="F762" s="322">
        <v>16.73</v>
      </c>
      <c r="G762" s="41"/>
      <c r="H762" s="47"/>
    </row>
    <row r="763" s="2" customFormat="1" ht="16.8" customHeight="1">
      <c r="A763" s="41"/>
      <c r="B763" s="47"/>
      <c r="C763" s="321" t="s">
        <v>19</v>
      </c>
      <c r="D763" s="321" t="s">
        <v>2819</v>
      </c>
      <c r="E763" s="20" t="s">
        <v>19</v>
      </c>
      <c r="F763" s="322">
        <v>4.9299999999999997</v>
      </c>
      <c r="G763" s="41"/>
      <c r="H763" s="47"/>
    </row>
    <row r="764" s="2" customFormat="1" ht="16.8" customHeight="1">
      <c r="A764" s="41"/>
      <c r="B764" s="47"/>
      <c r="C764" s="321" t="s">
        <v>19</v>
      </c>
      <c r="D764" s="321" t="s">
        <v>2820</v>
      </c>
      <c r="E764" s="20" t="s">
        <v>19</v>
      </c>
      <c r="F764" s="322">
        <v>16.670000000000002</v>
      </c>
      <c r="G764" s="41"/>
      <c r="H764" s="47"/>
    </row>
    <row r="765" s="2" customFormat="1" ht="16.8" customHeight="1">
      <c r="A765" s="41"/>
      <c r="B765" s="47"/>
      <c r="C765" s="321" t="s">
        <v>19</v>
      </c>
      <c r="D765" s="321" t="s">
        <v>2821</v>
      </c>
      <c r="E765" s="20" t="s">
        <v>19</v>
      </c>
      <c r="F765" s="322">
        <v>4.96</v>
      </c>
      <c r="G765" s="41"/>
      <c r="H765" s="47"/>
    </row>
    <row r="766" s="2" customFormat="1" ht="16.8" customHeight="1">
      <c r="A766" s="41"/>
      <c r="B766" s="47"/>
      <c r="C766" s="321" t="s">
        <v>19</v>
      </c>
      <c r="D766" s="321" t="s">
        <v>2822</v>
      </c>
      <c r="E766" s="20" t="s">
        <v>19</v>
      </c>
      <c r="F766" s="322">
        <v>30.690000000000001</v>
      </c>
      <c r="G766" s="41"/>
      <c r="H766" s="47"/>
    </row>
    <row r="767" s="2" customFormat="1" ht="16.8" customHeight="1">
      <c r="A767" s="41"/>
      <c r="B767" s="47"/>
      <c r="C767" s="321" t="s">
        <v>19</v>
      </c>
      <c r="D767" s="321" t="s">
        <v>2823</v>
      </c>
      <c r="E767" s="20" t="s">
        <v>19</v>
      </c>
      <c r="F767" s="322">
        <v>4.96</v>
      </c>
      <c r="G767" s="41"/>
      <c r="H767" s="47"/>
    </row>
    <row r="768" s="2" customFormat="1" ht="16.8" customHeight="1">
      <c r="A768" s="41"/>
      <c r="B768" s="47"/>
      <c r="C768" s="321" t="s">
        <v>19</v>
      </c>
      <c r="D768" s="321" t="s">
        <v>2824</v>
      </c>
      <c r="E768" s="20" t="s">
        <v>19</v>
      </c>
      <c r="F768" s="322">
        <v>30.690000000000001</v>
      </c>
      <c r="G768" s="41"/>
      <c r="H768" s="47"/>
    </row>
    <row r="769" s="2" customFormat="1" ht="16.8" customHeight="1">
      <c r="A769" s="41"/>
      <c r="B769" s="47"/>
      <c r="C769" s="321" t="s">
        <v>19</v>
      </c>
      <c r="D769" s="321" t="s">
        <v>2382</v>
      </c>
      <c r="E769" s="20" t="s">
        <v>19</v>
      </c>
      <c r="F769" s="322">
        <v>0</v>
      </c>
      <c r="G769" s="41"/>
      <c r="H769" s="47"/>
    </row>
    <row r="770" s="2" customFormat="1" ht="16.8" customHeight="1">
      <c r="A770" s="41"/>
      <c r="B770" s="47"/>
      <c r="C770" s="321" t="s">
        <v>19</v>
      </c>
      <c r="D770" s="321" t="s">
        <v>2708</v>
      </c>
      <c r="E770" s="20" t="s">
        <v>19</v>
      </c>
      <c r="F770" s="322">
        <v>0</v>
      </c>
      <c r="G770" s="41"/>
      <c r="H770" s="47"/>
    </row>
    <row r="771" s="2" customFormat="1" ht="16.8" customHeight="1">
      <c r="A771" s="41"/>
      <c r="B771" s="47"/>
      <c r="C771" s="321" t="s">
        <v>19</v>
      </c>
      <c r="D771" s="321" t="s">
        <v>2825</v>
      </c>
      <c r="E771" s="20" t="s">
        <v>19</v>
      </c>
      <c r="F771" s="322">
        <v>21.66</v>
      </c>
      <c r="G771" s="41"/>
      <c r="H771" s="47"/>
    </row>
    <row r="772" s="2" customFormat="1" ht="16.8" customHeight="1">
      <c r="A772" s="41"/>
      <c r="B772" s="47"/>
      <c r="C772" s="321" t="s">
        <v>19</v>
      </c>
      <c r="D772" s="321" t="s">
        <v>2826</v>
      </c>
      <c r="E772" s="20" t="s">
        <v>19</v>
      </c>
      <c r="F772" s="322">
        <v>30.640999999999998</v>
      </c>
      <c r="G772" s="41"/>
      <c r="H772" s="47"/>
    </row>
    <row r="773" s="2" customFormat="1" ht="16.8" customHeight="1">
      <c r="A773" s="41"/>
      <c r="B773" s="47"/>
      <c r="C773" s="321" t="s">
        <v>19</v>
      </c>
      <c r="D773" s="321" t="s">
        <v>2827</v>
      </c>
      <c r="E773" s="20" t="s">
        <v>19</v>
      </c>
      <c r="F773" s="322">
        <v>6.7800000000000002</v>
      </c>
      <c r="G773" s="41"/>
      <c r="H773" s="47"/>
    </row>
    <row r="774" s="2" customFormat="1" ht="16.8" customHeight="1">
      <c r="A774" s="41"/>
      <c r="B774" s="47"/>
      <c r="C774" s="321" t="s">
        <v>19</v>
      </c>
      <c r="D774" s="321" t="s">
        <v>2828</v>
      </c>
      <c r="E774" s="20" t="s">
        <v>19</v>
      </c>
      <c r="F774" s="322">
        <v>4.2300000000000004</v>
      </c>
      <c r="G774" s="41"/>
      <c r="H774" s="47"/>
    </row>
    <row r="775" s="2" customFormat="1" ht="16.8" customHeight="1">
      <c r="A775" s="41"/>
      <c r="B775" s="47"/>
      <c r="C775" s="321" t="s">
        <v>19</v>
      </c>
      <c r="D775" s="321" t="s">
        <v>2829</v>
      </c>
      <c r="E775" s="20" t="s">
        <v>19</v>
      </c>
      <c r="F775" s="322">
        <v>3.7999999999999998</v>
      </c>
      <c r="G775" s="41"/>
      <c r="H775" s="47"/>
    </row>
    <row r="776" s="2" customFormat="1" ht="16.8" customHeight="1">
      <c r="A776" s="41"/>
      <c r="B776" s="47"/>
      <c r="C776" s="321" t="s">
        <v>19</v>
      </c>
      <c r="D776" s="321" t="s">
        <v>2830</v>
      </c>
      <c r="E776" s="20" t="s">
        <v>19</v>
      </c>
      <c r="F776" s="322">
        <v>5.0199999999999996</v>
      </c>
      <c r="G776" s="41"/>
      <c r="H776" s="47"/>
    </row>
    <row r="777" s="2" customFormat="1" ht="16.8" customHeight="1">
      <c r="A777" s="41"/>
      <c r="B777" s="47"/>
      <c r="C777" s="321" t="s">
        <v>19</v>
      </c>
      <c r="D777" s="321" t="s">
        <v>2831</v>
      </c>
      <c r="E777" s="20" t="s">
        <v>19</v>
      </c>
      <c r="F777" s="322">
        <v>19.149999999999999</v>
      </c>
      <c r="G777" s="41"/>
      <c r="H777" s="47"/>
    </row>
    <row r="778" s="2" customFormat="1" ht="16.8" customHeight="1">
      <c r="A778" s="41"/>
      <c r="B778" s="47"/>
      <c r="C778" s="321" t="s">
        <v>19</v>
      </c>
      <c r="D778" s="321" t="s">
        <v>2832</v>
      </c>
      <c r="E778" s="20" t="s">
        <v>19</v>
      </c>
      <c r="F778" s="322">
        <v>25.949999999999999</v>
      </c>
      <c r="G778" s="41"/>
      <c r="H778" s="47"/>
    </row>
    <row r="779" s="2" customFormat="1" ht="16.8" customHeight="1">
      <c r="A779" s="41"/>
      <c r="B779" s="47"/>
      <c r="C779" s="321" t="s">
        <v>19</v>
      </c>
      <c r="D779" s="321" t="s">
        <v>2833</v>
      </c>
      <c r="E779" s="20" t="s">
        <v>19</v>
      </c>
      <c r="F779" s="322">
        <v>38.630000000000003</v>
      </c>
      <c r="G779" s="41"/>
      <c r="H779" s="47"/>
    </row>
    <row r="780" s="2" customFormat="1" ht="16.8" customHeight="1">
      <c r="A780" s="41"/>
      <c r="B780" s="47"/>
      <c r="C780" s="321" t="s">
        <v>19</v>
      </c>
      <c r="D780" s="321" t="s">
        <v>2834</v>
      </c>
      <c r="E780" s="20" t="s">
        <v>19</v>
      </c>
      <c r="F780" s="322">
        <v>28.629999999999999</v>
      </c>
      <c r="G780" s="41"/>
      <c r="H780" s="47"/>
    </row>
    <row r="781" s="2" customFormat="1" ht="16.8" customHeight="1">
      <c r="A781" s="41"/>
      <c r="B781" s="47"/>
      <c r="C781" s="321" t="s">
        <v>19</v>
      </c>
      <c r="D781" s="321" t="s">
        <v>2835</v>
      </c>
      <c r="E781" s="20" t="s">
        <v>19</v>
      </c>
      <c r="F781" s="322">
        <v>17.414999999999999</v>
      </c>
      <c r="G781" s="41"/>
      <c r="H781" s="47"/>
    </row>
    <row r="782" s="2" customFormat="1" ht="16.8" customHeight="1">
      <c r="A782" s="41"/>
      <c r="B782" s="47"/>
      <c r="C782" s="321" t="s">
        <v>19</v>
      </c>
      <c r="D782" s="321" t="s">
        <v>2836</v>
      </c>
      <c r="E782" s="20" t="s">
        <v>19</v>
      </c>
      <c r="F782" s="322">
        <v>4.96</v>
      </c>
      <c r="G782" s="41"/>
      <c r="H782" s="47"/>
    </row>
    <row r="783" s="2" customFormat="1" ht="16.8" customHeight="1">
      <c r="A783" s="41"/>
      <c r="B783" s="47"/>
      <c r="C783" s="321" t="s">
        <v>19</v>
      </c>
      <c r="D783" s="321" t="s">
        <v>2837</v>
      </c>
      <c r="E783" s="20" t="s">
        <v>19</v>
      </c>
      <c r="F783" s="322">
        <v>16.73</v>
      </c>
      <c r="G783" s="41"/>
      <c r="H783" s="47"/>
    </row>
    <row r="784" s="2" customFormat="1" ht="16.8" customHeight="1">
      <c r="A784" s="41"/>
      <c r="B784" s="47"/>
      <c r="C784" s="321" t="s">
        <v>19</v>
      </c>
      <c r="D784" s="321" t="s">
        <v>2838</v>
      </c>
      <c r="E784" s="20" t="s">
        <v>19</v>
      </c>
      <c r="F784" s="322">
        <v>4.96</v>
      </c>
      <c r="G784" s="41"/>
      <c r="H784" s="47"/>
    </row>
    <row r="785" s="2" customFormat="1" ht="16.8" customHeight="1">
      <c r="A785" s="41"/>
      <c r="B785" s="47"/>
      <c r="C785" s="321" t="s">
        <v>19</v>
      </c>
      <c r="D785" s="321" t="s">
        <v>2839</v>
      </c>
      <c r="E785" s="20" t="s">
        <v>19</v>
      </c>
      <c r="F785" s="322">
        <v>16.73</v>
      </c>
      <c r="G785" s="41"/>
      <c r="H785" s="47"/>
    </row>
    <row r="786" s="2" customFormat="1" ht="16.8" customHeight="1">
      <c r="A786" s="41"/>
      <c r="B786" s="47"/>
      <c r="C786" s="321" t="s">
        <v>19</v>
      </c>
      <c r="D786" s="321" t="s">
        <v>2840</v>
      </c>
      <c r="E786" s="20" t="s">
        <v>19</v>
      </c>
      <c r="F786" s="322">
        <v>4.96</v>
      </c>
      <c r="G786" s="41"/>
      <c r="H786" s="47"/>
    </row>
    <row r="787" s="2" customFormat="1" ht="16.8" customHeight="1">
      <c r="A787" s="41"/>
      <c r="B787" s="47"/>
      <c r="C787" s="321" t="s">
        <v>19</v>
      </c>
      <c r="D787" s="321" t="s">
        <v>2841</v>
      </c>
      <c r="E787" s="20" t="s">
        <v>19</v>
      </c>
      <c r="F787" s="322">
        <v>16.73</v>
      </c>
      <c r="G787" s="41"/>
      <c r="H787" s="47"/>
    </row>
    <row r="788" s="2" customFormat="1" ht="16.8" customHeight="1">
      <c r="A788" s="41"/>
      <c r="B788" s="47"/>
      <c r="C788" s="321" t="s">
        <v>19</v>
      </c>
      <c r="D788" s="321" t="s">
        <v>2842</v>
      </c>
      <c r="E788" s="20" t="s">
        <v>19</v>
      </c>
      <c r="F788" s="322">
        <v>4.96</v>
      </c>
      <c r="G788" s="41"/>
      <c r="H788" s="47"/>
    </row>
    <row r="789" s="2" customFormat="1" ht="16.8" customHeight="1">
      <c r="A789" s="41"/>
      <c r="B789" s="47"/>
      <c r="C789" s="321" t="s">
        <v>19</v>
      </c>
      <c r="D789" s="321" t="s">
        <v>2843</v>
      </c>
      <c r="E789" s="20" t="s">
        <v>19</v>
      </c>
      <c r="F789" s="322">
        <v>16.73</v>
      </c>
      <c r="G789" s="41"/>
      <c r="H789" s="47"/>
    </row>
    <row r="790" s="2" customFormat="1" ht="16.8" customHeight="1">
      <c r="A790" s="41"/>
      <c r="B790" s="47"/>
      <c r="C790" s="321" t="s">
        <v>19</v>
      </c>
      <c r="D790" s="321" t="s">
        <v>2844</v>
      </c>
      <c r="E790" s="20" t="s">
        <v>19</v>
      </c>
      <c r="F790" s="322">
        <v>4.96</v>
      </c>
      <c r="G790" s="41"/>
      <c r="H790" s="47"/>
    </row>
    <row r="791" s="2" customFormat="1" ht="16.8" customHeight="1">
      <c r="A791" s="41"/>
      <c r="B791" s="47"/>
      <c r="C791" s="321" t="s">
        <v>19</v>
      </c>
      <c r="D791" s="321" t="s">
        <v>2845</v>
      </c>
      <c r="E791" s="20" t="s">
        <v>19</v>
      </c>
      <c r="F791" s="322">
        <v>16.73</v>
      </c>
      <c r="G791" s="41"/>
      <c r="H791" s="47"/>
    </row>
    <row r="792" s="2" customFormat="1" ht="16.8" customHeight="1">
      <c r="A792" s="41"/>
      <c r="B792" s="47"/>
      <c r="C792" s="321" t="s">
        <v>19</v>
      </c>
      <c r="D792" s="321" t="s">
        <v>2846</v>
      </c>
      <c r="E792" s="20" t="s">
        <v>19</v>
      </c>
      <c r="F792" s="322">
        <v>4.96</v>
      </c>
      <c r="G792" s="41"/>
      <c r="H792" s="47"/>
    </row>
    <row r="793" s="2" customFormat="1" ht="16.8" customHeight="1">
      <c r="A793" s="41"/>
      <c r="B793" s="47"/>
      <c r="C793" s="321" t="s">
        <v>19</v>
      </c>
      <c r="D793" s="321" t="s">
        <v>2847</v>
      </c>
      <c r="E793" s="20" t="s">
        <v>19</v>
      </c>
      <c r="F793" s="322">
        <v>16.73</v>
      </c>
      <c r="G793" s="41"/>
      <c r="H793" s="47"/>
    </row>
    <row r="794" s="2" customFormat="1" ht="16.8" customHeight="1">
      <c r="A794" s="41"/>
      <c r="B794" s="47"/>
      <c r="C794" s="321" t="s">
        <v>19</v>
      </c>
      <c r="D794" s="321" t="s">
        <v>2848</v>
      </c>
      <c r="E794" s="20" t="s">
        <v>19</v>
      </c>
      <c r="F794" s="322">
        <v>4.96</v>
      </c>
      <c r="G794" s="41"/>
      <c r="H794" s="47"/>
    </row>
    <row r="795" s="2" customFormat="1" ht="16.8" customHeight="1">
      <c r="A795" s="41"/>
      <c r="B795" s="47"/>
      <c r="C795" s="321" t="s">
        <v>19</v>
      </c>
      <c r="D795" s="321" t="s">
        <v>2849</v>
      </c>
      <c r="E795" s="20" t="s">
        <v>19</v>
      </c>
      <c r="F795" s="322">
        <v>16.73</v>
      </c>
      <c r="G795" s="41"/>
      <c r="H795" s="47"/>
    </row>
    <row r="796" s="2" customFormat="1" ht="16.8" customHeight="1">
      <c r="A796" s="41"/>
      <c r="B796" s="47"/>
      <c r="C796" s="321" t="s">
        <v>19</v>
      </c>
      <c r="D796" s="321" t="s">
        <v>2850</v>
      </c>
      <c r="E796" s="20" t="s">
        <v>19</v>
      </c>
      <c r="F796" s="322">
        <v>4.9299999999999997</v>
      </c>
      <c r="G796" s="41"/>
      <c r="H796" s="47"/>
    </row>
    <row r="797" s="2" customFormat="1" ht="16.8" customHeight="1">
      <c r="A797" s="41"/>
      <c r="B797" s="47"/>
      <c r="C797" s="321" t="s">
        <v>19</v>
      </c>
      <c r="D797" s="321" t="s">
        <v>2851</v>
      </c>
      <c r="E797" s="20" t="s">
        <v>19</v>
      </c>
      <c r="F797" s="322">
        <v>16.670000000000002</v>
      </c>
      <c r="G797" s="41"/>
      <c r="H797" s="47"/>
    </row>
    <row r="798" s="2" customFormat="1" ht="16.8" customHeight="1">
      <c r="A798" s="41"/>
      <c r="B798" s="47"/>
      <c r="C798" s="321" t="s">
        <v>19</v>
      </c>
      <c r="D798" s="321" t="s">
        <v>2852</v>
      </c>
      <c r="E798" s="20" t="s">
        <v>19</v>
      </c>
      <c r="F798" s="322">
        <v>4.96</v>
      </c>
      <c r="G798" s="41"/>
      <c r="H798" s="47"/>
    </row>
    <row r="799" s="2" customFormat="1" ht="16.8" customHeight="1">
      <c r="A799" s="41"/>
      <c r="B799" s="47"/>
      <c r="C799" s="321" t="s">
        <v>19</v>
      </c>
      <c r="D799" s="321" t="s">
        <v>2853</v>
      </c>
      <c r="E799" s="20" t="s">
        <v>19</v>
      </c>
      <c r="F799" s="322">
        <v>30.690000000000001</v>
      </c>
      <c r="G799" s="41"/>
      <c r="H799" s="47"/>
    </row>
    <row r="800" s="2" customFormat="1" ht="16.8" customHeight="1">
      <c r="A800" s="41"/>
      <c r="B800" s="47"/>
      <c r="C800" s="321" t="s">
        <v>19</v>
      </c>
      <c r="D800" s="321" t="s">
        <v>2854</v>
      </c>
      <c r="E800" s="20" t="s">
        <v>19</v>
      </c>
      <c r="F800" s="322">
        <v>4.96</v>
      </c>
      <c r="G800" s="41"/>
      <c r="H800" s="47"/>
    </row>
    <row r="801" s="2" customFormat="1" ht="16.8" customHeight="1">
      <c r="A801" s="41"/>
      <c r="B801" s="47"/>
      <c r="C801" s="321" t="s">
        <v>19</v>
      </c>
      <c r="D801" s="321" t="s">
        <v>2855</v>
      </c>
      <c r="E801" s="20" t="s">
        <v>19</v>
      </c>
      <c r="F801" s="322">
        <v>30.690000000000001</v>
      </c>
      <c r="G801" s="41"/>
      <c r="H801" s="47"/>
    </row>
    <row r="802" s="2" customFormat="1" ht="16.8" customHeight="1">
      <c r="A802" s="41"/>
      <c r="B802" s="47"/>
      <c r="C802" s="321" t="s">
        <v>207</v>
      </c>
      <c r="D802" s="321" t="s">
        <v>386</v>
      </c>
      <c r="E802" s="20" t="s">
        <v>19</v>
      </c>
      <c r="F802" s="322">
        <v>1662.348</v>
      </c>
      <c r="G802" s="41"/>
      <c r="H802" s="47"/>
    </row>
    <row r="803" s="2" customFormat="1" ht="16.8" customHeight="1">
      <c r="A803" s="41"/>
      <c r="B803" s="47"/>
      <c r="C803" s="323" t="s">
        <v>9051</v>
      </c>
      <c r="D803" s="41"/>
      <c r="E803" s="41"/>
      <c r="F803" s="41"/>
      <c r="G803" s="41"/>
      <c r="H803" s="47"/>
    </row>
    <row r="804" s="2" customFormat="1" ht="16.8" customHeight="1">
      <c r="A804" s="41"/>
      <c r="B804" s="47"/>
      <c r="C804" s="321" t="s">
        <v>2737</v>
      </c>
      <c r="D804" s="321" t="s">
        <v>9122</v>
      </c>
      <c r="E804" s="20" t="s">
        <v>153</v>
      </c>
      <c r="F804" s="322">
        <v>1662.348</v>
      </c>
      <c r="G804" s="41"/>
      <c r="H804" s="47"/>
    </row>
    <row r="805" s="2" customFormat="1" ht="16.8" customHeight="1">
      <c r="A805" s="41"/>
      <c r="B805" s="47"/>
      <c r="C805" s="321" t="s">
        <v>5232</v>
      </c>
      <c r="D805" s="321" t="s">
        <v>9112</v>
      </c>
      <c r="E805" s="20" t="s">
        <v>153</v>
      </c>
      <c r="F805" s="322">
        <v>10177</v>
      </c>
      <c r="G805" s="41"/>
      <c r="H805" s="47"/>
    </row>
    <row r="806" s="2" customFormat="1" ht="16.8" customHeight="1">
      <c r="A806" s="41"/>
      <c r="B806" s="47"/>
      <c r="C806" s="317" t="s">
        <v>2867</v>
      </c>
      <c r="D806" s="318" t="s">
        <v>2861</v>
      </c>
      <c r="E806" s="319" t="s">
        <v>153</v>
      </c>
      <c r="F806" s="320">
        <v>69.709999999999994</v>
      </c>
      <c r="G806" s="41"/>
      <c r="H806" s="47"/>
    </row>
    <row r="807" s="2" customFormat="1" ht="16.8" customHeight="1">
      <c r="A807" s="41"/>
      <c r="B807" s="47"/>
      <c r="C807" s="321" t="s">
        <v>19</v>
      </c>
      <c r="D807" s="321" t="s">
        <v>384</v>
      </c>
      <c r="E807" s="20" t="s">
        <v>19</v>
      </c>
      <c r="F807" s="322">
        <v>0</v>
      </c>
      <c r="G807" s="41"/>
      <c r="H807" s="47"/>
    </row>
    <row r="808" s="2" customFormat="1" ht="16.8" customHeight="1">
      <c r="A808" s="41"/>
      <c r="B808" s="47"/>
      <c r="C808" s="321" t="s">
        <v>19</v>
      </c>
      <c r="D808" s="321" t="s">
        <v>668</v>
      </c>
      <c r="E808" s="20" t="s">
        <v>19</v>
      </c>
      <c r="F808" s="322">
        <v>0</v>
      </c>
      <c r="G808" s="41"/>
      <c r="H808" s="47"/>
    </row>
    <row r="809" s="2" customFormat="1" ht="16.8" customHeight="1">
      <c r="A809" s="41"/>
      <c r="B809" s="47"/>
      <c r="C809" s="321" t="s">
        <v>19</v>
      </c>
      <c r="D809" s="321" t="s">
        <v>2861</v>
      </c>
      <c r="E809" s="20" t="s">
        <v>19</v>
      </c>
      <c r="F809" s="322">
        <v>0</v>
      </c>
      <c r="G809" s="41"/>
      <c r="H809" s="47"/>
    </row>
    <row r="810" s="2" customFormat="1" ht="16.8" customHeight="1">
      <c r="A810" s="41"/>
      <c r="B810" s="47"/>
      <c r="C810" s="321" t="s">
        <v>19</v>
      </c>
      <c r="D810" s="321" t="s">
        <v>673</v>
      </c>
      <c r="E810" s="20" t="s">
        <v>19</v>
      </c>
      <c r="F810" s="322">
        <v>0</v>
      </c>
      <c r="G810" s="41"/>
      <c r="H810" s="47"/>
    </row>
    <row r="811" s="2" customFormat="1" ht="16.8" customHeight="1">
      <c r="A811" s="41"/>
      <c r="B811" s="47"/>
      <c r="C811" s="321" t="s">
        <v>19</v>
      </c>
      <c r="D811" s="321" t="s">
        <v>2741</v>
      </c>
      <c r="E811" s="20" t="s">
        <v>19</v>
      </c>
      <c r="F811" s="322">
        <v>0</v>
      </c>
      <c r="G811" s="41"/>
      <c r="H811" s="47"/>
    </row>
    <row r="812" s="2" customFormat="1" ht="16.8" customHeight="1">
      <c r="A812" s="41"/>
      <c r="B812" s="47"/>
      <c r="C812" s="321" t="s">
        <v>19</v>
      </c>
      <c r="D812" s="321" t="s">
        <v>2862</v>
      </c>
      <c r="E812" s="20" t="s">
        <v>19</v>
      </c>
      <c r="F812" s="322">
        <v>12.58</v>
      </c>
      <c r="G812" s="41"/>
      <c r="H812" s="47"/>
    </row>
    <row r="813" s="2" customFormat="1" ht="16.8" customHeight="1">
      <c r="A813" s="41"/>
      <c r="B813" s="47"/>
      <c r="C813" s="321" t="s">
        <v>19</v>
      </c>
      <c r="D813" s="321" t="s">
        <v>2863</v>
      </c>
      <c r="E813" s="20" t="s">
        <v>19</v>
      </c>
      <c r="F813" s="322">
        <v>16.48</v>
      </c>
      <c r="G813" s="41"/>
      <c r="H813" s="47"/>
    </row>
    <row r="814" s="2" customFormat="1" ht="16.8" customHeight="1">
      <c r="A814" s="41"/>
      <c r="B814" s="47"/>
      <c r="C814" s="321" t="s">
        <v>19</v>
      </c>
      <c r="D814" s="321" t="s">
        <v>692</v>
      </c>
      <c r="E814" s="20" t="s">
        <v>19</v>
      </c>
      <c r="F814" s="322">
        <v>0</v>
      </c>
      <c r="G814" s="41"/>
      <c r="H814" s="47"/>
    </row>
    <row r="815" s="2" customFormat="1" ht="16.8" customHeight="1">
      <c r="A815" s="41"/>
      <c r="B815" s="47"/>
      <c r="C815" s="321" t="s">
        <v>19</v>
      </c>
      <c r="D815" s="321" t="s">
        <v>2762</v>
      </c>
      <c r="E815" s="20" t="s">
        <v>19</v>
      </c>
      <c r="F815" s="322">
        <v>0</v>
      </c>
      <c r="G815" s="41"/>
      <c r="H815" s="47"/>
    </row>
    <row r="816" s="2" customFormat="1" ht="16.8" customHeight="1">
      <c r="A816" s="41"/>
      <c r="B816" s="47"/>
      <c r="C816" s="321" t="s">
        <v>19</v>
      </c>
      <c r="D816" s="321" t="s">
        <v>2864</v>
      </c>
      <c r="E816" s="20" t="s">
        <v>19</v>
      </c>
      <c r="F816" s="322">
        <v>13.550000000000001</v>
      </c>
      <c r="G816" s="41"/>
      <c r="H816" s="47"/>
    </row>
    <row r="817" s="2" customFormat="1" ht="16.8" customHeight="1">
      <c r="A817" s="41"/>
      <c r="B817" s="47"/>
      <c r="C817" s="321" t="s">
        <v>19</v>
      </c>
      <c r="D817" s="321" t="s">
        <v>693</v>
      </c>
      <c r="E817" s="20" t="s">
        <v>19</v>
      </c>
      <c r="F817" s="322">
        <v>0</v>
      </c>
      <c r="G817" s="41"/>
      <c r="H817" s="47"/>
    </row>
    <row r="818" s="2" customFormat="1" ht="16.8" customHeight="1">
      <c r="A818" s="41"/>
      <c r="B818" s="47"/>
      <c r="C818" s="321" t="s">
        <v>19</v>
      </c>
      <c r="D818" s="321" t="s">
        <v>2793</v>
      </c>
      <c r="E818" s="20" t="s">
        <v>19</v>
      </c>
      <c r="F818" s="322">
        <v>0</v>
      </c>
      <c r="G818" s="41"/>
      <c r="H818" s="47"/>
    </row>
    <row r="819" s="2" customFormat="1" ht="16.8" customHeight="1">
      <c r="A819" s="41"/>
      <c r="B819" s="47"/>
      <c r="C819" s="321" t="s">
        <v>19</v>
      </c>
      <c r="D819" s="321" t="s">
        <v>2865</v>
      </c>
      <c r="E819" s="20" t="s">
        <v>19</v>
      </c>
      <c r="F819" s="322">
        <v>13.550000000000001</v>
      </c>
      <c r="G819" s="41"/>
      <c r="H819" s="47"/>
    </row>
    <row r="820" s="2" customFormat="1" ht="16.8" customHeight="1">
      <c r="A820" s="41"/>
      <c r="B820" s="47"/>
      <c r="C820" s="321" t="s">
        <v>19</v>
      </c>
      <c r="D820" s="321" t="s">
        <v>2382</v>
      </c>
      <c r="E820" s="20" t="s">
        <v>19</v>
      </c>
      <c r="F820" s="322">
        <v>0</v>
      </c>
      <c r="G820" s="41"/>
      <c r="H820" s="47"/>
    </row>
    <row r="821" s="2" customFormat="1" ht="16.8" customHeight="1">
      <c r="A821" s="41"/>
      <c r="B821" s="47"/>
      <c r="C821" s="321" t="s">
        <v>19</v>
      </c>
      <c r="D821" s="321" t="s">
        <v>2708</v>
      </c>
      <c r="E821" s="20" t="s">
        <v>19</v>
      </c>
      <c r="F821" s="322">
        <v>0</v>
      </c>
      <c r="G821" s="41"/>
      <c r="H821" s="47"/>
    </row>
    <row r="822" s="2" customFormat="1" ht="16.8" customHeight="1">
      <c r="A822" s="41"/>
      <c r="B822" s="47"/>
      <c r="C822" s="321" t="s">
        <v>19</v>
      </c>
      <c r="D822" s="321" t="s">
        <v>2866</v>
      </c>
      <c r="E822" s="20" t="s">
        <v>19</v>
      </c>
      <c r="F822" s="322">
        <v>13.550000000000001</v>
      </c>
      <c r="G822" s="41"/>
      <c r="H822" s="47"/>
    </row>
    <row r="823" s="2" customFormat="1" ht="16.8" customHeight="1">
      <c r="A823" s="41"/>
      <c r="B823" s="47"/>
      <c r="C823" s="321" t="s">
        <v>2867</v>
      </c>
      <c r="D823" s="321" t="s">
        <v>386</v>
      </c>
      <c r="E823" s="20" t="s">
        <v>19</v>
      </c>
      <c r="F823" s="322">
        <v>69.709999999999994</v>
      </c>
      <c r="G823" s="41"/>
      <c r="H823" s="47"/>
    </row>
    <row r="824" s="2" customFormat="1" ht="16.8" customHeight="1">
      <c r="A824" s="41"/>
      <c r="B824" s="47"/>
      <c r="C824" s="317" t="s">
        <v>214</v>
      </c>
      <c r="D824" s="318" t="s">
        <v>215</v>
      </c>
      <c r="E824" s="319" t="s">
        <v>153</v>
      </c>
      <c r="F824" s="320">
        <v>631.89200000000005</v>
      </c>
      <c r="G824" s="41"/>
      <c r="H824" s="47"/>
    </row>
    <row r="825" s="2" customFormat="1" ht="16.8" customHeight="1">
      <c r="A825" s="41"/>
      <c r="B825" s="47"/>
      <c r="C825" s="321" t="s">
        <v>19</v>
      </c>
      <c r="D825" s="321" t="s">
        <v>384</v>
      </c>
      <c r="E825" s="20" t="s">
        <v>19</v>
      </c>
      <c r="F825" s="322">
        <v>0</v>
      </c>
      <c r="G825" s="41"/>
      <c r="H825" s="47"/>
    </row>
    <row r="826" s="2" customFormat="1" ht="16.8" customHeight="1">
      <c r="A826" s="41"/>
      <c r="B826" s="47"/>
      <c r="C826" s="321" t="s">
        <v>19</v>
      </c>
      <c r="D826" s="321" t="s">
        <v>668</v>
      </c>
      <c r="E826" s="20" t="s">
        <v>19</v>
      </c>
      <c r="F826" s="322">
        <v>0</v>
      </c>
      <c r="G826" s="41"/>
      <c r="H826" s="47"/>
    </row>
    <row r="827" s="2" customFormat="1" ht="16.8" customHeight="1">
      <c r="A827" s="41"/>
      <c r="B827" s="47"/>
      <c r="C827" s="321" t="s">
        <v>19</v>
      </c>
      <c r="D827" s="321" t="s">
        <v>215</v>
      </c>
      <c r="E827" s="20" t="s">
        <v>19</v>
      </c>
      <c r="F827" s="322">
        <v>0</v>
      </c>
      <c r="G827" s="41"/>
      <c r="H827" s="47"/>
    </row>
    <row r="828" s="2" customFormat="1" ht="16.8" customHeight="1">
      <c r="A828" s="41"/>
      <c r="B828" s="47"/>
      <c r="C828" s="321" t="s">
        <v>19</v>
      </c>
      <c r="D828" s="321" t="s">
        <v>673</v>
      </c>
      <c r="E828" s="20" t="s">
        <v>19</v>
      </c>
      <c r="F828" s="322">
        <v>0</v>
      </c>
      <c r="G828" s="41"/>
      <c r="H828" s="47"/>
    </row>
    <row r="829" s="2" customFormat="1" ht="16.8" customHeight="1">
      <c r="A829" s="41"/>
      <c r="B829" s="47"/>
      <c r="C829" s="321" t="s">
        <v>19</v>
      </c>
      <c r="D829" s="321" t="s">
        <v>2741</v>
      </c>
      <c r="E829" s="20" t="s">
        <v>19</v>
      </c>
      <c r="F829" s="322">
        <v>0</v>
      </c>
      <c r="G829" s="41"/>
      <c r="H829" s="47"/>
    </row>
    <row r="830" s="2" customFormat="1" ht="16.8" customHeight="1">
      <c r="A830" s="41"/>
      <c r="B830" s="47"/>
      <c r="C830" s="321" t="s">
        <v>19</v>
      </c>
      <c r="D830" s="321" t="s">
        <v>2894</v>
      </c>
      <c r="E830" s="20" t="s">
        <v>19</v>
      </c>
      <c r="F830" s="322">
        <v>14.82</v>
      </c>
      <c r="G830" s="41"/>
      <c r="H830" s="47"/>
    </row>
    <row r="831" s="2" customFormat="1" ht="16.8" customHeight="1">
      <c r="A831" s="41"/>
      <c r="B831" s="47"/>
      <c r="C831" s="321" t="s">
        <v>19</v>
      </c>
      <c r="D831" s="321" t="s">
        <v>2895</v>
      </c>
      <c r="E831" s="20" t="s">
        <v>19</v>
      </c>
      <c r="F831" s="322">
        <v>91.109999999999999</v>
      </c>
      <c r="G831" s="41"/>
      <c r="H831" s="47"/>
    </row>
    <row r="832" s="2" customFormat="1" ht="16.8" customHeight="1">
      <c r="A832" s="41"/>
      <c r="B832" s="47"/>
      <c r="C832" s="321" t="s">
        <v>19</v>
      </c>
      <c r="D832" s="321" t="s">
        <v>2896</v>
      </c>
      <c r="E832" s="20" t="s">
        <v>19</v>
      </c>
      <c r="F832" s="322">
        <v>28.629999999999999</v>
      </c>
      <c r="G832" s="41"/>
      <c r="H832" s="47"/>
    </row>
    <row r="833" s="2" customFormat="1" ht="16.8" customHeight="1">
      <c r="A833" s="41"/>
      <c r="B833" s="47"/>
      <c r="C833" s="321" t="s">
        <v>19</v>
      </c>
      <c r="D833" s="321" t="s">
        <v>2897</v>
      </c>
      <c r="E833" s="20" t="s">
        <v>19</v>
      </c>
      <c r="F833" s="322">
        <v>28.629999999999999</v>
      </c>
      <c r="G833" s="41"/>
      <c r="H833" s="47"/>
    </row>
    <row r="834" s="2" customFormat="1" ht="16.8" customHeight="1">
      <c r="A834" s="41"/>
      <c r="B834" s="47"/>
      <c r="C834" s="321" t="s">
        <v>19</v>
      </c>
      <c r="D834" s="321" t="s">
        <v>2898</v>
      </c>
      <c r="E834" s="20" t="s">
        <v>19</v>
      </c>
      <c r="F834" s="322">
        <v>28.629999999999999</v>
      </c>
      <c r="G834" s="41"/>
      <c r="H834" s="47"/>
    </row>
    <row r="835" s="2" customFormat="1" ht="16.8" customHeight="1">
      <c r="A835" s="41"/>
      <c r="B835" s="47"/>
      <c r="C835" s="321" t="s">
        <v>19</v>
      </c>
      <c r="D835" s="321" t="s">
        <v>2899</v>
      </c>
      <c r="E835" s="20" t="s">
        <v>19</v>
      </c>
      <c r="F835" s="322">
        <v>28.629999999999999</v>
      </c>
      <c r="G835" s="41"/>
      <c r="H835" s="47"/>
    </row>
    <row r="836" s="2" customFormat="1" ht="16.8" customHeight="1">
      <c r="A836" s="41"/>
      <c r="B836" s="47"/>
      <c r="C836" s="321" t="s">
        <v>19</v>
      </c>
      <c r="D836" s="321" t="s">
        <v>2900</v>
      </c>
      <c r="E836" s="20" t="s">
        <v>19</v>
      </c>
      <c r="F836" s="322">
        <v>28.629999999999999</v>
      </c>
      <c r="G836" s="41"/>
      <c r="H836" s="47"/>
    </row>
    <row r="837" s="2" customFormat="1" ht="16.8" customHeight="1">
      <c r="A837" s="41"/>
      <c r="B837" s="47"/>
      <c r="C837" s="321" t="s">
        <v>19</v>
      </c>
      <c r="D837" s="321" t="s">
        <v>2901</v>
      </c>
      <c r="E837" s="20" t="s">
        <v>19</v>
      </c>
      <c r="F837" s="322">
        <v>28.629999999999999</v>
      </c>
      <c r="G837" s="41"/>
      <c r="H837" s="47"/>
    </row>
    <row r="838" s="2" customFormat="1" ht="16.8" customHeight="1">
      <c r="A838" s="41"/>
      <c r="B838" s="47"/>
      <c r="C838" s="321" t="s">
        <v>19</v>
      </c>
      <c r="D838" s="321" t="s">
        <v>692</v>
      </c>
      <c r="E838" s="20" t="s">
        <v>19</v>
      </c>
      <c r="F838" s="322">
        <v>0</v>
      </c>
      <c r="G838" s="41"/>
      <c r="H838" s="47"/>
    </row>
    <row r="839" s="2" customFormat="1" ht="16.8" customHeight="1">
      <c r="A839" s="41"/>
      <c r="B839" s="47"/>
      <c r="C839" s="321" t="s">
        <v>19</v>
      </c>
      <c r="D839" s="321" t="s">
        <v>2762</v>
      </c>
      <c r="E839" s="20" t="s">
        <v>19</v>
      </c>
      <c r="F839" s="322">
        <v>0</v>
      </c>
      <c r="G839" s="41"/>
      <c r="H839" s="47"/>
    </row>
    <row r="840" s="2" customFormat="1" ht="16.8" customHeight="1">
      <c r="A840" s="41"/>
      <c r="B840" s="47"/>
      <c r="C840" s="321" t="s">
        <v>19</v>
      </c>
      <c r="D840" s="321" t="s">
        <v>2902</v>
      </c>
      <c r="E840" s="20" t="s">
        <v>19</v>
      </c>
      <c r="F840" s="322">
        <v>54.819000000000003</v>
      </c>
      <c r="G840" s="41"/>
      <c r="H840" s="47"/>
    </row>
    <row r="841" s="2" customFormat="1" ht="16.8" customHeight="1">
      <c r="A841" s="41"/>
      <c r="B841" s="47"/>
      <c r="C841" s="321" t="s">
        <v>19</v>
      </c>
      <c r="D841" s="321" t="s">
        <v>2903</v>
      </c>
      <c r="E841" s="20" t="s">
        <v>19</v>
      </c>
      <c r="F841" s="322">
        <v>2.2999999999999998</v>
      </c>
      <c r="G841" s="41"/>
      <c r="H841" s="47"/>
    </row>
    <row r="842" s="2" customFormat="1" ht="16.8" customHeight="1">
      <c r="A842" s="41"/>
      <c r="B842" s="47"/>
      <c r="C842" s="321" t="s">
        <v>19</v>
      </c>
      <c r="D842" s="321" t="s">
        <v>2904</v>
      </c>
      <c r="E842" s="20" t="s">
        <v>19</v>
      </c>
      <c r="F842" s="322">
        <v>4.2999999999999998</v>
      </c>
      <c r="G842" s="41"/>
      <c r="H842" s="47"/>
    </row>
    <row r="843" s="2" customFormat="1" ht="16.8" customHeight="1">
      <c r="A843" s="41"/>
      <c r="B843" s="47"/>
      <c r="C843" s="321" t="s">
        <v>19</v>
      </c>
      <c r="D843" s="321" t="s">
        <v>2905</v>
      </c>
      <c r="E843" s="20" t="s">
        <v>19</v>
      </c>
      <c r="F843" s="322">
        <v>7.2699999999999996</v>
      </c>
      <c r="G843" s="41"/>
      <c r="H843" s="47"/>
    </row>
    <row r="844" s="2" customFormat="1" ht="16.8" customHeight="1">
      <c r="A844" s="41"/>
      <c r="B844" s="47"/>
      <c r="C844" s="321" t="s">
        <v>19</v>
      </c>
      <c r="D844" s="321" t="s">
        <v>2906</v>
      </c>
      <c r="E844" s="20" t="s">
        <v>19</v>
      </c>
      <c r="F844" s="322">
        <v>7.3700000000000001</v>
      </c>
      <c r="G844" s="41"/>
      <c r="H844" s="47"/>
    </row>
    <row r="845" s="2" customFormat="1" ht="16.8" customHeight="1">
      <c r="A845" s="41"/>
      <c r="B845" s="47"/>
      <c r="C845" s="321" t="s">
        <v>19</v>
      </c>
      <c r="D845" s="321" t="s">
        <v>2907</v>
      </c>
      <c r="E845" s="20" t="s">
        <v>19</v>
      </c>
      <c r="F845" s="322">
        <v>42.075000000000003</v>
      </c>
      <c r="G845" s="41"/>
      <c r="H845" s="47"/>
    </row>
    <row r="846" s="2" customFormat="1" ht="16.8" customHeight="1">
      <c r="A846" s="41"/>
      <c r="B846" s="47"/>
      <c r="C846" s="321" t="s">
        <v>19</v>
      </c>
      <c r="D846" s="321" t="s">
        <v>693</v>
      </c>
      <c r="E846" s="20" t="s">
        <v>19</v>
      </c>
      <c r="F846" s="322">
        <v>0</v>
      </c>
      <c r="G846" s="41"/>
      <c r="H846" s="47"/>
    </row>
    <row r="847" s="2" customFormat="1" ht="16.8" customHeight="1">
      <c r="A847" s="41"/>
      <c r="B847" s="47"/>
      <c r="C847" s="321" t="s">
        <v>19</v>
      </c>
      <c r="D847" s="321" t="s">
        <v>2793</v>
      </c>
      <c r="E847" s="20" t="s">
        <v>19</v>
      </c>
      <c r="F847" s="322">
        <v>0</v>
      </c>
      <c r="G847" s="41"/>
      <c r="H847" s="47"/>
    </row>
    <row r="848" s="2" customFormat="1" ht="16.8" customHeight="1">
      <c r="A848" s="41"/>
      <c r="B848" s="47"/>
      <c r="C848" s="321" t="s">
        <v>19</v>
      </c>
      <c r="D848" s="321" t="s">
        <v>2908</v>
      </c>
      <c r="E848" s="20" t="s">
        <v>19</v>
      </c>
      <c r="F848" s="322">
        <v>54.819000000000003</v>
      </c>
      <c r="G848" s="41"/>
      <c r="H848" s="47"/>
    </row>
    <row r="849" s="2" customFormat="1" ht="16.8" customHeight="1">
      <c r="A849" s="41"/>
      <c r="B849" s="47"/>
      <c r="C849" s="321" t="s">
        <v>19</v>
      </c>
      <c r="D849" s="321" t="s">
        <v>2909</v>
      </c>
      <c r="E849" s="20" t="s">
        <v>19</v>
      </c>
      <c r="F849" s="322">
        <v>2.1899999999999999</v>
      </c>
      <c r="G849" s="41"/>
      <c r="H849" s="47"/>
    </row>
    <row r="850" s="2" customFormat="1" ht="16.8" customHeight="1">
      <c r="A850" s="41"/>
      <c r="B850" s="47"/>
      <c r="C850" s="321" t="s">
        <v>19</v>
      </c>
      <c r="D850" s="321" t="s">
        <v>2910</v>
      </c>
      <c r="E850" s="20" t="s">
        <v>19</v>
      </c>
      <c r="F850" s="322">
        <v>4.2999999999999998</v>
      </c>
      <c r="G850" s="41"/>
      <c r="H850" s="47"/>
    </row>
    <row r="851" s="2" customFormat="1" ht="16.8" customHeight="1">
      <c r="A851" s="41"/>
      <c r="B851" s="47"/>
      <c r="C851" s="321" t="s">
        <v>19</v>
      </c>
      <c r="D851" s="321" t="s">
        <v>2911</v>
      </c>
      <c r="E851" s="20" t="s">
        <v>19</v>
      </c>
      <c r="F851" s="322">
        <v>7.2699999999999996</v>
      </c>
      <c r="G851" s="41"/>
      <c r="H851" s="47"/>
    </row>
    <row r="852" s="2" customFormat="1" ht="16.8" customHeight="1">
      <c r="A852" s="41"/>
      <c r="B852" s="47"/>
      <c r="C852" s="321" t="s">
        <v>19</v>
      </c>
      <c r="D852" s="321" t="s">
        <v>2912</v>
      </c>
      <c r="E852" s="20" t="s">
        <v>19</v>
      </c>
      <c r="F852" s="322">
        <v>7.3700000000000001</v>
      </c>
      <c r="G852" s="41"/>
      <c r="H852" s="47"/>
    </row>
    <row r="853" s="2" customFormat="1" ht="16.8" customHeight="1">
      <c r="A853" s="41"/>
      <c r="B853" s="47"/>
      <c r="C853" s="321" t="s">
        <v>19</v>
      </c>
      <c r="D853" s="321" t="s">
        <v>2913</v>
      </c>
      <c r="E853" s="20" t="s">
        <v>19</v>
      </c>
      <c r="F853" s="322">
        <v>42.075000000000003</v>
      </c>
      <c r="G853" s="41"/>
      <c r="H853" s="47"/>
    </row>
    <row r="854" s="2" customFormat="1" ht="16.8" customHeight="1">
      <c r="A854" s="41"/>
      <c r="B854" s="47"/>
      <c r="C854" s="321" t="s">
        <v>19</v>
      </c>
      <c r="D854" s="321" t="s">
        <v>2382</v>
      </c>
      <c r="E854" s="20" t="s">
        <v>19</v>
      </c>
      <c r="F854" s="322">
        <v>0</v>
      </c>
      <c r="G854" s="41"/>
      <c r="H854" s="47"/>
    </row>
    <row r="855" s="2" customFormat="1" ht="16.8" customHeight="1">
      <c r="A855" s="41"/>
      <c r="B855" s="47"/>
      <c r="C855" s="321" t="s">
        <v>19</v>
      </c>
      <c r="D855" s="321" t="s">
        <v>2708</v>
      </c>
      <c r="E855" s="20" t="s">
        <v>19</v>
      </c>
      <c r="F855" s="322">
        <v>0</v>
      </c>
      <c r="G855" s="41"/>
      <c r="H855" s="47"/>
    </row>
    <row r="856" s="2" customFormat="1" ht="16.8" customHeight="1">
      <c r="A856" s="41"/>
      <c r="B856" s="47"/>
      <c r="C856" s="321" t="s">
        <v>19</v>
      </c>
      <c r="D856" s="321" t="s">
        <v>2914</v>
      </c>
      <c r="E856" s="20" t="s">
        <v>19</v>
      </c>
      <c r="F856" s="322">
        <v>54.819000000000003</v>
      </c>
      <c r="G856" s="41"/>
      <c r="H856" s="47"/>
    </row>
    <row r="857" s="2" customFormat="1" ht="16.8" customHeight="1">
      <c r="A857" s="41"/>
      <c r="B857" s="47"/>
      <c r="C857" s="321" t="s">
        <v>19</v>
      </c>
      <c r="D857" s="321" t="s">
        <v>2915</v>
      </c>
      <c r="E857" s="20" t="s">
        <v>19</v>
      </c>
      <c r="F857" s="322">
        <v>2.1899999999999999</v>
      </c>
      <c r="G857" s="41"/>
      <c r="H857" s="47"/>
    </row>
    <row r="858" s="2" customFormat="1" ht="16.8" customHeight="1">
      <c r="A858" s="41"/>
      <c r="B858" s="47"/>
      <c r="C858" s="321" t="s">
        <v>19</v>
      </c>
      <c r="D858" s="321" t="s">
        <v>2916</v>
      </c>
      <c r="E858" s="20" t="s">
        <v>19</v>
      </c>
      <c r="F858" s="322">
        <v>4.2999999999999998</v>
      </c>
      <c r="G858" s="41"/>
      <c r="H858" s="47"/>
    </row>
    <row r="859" s="2" customFormat="1" ht="16.8" customHeight="1">
      <c r="A859" s="41"/>
      <c r="B859" s="47"/>
      <c r="C859" s="321" t="s">
        <v>19</v>
      </c>
      <c r="D859" s="321" t="s">
        <v>2917</v>
      </c>
      <c r="E859" s="20" t="s">
        <v>19</v>
      </c>
      <c r="F859" s="322">
        <v>7.2699999999999996</v>
      </c>
      <c r="G859" s="41"/>
      <c r="H859" s="47"/>
    </row>
    <row r="860" s="2" customFormat="1" ht="16.8" customHeight="1">
      <c r="A860" s="41"/>
      <c r="B860" s="47"/>
      <c r="C860" s="321" t="s">
        <v>19</v>
      </c>
      <c r="D860" s="321" t="s">
        <v>2918</v>
      </c>
      <c r="E860" s="20" t="s">
        <v>19</v>
      </c>
      <c r="F860" s="322">
        <v>7.3700000000000001</v>
      </c>
      <c r="G860" s="41"/>
      <c r="H860" s="47"/>
    </row>
    <row r="861" s="2" customFormat="1" ht="16.8" customHeight="1">
      <c r="A861" s="41"/>
      <c r="B861" s="47"/>
      <c r="C861" s="321" t="s">
        <v>19</v>
      </c>
      <c r="D861" s="321" t="s">
        <v>2919</v>
      </c>
      <c r="E861" s="20" t="s">
        <v>19</v>
      </c>
      <c r="F861" s="322">
        <v>42.075000000000003</v>
      </c>
      <c r="G861" s="41"/>
      <c r="H861" s="47"/>
    </row>
    <row r="862" s="2" customFormat="1" ht="16.8" customHeight="1">
      <c r="A862" s="41"/>
      <c r="B862" s="47"/>
      <c r="C862" s="321" t="s">
        <v>214</v>
      </c>
      <c r="D862" s="321" t="s">
        <v>386</v>
      </c>
      <c r="E862" s="20" t="s">
        <v>19</v>
      </c>
      <c r="F862" s="322">
        <v>631.89200000000005</v>
      </c>
      <c r="G862" s="41"/>
      <c r="H862" s="47"/>
    </row>
    <row r="863" s="2" customFormat="1" ht="16.8" customHeight="1">
      <c r="A863" s="41"/>
      <c r="B863" s="47"/>
      <c r="C863" s="323" t="s">
        <v>9051</v>
      </c>
      <c r="D863" s="41"/>
      <c r="E863" s="41"/>
      <c r="F863" s="41"/>
      <c r="G863" s="41"/>
      <c r="H863" s="47"/>
    </row>
    <row r="864" s="2" customFormat="1" ht="16.8" customHeight="1">
      <c r="A864" s="41"/>
      <c r="B864" s="47"/>
      <c r="C864" s="321" t="s">
        <v>2891</v>
      </c>
      <c r="D864" s="321" t="s">
        <v>2892</v>
      </c>
      <c r="E864" s="20" t="s">
        <v>153</v>
      </c>
      <c r="F864" s="322">
        <v>631.89200000000005</v>
      </c>
      <c r="G864" s="41"/>
      <c r="H864" s="47"/>
    </row>
    <row r="865" s="2" customFormat="1">
      <c r="A865" s="41"/>
      <c r="B865" s="47"/>
      <c r="C865" s="321" t="s">
        <v>2886</v>
      </c>
      <c r="D865" s="321" t="s">
        <v>9123</v>
      </c>
      <c r="E865" s="20" t="s">
        <v>153</v>
      </c>
      <c r="F865" s="322">
        <v>792.26199999999994</v>
      </c>
      <c r="G865" s="41"/>
      <c r="H865" s="47"/>
    </row>
    <row r="866" s="2" customFormat="1" ht="16.8" customHeight="1">
      <c r="A866" s="41"/>
      <c r="B866" s="47"/>
      <c r="C866" s="321" t="s">
        <v>5232</v>
      </c>
      <c r="D866" s="321" t="s">
        <v>9112</v>
      </c>
      <c r="E866" s="20" t="s">
        <v>153</v>
      </c>
      <c r="F866" s="322">
        <v>10177</v>
      </c>
      <c r="G866" s="41"/>
      <c r="H866" s="47"/>
    </row>
    <row r="867" s="2" customFormat="1" ht="16.8" customHeight="1">
      <c r="A867" s="41"/>
      <c r="B867" s="47"/>
      <c r="C867" s="317" t="s">
        <v>217</v>
      </c>
      <c r="D867" s="318" t="s">
        <v>218</v>
      </c>
      <c r="E867" s="319" t="s">
        <v>153</v>
      </c>
      <c r="F867" s="320">
        <v>160.37000000000001</v>
      </c>
      <c r="G867" s="41"/>
      <c r="H867" s="47"/>
    </row>
    <row r="868" s="2" customFormat="1" ht="16.8" customHeight="1">
      <c r="A868" s="41"/>
      <c r="B868" s="47"/>
      <c r="C868" s="321" t="s">
        <v>19</v>
      </c>
      <c r="D868" s="321" t="s">
        <v>384</v>
      </c>
      <c r="E868" s="20" t="s">
        <v>19</v>
      </c>
      <c r="F868" s="322">
        <v>0</v>
      </c>
      <c r="G868" s="41"/>
      <c r="H868" s="47"/>
    </row>
    <row r="869" s="2" customFormat="1" ht="16.8" customHeight="1">
      <c r="A869" s="41"/>
      <c r="B869" s="47"/>
      <c r="C869" s="321" t="s">
        <v>19</v>
      </c>
      <c r="D869" s="321" t="s">
        <v>668</v>
      </c>
      <c r="E869" s="20" t="s">
        <v>19</v>
      </c>
      <c r="F869" s="322">
        <v>0</v>
      </c>
      <c r="G869" s="41"/>
      <c r="H869" s="47"/>
    </row>
    <row r="870" s="2" customFormat="1" ht="16.8" customHeight="1">
      <c r="A870" s="41"/>
      <c r="B870" s="47"/>
      <c r="C870" s="321" t="s">
        <v>19</v>
      </c>
      <c r="D870" s="321" t="s">
        <v>218</v>
      </c>
      <c r="E870" s="20" t="s">
        <v>19</v>
      </c>
      <c r="F870" s="322">
        <v>0</v>
      </c>
      <c r="G870" s="41"/>
      <c r="H870" s="47"/>
    </row>
    <row r="871" s="2" customFormat="1" ht="16.8" customHeight="1">
      <c r="A871" s="41"/>
      <c r="B871" s="47"/>
      <c r="C871" s="321" t="s">
        <v>19</v>
      </c>
      <c r="D871" s="321" t="s">
        <v>692</v>
      </c>
      <c r="E871" s="20" t="s">
        <v>19</v>
      </c>
      <c r="F871" s="322">
        <v>0</v>
      </c>
      <c r="G871" s="41"/>
      <c r="H871" s="47"/>
    </row>
    <row r="872" s="2" customFormat="1" ht="16.8" customHeight="1">
      <c r="A872" s="41"/>
      <c r="B872" s="47"/>
      <c r="C872" s="321" t="s">
        <v>19</v>
      </c>
      <c r="D872" s="321" t="s">
        <v>2762</v>
      </c>
      <c r="E872" s="20" t="s">
        <v>19</v>
      </c>
      <c r="F872" s="322">
        <v>0</v>
      </c>
      <c r="G872" s="41"/>
      <c r="H872" s="47"/>
    </row>
    <row r="873" s="2" customFormat="1" ht="16.8" customHeight="1">
      <c r="A873" s="41"/>
      <c r="B873" s="47"/>
      <c r="C873" s="321" t="s">
        <v>19</v>
      </c>
      <c r="D873" s="321" t="s">
        <v>2925</v>
      </c>
      <c r="E873" s="20" t="s">
        <v>19</v>
      </c>
      <c r="F873" s="322">
        <v>5.5300000000000002</v>
      </c>
      <c r="G873" s="41"/>
      <c r="H873" s="47"/>
    </row>
    <row r="874" s="2" customFormat="1" ht="16.8" customHeight="1">
      <c r="A874" s="41"/>
      <c r="B874" s="47"/>
      <c r="C874" s="321" t="s">
        <v>19</v>
      </c>
      <c r="D874" s="321" t="s">
        <v>2926</v>
      </c>
      <c r="E874" s="20" t="s">
        <v>19</v>
      </c>
      <c r="F874" s="322">
        <v>5.5300000000000002</v>
      </c>
      <c r="G874" s="41"/>
      <c r="H874" s="47"/>
    </row>
    <row r="875" s="2" customFormat="1" ht="16.8" customHeight="1">
      <c r="A875" s="41"/>
      <c r="B875" s="47"/>
      <c r="C875" s="321" t="s">
        <v>19</v>
      </c>
      <c r="D875" s="321" t="s">
        <v>2927</v>
      </c>
      <c r="E875" s="20" t="s">
        <v>19</v>
      </c>
      <c r="F875" s="322">
        <v>5.5300000000000002</v>
      </c>
      <c r="G875" s="41"/>
      <c r="H875" s="47"/>
    </row>
    <row r="876" s="2" customFormat="1" ht="16.8" customHeight="1">
      <c r="A876" s="41"/>
      <c r="B876" s="47"/>
      <c r="C876" s="321" t="s">
        <v>19</v>
      </c>
      <c r="D876" s="321" t="s">
        <v>2928</v>
      </c>
      <c r="E876" s="20" t="s">
        <v>19</v>
      </c>
      <c r="F876" s="322">
        <v>5.5300000000000002</v>
      </c>
      <c r="G876" s="41"/>
      <c r="H876" s="47"/>
    </row>
    <row r="877" s="2" customFormat="1" ht="16.8" customHeight="1">
      <c r="A877" s="41"/>
      <c r="B877" s="47"/>
      <c r="C877" s="321" t="s">
        <v>19</v>
      </c>
      <c r="D877" s="321" t="s">
        <v>2929</v>
      </c>
      <c r="E877" s="20" t="s">
        <v>19</v>
      </c>
      <c r="F877" s="322">
        <v>5.5300000000000002</v>
      </c>
      <c r="G877" s="41"/>
      <c r="H877" s="47"/>
    </row>
    <row r="878" s="2" customFormat="1" ht="16.8" customHeight="1">
      <c r="A878" s="41"/>
      <c r="B878" s="47"/>
      <c r="C878" s="321" t="s">
        <v>19</v>
      </c>
      <c r="D878" s="321" t="s">
        <v>2930</v>
      </c>
      <c r="E878" s="20" t="s">
        <v>19</v>
      </c>
      <c r="F878" s="322">
        <v>5.5300000000000002</v>
      </c>
      <c r="G878" s="41"/>
      <c r="H878" s="47"/>
    </row>
    <row r="879" s="2" customFormat="1" ht="16.8" customHeight="1">
      <c r="A879" s="41"/>
      <c r="B879" s="47"/>
      <c r="C879" s="321" t="s">
        <v>19</v>
      </c>
      <c r="D879" s="321" t="s">
        <v>2931</v>
      </c>
      <c r="E879" s="20" t="s">
        <v>19</v>
      </c>
      <c r="F879" s="322">
        <v>5.5300000000000002</v>
      </c>
      <c r="G879" s="41"/>
      <c r="H879" s="47"/>
    </row>
    <row r="880" s="2" customFormat="1" ht="16.8" customHeight="1">
      <c r="A880" s="41"/>
      <c r="B880" s="47"/>
      <c r="C880" s="321" t="s">
        <v>19</v>
      </c>
      <c r="D880" s="321" t="s">
        <v>2932</v>
      </c>
      <c r="E880" s="20" t="s">
        <v>19</v>
      </c>
      <c r="F880" s="322">
        <v>5.5300000000000002</v>
      </c>
      <c r="G880" s="41"/>
      <c r="H880" s="47"/>
    </row>
    <row r="881" s="2" customFormat="1" ht="16.8" customHeight="1">
      <c r="A881" s="41"/>
      <c r="B881" s="47"/>
      <c r="C881" s="321" t="s">
        <v>19</v>
      </c>
      <c r="D881" s="321" t="s">
        <v>2933</v>
      </c>
      <c r="E881" s="20" t="s">
        <v>19</v>
      </c>
      <c r="F881" s="322">
        <v>5.5300000000000002</v>
      </c>
      <c r="G881" s="41"/>
      <c r="H881" s="47"/>
    </row>
    <row r="882" s="2" customFormat="1" ht="16.8" customHeight="1">
      <c r="A882" s="41"/>
      <c r="B882" s="47"/>
      <c r="C882" s="321" t="s">
        <v>19</v>
      </c>
      <c r="D882" s="321" t="s">
        <v>693</v>
      </c>
      <c r="E882" s="20" t="s">
        <v>19</v>
      </c>
      <c r="F882" s="322">
        <v>0</v>
      </c>
      <c r="G882" s="41"/>
      <c r="H882" s="47"/>
    </row>
    <row r="883" s="2" customFormat="1" ht="16.8" customHeight="1">
      <c r="A883" s="41"/>
      <c r="B883" s="47"/>
      <c r="C883" s="321" t="s">
        <v>19</v>
      </c>
      <c r="D883" s="321" t="s">
        <v>2793</v>
      </c>
      <c r="E883" s="20" t="s">
        <v>19</v>
      </c>
      <c r="F883" s="322">
        <v>0</v>
      </c>
      <c r="G883" s="41"/>
      <c r="H883" s="47"/>
    </row>
    <row r="884" s="2" customFormat="1" ht="16.8" customHeight="1">
      <c r="A884" s="41"/>
      <c r="B884" s="47"/>
      <c r="C884" s="321" t="s">
        <v>19</v>
      </c>
      <c r="D884" s="321" t="s">
        <v>2934</v>
      </c>
      <c r="E884" s="20" t="s">
        <v>19</v>
      </c>
      <c r="F884" s="322">
        <v>5.5300000000000002</v>
      </c>
      <c r="G884" s="41"/>
      <c r="H884" s="47"/>
    </row>
    <row r="885" s="2" customFormat="1" ht="16.8" customHeight="1">
      <c r="A885" s="41"/>
      <c r="B885" s="47"/>
      <c r="C885" s="321" t="s">
        <v>19</v>
      </c>
      <c r="D885" s="321" t="s">
        <v>2935</v>
      </c>
      <c r="E885" s="20" t="s">
        <v>19</v>
      </c>
      <c r="F885" s="322">
        <v>5.5300000000000002</v>
      </c>
      <c r="G885" s="41"/>
      <c r="H885" s="47"/>
    </row>
    <row r="886" s="2" customFormat="1" ht="16.8" customHeight="1">
      <c r="A886" s="41"/>
      <c r="B886" s="47"/>
      <c r="C886" s="321" t="s">
        <v>19</v>
      </c>
      <c r="D886" s="321" t="s">
        <v>2936</v>
      </c>
      <c r="E886" s="20" t="s">
        <v>19</v>
      </c>
      <c r="F886" s="322">
        <v>5.5300000000000002</v>
      </c>
      <c r="G886" s="41"/>
      <c r="H886" s="47"/>
    </row>
    <row r="887" s="2" customFormat="1" ht="16.8" customHeight="1">
      <c r="A887" s="41"/>
      <c r="B887" s="47"/>
      <c r="C887" s="321" t="s">
        <v>19</v>
      </c>
      <c r="D887" s="321" t="s">
        <v>2937</v>
      </c>
      <c r="E887" s="20" t="s">
        <v>19</v>
      </c>
      <c r="F887" s="322">
        <v>5.5300000000000002</v>
      </c>
      <c r="G887" s="41"/>
      <c r="H887" s="47"/>
    </row>
    <row r="888" s="2" customFormat="1" ht="16.8" customHeight="1">
      <c r="A888" s="41"/>
      <c r="B888" s="47"/>
      <c r="C888" s="321" t="s">
        <v>19</v>
      </c>
      <c r="D888" s="321" t="s">
        <v>2938</v>
      </c>
      <c r="E888" s="20" t="s">
        <v>19</v>
      </c>
      <c r="F888" s="322">
        <v>5.5300000000000002</v>
      </c>
      <c r="G888" s="41"/>
      <c r="H888" s="47"/>
    </row>
    <row r="889" s="2" customFormat="1" ht="16.8" customHeight="1">
      <c r="A889" s="41"/>
      <c r="B889" s="47"/>
      <c r="C889" s="321" t="s">
        <v>19</v>
      </c>
      <c r="D889" s="321" t="s">
        <v>2939</v>
      </c>
      <c r="E889" s="20" t="s">
        <v>19</v>
      </c>
      <c r="F889" s="322">
        <v>5.5300000000000002</v>
      </c>
      <c r="G889" s="41"/>
      <c r="H889" s="47"/>
    </row>
    <row r="890" s="2" customFormat="1" ht="16.8" customHeight="1">
      <c r="A890" s="41"/>
      <c r="B890" s="47"/>
      <c r="C890" s="321" t="s">
        <v>19</v>
      </c>
      <c r="D890" s="321" t="s">
        <v>2940</v>
      </c>
      <c r="E890" s="20" t="s">
        <v>19</v>
      </c>
      <c r="F890" s="322">
        <v>5.5300000000000002</v>
      </c>
      <c r="G890" s="41"/>
      <c r="H890" s="47"/>
    </row>
    <row r="891" s="2" customFormat="1" ht="16.8" customHeight="1">
      <c r="A891" s="41"/>
      <c r="B891" s="47"/>
      <c r="C891" s="321" t="s">
        <v>19</v>
      </c>
      <c r="D891" s="321" t="s">
        <v>2941</v>
      </c>
      <c r="E891" s="20" t="s">
        <v>19</v>
      </c>
      <c r="F891" s="322">
        <v>5.5300000000000002</v>
      </c>
      <c r="G891" s="41"/>
      <c r="H891" s="47"/>
    </row>
    <row r="892" s="2" customFormat="1" ht="16.8" customHeight="1">
      <c r="A892" s="41"/>
      <c r="B892" s="47"/>
      <c r="C892" s="321" t="s">
        <v>19</v>
      </c>
      <c r="D892" s="321" t="s">
        <v>2942</v>
      </c>
      <c r="E892" s="20" t="s">
        <v>19</v>
      </c>
      <c r="F892" s="322">
        <v>5.5300000000000002</v>
      </c>
      <c r="G892" s="41"/>
      <c r="H892" s="47"/>
    </row>
    <row r="893" s="2" customFormat="1" ht="16.8" customHeight="1">
      <c r="A893" s="41"/>
      <c r="B893" s="47"/>
      <c r="C893" s="321" t="s">
        <v>19</v>
      </c>
      <c r="D893" s="321" t="s">
        <v>2943</v>
      </c>
      <c r="E893" s="20" t="s">
        <v>19</v>
      </c>
      <c r="F893" s="322">
        <v>5.5300000000000002</v>
      </c>
      <c r="G893" s="41"/>
      <c r="H893" s="47"/>
    </row>
    <row r="894" s="2" customFormat="1" ht="16.8" customHeight="1">
      <c r="A894" s="41"/>
      <c r="B894" s="47"/>
      <c r="C894" s="321" t="s">
        <v>19</v>
      </c>
      <c r="D894" s="321" t="s">
        <v>2382</v>
      </c>
      <c r="E894" s="20" t="s">
        <v>19</v>
      </c>
      <c r="F894" s="322">
        <v>0</v>
      </c>
      <c r="G894" s="41"/>
      <c r="H894" s="47"/>
    </row>
    <row r="895" s="2" customFormat="1" ht="16.8" customHeight="1">
      <c r="A895" s="41"/>
      <c r="B895" s="47"/>
      <c r="C895" s="321" t="s">
        <v>19</v>
      </c>
      <c r="D895" s="321" t="s">
        <v>2708</v>
      </c>
      <c r="E895" s="20" t="s">
        <v>19</v>
      </c>
      <c r="F895" s="322">
        <v>0</v>
      </c>
      <c r="G895" s="41"/>
      <c r="H895" s="47"/>
    </row>
    <row r="896" s="2" customFormat="1" ht="16.8" customHeight="1">
      <c r="A896" s="41"/>
      <c r="B896" s="47"/>
      <c r="C896" s="321" t="s">
        <v>19</v>
      </c>
      <c r="D896" s="321" t="s">
        <v>2944</v>
      </c>
      <c r="E896" s="20" t="s">
        <v>19</v>
      </c>
      <c r="F896" s="322">
        <v>5.5300000000000002</v>
      </c>
      <c r="G896" s="41"/>
      <c r="H896" s="47"/>
    </row>
    <row r="897" s="2" customFormat="1" ht="16.8" customHeight="1">
      <c r="A897" s="41"/>
      <c r="B897" s="47"/>
      <c r="C897" s="321" t="s">
        <v>19</v>
      </c>
      <c r="D897" s="321" t="s">
        <v>2945</v>
      </c>
      <c r="E897" s="20" t="s">
        <v>19</v>
      </c>
      <c r="F897" s="322">
        <v>5.5300000000000002</v>
      </c>
      <c r="G897" s="41"/>
      <c r="H897" s="47"/>
    </row>
    <row r="898" s="2" customFormat="1" ht="16.8" customHeight="1">
      <c r="A898" s="41"/>
      <c r="B898" s="47"/>
      <c r="C898" s="321" t="s">
        <v>19</v>
      </c>
      <c r="D898" s="321" t="s">
        <v>2946</v>
      </c>
      <c r="E898" s="20" t="s">
        <v>19</v>
      </c>
      <c r="F898" s="322">
        <v>5.5300000000000002</v>
      </c>
      <c r="G898" s="41"/>
      <c r="H898" s="47"/>
    </row>
    <row r="899" s="2" customFormat="1" ht="16.8" customHeight="1">
      <c r="A899" s="41"/>
      <c r="B899" s="47"/>
      <c r="C899" s="321" t="s">
        <v>19</v>
      </c>
      <c r="D899" s="321" t="s">
        <v>2947</v>
      </c>
      <c r="E899" s="20" t="s">
        <v>19</v>
      </c>
      <c r="F899" s="322">
        <v>5.5300000000000002</v>
      </c>
      <c r="G899" s="41"/>
      <c r="H899" s="47"/>
    </row>
    <row r="900" s="2" customFormat="1" ht="16.8" customHeight="1">
      <c r="A900" s="41"/>
      <c r="B900" s="47"/>
      <c r="C900" s="321" t="s">
        <v>19</v>
      </c>
      <c r="D900" s="321" t="s">
        <v>2948</v>
      </c>
      <c r="E900" s="20" t="s">
        <v>19</v>
      </c>
      <c r="F900" s="322">
        <v>5.5300000000000002</v>
      </c>
      <c r="G900" s="41"/>
      <c r="H900" s="47"/>
    </row>
    <row r="901" s="2" customFormat="1" ht="16.8" customHeight="1">
      <c r="A901" s="41"/>
      <c r="B901" s="47"/>
      <c r="C901" s="321" t="s">
        <v>19</v>
      </c>
      <c r="D901" s="321" t="s">
        <v>2949</v>
      </c>
      <c r="E901" s="20" t="s">
        <v>19</v>
      </c>
      <c r="F901" s="322">
        <v>5.5300000000000002</v>
      </c>
      <c r="G901" s="41"/>
      <c r="H901" s="47"/>
    </row>
    <row r="902" s="2" customFormat="1" ht="16.8" customHeight="1">
      <c r="A902" s="41"/>
      <c r="B902" s="47"/>
      <c r="C902" s="321" t="s">
        <v>19</v>
      </c>
      <c r="D902" s="321" t="s">
        <v>2950</v>
      </c>
      <c r="E902" s="20" t="s">
        <v>19</v>
      </c>
      <c r="F902" s="322">
        <v>5.5300000000000002</v>
      </c>
      <c r="G902" s="41"/>
      <c r="H902" s="47"/>
    </row>
    <row r="903" s="2" customFormat="1" ht="16.8" customHeight="1">
      <c r="A903" s="41"/>
      <c r="B903" s="47"/>
      <c r="C903" s="321" t="s">
        <v>19</v>
      </c>
      <c r="D903" s="321" t="s">
        <v>2951</v>
      </c>
      <c r="E903" s="20" t="s">
        <v>19</v>
      </c>
      <c r="F903" s="322">
        <v>5.5300000000000002</v>
      </c>
      <c r="G903" s="41"/>
      <c r="H903" s="47"/>
    </row>
    <row r="904" s="2" customFormat="1" ht="16.8" customHeight="1">
      <c r="A904" s="41"/>
      <c r="B904" s="47"/>
      <c r="C904" s="321" t="s">
        <v>19</v>
      </c>
      <c r="D904" s="321" t="s">
        <v>2952</v>
      </c>
      <c r="E904" s="20" t="s">
        <v>19</v>
      </c>
      <c r="F904" s="322">
        <v>5.5300000000000002</v>
      </c>
      <c r="G904" s="41"/>
      <c r="H904" s="47"/>
    </row>
    <row r="905" s="2" customFormat="1" ht="16.8" customHeight="1">
      <c r="A905" s="41"/>
      <c r="B905" s="47"/>
      <c r="C905" s="321" t="s">
        <v>19</v>
      </c>
      <c r="D905" s="321" t="s">
        <v>2953</v>
      </c>
      <c r="E905" s="20" t="s">
        <v>19</v>
      </c>
      <c r="F905" s="322">
        <v>5.5300000000000002</v>
      </c>
      <c r="G905" s="41"/>
      <c r="H905" s="47"/>
    </row>
    <row r="906" s="2" customFormat="1" ht="16.8" customHeight="1">
      <c r="A906" s="41"/>
      <c r="B906" s="47"/>
      <c r="C906" s="321" t="s">
        <v>217</v>
      </c>
      <c r="D906" s="321" t="s">
        <v>386</v>
      </c>
      <c r="E906" s="20" t="s">
        <v>19</v>
      </c>
      <c r="F906" s="322">
        <v>160.37000000000001</v>
      </c>
      <c r="G906" s="41"/>
      <c r="H906" s="47"/>
    </row>
    <row r="907" s="2" customFormat="1" ht="16.8" customHeight="1">
      <c r="A907" s="41"/>
      <c r="B907" s="47"/>
      <c r="C907" s="323" t="s">
        <v>9051</v>
      </c>
      <c r="D907" s="41"/>
      <c r="E907" s="41"/>
      <c r="F907" s="41"/>
      <c r="G907" s="41"/>
      <c r="H907" s="47"/>
    </row>
    <row r="908" s="2" customFormat="1" ht="16.8" customHeight="1">
      <c r="A908" s="41"/>
      <c r="B908" s="47"/>
      <c r="C908" s="321" t="s">
        <v>2922</v>
      </c>
      <c r="D908" s="321" t="s">
        <v>2923</v>
      </c>
      <c r="E908" s="20" t="s">
        <v>153</v>
      </c>
      <c r="F908" s="322">
        <v>160.37000000000001</v>
      </c>
      <c r="G908" s="41"/>
      <c r="H908" s="47"/>
    </row>
    <row r="909" s="2" customFormat="1">
      <c r="A909" s="41"/>
      <c r="B909" s="47"/>
      <c r="C909" s="321" t="s">
        <v>2886</v>
      </c>
      <c r="D909" s="321" t="s">
        <v>9123</v>
      </c>
      <c r="E909" s="20" t="s">
        <v>153</v>
      </c>
      <c r="F909" s="322">
        <v>792.26199999999994</v>
      </c>
      <c r="G909" s="41"/>
      <c r="H909" s="47"/>
    </row>
    <row r="910" s="2" customFormat="1" ht="16.8" customHeight="1">
      <c r="A910" s="41"/>
      <c r="B910" s="47"/>
      <c r="C910" s="317" t="s">
        <v>187</v>
      </c>
      <c r="D910" s="318" t="s">
        <v>188</v>
      </c>
      <c r="E910" s="319" t="s">
        <v>153</v>
      </c>
      <c r="F910" s="320">
        <v>20.23</v>
      </c>
      <c r="G910" s="41"/>
      <c r="H910" s="47"/>
    </row>
    <row r="911" s="2" customFormat="1" ht="16.8" customHeight="1">
      <c r="A911" s="41"/>
      <c r="B911" s="47"/>
      <c r="C911" s="321" t="s">
        <v>19</v>
      </c>
      <c r="D911" s="321" t="s">
        <v>188</v>
      </c>
      <c r="E911" s="20" t="s">
        <v>19</v>
      </c>
      <c r="F911" s="322">
        <v>0</v>
      </c>
      <c r="G911" s="41"/>
      <c r="H911" s="47"/>
    </row>
    <row r="912" s="2" customFormat="1" ht="16.8" customHeight="1">
      <c r="A912" s="41"/>
      <c r="B912" s="47"/>
      <c r="C912" s="321" t="s">
        <v>19</v>
      </c>
      <c r="D912" s="321" t="s">
        <v>1529</v>
      </c>
      <c r="E912" s="20" t="s">
        <v>19</v>
      </c>
      <c r="F912" s="322">
        <v>3.27</v>
      </c>
      <c r="G912" s="41"/>
      <c r="H912" s="47"/>
    </row>
    <row r="913" s="2" customFormat="1" ht="16.8" customHeight="1">
      <c r="A913" s="41"/>
      <c r="B913" s="47"/>
      <c r="C913" s="321" t="s">
        <v>19</v>
      </c>
      <c r="D913" s="321" t="s">
        <v>1530</v>
      </c>
      <c r="E913" s="20" t="s">
        <v>19</v>
      </c>
      <c r="F913" s="322">
        <v>6.9400000000000004</v>
      </c>
      <c r="G913" s="41"/>
      <c r="H913" s="47"/>
    </row>
    <row r="914" s="2" customFormat="1" ht="16.8" customHeight="1">
      <c r="A914" s="41"/>
      <c r="B914" s="47"/>
      <c r="C914" s="321" t="s">
        <v>19</v>
      </c>
      <c r="D914" s="321" t="s">
        <v>1531</v>
      </c>
      <c r="E914" s="20" t="s">
        <v>19</v>
      </c>
      <c r="F914" s="322">
        <v>6.75</v>
      </c>
      <c r="G914" s="41"/>
      <c r="H914" s="47"/>
    </row>
    <row r="915" s="2" customFormat="1" ht="16.8" customHeight="1">
      <c r="A915" s="41"/>
      <c r="B915" s="47"/>
      <c r="C915" s="321" t="s">
        <v>19</v>
      </c>
      <c r="D915" s="321" t="s">
        <v>1532</v>
      </c>
      <c r="E915" s="20" t="s">
        <v>19</v>
      </c>
      <c r="F915" s="322">
        <v>3.27</v>
      </c>
      <c r="G915" s="41"/>
      <c r="H915" s="47"/>
    </row>
    <row r="916" s="2" customFormat="1" ht="16.8" customHeight="1">
      <c r="A916" s="41"/>
      <c r="B916" s="47"/>
      <c r="C916" s="321" t="s">
        <v>187</v>
      </c>
      <c r="D916" s="321" t="s">
        <v>447</v>
      </c>
      <c r="E916" s="20" t="s">
        <v>19</v>
      </c>
      <c r="F916" s="322">
        <v>20.23</v>
      </c>
      <c r="G916" s="41"/>
      <c r="H916" s="47"/>
    </row>
    <row r="917" s="2" customFormat="1" ht="16.8" customHeight="1">
      <c r="A917" s="41"/>
      <c r="B917" s="47"/>
      <c r="C917" s="323" t="s">
        <v>9051</v>
      </c>
      <c r="D917" s="41"/>
      <c r="E917" s="41"/>
      <c r="F917" s="41"/>
      <c r="G917" s="41"/>
      <c r="H917" s="47"/>
    </row>
    <row r="918" s="2" customFormat="1" ht="16.8" customHeight="1">
      <c r="A918" s="41"/>
      <c r="B918" s="47"/>
      <c r="C918" s="321" t="s">
        <v>1525</v>
      </c>
      <c r="D918" s="321" t="s">
        <v>9124</v>
      </c>
      <c r="E918" s="20" t="s">
        <v>153</v>
      </c>
      <c r="F918" s="322">
        <v>2543.9899999999998</v>
      </c>
      <c r="G918" s="41"/>
      <c r="H918" s="47"/>
    </row>
    <row r="919" s="2" customFormat="1">
      <c r="A919" s="41"/>
      <c r="B919" s="47"/>
      <c r="C919" s="321" t="s">
        <v>1454</v>
      </c>
      <c r="D919" s="321" t="s">
        <v>9125</v>
      </c>
      <c r="E919" s="20" t="s">
        <v>212</v>
      </c>
      <c r="F919" s="322">
        <v>1.4970000000000001</v>
      </c>
      <c r="G919" s="41"/>
      <c r="H919" s="47"/>
    </row>
    <row r="920" s="2" customFormat="1" ht="16.8" customHeight="1">
      <c r="A920" s="41"/>
      <c r="B920" s="47"/>
      <c r="C920" s="321" t="s">
        <v>1466</v>
      </c>
      <c r="D920" s="321" t="s">
        <v>9126</v>
      </c>
      <c r="E920" s="20" t="s">
        <v>212</v>
      </c>
      <c r="F920" s="322">
        <v>1.4970000000000001</v>
      </c>
      <c r="G920" s="41"/>
      <c r="H920" s="47"/>
    </row>
    <row r="921" s="2" customFormat="1">
      <c r="A921" s="41"/>
      <c r="B921" s="47"/>
      <c r="C921" s="321" t="s">
        <v>1476</v>
      </c>
      <c r="D921" s="321" t="s">
        <v>9127</v>
      </c>
      <c r="E921" s="20" t="s">
        <v>212</v>
      </c>
      <c r="F921" s="322">
        <v>1.4970000000000001</v>
      </c>
      <c r="G921" s="41"/>
      <c r="H921" s="47"/>
    </row>
    <row r="922" s="2" customFormat="1" ht="16.8" customHeight="1">
      <c r="A922" s="41"/>
      <c r="B922" s="47"/>
      <c r="C922" s="321" t="s">
        <v>1491</v>
      </c>
      <c r="D922" s="321" t="s">
        <v>9128</v>
      </c>
      <c r="E922" s="20" t="s">
        <v>212</v>
      </c>
      <c r="F922" s="322">
        <v>1.4970000000000001</v>
      </c>
      <c r="G922" s="41"/>
      <c r="H922" s="47"/>
    </row>
    <row r="923" s="2" customFormat="1" ht="16.8" customHeight="1">
      <c r="A923" s="41"/>
      <c r="B923" s="47"/>
      <c r="C923" s="321" t="s">
        <v>1501</v>
      </c>
      <c r="D923" s="321" t="s">
        <v>9129</v>
      </c>
      <c r="E923" s="20" t="s">
        <v>463</v>
      </c>
      <c r="F923" s="322">
        <v>0.16300000000000001</v>
      </c>
      <c r="G923" s="41"/>
      <c r="H923" s="47"/>
    </row>
    <row r="924" s="2" customFormat="1" ht="16.8" customHeight="1">
      <c r="A924" s="41"/>
      <c r="B924" s="47"/>
      <c r="C924" s="321" t="s">
        <v>2305</v>
      </c>
      <c r="D924" s="321" t="s">
        <v>9130</v>
      </c>
      <c r="E924" s="20" t="s">
        <v>153</v>
      </c>
      <c r="F924" s="322">
        <v>1921.4100000000001</v>
      </c>
      <c r="G924" s="41"/>
      <c r="H924" s="47"/>
    </row>
    <row r="925" s="2" customFormat="1" ht="16.8" customHeight="1">
      <c r="A925" s="41"/>
      <c r="B925" s="47"/>
      <c r="C925" s="321" t="s">
        <v>2344</v>
      </c>
      <c r="D925" s="321" t="s">
        <v>9131</v>
      </c>
      <c r="E925" s="20" t="s">
        <v>153</v>
      </c>
      <c r="F925" s="322">
        <v>2543.9899999999998</v>
      </c>
      <c r="G925" s="41"/>
      <c r="H925" s="47"/>
    </row>
    <row r="926" s="2" customFormat="1" ht="16.8" customHeight="1">
      <c r="A926" s="41"/>
      <c r="B926" s="47"/>
      <c r="C926" s="321" t="s">
        <v>2310</v>
      </c>
      <c r="D926" s="321" t="s">
        <v>2311</v>
      </c>
      <c r="E926" s="20" t="s">
        <v>153</v>
      </c>
      <c r="F926" s="322">
        <v>21.242000000000001</v>
      </c>
      <c r="G926" s="41"/>
      <c r="H926" s="47"/>
    </row>
    <row r="927" s="2" customFormat="1" ht="16.8" customHeight="1">
      <c r="A927" s="41"/>
      <c r="B927" s="47"/>
      <c r="C927" s="321" t="s">
        <v>2350</v>
      </c>
      <c r="D927" s="321" t="s">
        <v>2351</v>
      </c>
      <c r="E927" s="20" t="s">
        <v>2019</v>
      </c>
      <c r="F927" s="322">
        <v>43249.699999999997</v>
      </c>
      <c r="G927" s="41"/>
      <c r="H927" s="47"/>
    </row>
    <row r="928" s="2" customFormat="1" ht="16.8" customHeight="1">
      <c r="A928" s="41"/>
      <c r="B928" s="47"/>
      <c r="C928" s="317" t="s">
        <v>176</v>
      </c>
      <c r="D928" s="318" t="s">
        <v>177</v>
      </c>
      <c r="E928" s="319" t="s">
        <v>153</v>
      </c>
      <c r="F928" s="320">
        <v>525.95000000000005</v>
      </c>
      <c r="G928" s="41"/>
      <c r="H928" s="47"/>
    </row>
    <row r="929" s="2" customFormat="1" ht="16.8" customHeight="1">
      <c r="A929" s="41"/>
      <c r="B929" s="47"/>
      <c r="C929" s="321" t="s">
        <v>19</v>
      </c>
      <c r="D929" s="321" t="s">
        <v>2377</v>
      </c>
      <c r="E929" s="20" t="s">
        <v>19</v>
      </c>
      <c r="F929" s="322">
        <v>0</v>
      </c>
      <c r="G929" s="41"/>
      <c r="H929" s="47"/>
    </row>
    <row r="930" s="2" customFormat="1" ht="16.8" customHeight="1">
      <c r="A930" s="41"/>
      <c r="B930" s="47"/>
      <c r="C930" s="321" t="s">
        <v>19</v>
      </c>
      <c r="D930" s="321" t="s">
        <v>668</v>
      </c>
      <c r="E930" s="20" t="s">
        <v>19</v>
      </c>
      <c r="F930" s="322">
        <v>0</v>
      </c>
      <c r="G930" s="41"/>
      <c r="H930" s="47"/>
    </row>
    <row r="931" s="2" customFormat="1" ht="16.8" customHeight="1">
      <c r="A931" s="41"/>
      <c r="B931" s="47"/>
      <c r="C931" s="321" t="s">
        <v>19</v>
      </c>
      <c r="D931" s="321" t="s">
        <v>673</v>
      </c>
      <c r="E931" s="20" t="s">
        <v>19</v>
      </c>
      <c r="F931" s="322">
        <v>0</v>
      </c>
      <c r="G931" s="41"/>
      <c r="H931" s="47"/>
    </row>
    <row r="932" s="2" customFormat="1" ht="16.8" customHeight="1">
      <c r="A932" s="41"/>
      <c r="B932" s="47"/>
      <c r="C932" s="321" t="s">
        <v>19</v>
      </c>
      <c r="D932" s="321" t="s">
        <v>177</v>
      </c>
      <c r="E932" s="20" t="s">
        <v>19</v>
      </c>
      <c r="F932" s="322">
        <v>0</v>
      </c>
      <c r="G932" s="41"/>
      <c r="H932" s="47"/>
    </row>
    <row r="933" s="2" customFormat="1" ht="16.8" customHeight="1">
      <c r="A933" s="41"/>
      <c r="B933" s="47"/>
      <c r="C933" s="321" t="s">
        <v>19</v>
      </c>
      <c r="D933" s="321" t="s">
        <v>2742</v>
      </c>
      <c r="E933" s="20" t="s">
        <v>19</v>
      </c>
      <c r="F933" s="322">
        <v>6.9699999999999998</v>
      </c>
      <c r="G933" s="41"/>
      <c r="H933" s="47"/>
    </row>
    <row r="934" s="2" customFormat="1" ht="16.8" customHeight="1">
      <c r="A934" s="41"/>
      <c r="B934" s="47"/>
      <c r="C934" s="321" t="s">
        <v>19</v>
      </c>
      <c r="D934" s="321" t="s">
        <v>2743</v>
      </c>
      <c r="E934" s="20" t="s">
        <v>19</v>
      </c>
      <c r="F934" s="322">
        <v>80.560000000000002</v>
      </c>
      <c r="G934" s="41"/>
      <c r="H934" s="47"/>
    </row>
    <row r="935" s="2" customFormat="1" ht="16.8" customHeight="1">
      <c r="A935" s="41"/>
      <c r="B935" s="47"/>
      <c r="C935" s="321" t="s">
        <v>19</v>
      </c>
      <c r="D935" s="321" t="s">
        <v>2745</v>
      </c>
      <c r="E935" s="20" t="s">
        <v>19</v>
      </c>
      <c r="F935" s="322">
        <v>15.94</v>
      </c>
      <c r="G935" s="41"/>
      <c r="H935" s="47"/>
    </row>
    <row r="936" s="2" customFormat="1" ht="16.8" customHeight="1">
      <c r="A936" s="41"/>
      <c r="B936" s="47"/>
      <c r="C936" s="321" t="s">
        <v>19</v>
      </c>
      <c r="D936" s="321" t="s">
        <v>2746</v>
      </c>
      <c r="E936" s="20" t="s">
        <v>19</v>
      </c>
      <c r="F936" s="322">
        <v>66.180000000000007</v>
      </c>
      <c r="G936" s="41"/>
      <c r="H936" s="47"/>
    </row>
    <row r="937" s="2" customFormat="1" ht="16.8" customHeight="1">
      <c r="A937" s="41"/>
      <c r="B937" s="47"/>
      <c r="C937" s="321" t="s">
        <v>19</v>
      </c>
      <c r="D937" s="321" t="s">
        <v>2747</v>
      </c>
      <c r="E937" s="20" t="s">
        <v>19</v>
      </c>
      <c r="F937" s="322">
        <v>10.34</v>
      </c>
      <c r="G937" s="41"/>
      <c r="H937" s="47"/>
    </row>
    <row r="938" s="2" customFormat="1" ht="16.8" customHeight="1">
      <c r="A938" s="41"/>
      <c r="B938" s="47"/>
      <c r="C938" s="321" t="s">
        <v>19</v>
      </c>
      <c r="D938" s="321" t="s">
        <v>2894</v>
      </c>
      <c r="E938" s="20" t="s">
        <v>19</v>
      </c>
      <c r="F938" s="322">
        <v>14.82</v>
      </c>
      <c r="G938" s="41"/>
      <c r="H938" s="47"/>
    </row>
    <row r="939" s="2" customFormat="1" ht="16.8" customHeight="1">
      <c r="A939" s="41"/>
      <c r="B939" s="47"/>
      <c r="C939" s="321" t="s">
        <v>19</v>
      </c>
      <c r="D939" s="321" t="s">
        <v>2895</v>
      </c>
      <c r="E939" s="20" t="s">
        <v>19</v>
      </c>
      <c r="F939" s="322">
        <v>91.109999999999999</v>
      </c>
      <c r="G939" s="41"/>
      <c r="H939" s="47"/>
    </row>
    <row r="940" s="2" customFormat="1" ht="16.8" customHeight="1">
      <c r="A940" s="41"/>
      <c r="B940" s="47"/>
      <c r="C940" s="321" t="s">
        <v>19</v>
      </c>
      <c r="D940" s="321" t="s">
        <v>2896</v>
      </c>
      <c r="E940" s="20" t="s">
        <v>19</v>
      </c>
      <c r="F940" s="322">
        <v>28.629999999999999</v>
      </c>
      <c r="G940" s="41"/>
      <c r="H940" s="47"/>
    </row>
    <row r="941" s="2" customFormat="1" ht="16.8" customHeight="1">
      <c r="A941" s="41"/>
      <c r="B941" s="47"/>
      <c r="C941" s="321" t="s">
        <v>19</v>
      </c>
      <c r="D941" s="321" t="s">
        <v>2897</v>
      </c>
      <c r="E941" s="20" t="s">
        <v>19</v>
      </c>
      <c r="F941" s="322">
        <v>28.629999999999999</v>
      </c>
      <c r="G941" s="41"/>
      <c r="H941" s="47"/>
    </row>
    <row r="942" s="2" customFormat="1" ht="16.8" customHeight="1">
      <c r="A942" s="41"/>
      <c r="B942" s="47"/>
      <c r="C942" s="321" t="s">
        <v>19</v>
      </c>
      <c r="D942" s="321" t="s">
        <v>2898</v>
      </c>
      <c r="E942" s="20" t="s">
        <v>19</v>
      </c>
      <c r="F942" s="322">
        <v>28.629999999999999</v>
      </c>
      <c r="G942" s="41"/>
      <c r="H942" s="47"/>
    </row>
    <row r="943" s="2" customFormat="1" ht="16.8" customHeight="1">
      <c r="A943" s="41"/>
      <c r="B943" s="47"/>
      <c r="C943" s="321" t="s">
        <v>19</v>
      </c>
      <c r="D943" s="321" t="s">
        <v>2899</v>
      </c>
      <c r="E943" s="20" t="s">
        <v>19</v>
      </c>
      <c r="F943" s="322">
        <v>28.629999999999999</v>
      </c>
      <c r="G943" s="41"/>
      <c r="H943" s="47"/>
    </row>
    <row r="944" s="2" customFormat="1" ht="16.8" customHeight="1">
      <c r="A944" s="41"/>
      <c r="B944" s="47"/>
      <c r="C944" s="321" t="s">
        <v>19</v>
      </c>
      <c r="D944" s="321" t="s">
        <v>2900</v>
      </c>
      <c r="E944" s="20" t="s">
        <v>19</v>
      </c>
      <c r="F944" s="322">
        <v>28.629999999999999</v>
      </c>
      <c r="G944" s="41"/>
      <c r="H944" s="47"/>
    </row>
    <row r="945" s="2" customFormat="1" ht="16.8" customHeight="1">
      <c r="A945" s="41"/>
      <c r="B945" s="47"/>
      <c r="C945" s="321" t="s">
        <v>19</v>
      </c>
      <c r="D945" s="321" t="s">
        <v>2901</v>
      </c>
      <c r="E945" s="20" t="s">
        <v>19</v>
      </c>
      <c r="F945" s="322">
        <v>28.629999999999999</v>
      </c>
      <c r="G945" s="41"/>
      <c r="H945" s="47"/>
    </row>
    <row r="946" s="2" customFormat="1" ht="16.8" customHeight="1">
      <c r="A946" s="41"/>
      <c r="B946" s="47"/>
      <c r="C946" s="321" t="s">
        <v>19</v>
      </c>
      <c r="D946" s="321" t="s">
        <v>2756</v>
      </c>
      <c r="E946" s="20" t="s">
        <v>19</v>
      </c>
      <c r="F946" s="322">
        <v>13.65</v>
      </c>
      <c r="G946" s="41"/>
      <c r="H946" s="47"/>
    </row>
    <row r="947" s="2" customFormat="1" ht="16.8" customHeight="1">
      <c r="A947" s="41"/>
      <c r="B947" s="47"/>
      <c r="C947" s="321" t="s">
        <v>19</v>
      </c>
      <c r="D947" s="321" t="s">
        <v>2757</v>
      </c>
      <c r="E947" s="20" t="s">
        <v>19</v>
      </c>
      <c r="F947" s="322">
        <v>6.7800000000000002</v>
      </c>
      <c r="G947" s="41"/>
      <c r="H947" s="47"/>
    </row>
    <row r="948" s="2" customFormat="1" ht="16.8" customHeight="1">
      <c r="A948" s="41"/>
      <c r="B948" s="47"/>
      <c r="C948" s="321" t="s">
        <v>19</v>
      </c>
      <c r="D948" s="321" t="s">
        <v>2759</v>
      </c>
      <c r="E948" s="20" t="s">
        <v>19</v>
      </c>
      <c r="F948" s="322">
        <v>38.630000000000003</v>
      </c>
      <c r="G948" s="41"/>
      <c r="H948" s="47"/>
    </row>
    <row r="949" s="2" customFormat="1" ht="16.8" customHeight="1">
      <c r="A949" s="41"/>
      <c r="B949" s="47"/>
      <c r="C949" s="321" t="s">
        <v>19</v>
      </c>
      <c r="D949" s="321" t="s">
        <v>2761</v>
      </c>
      <c r="E949" s="20" t="s">
        <v>19</v>
      </c>
      <c r="F949" s="322">
        <v>9.1899999999999995</v>
      </c>
      <c r="G949" s="41"/>
      <c r="H949" s="47"/>
    </row>
    <row r="950" s="2" customFormat="1" ht="16.8" customHeight="1">
      <c r="A950" s="41"/>
      <c r="B950" s="47"/>
      <c r="C950" s="321" t="s">
        <v>176</v>
      </c>
      <c r="D950" s="321" t="s">
        <v>447</v>
      </c>
      <c r="E950" s="20" t="s">
        <v>19</v>
      </c>
      <c r="F950" s="322">
        <v>525.95000000000005</v>
      </c>
      <c r="G950" s="41"/>
      <c r="H950" s="47"/>
    </row>
    <row r="951" s="2" customFormat="1" ht="16.8" customHeight="1">
      <c r="A951" s="41"/>
      <c r="B951" s="47"/>
      <c r="C951" s="323" t="s">
        <v>9051</v>
      </c>
      <c r="D951" s="41"/>
      <c r="E951" s="41"/>
      <c r="F951" s="41"/>
      <c r="G951" s="41"/>
      <c r="H951" s="47"/>
    </row>
    <row r="952" s="2" customFormat="1" ht="16.8" customHeight="1">
      <c r="A952" s="41"/>
      <c r="B952" s="47"/>
      <c r="C952" s="321" t="s">
        <v>4688</v>
      </c>
      <c r="D952" s="321" t="s">
        <v>9132</v>
      </c>
      <c r="E952" s="20" t="s">
        <v>153</v>
      </c>
      <c r="F952" s="322">
        <v>2219.2170000000001</v>
      </c>
      <c r="G952" s="41"/>
      <c r="H952" s="47"/>
    </row>
    <row r="953" s="2" customFormat="1" ht="16.8" customHeight="1">
      <c r="A953" s="41"/>
      <c r="B953" s="47"/>
      <c r="C953" s="321" t="s">
        <v>1513</v>
      </c>
      <c r="D953" s="321" t="s">
        <v>9133</v>
      </c>
      <c r="E953" s="20" t="s">
        <v>153</v>
      </c>
      <c r="F953" s="322">
        <v>2502.71</v>
      </c>
      <c r="G953" s="41"/>
      <c r="H953" s="47"/>
    </row>
    <row r="954" s="2" customFormat="1" ht="16.8" customHeight="1">
      <c r="A954" s="41"/>
      <c r="B954" s="47"/>
      <c r="C954" s="321" t="s">
        <v>1518</v>
      </c>
      <c r="D954" s="321" t="s">
        <v>9134</v>
      </c>
      <c r="E954" s="20" t="s">
        <v>153</v>
      </c>
      <c r="F954" s="322">
        <v>1203.06</v>
      </c>
      <c r="G954" s="41"/>
      <c r="H954" s="47"/>
    </row>
    <row r="955" s="2" customFormat="1" ht="16.8" customHeight="1">
      <c r="A955" s="41"/>
      <c r="B955" s="47"/>
      <c r="C955" s="321" t="s">
        <v>1525</v>
      </c>
      <c r="D955" s="321" t="s">
        <v>9124</v>
      </c>
      <c r="E955" s="20" t="s">
        <v>153</v>
      </c>
      <c r="F955" s="322">
        <v>2543.9899999999998</v>
      </c>
      <c r="G955" s="41"/>
      <c r="H955" s="47"/>
    </row>
    <row r="956" s="2" customFormat="1" ht="16.8" customHeight="1">
      <c r="A956" s="41"/>
      <c r="B956" s="47"/>
      <c r="C956" s="321" t="s">
        <v>2325</v>
      </c>
      <c r="D956" s="321" t="s">
        <v>9135</v>
      </c>
      <c r="E956" s="20" t="s">
        <v>153</v>
      </c>
      <c r="F956" s="322">
        <v>622.58000000000004</v>
      </c>
      <c r="G956" s="41"/>
      <c r="H956" s="47"/>
    </row>
    <row r="957" s="2" customFormat="1" ht="16.8" customHeight="1">
      <c r="A957" s="41"/>
      <c r="B957" s="47"/>
      <c r="C957" s="321" t="s">
        <v>2344</v>
      </c>
      <c r="D957" s="321" t="s">
        <v>9131</v>
      </c>
      <c r="E957" s="20" t="s">
        <v>153</v>
      </c>
      <c r="F957" s="322">
        <v>2543.9899999999998</v>
      </c>
      <c r="G957" s="41"/>
      <c r="H957" s="47"/>
    </row>
    <row r="958" s="2" customFormat="1" ht="16.8" customHeight="1">
      <c r="A958" s="41"/>
      <c r="B958" s="47"/>
      <c r="C958" s="321" t="s">
        <v>4701</v>
      </c>
      <c r="D958" s="321" t="s">
        <v>9136</v>
      </c>
      <c r="E958" s="20" t="s">
        <v>153</v>
      </c>
      <c r="F958" s="322">
        <v>2197.607</v>
      </c>
      <c r="G958" s="41"/>
      <c r="H958" s="47"/>
    </row>
    <row r="959" s="2" customFormat="1" ht="16.8" customHeight="1">
      <c r="A959" s="41"/>
      <c r="B959" s="47"/>
      <c r="C959" s="321" t="s">
        <v>4706</v>
      </c>
      <c r="D959" s="321" t="s">
        <v>9137</v>
      </c>
      <c r="E959" s="20" t="s">
        <v>153</v>
      </c>
      <c r="F959" s="322">
        <v>2197.607</v>
      </c>
      <c r="G959" s="41"/>
      <c r="H959" s="47"/>
    </row>
    <row r="960" s="2" customFormat="1">
      <c r="A960" s="41"/>
      <c r="B960" s="47"/>
      <c r="C960" s="321" t="s">
        <v>4710</v>
      </c>
      <c r="D960" s="321" t="s">
        <v>9138</v>
      </c>
      <c r="E960" s="20" t="s">
        <v>153</v>
      </c>
      <c r="F960" s="322">
        <v>2166.5300000000002</v>
      </c>
      <c r="G960" s="41"/>
      <c r="H960" s="47"/>
    </row>
    <row r="961" s="2" customFormat="1" ht="16.8" customHeight="1">
      <c r="A961" s="41"/>
      <c r="B961" s="47"/>
      <c r="C961" s="321" t="s">
        <v>4715</v>
      </c>
      <c r="D961" s="321" t="s">
        <v>4716</v>
      </c>
      <c r="E961" s="20" t="s">
        <v>153</v>
      </c>
      <c r="F961" s="322">
        <v>2197.607</v>
      </c>
      <c r="G961" s="41"/>
      <c r="H961" s="47"/>
    </row>
    <row r="962" s="2" customFormat="1">
      <c r="A962" s="41"/>
      <c r="B962" s="47"/>
      <c r="C962" s="321" t="s">
        <v>4934</v>
      </c>
      <c r="D962" s="321" t="s">
        <v>9139</v>
      </c>
      <c r="E962" s="20" t="s">
        <v>153</v>
      </c>
      <c r="F962" s="322">
        <v>2197.607</v>
      </c>
      <c r="G962" s="41"/>
      <c r="H962" s="47"/>
    </row>
    <row r="963" s="2" customFormat="1" ht="16.8" customHeight="1">
      <c r="A963" s="41"/>
      <c r="B963" s="47"/>
      <c r="C963" s="321" t="s">
        <v>2335</v>
      </c>
      <c r="D963" s="321" t="s">
        <v>2336</v>
      </c>
      <c r="E963" s="20" t="s">
        <v>153</v>
      </c>
      <c r="F963" s="322">
        <v>1148.53</v>
      </c>
      <c r="G963" s="41"/>
      <c r="H963" s="47"/>
    </row>
    <row r="964" s="2" customFormat="1" ht="16.8" customHeight="1">
      <c r="A964" s="41"/>
      <c r="B964" s="47"/>
      <c r="C964" s="321" t="s">
        <v>2350</v>
      </c>
      <c r="D964" s="321" t="s">
        <v>2351</v>
      </c>
      <c r="E964" s="20" t="s">
        <v>2019</v>
      </c>
      <c r="F964" s="322">
        <v>43249.699999999997</v>
      </c>
      <c r="G964" s="41"/>
      <c r="H964" s="47"/>
    </row>
    <row r="965" s="2" customFormat="1" ht="16.8" customHeight="1">
      <c r="A965" s="41"/>
      <c r="B965" s="47"/>
      <c r="C965" s="317" t="s">
        <v>165</v>
      </c>
      <c r="D965" s="318" t="s">
        <v>166</v>
      </c>
      <c r="E965" s="319" t="s">
        <v>153</v>
      </c>
      <c r="F965" s="320">
        <v>75.579999999999998</v>
      </c>
      <c r="G965" s="41"/>
      <c r="H965" s="47"/>
    </row>
    <row r="966" s="2" customFormat="1" ht="16.8" customHeight="1">
      <c r="A966" s="41"/>
      <c r="B966" s="47"/>
      <c r="C966" s="321" t="s">
        <v>19</v>
      </c>
      <c r="D966" s="321" t="s">
        <v>2377</v>
      </c>
      <c r="E966" s="20" t="s">
        <v>19</v>
      </c>
      <c r="F966" s="322">
        <v>0</v>
      </c>
      <c r="G966" s="41"/>
      <c r="H966" s="47"/>
    </row>
    <row r="967" s="2" customFormat="1" ht="16.8" customHeight="1">
      <c r="A967" s="41"/>
      <c r="B967" s="47"/>
      <c r="C967" s="321" t="s">
        <v>19</v>
      </c>
      <c r="D967" s="321" t="s">
        <v>668</v>
      </c>
      <c r="E967" s="20" t="s">
        <v>19</v>
      </c>
      <c r="F967" s="322">
        <v>0</v>
      </c>
      <c r="G967" s="41"/>
      <c r="H967" s="47"/>
    </row>
    <row r="968" s="2" customFormat="1" ht="16.8" customHeight="1">
      <c r="A968" s="41"/>
      <c r="B968" s="47"/>
      <c r="C968" s="321" t="s">
        <v>19</v>
      </c>
      <c r="D968" s="321" t="s">
        <v>673</v>
      </c>
      <c r="E968" s="20" t="s">
        <v>19</v>
      </c>
      <c r="F968" s="322">
        <v>0</v>
      </c>
      <c r="G968" s="41"/>
      <c r="H968" s="47"/>
    </row>
    <row r="969" s="2" customFormat="1" ht="16.8" customHeight="1">
      <c r="A969" s="41"/>
      <c r="B969" s="47"/>
      <c r="C969" s="321" t="s">
        <v>19</v>
      </c>
      <c r="D969" s="321" t="s">
        <v>166</v>
      </c>
      <c r="E969" s="20" t="s">
        <v>19</v>
      </c>
      <c r="F969" s="322">
        <v>0</v>
      </c>
      <c r="G969" s="41"/>
      <c r="H969" s="47"/>
    </row>
    <row r="970" s="2" customFormat="1" ht="16.8" customHeight="1">
      <c r="A970" s="41"/>
      <c r="B970" s="47"/>
      <c r="C970" s="321" t="s">
        <v>19</v>
      </c>
      <c r="D970" s="321" t="s">
        <v>2744</v>
      </c>
      <c r="E970" s="20" t="s">
        <v>19</v>
      </c>
      <c r="F970" s="322">
        <v>3.6200000000000001</v>
      </c>
      <c r="G970" s="41"/>
      <c r="H970" s="47"/>
    </row>
    <row r="971" s="2" customFormat="1" ht="16.8" customHeight="1">
      <c r="A971" s="41"/>
      <c r="B971" s="47"/>
      <c r="C971" s="321" t="s">
        <v>19</v>
      </c>
      <c r="D971" s="321" t="s">
        <v>2748</v>
      </c>
      <c r="E971" s="20" t="s">
        <v>19</v>
      </c>
      <c r="F971" s="322">
        <v>3.7799999999999998</v>
      </c>
      <c r="G971" s="41"/>
      <c r="H971" s="47"/>
    </row>
    <row r="972" s="2" customFormat="1" ht="16.8" customHeight="1">
      <c r="A972" s="41"/>
      <c r="B972" s="47"/>
      <c r="C972" s="321" t="s">
        <v>19</v>
      </c>
      <c r="D972" s="321" t="s">
        <v>2749</v>
      </c>
      <c r="E972" s="20" t="s">
        <v>19</v>
      </c>
      <c r="F972" s="322">
        <v>3.7999999999999998</v>
      </c>
      <c r="G972" s="41"/>
      <c r="H972" s="47"/>
    </row>
    <row r="973" s="2" customFormat="1" ht="16.8" customHeight="1">
      <c r="A973" s="41"/>
      <c r="B973" s="47"/>
      <c r="C973" s="321" t="s">
        <v>19</v>
      </c>
      <c r="D973" s="321" t="s">
        <v>2750</v>
      </c>
      <c r="E973" s="20" t="s">
        <v>19</v>
      </c>
      <c r="F973" s="322">
        <v>6.5700000000000003</v>
      </c>
      <c r="G973" s="41"/>
      <c r="H973" s="47"/>
    </row>
    <row r="974" s="2" customFormat="1" ht="16.8" customHeight="1">
      <c r="A974" s="41"/>
      <c r="B974" s="47"/>
      <c r="C974" s="321" t="s">
        <v>19</v>
      </c>
      <c r="D974" s="321" t="s">
        <v>2862</v>
      </c>
      <c r="E974" s="20" t="s">
        <v>19</v>
      </c>
      <c r="F974" s="322">
        <v>12.58</v>
      </c>
      <c r="G974" s="41"/>
      <c r="H974" s="47"/>
    </row>
    <row r="975" s="2" customFormat="1" ht="16.8" customHeight="1">
      <c r="A975" s="41"/>
      <c r="B975" s="47"/>
      <c r="C975" s="321" t="s">
        <v>19</v>
      </c>
      <c r="D975" s="321" t="s">
        <v>2863</v>
      </c>
      <c r="E975" s="20" t="s">
        <v>19</v>
      </c>
      <c r="F975" s="322">
        <v>16.48</v>
      </c>
      <c r="G975" s="41"/>
      <c r="H975" s="47"/>
    </row>
    <row r="976" s="2" customFormat="1" ht="16.8" customHeight="1">
      <c r="A976" s="41"/>
      <c r="B976" s="47"/>
      <c r="C976" s="321" t="s">
        <v>19</v>
      </c>
      <c r="D976" s="321" t="s">
        <v>2751</v>
      </c>
      <c r="E976" s="20" t="s">
        <v>19</v>
      </c>
      <c r="F976" s="322">
        <v>6.46</v>
      </c>
      <c r="G976" s="41"/>
      <c r="H976" s="47"/>
    </row>
    <row r="977" s="2" customFormat="1" ht="16.8" customHeight="1">
      <c r="A977" s="41"/>
      <c r="B977" s="47"/>
      <c r="C977" s="321" t="s">
        <v>19</v>
      </c>
      <c r="D977" s="321" t="s">
        <v>2752</v>
      </c>
      <c r="E977" s="20" t="s">
        <v>19</v>
      </c>
      <c r="F977" s="322">
        <v>5.0599999999999996</v>
      </c>
      <c r="G977" s="41"/>
      <c r="H977" s="47"/>
    </row>
    <row r="978" s="2" customFormat="1" ht="16.8" customHeight="1">
      <c r="A978" s="41"/>
      <c r="B978" s="47"/>
      <c r="C978" s="321" t="s">
        <v>19</v>
      </c>
      <c r="D978" s="321" t="s">
        <v>2753</v>
      </c>
      <c r="E978" s="20" t="s">
        <v>19</v>
      </c>
      <c r="F978" s="322">
        <v>3.25</v>
      </c>
      <c r="G978" s="41"/>
      <c r="H978" s="47"/>
    </row>
    <row r="979" s="2" customFormat="1" ht="16.8" customHeight="1">
      <c r="A979" s="41"/>
      <c r="B979" s="47"/>
      <c r="C979" s="321" t="s">
        <v>19</v>
      </c>
      <c r="D979" s="321" t="s">
        <v>2754</v>
      </c>
      <c r="E979" s="20" t="s">
        <v>19</v>
      </c>
      <c r="F979" s="322">
        <v>3.23</v>
      </c>
      <c r="G979" s="41"/>
      <c r="H979" s="47"/>
    </row>
    <row r="980" s="2" customFormat="1" ht="16.8" customHeight="1">
      <c r="A980" s="41"/>
      <c r="B980" s="47"/>
      <c r="C980" s="321" t="s">
        <v>19</v>
      </c>
      <c r="D980" s="321" t="s">
        <v>2755</v>
      </c>
      <c r="E980" s="20" t="s">
        <v>19</v>
      </c>
      <c r="F980" s="322">
        <v>4.8099999999999996</v>
      </c>
      <c r="G980" s="41"/>
      <c r="H980" s="47"/>
    </row>
    <row r="981" s="2" customFormat="1" ht="16.8" customHeight="1">
      <c r="A981" s="41"/>
      <c r="B981" s="47"/>
      <c r="C981" s="321" t="s">
        <v>19</v>
      </c>
      <c r="D981" s="321" t="s">
        <v>4445</v>
      </c>
      <c r="E981" s="20" t="s">
        <v>19</v>
      </c>
      <c r="F981" s="322">
        <v>5.9400000000000004</v>
      </c>
      <c r="G981" s="41"/>
      <c r="H981" s="47"/>
    </row>
    <row r="982" s="2" customFormat="1" ht="16.8" customHeight="1">
      <c r="A982" s="41"/>
      <c r="B982" s="47"/>
      <c r="C982" s="321" t="s">
        <v>165</v>
      </c>
      <c r="D982" s="321" t="s">
        <v>447</v>
      </c>
      <c r="E982" s="20" t="s">
        <v>19</v>
      </c>
      <c r="F982" s="322">
        <v>75.579999999999998</v>
      </c>
      <c r="G982" s="41"/>
      <c r="H982" s="47"/>
    </row>
    <row r="983" s="2" customFormat="1" ht="16.8" customHeight="1">
      <c r="A983" s="41"/>
      <c r="B983" s="47"/>
      <c r="C983" s="323" t="s">
        <v>9051</v>
      </c>
      <c r="D983" s="41"/>
      <c r="E983" s="41"/>
      <c r="F983" s="41"/>
      <c r="G983" s="41"/>
      <c r="H983" s="47"/>
    </row>
    <row r="984" s="2" customFormat="1" ht="16.8" customHeight="1">
      <c r="A984" s="41"/>
      <c r="B984" s="47"/>
      <c r="C984" s="321" t="s">
        <v>4441</v>
      </c>
      <c r="D984" s="321" t="s">
        <v>9140</v>
      </c>
      <c r="E984" s="20" t="s">
        <v>153</v>
      </c>
      <c r="F984" s="322">
        <v>714</v>
      </c>
      <c r="G984" s="41"/>
      <c r="H984" s="47"/>
    </row>
    <row r="985" s="2" customFormat="1" ht="16.8" customHeight="1">
      <c r="A985" s="41"/>
      <c r="B985" s="47"/>
      <c r="C985" s="321" t="s">
        <v>1513</v>
      </c>
      <c r="D985" s="321" t="s">
        <v>9133</v>
      </c>
      <c r="E985" s="20" t="s">
        <v>153</v>
      </c>
      <c r="F985" s="322">
        <v>2502.71</v>
      </c>
      <c r="G985" s="41"/>
      <c r="H985" s="47"/>
    </row>
    <row r="986" s="2" customFormat="1" ht="16.8" customHeight="1">
      <c r="A986" s="41"/>
      <c r="B986" s="47"/>
      <c r="C986" s="321" t="s">
        <v>1518</v>
      </c>
      <c r="D986" s="321" t="s">
        <v>9134</v>
      </c>
      <c r="E986" s="20" t="s">
        <v>153</v>
      </c>
      <c r="F986" s="322">
        <v>1203.06</v>
      </c>
      <c r="G986" s="41"/>
      <c r="H986" s="47"/>
    </row>
    <row r="987" s="2" customFormat="1" ht="16.8" customHeight="1">
      <c r="A987" s="41"/>
      <c r="B987" s="47"/>
      <c r="C987" s="321" t="s">
        <v>1525</v>
      </c>
      <c r="D987" s="321" t="s">
        <v>9124</v>
      </c>
      <c r="E987" s="20" t="s">
        <v>153</v>
      </c>
      <c r="F987" s="322">
        <v>2543.9899999999998</v>
      </c>
      <c r="G987" s="41"/>
      <c r="H987" s="47"/>
    </row>
    <row r="988" s="2" customFormat="1" ht="16.8" customHeight="1">
      <c r="A988" s="41"/>
      <c r="B988" s="47"/>
      <c r="C988" s="321" t="s">
        <v>2325</v>
      </c>
      <c r="D988" s="321" t="s">
        <v>9135</v>
      </c>
      <c r="E988" s="20" t="s">
        <v>153</v>
      </c>
      <c r="F988" s="322">
        <v>622.58000000000004</v>
      </c>
      <c r="G988" s="41"/>
      <c r="H988" s="47"/>
    </row>
    <row r="989" s="2" customFormat="1" ht="16.8" customHeight="1">
      <c r="A989" s="41"/>
      <c r="B989" s="47"/>
      <c r="C989" s="321" t="s">
        <v>2344</v>
      </c>
      <c r="D989" s="321" t="s">
        <v>9131</v>
      </c>
      <c r="E989" s="20" t="s">
        <v>153</v>
      </c>
      <c r="F989" s="322">
        <v>2543.9899999999998</v>
      </c>
      <c r="G989" s="41"/>
      <c r="H989" s="47"/>
    </row>
    <row r="990" s="2" customFormat="1" ht="16.8" customHeight="1">
      <c r="A990" s="41"/>
      <c r="B990" s="47"/>
      <c r="C990" s="321" t="s">
        <v>4449</v>
      </c>
      <c r="D990" s="321" t="s">
        <v>9141</v>
      </c>
      <c r="E990" s="20" t="s">
        <v>153</v>
      </c>
      <c r="F990" s="322">
        <v>714</v>
      </c>
      <c r="G990" s="41"/>
      <c r="H990" s="47"/>
    </row>
    <row r="991" s="2" customFormat="1">
      <c r="A991" s="41"/>
      <c r="B991" s="47"/>
      <c r="C991" s="321" t="s">
        <v>4484</v>
      </c>
      <c r="D991" s="321" t="s">
        <v>9142</v>
      </c>
      <c r="E991" s="20" t="s">
        <v>153</v>
      </c>
      <c r="F991" s="322">
        <v>357.23000000000002</v>
      </c>
      <c r="G991" s="41"/>
      <c r="H991" s="47"/>
    </row>
    <row r="992" s="2" customFormat="1" ht="16.8" customHeight="1">
      <c r="A992" s="41"/>
      <c r="B992" s="47"/>
      <c r="C992" s="321" t="s">
        <v>4676</v>
      </c>
      <c r="D992" s="321" t="s">
        <v>9143</v>
      </c>
      <c r="E992" s="20" t="s">
        <v>153</v>
      </c>
      <c r="F992" s="322">
        <v>714</v>
      </c>
      <c r="G992" s="41"/>
      <c r="H992" s="47"/>
    </row>
    <row r="993" s="2" customFormat="1" ht="16.8" customHeight="1">
      <c r="A993" s="41"/>
      <c r="B993" s="47"/>
      <c r="C993" s="321" t="s">
        <v>2330</v>
      </c>
      <c r="D993" s="321" t="s">
        <v>2331</v>
      </c>
      <c r="E993" s="20" t="s">
        <v>153</v>
      </c>
      <c r="F993" s="322">
        <v>79.358999999999995</v>
      </c>
      <c r="G993" s="41"/>
      <c r="H993" s="47"/>
    </row>
    <row r="994" s="2" customFormat="1" ht="16.8" customHeight="1">
      <c r="A994" s="41"/>
      <c r="B994" s="47"/>
      <c r="C994" s="321" t="s">
        <v>2335</v>
      </c>
      <c r="D994" s="321" t="s">
        <v>2336</v>
      </c>
      <c r="E994" s="20" t="s">
        <v>153</v>
      </c>
      <c r="F994" s="322">
        <v>1148.53</v>
      </c>
      <c r="G994" s="41"/>
      <c r="H994" s="47"/>
    </row>
    <row r="995" s="2" customFormat="1" ht="16.8" customHeight="1">
      <c r="A995" s="41"/>
      <c r="B995" s="47"/>
      <c r="C995" s="321" t="s">
        <v>2350</v>
      </c>
      <c r="D995" s="321" t="s">
        <v>2351</v>
      </c>
      <c r="E995" s="20" t="s">
        <v>2019</v>
      </c>
      <c r="F995" s="322">
        <v>43249.699999999997</v>
      </c>
      <c r="G995" s="41"/>
      <c r="H995" s="47"/>
    </row>
    <row r="996" s="2" customFormat="1">
      <c r="A996" s="41"/>
      <c r="B996" s="47"/>
      <c r="C996" s="321" t="s">
        <v>4489</v>
      </c>
      <c r="D996" s="321" t="s">
        <v>4490</v>
      </c>
      <c r="E996" s="20" t="s">
        <v>153</v>
      </c>
      <c r="F996" s="322">
        <v>439.30900000000003</v>
      </c>
      <c r="G996" s="41"/>
      <c r="H996" s="47"/>
    </row>
    <row r="997" s="2" customFormat="1" ht="16.8" customHeight="1">
      <c r="A997" s="41"/>
      <c r="B997" s="47"/>
      <c r="C997" s="317" t="s">
        <v>168</v>
      </c>
      <c r="D997" s="318" t="s">
        <v>169</v>
      </c>
      <c r="E997" s="319" t="s">
        <v>153</v>
      </c>
      <c r="F997" s="320">
        <v>21.050000000000001</v>
      </c>
      <c r="G997" s="41"/>
      <c r="H997" s="47"/>
    </row>
    <row r="998" s="2" customFormat="1" ht="16.8" customHeight="1">
      <c r="A998" s="41"/>
      <c r="B998" s="47"/>
      <c r="C998" s="321" t="s">
        <v>19</v>
      </c>
      <c r="D998" s="321" t="s">
        <v>169</v>
      </c>
      <c r="E998" s="20" t="s">
        <v>19</v>
      </c>
      <c r="F998" s="322">
        <v>0</v>
      </c>
      <c r="G998" s="41"/>
      <c r="H998" s="47"/>
    </row>
    <row r="999" s="2" customFormat="1" ht="16.8" customHeight="1">
      <c r="A999" s="41"/>
      <c r="B999" s="47"/>
      <c r="C999" s="321" t="s">
        <v>19</v>
      </c>
      <c r="D999" s="321" t="s">
        <v>4446</v>
      </c>
      <c r="E999" s="20" t="s">
        <v>19</v>
      </c>
      <c r="F999" s="322">
        <v>7.4000000000000004</v>
      </c>
      <c r="G999" s="41"/>
      <c r="H999" s="47"/>
    </row>
    <row r="1000" s="2" customFormat="1" ht="16.8" customHeight="1">
      <c r="A1000" s="41"/>
      <c r="B1000" s="47"/>
      <c r="C1000" s="321" t="s">
        <v>19</v>
      </c>
      <c r="D1000" s="321" t="s">
        <v>4447</v>
      </c>
      <c r="E1000" s="20" t="s">
        <v>19</v>
      </c>
      <c r="F1000" s="322">
        <v>13.65</v>
      </c>
      <c r="G1000" s="41"/>
      <c r="H1000" s="47"/>
    </row>
    <row r="1001" s="2" customFormat="1" ht="16.8" customHeight="1">
      <c r="A1001" s="41"/>
      <c r="B1001" s="47"/>
      <c r="C1001" s="321" t="s">
        <v>168</v>
      </c>
      <c r="D1001" s="321" t="s">
        <v>447</v>
      </c>
      <c r="E1001" s="20" t="s">
        <v>19</v>
      </c>
      <c r="F1001" s="322">
        <v>21.050000000000001</v>
      </c>
      <c r="G1001" s="41"/>
      <c r="H1001" s="47"/>
    </row>
    <row r="1002" s="2" customFormat="1" ht="16.8" customHeight="1">
      <c r="A1002" s="41"/>
      <c r="B1002" s="47"/>
      <c r="C1002" s="323" t="s">
        <v>9051</v>
      </c>
      <c r="D1002" s="41"/>
      <c r="E1002" s="41"/>
      <c r="F1002" s="41"/>
      <c r="G1002" s="41"/>
      <c r="H1002" s="47"/>
    </row>
    <row r="1003" s="2" customFormat="1" ht="16.8" customHeight="1">
      <c r="A1003" s="41"/>
      <c r="B1003" s="47"/>
      <c r="C1003" s="321" t="s">
        <v>4441</v>
      </c>
      <c r="D1003" s="321" t="s">
        <v>9140</v>
      </c>
      <c r="E1003" s="20" t="s">
        <v>153</v>
      </c>
      <c r="F1003" s="322">
        <v>714</v>
      </c>
      <c r="G1003" s="41"/>
      <c r="H1003" s="47"/>
    </row>
    <row r="1004" s="2" customFormat="1">
      <c r="A1004" s="41"/>
      <c r="B1004" s="47"/>
      <c r="C1004" s="321" t="s">
        <v>1460</v>
      </c>
      <c r="D1004" s="321" t="s">
        <v>9144</v>
      </c>
      <c r="E1004" s="20" t="s">
        <v>212</v>
      </c>
      <c r="F1004" s="322">
        <v>1.8100000000000001</v>
      </c>
      <c r="G1004" s="41"/>
      <c r="H1004" s="47"/>
    </row>
    <row r="1005" s="2" customFormat="1" ht="16.8" customHeight="1">
      <c r="A1005" s="41"/>
      <c r="B1005" s="47"/>
      <c r="C1005" s="321" t="s">
        <v>1471</v>
      </c>
      <c r="D1005" s="321" t="s">
        <v>9145</v>
      </c>
      <c r="E1005" s="20" t="s">
        <v>212</v>
      </c>
      <c r="F1005" s="322">
        <v>1.8100000000000001</v>
      </c>
      <c r="G1005" s="41"/>
      <c r="H1005" s="47"/>
    </row>
    <row r="1006" s="2" customFormat="1">
      <c r="A1006" s="41"/>
      <c r="B1006" s="47"/>
      <c r="C1006" s="321" t="s">
        <v>1481</v>
      </c>
      <c r="D1006" s="321" t="s">
        <v>9146</v>
      </c>
      <c r="E1006" s="20" t="s">
        <v>212</v>
      </c>
      <c r="F1006" s="322">
        <v>1.8100000000000001</v>
      </c>
      <c r="G1006" s="41"/>
      <c r="H1006" s="47"/>
    </row>
    <row r="1007" s="2" customFormat="1" ht="16.8" customHeight="1">
      <c r="A1007" s="41"/>
      <c r="B1007" s="47"/>
      <c r="C1007" s="321" t="s">
        <v>1486</v>
      </c>
      <c r="D1007" s="321" t="s">
        <v>9147</v>
      </c>
      <c r="E1007" s="20" t="s">
        <v>212</v>
      </c>
      <c r="F1007" s="322">
        <v>1.8100000000000001</v>
      </c>
      <c r="G1007" s="41"/>
      <c r="H1007" s="47"/>
    </row>
    <row r="1008" s="2" customFormat="1" ht="16.8" customHeight="1">
      <c r="A1008" s="41"/>
      <c r="B1008" s="47"/>
      <c r="C1008" s="321" t="s">
        <v>1496</v>
      </c>
      <c r="D1008" s="321" t="s">
        <v>9148</v>
      </c>
      <c r="E1008" s="20" t="s">
        <v>212</v>
      </c>
      <c r="F1008" s="322">
        <v>1.8100000000000001</v>
      </c>
      <c r="G1008" s="41"/>
      <c r="H1008" s="47"/>
    </row>
    <row r="1009" s="2" customFormat="1" ht="16.8" customHeight="1">
      <c r="A1009" s="41"/>
      <c r="B1009" s="47"/>
      <c r="C1009" s="321" t="s">
        <v>1501</v>
      </c>
      <c r="D1009" s="321" t="s">
        <v>9129</v>
      </c>
      <c r="E1009" s="20" t="s">
        <v>463</v>
      </c>
      <c r="F1009" s="322">
        <v>0.16300000000000001</v>
      </c>
      <c r="G1009" s="41"/>
      <c r="H1009" s="47"/>
    </row>
    <row r="1010" s="2" customFormat="1" ht="16.8" customHeight="1">
      <c r="A1010" s="41"/>
      <c r="B1010" s="47"/>
      <c r="C1010" s="321" t="s">
        <v>1525</v>
      </c>
      <c r="D1010" s="321" t="s">
        <v>9124</v>
      </c>
      <c r="E1010" s="20" t="s">
        <v>153</v>
      </c>
      <c r="F1010" s="322">
        <v>2543.9899999999998</v>
      </c>
      <c r="G1010" s="41"/>
      <c r="H1010" s="47"/>
    </row>
    <row r="1011" s="2" customFormat="1" ht="16.8" customHeight="1">
      <c r="A1011" s="41"/>
      <c r="B1011" s="47"/>
      <c r="C1011" s="321" t="s">
        <v>2325</v>
      </c>
      <c r="D1011" s="321" t="s">
        <v>9135</v>
      </c>
      <c r="E1011" s="20" t="s">
        <v>153</v>
      </c>
      <c r="F1011" s="322">
        <v>622.58000000000004</v>
      </c>
      <c r="G1011" s="41"/>
      <c r="H1011" s="47"/>
    </row>
    <row r="1012" s="2" customFormat="1" ht="16.8" customHeight="1">
      <c r="A1012" s="41"/>
      <c r="B1012" s="47"/>
      <c r="C1012" s="321" t="s">
        <v>2344</v>
      </c>
      <c r="D1012" s="321" t="s">
        <v>9131</v>
      </c>
      <c r="E1012" s="20" t="s">
        <v>153</v>
      </c>
      <c r="F1012" s="322">
        <v>2543.9899999999998</v>
      </c>
      <c r="G1012" s="41"/>
      <c r="H1012" s="47"/>
    </row>
    <row r="1013" s="2" customFormat="1" ht="16.8" customHeight="1">
      <c r="A1013" s="41"/>
      <c r="B1013" s="47"/>
      <c r="C1013" s="321" t="s">
        <v>4449</v>
      </c>
      <c r="D1013" s="321" t="s">
        <v>9141</v>
      </c>
      <c r="E1013" s="20" t="s">
        <v>153</v>
      </c>
      <c r="F1013" s="322">
        <v>714</v>
      </c>
      <c r="G1013" s="41"/>
      <c r="H1013" s="47"/>
    </row>
    <row r="1014" s="2" customFormat="1">
      <c r="A1014" s="41"/>
      <c r="B1014" s="47"/>
      <c r="C1014" s="321" t="s">
        <v>4484</v>
      </c>
      <c r="D1014" s="321" t="s">
        <v>9142</v>
      </c>
      <c r="E1014" s="20" t="s">
        <v>153</v>
      </c>
      <c r="F1014" s="322">
        <v>357.23000000000002</v>
      </c>
      <c r="G1014" s="41"/>
      <c r="H1014" s="47"/>
    </row>
    <row r="1015" s="2" customFormat="1" ht="16.8" customHeight="1">
      <c r="A1015" s="41"/>
      <c r="B1015" s="47"/>
      <c r="C1015" s="321" t="s">
        <v>4676</v>
      </c>
      <c r="D1015" s="321" t="s">
        <v>9143</v>
      </c>
      <c r="E1015" s="20" t="s">
        <v>153</v>
      </c>
      <c r="F1015" s="322">
        <v>714</v>
      </c>
      <c r="G1015" s="41"/>
      <c r="H1015" s="47"/>
    </row>
    <row r="1016" s="2" customFormat="1" ht="16.8" customHeight="1">
      <c r="A1016" s="41"/>
      <c r="B1016" s="47"/>
      <c r="C1016" s="321" t="s">
        <v>2339</v>
      </c>
      <c r="D1016" s="321" t="s">
        <v>2340</v>
      </c>
      <c r="E1016" s="20" t="s">
        <v>153</v>
      </c>
      <c r="F1016" s="322">
        <v>22.103000000000002</v>
      </c>
      <c r="G1016" s="41"/>
      <c r="H1016" s="47"/>
    </row>
    <row r="1017" s="2" customFormat="1" ht="16.8" customHeight="1">
      <c r="A1017" s="41"/>
      <c r="B1017" s="47"/>
      <c r="C1017" s="321" t="s">
        <v>2335</v>
      </c>
      <c r="D1017" s="321" t="s">
        <v>2336</v>
      </c>
      <c r="E1017" s="20" t="s">
        <v>153</v>
      </c>
      <c r="F1017" s="322">
        <v>1148.53</v>
      </c>
      <c r="G1017" s="41"/>
      <c r="H1017" s="47"/>
    </row>
    <row r="1018" s="2" customFormat="1" ht="16.8" customHeight="1">
      <c r="A1018" s="41"/>
      <c r="B1018" s="47"/>
      <c r="C1018" s="321" t="s">
        <v>2350</v>
      </c>
      <c r="D1018" s="321" t="s">
        <v>2351</v>
      </c>
      <c r="E1018" s="20" t="s">
        <v>2019</v>
      </c>
      <c r="F1018" s="322">
        <v>43249.699999999997</v>
      </c>
      <c r="G1018" s="41"/>
      <c r="H1018" s="47"/>
    </row>
    <row r="1019" s="2" customFormat="1">
      <c r="A1019" s="41"/>
      <c r="B1019" s="47"/>
      <c r="C1019" s="321" t="s">
        <v>4489</v>
      </c>
      <c r="D1019" s="321" t="s">
        <v>4490</v>
      </c>
      <c r="E1019" s="20" t="s">
        <v>153</v>
      </c>
      <c r="F1019" s="322">
        <v>439.30900000000003</v>
      </c>
      <c r="G1019" s="41"/>
      <c r="H1019" s="47"/>
    </row>
    <row r="1020" s="2" customFormat="1" ht="16.8" customHeight="1">
      <c r="A1020" s="41"/>
      <c r="B1020" s="47"/>
      <c r="C1020" s="317" t="s">
        <v>180</v>
      </c>
      <c r="D1020" s="318" t="s">
        <v>181</v>
      </c>
      <c r="E1020" s="319" t="s">
        <v>153</v>
      </c>
      <c r="F1020" s="320">
        <v>1640.5799999999999</v>
      </c>
      <c r="G1020" s="41"/>
      <c r="H1020" s="47"/>
    </row>
    <row r="1021" s="2" customFormat="1" ht="16.8" customHeight="1">
      <c r="A1021" s="41"/>
      <c r="B1021" s="47"/>
      <c r="C1021" s="321" t="s">
        <v>19</v>
      </c>
      <c r="D1021" s="321" t="s">
        <v>692</v>
      </c>
      <c r="E1021" s="20" t="s">
        <v>19</v>
      </c>
      <c r="F1021" s="322">
        <v>0</v>
      </c>
      <c r="G1021" s="41"/>
      <c r="H1021" s="47"/>
    </row>
    <row r="1022" s="2" customFormat="1" ht="16.8" customHeight="1">
      <c r="A1022" s="41"/>
      <c r="B1022" s="47"/>
      <c r="C1022" s="321" t="s">
        <v>19</v>
      </c>
      <c r="D1022" s="321" t="s">
        <v>2763</v>
      </c>
      <c r="E1022" s="20" t="s">
        <v>19</v>
      </c>
      <c r="F1022" s="322">
        <v>21.609999999999999</v>
      </c>
      <c r="G1022" s="41"/>
      <c r="H1022" s="47"/>
    </row>
    <row r="1023" s="2" customFormat="1" ht="16.8" customHeight="1">
      <c r="A1023" s="41"/>
      <c r="B1023" s="47"/>
      <c r="C1023" s="321" t="s">
        <v>19</v>
      </c>
      <c r="D1023" s="321" t="s">
        <v>4692</v>
      </c>
      <c r="E1023" s="20" t="s">
        <v>19</v>
      </c>
      <c r="F1023" s="322">
        <v>85.459999999999994</v>
      </c>
      <c r="G1023" s="41"/>
      <c r="H1023" s="47"/>
    </row>
    <row r="1024" s="2" customFormat="1" ht="16.8" customHeight="1">
      <c r="A1024" s="41"/>
      <c r="B1024" s="47"/>
      <c r="C1024" s="321" t="s">
        <v>19</v>
      </c>
      <c r="D1024" s="321" t="s">
        <v>2769</v>
      </c>
      <c r="E1024" s="20" t="s">
        <v>19</v>
      </c>
      <c r="F1024" s="322">
        <v>19.149999999999999</v>
      </c>
      <c r="G1024" s="41"/>
      <c r="H1024" s="47"/>
    </row>
    <row r="1025" s="2" customFormat="1" ht="16.8" customHeight="1">
      <c r="A1025" s="41"/>
      <c r="B1025" s="47"/>
      <c r="C1025" s="321" t="s">
        <v>19</v>
      </c>
      <c r="D1025" s="321" t="s">
        <v>2770</v>
      </c>
      <c r="E1025" s="20" t="s">
        <v>19</v>
      </c>
      <c r="F1025" s="322">
        <v>25.949999999999999</v>
      </c>
      <c r="G1025" s="41"/>
      <c r="H1025" s="47"/>
    </row>
    <row r="1026" s="2" customFormat="1" ht="16.8" customHeight="1">
      <c r="A1026" s="41"/>
      <c r="B1026" s="47"/>
      <c r="C1026" s="321" t="s">
        <v>19</v>
      </c>
      <c r="D1026" s="321" t="s">
        <v>2771</v>
      </c>
      <c r="E1026" s="20" t="s">
        <v>19</v>
      </c>
      <c r="F1026" s="322">
        <v>38.630000000000003</v>
      </c>
      <c r="G1026" s="41"/>
      <c r="H1026" s="47"/>
    </row>
    <row r="1027" s="2" customFormat="1" ht="16.8" customHeight="1">
      <c r="A1027" s="41"/>
      <c r="B1027" s="47"/>
      <c r="C1027" s="321" t="s">
        <v>19</v>
      </c>
      <c r="D1027" s="321" t="s">
        <v>2903</v>
      </c>
      <c r="E1027" s="20" t="s">
        <v>19</v>
      </c>
      <c r="F1027" s="322">
        <v>2.2999999999999998</v>
      </c>
      <c r="G1027" s="41"/>
      <c r="H1027" s="47"/>
    </row>
    <row r="1028" s="2" customFormat="1" ht="16.8" customHeight="1">
      <c r="A1028" s="41"/>
      <c r="B1028" s="47"/>
      <c r="C1028" s="321" t="s">
        <v>19</v>
      </c>
      <c r="D1028" s="321" t="s">
        <v>2904</v>
      </c>
      <c r="E1028" s="20" t="s">
        <v>19</v>
      </c>
      <c r="F1028" s="322">
        <v>4.2999999999999998</v>
      </c>
      <c r="G1028" s="41"/>
      <c r="H1028" s="47"/>
    </row>
    <row r="1029" s="2" customFormat="1" ht="16.8" customHeight="1">
      <c r="A1029" s="41"/>
      <c r="B1029" s="47"/>
      <c r="C1029" s="321" t="s">
        <v>19</v>
      </c>
      <c r="D1029" s="321" t="s">
        <v>2905</v>
      </c>
      <c r="E1029" s="20" t="s">
        <v>19</v>
      </c>
      <c r="F1029" s="322">
        <v>7.2699999999999996</v>
      </c>
      <c r="G1029" s="41"/>
      <c r="H1029" s="47"/>
    </row>
    <row r="1030" s="2" customFormat="1" ht="16.8" customHeight="1">
      <c r="A1030" s="41"/>
      <c r="B1030" s="47"/>
      <c r="C1030" s="321" t="s">
        <v>19</v>
      </c>
      <c r="D1030" s="321" t="s">
        <v>2906</v>
      </c>
      <c r="E1030" s="20" t="s">
        <v>19</v>
      </c>
      <c r="F1030" s="322">
        <v>7.3700000000000001</v>
      </c>
      <c r="G1030" s="41"/>
      <c r="H1030" s="47"/>
    </row>
    <row r="1031" s="2" customFormat="1" ht="16.8" customHeight="1">
      <c r="A1031" s="41"/>
      <c r="B1031" s="47"/>
      <c r="C1031" s="321" t="s">
        <v>19</v>
      </c>
      <c r="D1031" s="321" t="s">
        <v>2772</v>
      </c>
      <c r="E1031" s="20" t="s">
        <v>19</v>
      </c>
      <c r="F1031" s="322">
        <v>28.629999999999999</v>
      </c>
      <c r="G1031" s="41"/>
      <c r="H1031" s="47"/>
    </row>
    <row r="1032" s="2" customFormat="1" ht="16.8" customHeight="1">
      <c r="A1032" s="41"/>
      <c r="B1032" s="47"/>
      <c r="C1032" s="321" t="s">
        <v>19</v>
      </c>
      <c r="D1032" s="321" t="s">
        <v>4693</v>
      </c>
      <c r="E1032" s="20" t="s">
        <v>19</v>
      </c>
      <c r="F1032" s="322">
        <v>58.630000000000003</v>
      </c>
      <c r="G1032" s="41"/>
      <c r="H1032" s="47"/>
    </row>
    <row r="1033" s="2" customFormat="1" ht="16.8" customHeight="1">
      <c r="A1033" s="41"/>
      <c r="B1033" s="47"/>
      <c r="C1033" s="321" t="s">
        <v>19</v>
      </c>
      <c r="D1033" s="321" t="s">
        <v>2774</v>
      </c>
      <c r="E1033" s="20" t="s">
        <v>19</v>
      </c>
      <c r="F1033" s="322">
        <v>4.96</v>
      </c>
      <c r="G1033" s="41"/>
      <c r="H1033" s="47"/>
    </row>
    <row r="1034" s="2" customFormat="1" ht="16.8" customHeight="1">
      <c r="A1034" s="41"/>
      <c r="B1034" s="47"/>
      <c r="C1034" s="321" t="s">
        <v>19</v>
      </c>
      <c r="D1034" s="321" t="s">
        <v>2775</v>
      </c>
      <c r="E1034" s="20" t="s">
        <v>19</v>
      </c>
      <c r="F1034" s="322">
        <v>16.73</v>
      </c>
      <c r="G1034" s="41"/>
      <c r="H1034" s="47"/>
    </row>
    <row r="1035" s="2" customFormat="1" ht="16.8" customHeight="1">
      <c r="A1035" s="41"/>
      <c r="B1035" s="47"/>
      <c r="C1035" s="321" t="s">
        <v>19</v>
      </c>
      <c r="D1035" s="321" t="s">
        <v>2776</v>
      </c>
      <c r="E1035" s="20" t="s">
        <v>19</v>
      </c>
      <c r="F1035" s="322">
        <v>4.96</v>
      </c>
      <c r="G1035" s="41"/>
      <c r="H1035" s="47"/>
    </row>
    <row r="1036" s="2" customFormat="1" ht="16.8" customHeight="1">
      <c r="A1036" s="41"/>
      <c r="B1036" s="47"/>
      <c r="C1036" s="321" t="s">
        <v>19</v>
      </c>
      <c r="D1036" s="321" t="s">
        <v>2777</v>
      </c>
      <c r="E1036" s="20" t="s">
        <v>19</v>
      </c>
      <c r="F1036" s="322">
        <v>16.73</v>
      </c>
      <c r="G1036" s="41"/>
      <c r="H1036" s="47"/>
    </row>
    <row r="1037" s="2" customFormat="1" ht="16.8" customHeight="1">
      <c r="A1037" s="41"/>
      <c r="B1037" s="47"/>
      <c r="C1037" s="321" t="s">
        <v>19</v>
      </c>
      <c r="D1037" s="321" t="s">
        <v>2778</v>
      </c>
      <c r="E1037" s="20" t="s">
        <v>19</v>
      </c>
      <c r="F1037" s="322">
        <v>28.629999999999999</v>
      </c>
      <c r="G1037" s="41"/>
      <c r="H1037" s="47"/>
    </row>
    <row r="1038" s="2" customFormat="1" ht="16.8" customHeight="1">
      <c r="A1038" s="41"/>
      <c r="B1038" s="47"/>
      <c r="C1038" s="321" t="s">
        <v>19</v>
      </c>
      <c r="D1038" s="321" t="s">
        <v>2779</v>
      </c>
      <c r="E1038" s="20" t="s">
        <v>19</v>
      </c>
      <c r="F1038" s="322">
        <v>4.96</v>
      </c>
      <c r="G1038" s="41"/>
      <c r="H1038" s="47"/>
    </row>
    <row r="1039" s="2" customFormat="1" ht="16.8" customHeight="1">
      <c r="A1039" s="41"/>
      <c r="B1039" s="47"/>
      <c r="C1039" s="321" t="s">
        <v>19</v>
      </c>
      <c r="D1039" s="321" t="s">
        <v>2780</v>
      </c>
      <c r="E1039" s="20" t="s">
        <v>19</v>
      </c>
      <c r="F1039" s="322">
        <v>16.73</v>
      </c>
      <c r="G1039" s="41"/>
      <c r="H1039" s="47"/>
    </row>
    <row r="1040" s="2" customFormat="1" ht="16.8" customHeight="1">
      <c r="A1040" s="41"/>
      <c r="B1040" s="47"/>
      <c r="C1040" s="321" t="s">
        <v>19</v>
      </c>
      <c r="D1040" s="321" t="s">
        <v>2781</v>
      </c>
      <c r="E1040" s="20" t="s">
        <v>19</v>
      </c>
      <c r="F1040" s="322">
        <v>4.96</v>
      </c>
      <c r="G1040" s="41"/>
      <c r="H1040" s="47"/>
    </row>
    <row r="1041" s="2" customFormat="1" ht="16.8" customHeight="1">
      <c r="A1041" s="41"/>
      <c r="B1041" s="47"/>
      <c r="C1041" s="321" t="s">
        <v>19</v>
      </c>
      <c r="D1041" s="321" t="s">
        <v>2782</v>
      </c>
      <c r="E1041" s="20" t="s">
        <v>19</v>
      </c>
      <c r="F1041" s="322">
        <v>16.73</v>
      </c>
      <c r="G1041" s="41"/>
      <c r="H1041" s="47"/>
    </row>
    <row r="1042" s="2" customFormat="1" ht="16.8" customHeight="1">
      <c r="A1042" s="41"/>
      <c r="B1042" s="47"/>
      <c r="C1042" s="321" t="s">
        <v>19</v>
      </c>
      <c r="D1042" s="321" t="s">
        <v>2783</v>
      </c>
      <c r="E1042" s="20" t="s">
        <v>19</v>
      </c>
      <c r="F1042" s="322">
        <v>4.96</v>
      </c>
      <c r="G1042" s="41"/>
      <c r="H1042" s="47"/>
    </row>
    <row r="1043" s="2" customFormat="1" ht="16.8" customHeight="1">
      <c r="A1043" s="41"/>
      <c r="B1043" s="47"/>
      <c r="C1043" s="321" t="s">
        <v>19</v>
      </c>
      <c r="D1043" s="321" t="s">
        <v>2784</v>
      </c>
      <c r="E1043" s="20" t="s">
        <v>19</v>
      </c>
      <c r="F1043" s="322">
        <v>16.73</v>
      </c>
      <c r="G1043" s="41"/>
      <c r="H1043" s="47"/>
    </row>
    <row r="1044" s="2" customFormat="1" ht="16.8" customHeight="1">
      <c r="A1044" s="41"/>
      <c r="B1044" s="47"/>
      <c r="C1044" s="321" t="s">
        <v>19</v>
      </c>
      <c r="D1044" s="321" t="s">
        <v>2785</v>
      </c>
      <c r="E1044" s="20" t="s">
        <v>19</v>
      </c>
      <c r="F1044" s="322">
        <v>4.96</v>
      </c>
      <c r="G1044" s="41"/>
      <c r="H1044" s="47"/>
    </row>
    <row r="1045" s="2" customFormat="1" ht="16.8" customHeight="1">
      <c r="A1045" s="41"/>
      <c r="B1045" s="47"/>
      <c r="C1045" s="321" t="s">
        <v>19</v>
      </c>
      <c r="D1045" s="321" t="s">
        <v>2786</v>
      </c>
      <c r="E1045" s="20" t="s">
        <v>19</v>
      </c>
      <c r="F1045" s="322">
        <v>16.73</v>
      </c>
      <c r="G1045" s="41"/>
      <c r="H1045" s="47"/>
    </row>
    <row r="1046" s="2" customFormat="1" ht="16.8" customHeight="1">
      <c r="A1046" s="41"/>
      <c r="B1046" s="47"/>
      <c r="C1046" s="321" t="s">
        <v>19</v>
      </c>
      <c r="D1046" s="321" t="s">
        <v>2787</v>
      </c>
      <c r="E1046" s="20" t="s">
        <v>19</v>
      </c>
      <c r="F1046" s="322">
        <v>4.9299999999999997</v>
      </c>
      <c r="G1046" s="41"/>
      <c r="H1046" s="47"/>
    </row>
    <row r="1047" s="2" customFormat="1" ht="16.8" customHeight="1">
      <c r="A1047" s="41"/>
      <c r="B1047" s="47"/>
      <c r="C1047" s="321" t="s">
        <v>19</v>
      </c>
      <c r="D1047" s="321" t="s">
        <v>2788</v>
      </c>
      <c r="E1047" s="20" t="s">
        <v>19</v>
      </c>
      <c r="F1047" s="322">
        <v>16.670000000000002</v>
      </c>
      <c r="G1047" s="41"/>
      <c r="H1047" s="47"/>
    </row>
    <row r="1048" s="2" customFormat="1" ht="16.8" customHeight="1">
      <c r="A1048" s="41"/>
      <c r="B1048" s="47"/>
      <c r="C1048" s="321" t="s">
        <v>19</v>
      </c>
      <c r="D1048" s="321" t="s">
        <v>2789</v>
      </c>
      <c r="E1048" s="20" t="s">
        <v>19</v>
      </c>
      <c r="F1048" s="322">
        <v>4.96</v>
      </c>
      <c r="G1048" s="41"/>
      <c r="H1048" s="47"/>
    </row>
    <row r="1049" s="2" customFormat="1" ht="16.8" customHeight="1">
      <c r="A1049" s="41"/>
      <c r="B1049" s="47"/>
      <c r="C1049" s="321" t="s">
        <v>19</v>
      </c>
      <c r="D1049" s="321" t="s">
        <v>2790</v>
      </c>
      <c r="E1049" s="20" t="s">
        <v>19</v>
      </c>
      <c r="F1049" s="322">
        <v>30.690000000000001</v>
      </c>
      <c r="G1049" s="41"/>
      <c r="H1049" s="47"/>
    </row>
    <row r="1050" s="2" customFormat="1" ht="16.8" customHeight="1">
      <c r="A1050" s="41"/>
      <c r="B1050" s="47"/>
      <c r="C1050" s="321" t="s">
        <v>19</v>
      </c>
      <c r="D1050" s="321" t="s">
        <v>2791</v>
      </c>
      <c r="E1050" s="20" t="s">
        <v>19</v>
      </c>
      <c r="F1050" s="322">
        <v>4.96</v>
      </c>
      <c r="G1050" s="41"/>
      <c r="H1050" s="47"/>
    </row>
    <row r="1051" s="2" customFormat="1" ht="16.8" customHeight="1">
      <c r="A1051" s="41"/>
      <c r="B1051" s="47"/>
      <c r="C1051" s="321" t="s">
        <v>19</v>
      </c>
      <c r="D1051" s="321" t="s">
        <v>2792</v>
      </c>
      <c r="E1051" s="20" t="s">
        <v>19</v>
      </c>
      <c r="F1051" s="322">
        <v>30.690000000000001</v>
      </c>
      <c r="G1051" s="41"/>
      <c r="H1051" s="47"/>
    </row>
    <row r="1052" s="2" customFormat="1" ht="16.8" customHeight="1">
      <c r="A1052" s="41"/>
      <c r="B1052" s="47"/>
      <c r="C1052" s="321" t="s">
        <v>19</v>
      </c>
      <c r="D1052" s="321" t="s">
        <v>693</v>
      </c>
      <c r="E1052" s="20" t="s">
        <v>19</v>
      </c>
      <c r="F1052" s="322">
        <v>0</v>
      </c>
      <c r="G1052" s="41"/>
      <c r="H1052" s="47"/>
    </row>
    <row r="1053" s="2" customFormat="1" ht="16.8" customHeight="1">
      <c r="A1053" s="41"/>
      <c r="B1053" s="47"/>
      <c r="C1053" s="321" t="s">
        <v>19</v>
      </c>
      <c r="D1053" s="321" t="s">
        <v>4694</v>
      </c>
      <c r="E1053" s="20" t="s">
        <v>19</v>
      </c>
      <c r="F1053" s="322">
        <v>21.66</v>
      </c>
      <c r="G1053" s="41"/>
      <c r="H1053" s="47"/>
    </row>
    <row r="1054" s="2" customFormat="1" ht="16.8" customHeight="1">
      <c r="A1054" s="41"/>
      <c r="B1054" s="47"/>
      <c r="C1054" s="321" t="s">
        <v>19</v>
      </c>
      <c r="D1054" s="321" t="s">
        <v>4695</v>
      </c>
      <c r="E1054" s="20" t="s">
        <v>19</v>
      </c>
      <c r="F1054" s="322">
        <v>85.459999999999994</v>
      </c>
      <c r="G1054" s="41"/>
      <c r="H1054" s="47"/>
    </row>
    <row r="1055" s="2" customFormat="1" ht="16.8" customHeight="1">
      <c r="A1055" s="41"/>
      <c r="B1055" s="47"/>
      <c r="C1055" s="321" t="s">
        <v>19</v>
      </c>
      <c r="D1055" s="321" t="s">
        <v>2800</v>
      </c>
      <c r="E1055" s="20" t="s">
        <v>19</v>
      </c>
      <c r="F1055" s="322">
        <v>19.149999999999999</v>
      </c>
      <c r="G1055" s="41"/>
      <c r="H1055" s="47"/>
    </row>
    <row r="1056" s="2" customFormat="1" ht="16.8" customHeight="1">
      <c r="A1056" s="41"/>
      <c r="B1056" s="47"/>
      <c r="C1056" s="321" t="s">
        <v>19</v>
      </c>
      <c r="D1056" s="321" t="s">
        <v>2801</v>
      </c>
      <c r="E1056" s="20" t="s">
        <v>19</v>
      </c>
      <c r="F1056" s="322">
        <v>25.949999999999999</v>
      </c>
      <c r="G1056" s="41"/>
      <c r="H1056" s="47"/>
    </row>
    <row r="1057" s="2" customFormat="1" ht="16.8" customHeight="1">
      <c r="A1057" s="41"/>
      <c r="B1057" s="47"/>
      <c r="C1057" s="321" t="s">
        <v>19</v>
      </c>
      <c r="D1057" s="321" t="s">
        <v>2802</v>
      </c>
      <c r="E1057" s="20" t="s">
        <v>19</v>
      </c>
      <c r="F1057" s="322">
        <v>38.630000000000003</v>
      </c>
      <c r="G1057" s="41"/>
      <c r="H1057" s="47"/>
    </row>
    <row r="1058" s="2" customFormat="1" ht="16.8" customHeight="1">
      <c r="A1058" s="41"/>
      <c r="B1058" s="47"/>
      <c r="C1058" s="321" t="s">
        <v>19</v>
      </c>
      <c r="D1058" s="321" t="s">
        <v>2909</v>
      </c>
      <c r="E1058" s="20" t="s">
        <v>19</v>
      </c>
      <c r="F1058" s="322">
        <v>2.1899999999999999</v>
      </c>
      <c r="G1058" s="41"/>
      <c r="H1058" s="47"/>
    </row>
    <row r="1059" s="2" customFormat="1" ht="16.8" customHeight="1">
      <c r="A1059" s="41"/>
      <c r="B1059" s="47"/>
      <c r="C1059" s="321" t="s">
        <v>19</v>
      </c>
      <c r="D1059" s="321" t="s">
        <v>2910</v>
      </c>
      <c r="E1059" s="20" t="s">
        <v>19</v>
      </c>
      <c r="F1059" s="322">
        <v>4.2999999999999998</v>
      </c>
      <c r="G1059" s="41"/>
      <c r="H1059" s="47"/>
    </row>
    <row r="1060" s="2" customFormat="1" ht="16.8" customHeight="1">
      <c r="A1060" s="41"/>
      <c r="B1060" s="47"/>
      <c r="C1060" s="321" t="s">
        <v>19</v>
      </c>
      <c r="D1060" s="321" t="s">
        <v>2911</v>
      </c>
      <c r="E1060" s="20" t="s">
        <v>19</v>
      </c>
      <c r="F1060" s="322">
        <v>7.2699999999999996</v>
      </c>
      <c r="G1060" s="41"/>
      <c r="H1060" s="47"/>
    </row>
    <row r="1061" s="2" customFormat="1" ht="16.8" customHeight="1">
      <c r="A1061" s="41"/>
      <c r="B1061" s="47"/>
      <c r="C1061" s="321" t="s">
        <v>19</v>
      </c>
      <c r="D1061" s="321" t="s">
        <v>2912</v>
      </c>
      <c r="E1061" s="20" t="s">
        <v>19</v>
      </c>
      <c r="F1061" s="322">
        <v>7.3700000000000001</v>
      </c>
      <c r="G1061" s="41"/>
      <c r="H1061" s="47"/>
    </row>
    <row r="1062" s="2" customFormat="1" ht="16.8" customHeight="1">
      <c r="A1062" s="41"/>
      <c r="B1062" s="47"/>
      <c r="C1062" s="321" t="s">
        <v>19</v>
      </c>
      <c r="D1062" s="321" t="s">
        <v>2803</v>
      </c>
      <c r="E1062" s="20" t="s">
        <v>19</v>
      </c>
      <c r="F1062" s="322">
        <v>28.629999999999999</v>
      </c>
      <c r="G1062" s="41"/>
      <c r="H1062" s="47"/>
    </row>
    <row r="1063" s="2" customFormat="1" ht="16.8" customHeight="1">
      <c r="A1063" s="41"/>
      <c r="B1063" s="47"/>
      <c r="C1063" s="321" t="s">
        <v>19</v>
      </c>
      <c r="D1063" s="321" t="s">
        <v>4696</v>
      </c>
      <c r="E1063" s="20" t="s">
        <v>19</v>
      </c>
      <c r="F1063" s="322">
        <v>59.439999999999998</v>
      </c>
      <c r="G1063" s="41"/>
      <c r="H1063" s="47"/>
    </row>
    <row r="1064" s="2" customFormat="1" ht="16.8" customHeight="1">
      <c r="A1064" s="41"/>
      <c r="B1064" s="47"/>
      <c r="C1064" s="321" t="s">
        <v>19</v>
      </c>
      <c r="D1064" s="321" t="s">
        <v>2805</v>
      </c>
      <c r="E1064" s="20" t="s">
        <v>19</v>
      </c>
      <c r="F1064" s="322">
        <v>4.96</v>
      </c>
      <c r="G1064" s="41"/>
      <c r="H1064" s="47"/>
    </row>
    <row r="1065" s="2" customFormat="1" ht="16.8" customHeight="1">
      <c r="A1065" s="41"/>
      <c r="B1065" s="47"/>
      <c r="C1065" s="321" t="s">
        <v>19</v>
      </c>
      <c r="D1065" s="321" t="s">
        <v>2806</v>
      </c>
      <c r="E1065" s="20" t="s">
        <v>19</v>
      </c>
      <c r="F1065" s="322">
        <v>16.73</v>
      </c>
      <c r="G1065" s="41"/>
      <c r="H1065" s="47"/>
    </row>
    <row r="1066" s="2" customFormat="1" ht="16.8" customHeight="1">
      <c r="A1066" s="41"/>
      <c r="B1066" s="47"/>
      <c r="C1066" s="321" t="s">
        <v>19</v>
      </c>
      <c r="D1066" s="321" t="s">
        <v>2807</v>
      </c>
      <c r="E1066" s="20" t="s">
        <v>19</v>
      </c>
      <c r="F1066" s="322">
        <v>4.96</v>
      </c>
      <c r="G1066" s="41"/>
      <c r="H1066" s="47"/>
    </row>
    <row r="1067" s="2" customFormat="1" ht="16.8" customHeight="1">
      <c r="A1067" s="41"/>
      <c r="B1067" s="47"/>
      <c r="C1067" s="321" t="s">
        <v>19</v>
      </c>
      <c r="D1067" s="321" t="s">
        <v>2808</v>
      </c>
      <c r="E1067" s="20" t="s">
        <v>19</v>
      </c>
      <c r="F1067" s="322">
        <v>16.73</v>
      </c>
      <c r="G1067" s="41"/>
      <c r="H1067" s="47"/>
    </row>
    <row r="1068" s="2" customFormat="1" ht="16.8" customHeight="1">
      <c r="A1068" s="41"/>
      <c r="B1068" s="47"/>
      <c r="C1068" s="321" t="s">
        <v>19</v>
      </c>
      <c r="D1068" s="321" t="s">
        <v>2809</v>
      </c>
      <c r="E1068" s="20" t="s">
        <v>19</v>
      </c>
      <c r="F1068" s="322">
        <v>4.96</v>
      </c>
      <c r="G1068" s="41"/>
      <c r="H1068" s="47"/>
    </row>
    <row r="1069" s="2" customFormat="1" ht="16.8" customHeight="1">
      <c r="A1069" s="41"/>
      <c r="B1069" s="47"/>
      <c r="C1069" s="321" t="s">
        <v>19</v>
      </c>
      <c r="D1069" s="321" t="s">
        <v>2810</v>
      </c>
      <c r="E1069" s="20" t="s">
        <v>19</v>
      </c>
      <c r="F1069" s="322">
        <v>16.73</v>
      </c>
      <c r="G1069" s="41"/>
      <c r="H1069" s="47"/>
    </row>
    <row r="1070" s="2" customFormat="1" ht="16.8" customHeight="1">
      <c r="A1070" s="41"/>
      <c r="B1070" s="47"/>
      <c r="C1070" s="321" t="s">
        <v>19</v>
      </c>
      <c r="D1070" s="321" t="s">
        <v>2811</v>
      </c>
      <c r="E1070" s="20" t="s">
        <v>19</v>
      </c>
      <c r="F1070" s="322">
        <v>4.96</v>
      </c>
      <c r="G1070" s="41"/>
      <c r="H1070" s="47"/>
    </row>
    <row r="1071" s="2" customFormat="1" ht="16.8" customHeight="1">
      <c r="A1071" s="41"/>
      <c r="B1071" s="47"/>
      <c r="C1071" s="321" t="s">
        <v>19</v>
      </c>
      <c r="D1071" s="321" t="s">
        <v>2812</v>
      </c>
      <c r="E1071" s="20" t="s">
        <v>19</v>
      </c>
      <c r="F1071" s="322">
        <v>16.73</v>
      </c>
      <c r="G1071" s="41"/>
      <c r="H1071" s="47"/>
    </row>
    <row r="1072" s="2" customFormat="1" ht="16.8" customHeight="1">
      <c r="A1072" s="41"/>
      <c r="B1072" s="47"/>
      <c r="C1072" s="321" t="s">
        <v>19</v>
      </c>
      <c r="D1072" s="321" t="s">
        <v>2813</v>
      </c>
      <c r="E1072" s="20" t="s">
        <v>19</v>
      </c>
      <c r="F1072" s="322">
        <v>4.96</v>
      </c>
      <c r="G1072" s="41"/>
      <c r="H1072" s="47"/>
    </row>
    <row r="1073" s="2" customFormat="1" ht="16.8" customHeight="1">
      <c r="A1073" s="41"/>
      <c r="B1073" s="47"/>
      <c r="C1073" s="321" t="s">
        <v>19</v>
      </c>
      <c r="D1073" s="321" t="s">
        <v>2814</v>
      </c>
      <c r="E1073" s="20" t="s">
        <v>19</v>
      </c>
      <c r="F1073" s="322">
        <v>16.73</v>
      </c>
      <c r="G1073" s="41"/>
      <c r="H1073" s="47"/>
    </row>
    <row r="1074" s="2" customFormat="1" ht="16.8" customHeight="1">
      <c r="A1074" s="41"/>
      <c r="B1074" s="47"/>
      <c r="C1074" s="321" t="s">
        <v>19</v>
      </c>
      <c r="D1074" s="321" t="s">
        <v>2815</v>
      </c>
      <c r="E1074" s="20" t="s">
        <v>19</v>
      </c>
      <c r="F1074" s="322">
        <v>4.96</v>
      </c>
      <c r="G1074" s="41"/>
      <c r="H1074" s="47"/>
    </row>
    <row r="1075" s="2" customFormat="1" ht="16.8" customHeight="1">
      <c r="A1075" s="41"/>
      <c r="B1075" s="47"/>
      <c r="C1075" s="321" t="s">
        <v>19</v>
      </c>
      <c r="D1075" s="321" t="s">
        <v>2816</v>
      </c>
      <c r="E1075" s="20" t="s">
        <v>19</v>
      </c>
      <c r="F1075" s="322">
        <v>16.73</v>
      </c>
      <c r="G1075" s="41"/>
      <c r="H1075" s="47"/>
    </row>
    <row r="1076" s="2" customFormat="1" ht="16.8" customHeight="1">
      <c r="A1076" s="41"/>
      <c r="B1076" s="47"/>
      <c r="C1076" s="321" t="s">
        <v>19</v>
      </c>
      <c r="D1076" s="321" t="s">
        <v>2817</v>
      </c>
      <c r="E1076" s="20" t="s">
        <v>19</v>
      </c>
      <c r="F1076" s="322">
        <v>4.96</v>
      </c>
      <c r="G1076" s="41"/>
      <c r="H1076" s="47"/>
    </row>
    <row r="1077" s="2" customFormat="1" ht="16.8" customHeight="1">
      <c r="A1077" s="41"/>
      <c r="B1077" s="47"/>
      <c r="C1077" s="321" t="s">
        <v>19</v>
      </c>
      <c r="D1077" s="321" t="s">
        <v>2818</v>
      </c>
      <c r="E1077" s="20" t="s">
        <v>19</v>
      </c>
      <c r="F1077" s="322">
        <v>16.73</v>
      </c>
      <c r="G1077" s="41"/>
      <c r="H1077" s="47"/>
    </row>
    <row r="1078" s="2" customFormat="1" ht="16.8" customHeight="1">
      <c r="A1078" s="41"/>
      <c r="B1078" s="47"/>
      <c r="C1078" s="321" t="s">
        <v>19</v>
      </c>
      <c r="D1078" s="321" t="s">
        <v>2819</v>
      </c>
      <c r="E1078" s="20" t="s">
        <v>19</v>
      </c>
      <c r="F1078" s="322">
        <v>4.9299999999999997</v>
      </c>
      <c r="G1078" s="41"/>
      <c r="H1078" s="47"/>
    </row>
    <row r="1079" s="2" customFormat="1" ht="16.8" customHeight="1">
      <c r="A1079" s="41"/>
      <c r="B1079" s="47"/>
      <c r="C1079" s="321" t="s">
        <v>19</v>
      </c>
      <c r="D1079" s="321" t="s">
        <v>2820</v>
      </c>
      <c r="E1079" s="20" t="s">
        <v>19</v>
      </c>
      <c r="F1079" s="322">
        <v>16.670000000000002</v>
      </c>
      <c r="G1079" s="41"/>
      <c r="H1079" s="47"/>
    </row>
    <row r="1080" s="2" customFormat="1" ht="16.8" customHeight="1">
      <c r="A1080" s="41"/>
      <c r="B1080" s="47"/>
      <c r="C1080" s="321" t="s">
        <v>19</v>
      </c>
      <c r="D1080" s="321" t="s">
        <v>2821</v>
      </c>
      <c r="E1080" s="20" t="s">
        <v>19</v>
      </c>
      <c r="F1080" s="322">
        <v>4.96</v>
      </c>
      <c r="G1080" s="41"/>
      <c r="H1080" s="47"/>
    </row>
    <row r="1081" s="2" customFormat="1" ht="16.8" customHeight="1">
      <c r="A1081" s="41"/>
      <c r="B1081" s="47"/>
      <c r="C1081" s="321" t="s">
        <v>19</v>
      </c>
      <c r="D1081" s="321" t="s">
        <v>2822</v>
      </c>
      <c r="E1081" s="20" t="s">
        <v>19</v>
      </c>
      <c r="F1081" s="322">
        <v>30.690000000000001</v>
      </c>
      <c r="G1081" s="41"/>
      <c r="H1081" s="47"/>
    </row>
    <row r="1082" s="2" customFormat="1" ht="16.8" customHeight="1">
      <c r="A1082" s="41"/>
      <c r="B1082" s="47"/>
      <c r="C1082" s="321" t="s">
        <v>19</v>
      </c>
      <c r="D1082" s="321" t="s">
        <v>2823</v>
      </c>
      <c r="E1082" s="20" t="s">
        <v>19</v>
      </c>
      <c r="F1082" s="322">
        <v>4.96</v>
      </c>
      <c r="G1082" s="41"/>
      <c r="H1082" s="47"/>
    </row>
    <row r="1083" s="2" customFormat="1" ht="16.8" customHeight="1">
      <c r="A1083" s="41"/>
      <c r="B1083" s="47"/>
      <c r="C1083" s="321" t="s">
        <v>19</v>
      </c>
      <c r="D1083" s="321" t="s">
        <v>2824</v>
      </c>
      <c r="E1083" s="20" t="s">
        <v>19</v>
      </c>
      <c r="F1083" s="322">
        <v>30.690000000000001</v>
      </c>
      <c r="G1083" s="41"/>
      <c r="H1083" s="47"/>
    </row>
    <row r="1084" s="2" customFormat="1" ht="16.8" customHeight="1">
      <c r="A1084" s="41"/>
      <c r="B1084" s="47"/>
      <c r="C1084" s="321" t="s">
        <v>19</v>
      </c>
      <c r="D1084" s="321" t="s">
        <v>2382</v>
      </c>
      <c r="E1084" s="20" t="s">
        <v>19</v>
      </c>
      <c r="F1084" s="322">
        <v>0</v>
      </c>
      <c r="G1084" s="41"/>
      <c r="H1084" s="47"/>
    </row>
    <row r="1085" s="2" customFormat="1" ht="16.8" customHeight="1">
      <c r="A1085" s="41"/>
      <c r="B1085" s="47"/>
      <c r="C1085" s="321" t="s">
        <v>19</v>
      </c>
      <c r="D1085" s="321" t="s">
        <v>2825</v>
      </c>
      <c r="E1085" s="20" t="s">
        <v>19</v>
      </c>
      <c r="F1085" s="322">
        <v>21.66</v>
      </c>
      <c r="G1085" s="41"/>
      <c r="H1085" s="47"/>
    </row>
    <row r="1086" s="2" customFormat="1" ht="16.8" customHeight="1">
      <c r="A1086" s="41"/>
      <c r="B1086" s="47"/>
      <c r="C1086" s="321" t="s">
        <v>19</v>
      </c>
      <c r="D1086" s="321" t="s">
        <v>4697</v>
      </c>
      <c r="E1086" s="20" t="s">
        <v>19</v>
      </c>
      <c r="F1086" s="322">
        <v>85.459999999999994</v>
      </c>
      <c r="G1086" s="41"/>
      <c r="H1086" s="47"/>
    </row>
    <row r="1087" s="2" customFormat="1" ht="16.8" customHeight="1">
      <c r="A1087" s="41"/>
      <c r="B1087" s="47"/>
      <c r="C1087" s="321" t="s">
        <v>19</v>
      </c>
      <c r="D1087" s="321" t="s">
        <v>2831</v>
      </c>
      <c r="E1087" s="20" t="s">
        <v>19</v>
      </c>
      <c r="F1087" s="322">
        <v>19.149999999999999</v>
      </c>
      <c r="G1087" s="41"/>
      <c r="H1087" s="47"/>
    </row>
    <row r="1088" s="2" customFormat="1" ht="16.8" customHeight="1">
      <c r="A1088" s="41"/>
      <c r="B1088" s="47"/>
      <c r="C1088" s="321" t="s">
        <v>19</v>
      </c>
      <c r="D1088" s="321" t="s">
        <v>2832</v>
      </c>
      <c r="E1088" s="20" t="s">
        <v>19</v>
      </c>
      <c r="F1088" s="322">
        <v>25.949999999999999</v>
      </c>
      <c r="G1088" s="41"/>
      <c r="H1088" s="47"/>
    </row>
    <row r="1089" s="2" customFormat="1" ht="16.8" customHeight="1">
      <c r="A1089" s="41"/>
      <c r="B1089" s="47"/>
      <c r="C1089" s="321" t="s">
        <v>19</v>
      </c>
      <c r="D1089" s="321" t="s">
        <v>2833</v>
      </c>
      <c r="E1089" s="20" t="s">
        <v>19</v>
      </c>
      <c r="F1089" s="322">
        <v>38.630000000000003</v>
      </c>
      <c r="G1089" s="41"/>
      <c r="H1089" s="47"/>
    </row>
    <row r="1090" s="2" customFormat="1" ht="16.8" customHeight="1">
      <c r="A1090" s="41"/>
      <c r="B1090" s="47"/>
      <c r="C1090" s="321" t="s">
        <v>19</v>
      </c>
      <c r="D1090" s="321" t="s">
        <v>2915</v>
      </c>
      <c r="E1090" s="20" t="s">
        <v>19</v>
      </c>
      <c r="F1090" s="322">
        <v>2.1899999999999999</v>
      </c>
      <c r="G1090" s="41"/>
      <c r="H1090" s="47"/>
    </row>
    <row r="1091" s="2" customFormat="1" ht="16.8" customHeight="1">
      <c r="A1091" s="41"/>
      <c r="B1091" s="47"/>
      <c r="C1091" s="321" t="s">
        <v>19</v>
      </c>
      <c r="D1091" s="321" t="s">
        <v>2916</v>
      </c>
      <c r="E1091" s="20" t="s">
        <v>19</v>
      </c>
      <c r="F1091" s="322">
        <v>4.2999999999999998</v>
      </c>
      <c r="G1091" s="41"/>
      <c r="H1091" s="47"/>
    </row>
    <row r="1092" s="2" customFormat="1" ht="16.8" customHeight="1">
      <c r="A1092" s="41"/>
      <c r="B1092" s="47"/>
      <c r="C1092" s="321" t="s">
        <v>19</v>
      </c>
      <c r="D1092" s="321" t="s">
        <v>2917</v>
      </c>
      <c r="E1092" s="20" t="s">
        <v>19</v>
      </c>
      <c r="F1092" s="322">
        <v>7.2699999999999996</v>
      </c>
      <c r="G1092" s="41"/>
      <c r="H1092" s="47"/>
    </row>
    <row r="1093" s="2" customFormat="1" ht="16.8" customHeight="1">
      <c r="A1093" s="41"/>
      <c r="B1093" s="47"/>
      <c r="C1093" s="321" t="s">
        <v>19</v>
      </c>
      <c r="D1093" s="321" t="s">
        <v>2918</v>
      </c>
      <c r="E1093" s="20" t="s">
        <v>19</v>
      </c>
      <c r="F1093" s="322">
        <v>7.3700000000000001</v>
      </c>
      <c r="G1093" s="41"/>
      <c r="H1093" s="47"/>
    </row>
    <row r="1094" s="2" customFormat="1" ht="16.8" customHeight="1">
      <c r="A1094" s="41"/>
      <c r="B1094" s="47"/>
      <c r="C1094" s="321" t="s">
        <v>19</v>
      </c>
      <c r="D1094" s="321" t="s">
        <v>2834</v>
      </c>
      <c r="E1094" s="20" t="s">
        <v>19</v>
      </c>
      <c r="F1094" s="322">
        <v>28.629999999999999</v>
      </c>
      <c r="G1094" s="41"/>
      <c r="H1094" s="47"/>
    </row>
    <row r="1095" s="2" customFormat="1" ht="16.8" customHeight="1">
      <c r="A1095" s="41"/>
      <c r="B1095" s="47"/>
      <c r="C1095" s="321" t="s">
        <v>19</v>
      </c>
      <c r="D1095" s="321" t="s">
        <v>4698</v>
      </c>
      <c r="E1095" s="20" t="s">
        <v>19</v>
      </c>
      <c r="F1095" s="322">
        <v>59.490000000000002</v>
      </c>
      <c r="G1095" s="41"/>
      <c r="H1095" s="47"/>
    </row>
    <row r="1096" s="2" customFormat="1" ht="16.8" customHeight="1">
      <c r="A1096" s="41"/>
      <c r="B1096" s="47"/>
      <c r="C1096" s="321" t="s">
        <v>19</v>
      </c>
      <c r="D1096" s="321" t="s">
        <v>2836</v>
      </c>
      <c r="E1096" s="20" t="s">
        <v>19</v>
      </c>
      <c r="F1096" s="322">
        <v>4.96</v>
      </c>
      <c r="G1096" s="41"/>
      <c r="H1096" s="47"/>
    </row>
    <row r="1097" s="2" customFormat="1" ht="16.8" customHeight="1">
      <c r="A1097" s="41"/>
      <c r="B1097" s="47"/>
      <c r="C1097" s="321" t="s">
        <v>19</v>
      </c>
      <c r="D1097" s="321" t="s">
        <v>2837</v>
      </c>
      <c r="E1097" s="20" t="s">
        <v>19</v>
      </c>
      <c r="F1097" s="322">
        <v>16.73</v>
      </c>
      <c r="G1097" s="41"/>
      <c r="H1097" s="47"/>
    </row>
    <row r="1098" s="2" customFormat="1" ht="16.8" customHeight="1">
      <c r="A1098" s="41"/>
      <c r="B1098" s="47"/>
      <c r="C1098" s="321" t="s">
        <v>19</v>
      </c>
      <c r="D1098" s="321" t="s">
        <v>2838</v>
      </c>
      <c r="E1098" s="20" t="s">
        <v>19</v>
      </c>
      <c r="F1098" s="322">
        <v>4.96</v>
      </c>
      <c r="G1098" s="41"/>
      <c r="H1098" s="47"/>
    </row>
    <row r="1099" s="2" customFormat="1" ht="16.8" customHeight="1">
      <c r="A1099" s="41"/>
      <c r="B1099" s="47"/>
      <c r="C1099" s="321" t="s">
        <v>19</v>
      </c>
      <c r="D1099" s="321" t="s">
        <v>2839</v>
      </c>
      <c r="E1099" s="20" t="s">
        <v>19</v>
      </c>
      <c r="F1099" s="322">
        <v>16.73</v>
      </c>
      <c r="G1099" s="41"/>
      <c r="H1099" s="47"/>
    </row>
    <row r="1100" s="2" customFormat="1" ht="16.8" customHeight="1">
      <c r="A1100" s="41"/>
      <c r="B1100" s="47"/>
      <c r="C1100" s="321" t="s">
        <v>19</v>
      </c>
      <c r="D1100" s="321" t="s">
        <v>2840</v>
      </c>
      <c r="E1100" s="20" t="s">
        <v>19</v>
      </c>
      <c r="F1100" s="322">
        <v>4.96</v>
      </c>
      <c r="G1100" s="41"/>
      <c r="H1100" s="47"/>
    </row>
    <row r="1101" s="2" customFormat="1" ht="16.8" customHeight="1">
      <c r="A1101" s="41"/>
      <c r="B1101" s="47"/>
      <c r="C1101" s="321" t="s">
        <v>19</v>
      </c>
      <c r="D1101" s="321" t="s">
        <v>2841</v>
      </c>
      <c r="E1101" s="20" t="s">
        <v>19</v>
      </c>
      <c r="F1101" s="322">
        <v>16.73</v>
      </c>
      <c r="G1101" s="41"/>
      <c r="H1101" s="47"/>
    </row>
    <row r="1102" s="2" customFormat="1" ht="16.8" customHeight="1">
      <c r="A1102" s="41"/>
      <c r="B1102" s="47"/>
      <c r="C1102" s="321" t="s">
        <v>19</v>
      </c>
      <c r="D1102" s="321" t="s">
        <v>2842</v>
      </c>
      <c r="E1102" s="20" t="s">
        <v>19</v>
      </c>
      <c r="F1102" s="322">
        <v>4.96</v>
      </c>
      <c r="G1102" s="41"/>
      <c r="H1102" s="47"/>
    </row>
    <row r="1103" s="2" customFormat="1" ht="16.8" customHeight="1">
      <c r="A1103" s="41"/>
      <c r="B1103" s="47"/>
      <c r="C1103" s="321" t="s">
        <v>19</v>
      </c>
      <c r="D1103" s="321" t="s">
        <v>2843</v>
      </c>
      <c r="E1103" s="20" t="s">
        <v>19</v>
      </c>
      <c r="F1103" s="322">
        <v>16.73</v>
      </c>
      <c r="G1103" s="41"/>
      <c r="H1103" s="47"/>
    </row>
    <row r="1104" s="2" customFormat="1" ht="16.8" customHeight="1">
      <c r="A1104" s="41"/>
      <c r="B1104" s="47"/>
      <c r="C1104" s="321" t="s">
        <v>19</v>
      </c>
      <c r="D1104" s="321" t="s">
        <v>2844</v>
      </c>
      <c r="E1104" s="20" t="s">
        <v>19</v>
      </c>
      <c r="F1104" s="322">
        <v>4.96</v>
      </c>
      <c r="G1104" s="41"/>
      <c r="H1104" s="47"/>
    </row>
    <row r="1105" s="2" customFormat="1" ht="16.8" customHeight="1">
      <c r="A1105" s="41"/>
      <c r="B1105" s="47"/>
      <c r="C1105" s="321" t="s">
        <v>19</v>
      </c>
      <c r="D1105" s="321" t="s">
        <v>2845</v>
      </c>
      <c r="E1105" s="20" t="s">
        <v>19</v>
      </c>
      <c r="F1105" s="322">
        <v>16.73</v>
      </c>
      <c r="G1105" s="41"/>
      <c r="H1105" s="47"/>
    </row>
    <row r="1106" s="2" customFormat="1" ht="16.8" customHeight="1">
      <c r="A1106" s="41"/>
      <c r="B1106" s="47"/>
      <c r="C1106" s="321" t="s">
        <v>19</v>
      </c>
      <c r="D1106" s="321" t="s">
        <v>2846</v>
      </c>
      <c r="E1106" s="20" t="s">
        <v>19</v>
      </c>
      <c r="F1106" s="322">
        <v>4.96</v>
      </c>
      <c r="G1106" s="41"/>
      <c r="H1106" s="47"/>
    </row>
    <row r="1107" s="2" customFormat="1" ht="16.8" customHeight="1">
      <c r="A1107" s="41"/>
      <c r="B1107" s="47"/>
      <c r="C1107" s="321" t="s">
        <v>19</v>
      </c>
      <c r="D1107" s="321" t="s">
        <v>2847</v>
      </c>
      <c r="E1107" s="20" t="s">
        <v>19</v>
      </c>
      <c r="F1107" s="322">
        <v>16.73</v>
      </c>
      <c r="G1107" s="41"/>
      <c r="H1107" s="47"/>
    </row>
    <row r="1108" s="2" customFormat="1" ht="16.8" customHeight="1">
      <c r="A1108" s="41"/>
      <c r="B1108" s="47"/>
      <c r="C1108" s="321" t="s">
        <v>19</v>
      </c>
      <c r="D1108" s="321" t="s">
        <v>2848</v>
      </c>
      <c r="E1108" s="20" t="s">
        <v>19</v>
      </c>
      <c r="F1108" s="322">
        <v>4.96</v>
      </c>
      <c r="G1108" s="41"/>
      <c r="H1108" s="47"/>
    </row>
    <row r="1109" s="2" customFormat="1" ht="16.8" customHeight="1">
      <c r="A1109" s="41"/>
      <c r="B1109" s="47"/>
      <c r="C1109" s="321" t="s">
        <v>19</v>
      </c>
      <c r="D1109" s="321" t="s">
        <v>2849</v>
      </c>
      <c r="E1109" s="20" t="s">
        <v>19</v>
      </c>
      <c r="F1109" s="322">
        <v>16.73</v>
      </c>
      <c r="G1109" s="41"/>
      <c r="H1109" s="47"/>
    </row>
    <row r="1110" s="2" customFormat="1" ht="16.8" customHeight="1">
      <c r="A1110" s="41"/>
      <c r="B1110" s="47"/>
      <c r="C1110" s="321" t="s">
        <v>19</v>
      </c>
      <c r="D1110" s="321" t="s">
        <v>2850</v>
      </c>
      <c r="E1110" s="20" t="s">
        <v>19</v>
      </c>
      <c r="F1110" s="322">
        <v>4.9299999999999997</v>
      </c>
      <c r="G1110" s="41"/>
      <c r="H1110" s="47"/>
    </row>
    <row r="1111" s="2" customFormat="1" ht="16.8" customHeight="1">
      <c r="A1111" s="41"/>
      <c r="B1111" s="47"/>
      <c r="C1111" s="321" t="s">
        <v>19</v>
      </c>
      <c r="D1111" s="321" t="s">
        <v>2851</v>
      </c>
      <c r="E1111" s="20" t="s">
        <v>19</v>
      </c>
      <c r="F1111" s="322">
        <v>16.670000000000002</v>
      </c>
      <c r="G1111" s="41"/>
      <c r="H1111" s="47"/>
    </row>
    <row r="1112" s="2" customFormat="1" ht="16.8" customHeight="1">
      <c r="A1112" s="41"/>
      <c r="B1112" s="47"/>
      <c r="C1112" s="321" t="s">
        <v>19</v>
      </c>
      <c r="D1112" s="321" t="s">
        <v>2852</v>
      </c>
      <c r="E1112" s="20" t="s">
        <v>19</v>
      </c>
      <c r="F1112" s="322">
        <v>4.96</v>
      </c>
      <c r="G1112" s="41"/>
      <c r="H1112" s="47"/>
    </row>
    <row r="1113" s="2" customFormat="1" ht="16.8" customHeight="1">
      <c r="A1113" s="41"/>
      <c r="B1113" s="47"/>
      <c r="C1113" s="321" t="s">
        <v>19</v>
      </c>
      <c r="D1113" s="321" t="s">
        <v>2853</v>
      </c>
      <c r="E1113" s="20" t="s">
        <v>19</v>
      </c>
      <c r="F1113" s="322">
        <v>30.690000000000001</v>
      </c>
      <c r="G1113" s="41"/>
      <c r="H1113" s="47"/>
    </row>
    <row r="1114" s="2" customFormat="1" ht="16.8" customHeight="1">
      <c r="A1114" s="41"/>
      <c r="B1114" s="47"/>
      <c r="C1114" s="321" t="s">
        <v>19</v>
      </c>
      <c r="D1114" s="321" t="s">
        <v>2854</v>
      </c>
      <c r="E1114" s="20" t="s">
        <v>19</v>
      </c>
      <c r="F1114" s="322">
        <v>4.96</v>
      </c>
      <c r="G1114" s="41"/>
      <c r="H1114" s="47"/>
    </row>
    <row r="1115" s="2" customFormat="1" ht="16.8" customHeight="1">
      <c r="A1115" s="41"/>
      <c r="B1115" s="47"/>
      <c r="C1115" s="321" t="s">
        <v>19</v>
      </c>
      <c r="D1115" s="321" t="s">
        <v>2855</v>
      </c>
      <c r="E1115" s="20" t="s">
        <v>19</v>
      </c>
      <c r="F1115" s="322">
        <v>30.690000000000001</v>
      </c>
      <c r="G1115" s="41"/>
      <c r="H1115" s="47"/>
    </row>
    <row r="1116" s="2" customFormat="1" ht="16.8" customHeight="1">
      <c r="A1116" s="41"/>
      <c r="B1116" s="47"/>
      <c r="C1116" s="321" t="s">
        <v>180</v>
      </c>
      <c r="D1116" s="321" t="s">
        <v>447</v>
      </c>
      <c r="E1116" s="20" t="s">
        <v>19</v>
      </c>
      <c r="F1116" s="322">
        <v>1640.5799999999999</v>
      </c>
      <c r="G1116" s="41"/>
      <c r="H1116" s="47"/>
    </row>
    <row r="1117" s="2" customFormat="1" ht="16.8" customHeight="1">
      <c r="A1117" s="41"/>
      <c r="B1117" s="47"/>
      <c r="C1117" s="323" t="s">
        <v>9051</v>
      </c>
      <c r="D1117" s="41"/>
      <c r="E1117" s="41"/>
      <c r="F1117" s="41"/>
      <c r="G1117" s="41"/>
      <c r="H1117" s="47"/>
    </row>
    <row r="1118" s="2" customFormat="1" ht="16.8" customHeight="1">
      <c r="A1118" s="41"/>
      <c r="B1118" s="47"/>
      <c r="C1118" s="321" t="s">
        <v>4688</v>
      </c>
      <c r="D1118" s="321" t="s">
        <v>9132</v>
      </c>
      <c r="E1118" s="20" t="s">
        <v>153</v>
      </c>
      <c r="F1118" s="322">
        <v>2219.2170000000001</v>
      </c>
      <c r="G1118" s="41"/>
      <c r="H1118" s="47"/>
    </row>
    <row r="1119" s="2" customFormat="1" ht="16.8" customHeight="1">
      <c r="A1119" s="41"/>
      <c r="B1119" s="47"/>
      <c r="C1119" s="321" t="s">
        <v>1513</v>
      </c>
      <c r="D1119" s="321" t="s">
        <v>9133</v>
      </c>
      <c r="E1119" s="20" t="s">
        <v>153</v>
      </c>
      <c r="F1119" s="322">
        <v>2502.71</v>
      </c>
      <c r="G1119" s="41"/>
      <c r="H1119" s="47"/>
    </row>
    <row r="1120" s="2" customFormat="1" ht="16.8" customHeight="1">
      <c r="A1120" s="41"/>
      <c r="B1120" s="47"/>
      <c r="C1120" s="321" t="s">
        <v>1525</v>
      </c>
      <c r="D1120" s="321" t="s">
        <v>9124</v>
      </c>
      <c r="E1120" s="20" t="s">
        <v>153</v>
      </c>
      <c r="F1120" s="322">
        <v>2543.9899999999998</v>
      </c>
      <c r="G1120" s="41"/>
      <c r="H1120" s="47"/>
    </row>
    <row r="1121" s="2" customFormat="1" ht="16.8" customHeight="1">
      <c r="A1121" s="41"/>
      <c r="B1121" s="47"/>
      <c r="C1121" s="321" t="s">
        <v>2305</v>
      </c>
      <c r="D1121" s="321" t="s">
        <v>9130</v>
      </c>
      <c r="E1121" s="20" t="s">
        <v>153</v>
      </c>
      <c r="F1121" s="322">
        <v>1921.4100000000001</v>
      </c>
      <c r="G1121" s="41"/>
      <c r="H1121" s="47"/>
    </row>
    <row r="1122" s="2" customFormat="1" ht="16.8" customHeight="1">
      <c r="A1122" s="41"/>
      <c r="B1122" s="47"/>
      <c r="C1122" s="321" t="s">
        <v>2344</v>
      </c>
      <c r="D1122" s="321" t="s">
        <v>9131</v>
      </c>
      <c r="E1122" s="20" t="s">
        <v>153</v>
      </c>
      <c r="F1122" s="322">
        <v>2543.9899999999998</v>
      </c>
      <c r="G1122" s="41"/>
      <c r="H1122" s="47"/>
    </row>
    <row r="1123" s="2" customFormat="1" ht="16.8" customHeight="1">
      <c r="A1123" s="41"/>
      <c r="B1123" s="47"/>
      <c r="C1123" s="321" t="s">
        <v>4701</v>
      </c>
      <c r="D1123" s="321" t="s">
        <v>9136</v>
      </c>
      <c r="E1123" s="20" t="s">
        <v>153</v>
      </c>
      <c r="F1123" s="322">
        <v>2197.607</v>
      </c>
      <c r="G1123" s="41"/>
      <c r="H1123" s="47"/>
    </row>
    <row r="1124" s="2" customFormat="1" ht="16.8" customHeight="1">
      <c r="A1124" s="41"/>
      <c r="B1124" s="47"/>
      <c r="C1124" s="321" t="s">
        <v>4706</v>
      </c>
      <c r="D1124" s="321" t="s">
        <v>9137</v>
      </c>
      <c r="E1124" s="20" t="s">
        <v>153</v>
      </c>
      <c r="F1124" s="322">
        <v>2197.607</v>
      </c>
      <c r="G1124" s="41"/>
      <c r="H1124" s="47"/>
    </row>
    <row r="1125" s="2" customFormat="1">
      <c r="A1125" s="41"/>
      <c r="B1125" s="47"/>
      <c r="C1125" s="321" t="s">
        <v>4710</v>
      </c>
      <c r="D1125" s="321" t="s">
        <v>9138</v>
      </c>
      <c r="E1125" s="20" t="s">
        <v>153</v>
      </c>
      <c r="F1125" s="322">
        <v>2166.5300000000002</v>
      </c>
      <c r="G1125" s="41"/>
      <c r="H1125" s="47"/>
    </row>
    <row r="1126" s="2" customFormat="1" ht="16.8" customHeight="1">
      <c r="A1126" s="41"/>
      <c r="B1126" s="47"/>
      <c r="C1126" s="321" t="s">
        <v>4715</v>
      </c>
      <c r="D1126" s="321" t="s">
        <v>4716</v>
      </c>
      <c r="E1126" s="20" t="s">
        <v>153</v>
      </c>
      <c r="F1126" s="322">
        <v>2197.607</v>
      </c>
      <c r="G1126" s="41"/>
      <c r="H1126" s="47"/>
    </row>
    <row r="1127" s="2" customFormat="1">
      <c r="A1127" s="41"/>
      <c r="B1127" s="47"/>
      <c r="C1127" s="321" t="s">
        <v>4934</v>
      </c>
      <c r="D1127" s="321" t="s">
        <v>9139</v>
      </c>
      <c r="E1127" s="20" t="s">
        <v>153</v>
      </c>
      <c r="F1127" s="322">
        <v>2197.607</v>
      </c>
      <c r="G1127" s="41"/>
      <c r="H1127" s="47"/>
    </row>
    <row r="1128" s="2" customFormat="1" ht="16.8" customHeight="1">
      <c r="A1128" s="41"/>
      <c r="B1128" s="47"/>
      <c r="C1128" s="321" t="s">
        <v>2320</v>
      </c>
      <c r="D1128" s="321" t="s">
        <v>2321</v>
      </c>
      <c r="E1128" s="20" t="s">
        <v>153</v>
      </c>
      <c r="F1128" s="322">
        <v>1722.6089999999999</v>
      </c>
      <c r="G1128" s="41"/>
      <c r="H1128" s="47"/>
    </row>
    <row r="1129" s="2" customFormat="1" ht="16.8" customHeight="1">
      <c r="A1129" s="41"/>
      <c r="B1129" s="47"/>
      <c r="C1129" s="321" t="s">
        <v>2350</v>
      </c>
      <c r="D1129" s="321" t="s">
        <v>2351</v>
      </c>
      <c r="E1129" s="20" t="s">
        <v>2019</v>
      </c>
      <c r="F1129" s="322">
        <v>43249.699999999997</v>
      </c>
      <c r="G1129" s="41"/>
      <c r="H1129" s="47"/>
    </row>
    <row r="1130" s="2" customFormat="1" ht="16.8" customHeight="1">
      <c r="A1130" s="41"/>
      <c r="B1130" s="47"/>
      <c r="C1130" s="317" t="s">
        <v>172</v>
      </c>
      <c r="D1130" s="318" t="s">
        <v>173</v>
      </c>
      <c r="E1130" s="319" t="s">
        <v>153</v>
      </c>
      <c r="F1130" s="320">
        <v>260.60000000000002</v>
      </c>
      <c r="G1130" s="41"/>
      <c r="H1130" s="47"/>
    </row>
    <row r="1131" s="2" customFormat="1" ht="16.8" customHeight="1">
      <c r="A1131" s="41"/>
      <c r="B1131" s="47"/>
      <c r="C1131" s="321" t="s">
        <v>19</v>
      </c>
      <c r="D1131" s="321" t="s">
        <v>692</v>
      </c>
      <c r="E1131" s="20" t="s">
        <v>19</v>
      </c>
      <c r="F1131" s="322">
        <v>0</v>
      </c>
      <c r="G1131" s="41"/>
      <c r="H1131" s="47"/>
    </row>
    <row r="1132" s="2" customFormat="1" ht="16.8" customHeight="1">
      <c r="A1132" s="41"/>
      <c r="B1132" s="47"/>
      <c r="C1132" s="321" t="s">
        <v>19</v>
      </c>
      <c r="D1132" s="321" t="s">
        <v>173</v>
      </c>
      <c r="E1132" s="20" t="s">
        <v>19</v>
      </c>
      <c r="F1132" s="322">
        <v>0</v>
      </c>
      <c r="G1132" s="41"/>
      <c r="H1132" s="47"/>
    </row>
    <row r="1133" s="2" customFormat="1" ht="16.8" customHeight="1">
      <c r="A1133" s="41"/>
      <c r="B1133" s="47"/>
      <c r="C1133" s="321" t="s">
        <v>19</v>
      </c>
      <c r="D1133" s="321" t="s">
        <v>2765</v>
      </c>
      <c r="E1133" s="20" t="s">
        <v>19</v>
      </c>
      <c r="F1133" s="322">
        <v>6.7800000000000002</v>
      </c>
      <c r="G1133" s="41"/>
      <c r="H1133" s="47"/>
    </row>
    <row r="1134" s="2" customFormat="1" ht="16.8" customHeight="1">
      <c r="A1134" s="41"/>
      <c r="B1134" s="47"/>
      <c r="C1134" s="321" t="s">
        <v>19</v>
      </c>
      <c r="D1134" s="321" t="s">
        <v>2864</v>
      </c>
      <c r="E1134" s="20" t="s">
        <v>19</v>
      </c>
      <c r="F1134" s="322">
        <v>13.550000000000001</v>
      </c>
      <c r="G1134" s="41"/>
      <c r="H1134" s="47"/>
    </row>
    <row r="1135" s="2" customFormat="1" ht="16.8" customHeight="1">
      <c r="A1135" s="41"/>
      <c r="B1135" s="47"/>
      <c r="C1135" s="321" t="s">
        <v>19</v>
      </c>
      <c r="D1135" s="321" t="s">
        <v>2766</v>
      </c>
      <c r="E1135" s="20" t="s">
        <v>19</v>
      </c>
      <c r="F1135" s="322">
        <v>4.2199999999999998</v>
      </c>
      <c r="G1135" s="41"/>
      <c r="H1135" s="47"/>
    </row>
    <row r="1136" s="2" customFormat="1" ht="16.8" customHeight="1">
      <c r="A1136" s="41"/>
      <c r="B1136" s="47"/>
      <c r="C1136" s="321" t="s">
        <v>19</v>
      </c>
      <c r="D1136" s="321" t="s">
        <v>2767</v>
      </c>
      <c r="E1136" s="20" t="s">
        <v>19</v>
      </c>
      <c r="F1136" s="322">
        <v>3.7999999999999998</v>
      </c>
      <c r="G1136" s="41"/>
      <c r="H1136" s="47"/>
    </row>
    <row r="1137" s="2" customFormat="1" ht="16.8" customHeight="1">
      <c r="A1137" s="41"/>
      <c r="B1137" s="47"/>
      <c r="C1137" s="321" t="s">
        <v>19</v>
      </c>
      <c r="D1137" s="321" t="s">
        <v>2768</v>
      </c>
      <c r="E1137" s="20" t="s">
        <v>19</v>
      </c>
      <c r="F1137" s="322">
        <v>5.0199999999999996</v>
      </c>
      <c r="G1137" s="41"/>
      <c r="H1137" s="47"/>
    </row>
    <row r="1138" s="2" customFormat="1" ht="16.8" customHeight="1">
      <c r="A1138" s="41"/>
      <c r="B1138" s="47"/>
      <c r="C1138" s="321" t="s">
        <v>19</v>
      </c>
      <c r="D1138" s="321" t="s">
        <v>2925</v>
      </c>
      <c r="E1138" s="20" t="s">
        <v>19</v>
      </c>
      <c r="F1138" s="322">
        <v>5.5300000000000002</v>
      </c>
      <c r="G1138" s="41"/>
      <c r="H1138" s="47"/>
    </row>
    <row r="1139" s="2" customFormat="1" ht="16.8" customHeight="1">
      <c r="A1139" s="41"/>
      <c r="B1139" s="47"/>
      <c r="C1139" s="321" t="s">
        <v>19</v>
      </c>
      <c r="D1139" s="321" t="s">
        <v>2926</v>
      </c>
      <c r="E1139" s="20" t="s">
        <v>19</v>
      </c>
      <c r="F1139" s="322">
        <v>5.5300000000000002</v>
      </c>
      <c r="G1139" s="41"/>
      <c r="H1139" s="47"/>
    </row>
    <row r="1140" s="2" customFormat="1" ht="16.8" customHeight="1">
      <c r="A1140" s="41"/>
      <c r="B1140" s="47"/>
      <c r="C1140" s="321" t="s">
        <v>19</v>
      </c>
      <c r="D1140" s="321" t="s">
        <v>2927</v>
      </c>
      <c r="E1140" s="20" t="s">
        <v>19</v>
      </c>
      <c r="F1140" s="322">
        <v>5.5300000000000002</v>
      </c>
      <c r="G1140" s="41"/>
      <c r="H1140" s="47"/>
    </row>
    <row r="1141" s="2" customFormat="1" ht="16.8" customHeight="1">
      <c r="A1141" s="41"/>
      <c r="B1141" s="47"/>
      <c r="C1141" s="321" t="s">
        <v>19</v>
      </c>
      <c r="D1141" s="321" t="s">
        <v>2928</v>
      </c>
      <c r="E1141" s="20" t="s">
        <v>19</v>
      </c>
      <c r="F1141" s="322">
        <v>5.5300000000000002</v>
      </c>
      <c r="G1141" s="41"/>
      <c r="H1141" s="47"/>
    </row>
    <row r="1142" s="2" customFormat="1" ht="16.8" customHeight="1">
      <c r="A1142" s="41"/>
      <c r="B1142" s="47"/>
      <c r="C1142" s="321" t="s">
        <v>19</v>
      </c>
      <c r="D1142" s="321" t="s">
        <v>2929</v>
      </c>
      <c r="E1142" s="20" t="s">
        <v>19</v>
      </c>
      <c r="F1142" s="322">
        <v>5.5300000000000002</v>
      </c>
      <c r="G1142" s="41"/>
      <c r="H1142" s="47"/>
    </row>
    <row r="1143" s="2" customFormat="1" ht="16.8" customHeight="1">
      <c r="A1143" s="41"/>
      <c r="B1143" s="47"/>
      <c r="C1143" s="321" t="s">
        <v>19</v>
      </c>
      <c r="D1143" s="321" t="s">
        <v>2930</v>
      </c>
      <c r="E1143" s="20" t="s">
        <v>19</v>
      </c>
      <c r="F1143" s="322">
        <v>5.5300000000000002</v>
      </c>
      <c r="G1143" s="41"/>
      <c r="H1143" s="47"/>
    </row>
    <row r="1144" s="2" customFormat="1" ht="16.8" customHeight="1">
      <c r="A1144" s="41"/>
      <c r="B1144" s="47"/>
      <c r="C1144" s="321" t="s">
        <v>19</v>
      </c>
      <c r="D1144" s="321" t="s">
        <v>2931</v>
      </c>
      <c r="E1144" s="20" t="s">
        <v>19</v>
      </c>
      <c r="F1144" s="322">
        <v>5.5300000000000002</v>
      </c>
      <c r="G1144" s="41"/>
      <c r="H1144" s="47"/>
    </row>
    <row r="1145" s="2" customFormat="1" ht="16.8" customHeight="1">
      <c r="A1145" s="41"/>
      <c r="B1145" s="47"/>
      <c r="C1145" s="321" t="s">
        <v>19</v>
      </c>
      <c r="D1145" s="321" t="s">
        <v>2932</v>
      </c>
      <c r="E1145" s="20" t="s">
        <v>19</v>
      </c>
      <c r="F1145" s="322">
        <v>5.5300000000000002</v>
      </c>
      <c r="G1145" s="41"/>
      <c r="H1145" s="47"/>
    </row>
    <row r="1146" s="2" customFormat="1" ht="16.8" customHeight="1">
      <c r="A1146" s="41"/>
      <c r="B1146" s="47"/>
      <c r="C1146" s="321" t="s">
        <v>19</v>
      </c>
      <c r="D1146" s="321" t="s">
        <v>2933</v>
      </c>
      <c r="E1146" s="20" t="s">
        <v>19</v>
      </c>
      <c r="F1146" s="322">
        <v>5.5300000000000002</v>
      </c>
      <c r="G1146" s="41"/>
      <c r="H1146" s="47"/>
    </row>
    <row r="1147" s="2" customFormat="1" ht="16.8" customHeight="1">
      <c r="A1147" s="41"/>
      <c r="B1147" s="47"/>
      <c r="C1147" s="321" t="s">
        <v>19</v>
      </c>
      <c r="D1147" s="321" t="s">
        <v>693</v>
      </c>
      <c r="E1147" s="20" t="s">
        <v>19</v>
      </c>
      <c r="F1147" s="322">
        <v>0</v>
      </c>
      <c r="G1147" s="41"/>
      <c r="H1147" s="47"/>
    </row>
    <row r="1148" s="2" customFormat="1" ht="16.8" customHeight="1">
      <c r="A1148" s="41"/>
      <c r="B1148" s="47"/>
      <c r="C1148" s="321" t="s">
        <v>19</v>
      </c>
      <c r="D1148" s="321" t="s">
        <v>173</v>
      </c>
      <c r="E1148" s="20" t="s">
        <v>19</v>
      </c>
      <c r="F1148" s="322">
        <v>0</v>
      </c>
      <c r="G1148" s="41"/>
      <c r="H1148" s="47"/>
    </row>
    <row r="1149" s="2" customFormat="1" ht="16.8" customHeight="1">
      <c r="A1149" s="41"/>
      <c r="B1149" s="47"/>
      <c r="C1149" s="321" t="s">
        <v>19</v>
      </c>
      <c r="D1149" s="321" t="s">
        <v>2796</v>
      </c>
      <c r="E1149" s="20" t="s">
        <v>19</v>
      </c>
      <c r="F1149" s="322">
        <v>6.8799999999999999</v>
      </c>
      <c r="G1149" s="41"/>
      <c r="H1149" s="47"/>
    </row>
    <row r="1150" s="2" customFormat="1" ht="16.8" customHeight="1">
      <c r="A1150" s="41"/>
      <c r="B1150" s="47"/>
      <c r="C1150" s="321" t="s">
        <v>19</v>
      </c>
      <c r="D1150" s="321" t="s">
        <v>2865</v>
      </c>
      <c r="E1150" s="20" t="s">
        <v>19</v>
      </c>
      <c r="F1150" s="322">
        <v>13.550000000000001</v>
      </c>
      <c r="G1150" s="41"/>
      <c r="H1150" s="47"/>
    </row>
    <row r="1151" s="2" customFormat="1" ht="16.8" customHeight="1">
      <c r="A1151" s="41"/>
      <c r="B1151" s="47"/>
      <c r="C1151" s="321" t="s">
        <v>19</v>
      </c>
      <c r="D1151" s="321" t="s">
        <v>2797</v>
      </c>
      <c r="E1151" s="20" t="s">
        <v>19</v>
      </c>
      <c r="F1151" s="322">
        <v>4.2300000000000004</v>
      </c>
      <c r="G1151" s="41"/>
      <c r="H1151" s="47"/>
    </row>
    <row r="1152" s="2" customFormat="1" ht="16.8" customHeight="1">
      <c r="A1152" s="41"/>
      <c r="B1152" s="47"/>
      <c r="C1152" s="321" t="s">
        <v>19</v>
      </c>
      <c r="D1152" s="321" t="s">
        <v>2798</v>
      </c>
      <c r="E1152" s="20" t="s">
        <v>19</v>
      </c>
      <c r="F1152" s="322">
        <v>3.7999999999999998</v>
      </c>
      <c r="G1152" s="41"/>
      <c r="H1152" s="47"/>
    </row>
    <row r="1153" s="2" customFormat="1" ht="16.8" customHeight="1">
      <c r="A1153" s="41"/>
      <c r="B1153" s="47"/>
      <c r="C1153" s="321" t="s">
        <v>19</v>
      </c>
      <c r="D1153" s="321" t="s">
        <v>2799</v>
      </c>
      <c r="E1153" s="20" t="s">
        <v>19</v>
      </c>
      <c r="F1153" s="322">
        <v>5.0199999999999996</v>
      </c>
      <c r="G1153" s="41"/>
      <c r="H1153" s="47"/>
    </row>
    <row r="1154" s="2" customFormat="1" ht="16.8" customHeight="1">
      <c r="A1154" s="41"/>
      <c r="B1154" s="47"/>
      <c r="C1154" s="321" t="s">
        <v>19</v>
      </c>
      <c r="D1154" s="321" t="s">
        <v>2934</v>
      </c>
      <c r="E1154" s="20" t="s">
        <v>19</v>
      </c>
      <c r="F1154" s="322">
        <v>5.5300000000000002</v>
      </c>
      <c r="G1154" s="41"/>
      <c r="H1154" s="47"/>
    </row>
    <row r="1155" s="2" customFormat="1" ht="16.8" customHeight="1">
      <c r="A1155" s="41"/>
      <c r="B1155" s="47"/>
      <c r="C1155" s="321" t="s">
        <v>19</v>
      </c>
      <c r="D1155" s="321" t="s">
        <v>2935</v>
      </c>
      <c r="E1155" s="20" t="s">
        <v>19</v>
      </c>
      <c r="F1155" s="322">
        <v>5.5300000000000002</v>
      </c>
      <c r="G1155" s="41"/>
      <c r="H1155" s="47"/>
    </row>
    <row r="1156" s="2" customFormat="1" ht="16.8" customHeight="1">
      <c r="A1156" s="41"/>
      <c r="B1156" s="47"/>
      <c r="C1156" s="321" t="s">
        <v>19</v>
      </c>
      <c r="D1156" s="321" t="s">
        <v>2936</v>
      </c>
      <c r="E1156" s="20" t="s">
        <v>19</v>
      </c>
      <c r="F1156" s="322">
        <v>5.5300000000000002</v>
      </c>
      <c r="G1156" s="41"/>
      <c r="H1156" s="47"/>
    </row>
    <row r="1157" s="2" customFormat="1" ht="16.8" customHeight="1">
      <c r="A1157" s="41"/>
      <c r="B1157" s="47"/>
      <c r="C1157" s="321" t="s">
        <v>19</v>
      </c>
      <c r="D1157" s="321" t="s">
        <v>2937</v>
      </c>
      <c r="E1157" s="20" t="s">
        <v>19</v>
      </c>
      <c r="F1157" s="322">
        <v>5.5300000000000002</v>
      </c>
      <c r="G1157" s="41"/>
      <c r="H1157" s="47"/>
    </row>
    <row r="1158" s="2" customFormat="1" ht="16.8" customHeight="1">
      <c r="A1158" s="41"/>
      <c r="B1158" s="47"/>
      <c r="C1158" s="321" t="s">
        <v>19</v>
      </c>
      <c r="D1158" s="321" t="s">
        <v>2938</v>
      </c>
      <c r="E1158" s="20" t="s">
        <v>19</v>
      </c>
      <c r="F1158" s="322">
        <v>5.5300000000000002</v>
      </c>
      <c r="G1158" s="41"/>
      <c r="H1158" s="47"/>
    </row>
    <row r="1159" s="2" customFormat="1" ht="16.8" customHeight="1">
      <c r="A1159" s="41"/>
      <c r="B1159" s="47"/>
      <c r="C1159" s="321" t="s">
        <v>19</v>
      </c>
      <c r="D1159" s="321" t="s">
        <v>2939</v>
      </c>
      <c r="E1159" s="20" t="s">
        <v>19</v>
      </c>
      <c r="F1159" s="322">
        <v>5.5300000000000002</v>
      </c>
      <c r="G1159" s="41"/>
      <c r="H1159" s="47"/>
    </row>
    <row r="1160" s="2" customFormat="1" ht="16.8" customHeight="1">
      <c r="A1160" s="41"/>
      <c r="B1160" s="47"/>
      <c r="C1160" s="321" t="s">
        <v>19</v>
      </c>
      <c r="D1160" s="321" t="s">
        <v>2940</v>
      </c>
      <c r="E1160" s="20" t="s">
        <v>19</v>
      </c>
      <c r="F1160" s="322">
        <v>5.5300000000000002</v>
      </c>
      <c r="G1160" s="41"/>
      <c r="H1160" s="47"/>
    </row>
    <row r="1161" s="2" customFormat="1" ht="16.8" customHeight="1">
      <c r="A1161" s="41"/>
      <c r="B1161" s="47"/>
      <c r="C1161" s="321" t="s">
        <v>19</v>
      </c>
      <c r="D1161" s="321" t="s">
        <v>2941</v>
      </c>
      <c r="E1161" s="20" t="s">
        <v>19</v>
      </c>
      <c r="F1161" s="322">
        <v>5.5300000000000002</v>
      </c>
      <c r="G1161" s="41"/>
      <c r="H1161" s="47"/>
    </row>
    <row r="1162" s="2" customFormat="1" ht="16.8" customHeight="1">
      <c r="A1162" s="41"/>
      <c r="B1162" s="47"/>
      <c r="C1162" s="321" t="s">
        <v>19</v>
      </c>
      <c r="D1162" s="321" t="s">
        <v>2942</v>
      </c>
      <c r="E1162" s="20" t="s">
        <v>19</v>
      </c>
      <c r="F1162" s="322">
        <v>5.5300000000000002</v>
      </c>
      <c r="G1162" s="41"/>
      <c r="H1162" s="47"/>
    </row>
    <row r="1163" s="2" customFormat="1" ht="16.8" customHeight="1">
      <c r="A1163" s="41"/>
      <c r="B1163" s="47"/>
      <c r="C1163" s="321" t="s">
        <v>19</v>
      </c>
      <c r="D1163" s="321" t="s">
        <v>2943</v>
      </c>
      <c r="E1163" s="20" t="s">
        <v>19</v>
      </c>
      <c r="F1163" s="322">
        <v>5.5300000000000002</v>
      </c>
      <c r="G1163" s="41"/>
      <c r="H1163" s="47"/>
    </row>
    <row r="1164" s="2" customFormat="1" ht="16.8" customHeight="1">
      <c r="A1164" s="41"/>
      <c r="B1164" s="47"/>
      <c r="C1164" s="321" t="s">
        <v>19</v>
      </c>
      <c r="D1164" s="321" t="s">
        <v>2382</v>
      </c>
      <c r="E1164" s="20" t="s">
        <v>19</v>
      </c>
      <c r="F1164" s="322">
        <v>0</v>
      </c>
      <c r="G1164" s="41"/>
      <c r="H1164" s="47"/>
    </row>
    <row r="1165" s="2" customFormat="1" ht="16.8" customHeight="1">
      <c r="A1165" s="41"/>
      <c r="B1165" s="47"/>
      <c r="C1165" s="321" t="s">
        <v>19</v>
      </c>
      <c r="D1165" s="321" t="s">
        <v>173</v>
      </c>
      <c r="E1165" s="20" t="s">
        <v>19</v>
      </c>
      <c r="F1165" s="322">
        <v>0</v>
      </c>
      <c r="G1165" s="41"/>
      <c r="H1165" s="47"/>
    </row>
    <row r="1166" s="2" customFormat="1" ht="16.8" customHeight="1">
      <c r="A1166" s="41"/>
      <c r="B1166" s="47"/>
      <c r="C1166" s="321" t="s">
        <v>19</v>
      </c>
      <c r="D1166" s="321" t="s">
        <v>2827</v>
      </c>
      <c r="E1166" s="20" t="s">
        <v>19</v>
      </c>
      <c r="F1166" s="322">
        <v>6.7800000000000002</v>
      </c>
      <c r="G1166" s="41"/>
      <c r="H1166" s="47"/>
    </row>
    <row r="1167" s="2" customFormat="1" ht="16.8" customHeight="1">
      <c r="A1167" s="41"/>
      <c r="B1167" s="47"/>
      <c r="C1167" s="321" t="s">
        <v>19</v>
      </c>
      <c r="D1167" s="321" t="s">
        <v>2866</v>
      </c>
      <c r="E1167" s="20" t="s">
        <v>19</v>
      </c>
      <c r="F1167" s="322">
        <v>13.550000000000001</v>
      </c>
      <c r="G1167" s="41"/>
      <c r="H1167" s="47"/>
    </row>
    <row r="1168" s="2" customFormat="1" ht="16.8" customHeight="1">
      <c r="A1168" s="41"/>
      <c r="B1168" s="47"/>
      <c r="C1168" s="321" t="s">
        <v>19</v>
      </c>
      <c r="D1168" s="321" t="s">
        <v>2828</v>
      </c>
      <c r="E1168" s="20" t="s">
        <v>19</v>
      </c>
      <c r="F1168" s="322">
        <v>4.2300000000000004</v>
      </c>
      <c r="G1168" s="41"/>
      <c r="H1168" s="47"/>
    </row>
    <row r="1169" s="2" customFormat="1" ht="16.8" customHeight="1">
      <c r="A1169" s="41"/>
      <c r="B1169" s="47"/>
      <c r="C1169" s="321" t="s">
        <v>19</v>
      </c>
      <c r="D1169" s="321" t="s">
        <v>2829</v>
      </c>
      <c r="E1169" s="20" t="s">
        <v>19</v>
      </c>
      <c r="F1169" s="322">
        <v>3.7999999999999998</v>
      </c>
      <c r="G1169" s="41"/>
      <c r="H1169" s="47"/>
    </row>
    <row r="1170" s="2" customFormat="1" ht="16.8" customHeight="1">
      <c r="A1170" s="41"/>
      <c r="B1170" s="47"/>
      <c r="C1170" s="321" t="s">
        <v>19</v>
      </c>
      <c r="D1170" s="321" t="s">
        <v>2830</v>
      </c>
      <c r="E1170" s="20" t="s">
        <v>19</v>
      </c>
      <c r="F1170" s="322">
        <v>5.0199999999999996</v>
      </c>
      <c r="G1170" s="41"/>
      <c r="H1170" s="47"/>
    </row>
    <row r="1171" s="2" customFormat="1" ht="16.8" customHeight="1">
      <c r="A1171" s="41"/>
      <c r="B1171" s="47"/>
      <c r="C1171" s="321" t="s">
        <v>19</v>
      </c>
      <c r="D1171" s="321" t="s">
        <v>2944</v>
      </c>
      <c r="E1171" s="20" t="s">
        <v>19</v>
      </c>
      <c r="F1171" s="322">
        <v>5.5300000000000002</v>
      </c>
      <c r="G1171" s="41"/>
      <c r="H1171" s="47"/>
    </row>
    <row r="1172" s="2" customFormat="1" ht="16.8" customHeight="1">
      <c r="A1172" s="41"/>
      <c r="B1172" s="47"/>
      <c r="C1172" s="321" t="s">
        <v>19</v>
      </c>
      <c r="D1172" s="321" t="s">
        <v>2945</v>
      </c>
      <c r="E1172" s="20" t="s">
        <v>19</v>
      </c>
      <c r="F1172" s="322">
        <v>5.5300000000000002</v>
      </c>
      <c r="G1172" s="41"/>
      <c r="H1172" s="47"/>
    </row>
    <row r="1173" s="2" customFormat="1" ht="16.8" customHeight="1">
      <c r="A1173" s="41"/>
      <c r="B1173" s="47"/>
      <c r="C1173" s="321" t="s">
        <v>19</v>
      </c>
      <c r="D1173" s="321" t="s">
        <v>2946</v>
      </c>
      <c r="E1173" s="20" t="s">
        <v>19</v>
      </c>
      <c r="F1173" s="322">
        <v>5.5300000000000002</v>
      </c>
      <c r="G1173" s="41"/>
      <c r="H1173" s="47"/>
    </row>
    <row r="1174" s="2" customFormat="1" ht="16.8" customHeight="1">
      <c r="A1174" s="41"/>
      <c r="B1174" s="47"/>
      <c r="C1174" s="321" t="s">
        <v>19</v>
      </c>
      <c r="D1174" s="321" t="s">
        <v>2947</v>
      </c>
      <c r="E1174" s="20" t="s">
        <v>19</v>
      </c>
      <c r="F1174" s="322">
        <v>5.5300000000000002</v>
      </c>
      <c r="G1174" s="41"/>
      <c r="H1174" s="47"/>
    </row>
    <row r="1175" s="2" customFormat="1" ht="16.8" customHeight="1">
      <c r="A1175" s="41"/>
      <c r="B1175" s="47"/>
      <c r="C1175" s="321" t="s">
        <v>19</v>
      </c>
      <c r="D1175" s="321" t="s">
        <v>2948</v>
      </c>
      <c r="E1175" s="20" t="s">
        <v>19</v>
      </c>
      <c r="F1175" s="322">
        <v>5.5300000000000002</v>
      </c>
      <c r="G1175" s="41"/>
      <c r="H1175" s="47"/>
    </row>
    <row r="1176" s="2" customFormat="1" ht="16.8" customHeight="1">
      <c r="A1176" s="41"/>
      <c r="B1176" s="47"/>
      <c r="C1176" s="321" t="s">
        <v>19</v>
      </c>
      <c r="D1176" s="321" t="s">
        <v>2949</v>
      </c>
      <c r="E1176" s="20" t="s">
        <v>19</v>
      </c>
      <c r="F1176" s="322">
        <v>5.5300000000000002</v>
      </c>
      <c r="G1176" s="41"/>
      <c r="H1176" s="47"/>
    </row>
    <row r="1177" s="2" customFormat="1" ht="16.8" customHeight="1">
      <c r="A1177" s="41"/>
      <c r="B1177" s="47"/>
      <c r="C1177" s="321" t="s">
        <v>19</v>
      </c>
      <c r="D1177" s="321" t="s">
        <v>2950</v>
      </c>
      <c r="E1177" s="20" t="s">
        <v>19</v>
      </c>
      <c r="F1177" s="322">
        <v>5.5300000000000002</v>
      </c>
      <c r="G1177" s="41"/>
      <c r="H1177" s="47"/>
    </row>
    <row r="1178" s="2" customFormat="1" ht="16.8" customHeight="1">
      <c r="A1178" s="41"/>
      <c r="B1178" s="47"/>
      <c r="C1178" s="321" t="s">
        <v>19</v>
      </c>
      <c r="D1178" s="321" t="s">
        <v>2951</v>
      </c>
      <c r="E1178" s="20" t="s">
        <v>19</v>
      </c>
      <c r="F1178" s="322">
        <v>5.5300000000000002</v>
      </c>
      <c r="G1178" s="41"/>
      <c r="H1178" s="47"/>
    </row>
    <row r="1179" s="2" customFormat="1" ht="16.8" customHeight="1">
      <c r="A1179" s="41"/>
      <c r="B1179" s="47"/>
      <c r="C1179" s="321" t="s">
        <v>19</v>
      </c>
      <c r="D1179" s="321" t="s">
        <v>2952</v>
      </c>
      <c r="E1179" s="20" t="s">
        <v>19</v>
      </c>
      <c r="F1179" s="322">
        <v>5.5300000000000002</v>
      </c>
      <c r="G1179" s="41"/>
      <c r="H1179" s="47"/>
    </row>
    <row r="1180" s="2" customFormat="1" ht="16.8" customHeight="1">
      <c r="A1180" s="41"/>
      <c r="B1180" s="47"/>
      <c r="C1180" s="321" t="s">
        <v>19</v>
      </c>
      <c r="D1180" s="321" t="s">
        <v>2953</v>
      </c>
      <c r="E1180" s="20" t="s">
        <v>19</v>
      </c>
      <c r="F1180" s="322">
        <v>5.5300000000000002</v>
      </c>
      <c r="G1180" s="41"/>
      <c r="H1180" s="47"/>
    </row>
    <row r="1181" s="2" customFormat="1" ht="16.8" customHeight="1">
      <c r="A1181" s="41"/>
      <c r="B1181" s="47"/>
      <c r="C1181" s="321" t="s">
        <v>172</v>
      </c>
      <c r="D1181" s="321" t="s">
        <v>447</v>
      </c>
      <c r="E1181" s="20" t="s">
        <v>19</v>
      </c>
      <c r="F1181" s="322">
        <v>260.60000000000002</v>
      </c>
      <c r="G1181" s="41"/>
      <c r="H1181" s="47"/>
    </row>
    <row r="1182" s="2" customFormat="1" ht="16.8" customHeight="1">
      <c r="A1182" s="41"/>
      <c r="B1182" s="47"/>
      <c r="C1182" s="323" t="s">
        <v>9051</v>
      </c>
      <c r="D1182" s="41"/>
      <c r="E1182" s="41"/>
      <c r="F1182" s="41"/>
      <c r="G1182" s="41"/>
      <c r="H1182" s="47"/>
    </row>
    <row r="1183" s="2" customFormat="1" ht="16.8" customHeight="1">
      <c r="A1183" s="41"/>
      <c r="B1183" s="47"/>
      <c r="C1183" s="321" t="s">
        <v>4441</v>
      </c>
      <c r="D1183" s="321" t="s">
        <v>9140</v>
      </c>
      <c r="E1183" s="20" t="s">
        <v>153</v>
      </c>
      <c r="F1183" s="322">
        <v>714</v>
      </c>
      <c r="G1183" s="41"/>
      <c r="H1183" s="47"/>
    </row>
    <row r="1184" s="2" customFormat="1" ht="16.8" customHeight="1">
      <c r="A1184" s="41"/>
      <c r="B1184" s="47"/>
      <c r="C1184" s="321" t="s">
        <v>1513</v>
      </c>
      <c r="D1184" s="321" t="s">
        <v>9133</v>
      </c>
      <c r="E1184" s="20" t="s">
        <v>153</v>
      </c>
      <c r="F1184" s="322">
        <v>2502.71</v>
      </c>
      <c r="G1184" s="41"/>
      <c r="H1184" s="47"/>
    </row>
    <row r="1185" s="2" customFormat="1" ht="16.8" customHeight="1">
      <c r="A1185" s="41"/>
      <c r="B1185" s="47"/>
      <c r="C1185" s="321" t="s">
        <v>1525</v>
      </c>
      <c r="D1185" s="321" t="s">
        <v>9124</v>
      </c>
      <c r="E1185" s="20" t="s">
        <v>153</v>
      </c>
      <c r="F1185" s="322">
        <v>2543.9899999999998</v>
      </c>
      <c r="G1185" s="41"/>
      <c r="H1185" s="47"/>
    </row>
    <row r="1186" s="2" customFormat="1" ht="16.8" customHeight="1">
      <c r="A1186" s="41"/>
      <c r="B1186" s="47"/>
      <c r="C1186" s="321" t="s">
        <v>2305</v>
      </c>
      <c r="D1186" s="321" t="s">
        <v>9130</v>
      </c>
      <c r="E1186" s="20" t="s">
        <v>153</v>
      </c>
      <c r="F1186" s="322">
        <v>1921.4100000000001</v>
      </c>
      <c r="G1186" s="41"/>
      <c r="H1186" s="47"/>
    </row>
    <row r="1187" s="2" customFormat="1" ht="16.8" customHeight="1">
      <c r="A1187" s="41"/>
      <c r="B1187" s="47"/>
      <c r="C1187" s="321" t="s">
        <v>2344</v>
      </c>
      <c r="D1187" s="321" t="s">
        <v>9131</v>
      </c>
      <c r="E1187" s="20" t="s">
        <v>153</v>
      </c>
      <c r="F1187" s="322">
        <v>2543.9899999999998</v>
      </c>
      <c r="G1187" s="41"/>
      <c r="H1187" s="47"/>
    </row>
    <row r="1188" s="2" customFormat="1" ht="16.8" customHeight="1">
      <c r="A1188" s="41"/>
      <c r="B1188" s="47"/>
      <c r="C1188" s="321" t="s">
        <v>4449</v>
      </c>
      <c r="D1188" s="321" t="s">
        <v>9141</v>
      </c>
      <c r="E1188" s="20" t="s">
        <v>153</v>
      </c>
      <c r="F1188" s="322">
        <v>714</v>
      </c>
      <c r="G1188" s="41"/>
      <c r="H1188" s="47"/>
    </row>
    <row r="1189" s="2" customFormat="1">
      <c r="A1189" s="41"/>
      <c r="B1189" s="47"/>
      <c r="C1189" s="321" t="s">
        <v>4484</v>
      </c>
      <c r="D1189" s="321" t="s">
        <v>9142</v>
      </c>
      <c r="E1189" s="20" t="s">
        <v>153</v>
      </c>
      <c r="F1189" s="322">
        <v>357.23000000000002</v>
      </c>
      <c r="G1189" s="41"/>
      <c r="H1189" s="47"/>
    </row>
    <row r="1190" s="2" customFormat="1" ht="16.8" customHeight="1">
      <c r="A1190" s="41"/>
      <c r="B1190" s="47"/>
      <c r="C1190" s="321" t="s">
        <v>4676</v>
      </c>
      <c r="D1190" s="321" t="s">
        <v>9143</v>
      </c>
      <c r="E1190" s="20" t="s">
        <v>153</v>
      </c>
      <c r="F1190" s="322">
        <v>714</v>
      </c>
      <c r="G1190" s="41"/>
      <c r="H1190" s="47"/>
    </row>
    <row r="1191" s="2" customFormat="1" ht="16.8" customHeight="1">
      <c r="A1191" s="41"/>
      <c r="B1191" s="47"/>
      <c r="C1191" s="321" t="s">
        <v>2315</v>
      </c>
      <c r="D1191" s="321" t="s">
        <v>2316</v>
      </c>
      <c r="E1191" s="20" t="s">
        <v>153</v>
      </c>
      <c r="F1191" s="322">
        <v>273.63</v>
      </c>
      <c r="G1191" s="41"/>
      <c r="H1191" s="47"/>
    </row>
    <row r="1192" s="2" customFormat="1" ht="16.8" customHeight="1">
      <c r="A1192" s="41"/>
      <c r="B1192" s="47"/>
      <c r="C1192" s="321" t="s">
        <v>2350</v>
      </c>
      <c r="D1192" s="321" t="s">
        <v>2351</v>
      </c>
      <c r="E1192" s="20" t="s">
        <v>2019</v>
      </c>
      <c r="F1192" s="322">
        <v>43249.699999999997</v>
      </c>
      <c r="G1192" s="41"/>
      <c r="H1192" s="47"/>
    </row>
    <row r="1193" s="2" customFormat="1">
      <c r="A1193" s="41"/>
      <c r="B1193" s="47"/>
      <c r="C1193" s="321" t="s">
        <v>4489</v>
      </c>
      <c r="D1193" s="321" t="s">
        <v>4490</v>
      </c>
      <c r="E1193" s="20" t="s">
        <v>153</v>
      </c>
      <c r="F1193" s="322">
        <v>439.30900000000003</v>
      </c>
      <c r="G1193" s="41"/>
      <c r="H1193" s="47"/>
    </row>
    <row r="1194" s="2" customFormat="1" ht="16.8" customHeight="1">
      <c r="A1194" s="41"/>
      <c r="B1194" s="47"/>
      <c r="C1194" s="317" t="s">
        <v>184</v>
      </c>
      <c r="D1194" s="318" t="s">
        <v>185</v>
      </c>
      <c r="E1194" s="319" t="s">
        <v>153</v>
      </c>
      <c r="F1194" s="320">
        <v>31.077000000000002</v>
      </c>
      <c r="G1194" s="41"/>
      <c r="H1194" s="47"/>
    </row>
    <row r="1195" s="2" customFormat="1" ht="16.8" customHeight="1">
      <c r="A1195" s="41"/>
      <c r="B1195" s="47"/>
      <c r="C1195" s="321" t="s">
        <v>19</v>
      </c>
      <c r="D1195" s="321" t="s">
        <v>185</v>
      </c>
      <c r="E1195" s="20" t="s">
        <v>19</v>
      </c>
      <c r="F1195" s="322">
        <v>0</v>
      </c>
      <c r="G1195" s="41"/>
      <c r="H1195" s="47"/>
    </row>
    <row r="1196" s="2" customFormat="1" ht="16.8" customHeight="1">
      <c r="A1196" s="41"/>
      <c r="B1196" s="47"/>
      <c r="C1196" s="321" t="s">
        <v>19</v>
      </c>
      <c r="D1196" s="321" t="s">
        <v>692</v>
      </c>
      <c r="E1196" s="20" t="s">
        <v>19</v>
      </c>
      <c r="F1196" s="322">
        <v>0</v>
      </c>
      <c r="G1196" s="41"/>
      <c r="H1196" s="47"/>
    </row>
    <row r="1197" s="2" customFormat="1" ht="16.8" customHeight="1">
      <c r="A1197" s="41"/>
      <c r="B1197" s="47"/>
      <c r="C1197" s="321" t="s">
        <v>19</v>
      </c>
      <c r="D1197" s="321" t="s">
        <v>4699</v>
      </c>
      <c r="E1197" s="20" t="s">
        <v>19</v>
      </c>
      <c r="F1197" s="322">
        <v>10.359</v>
      </c>
      <c r="G1197" s="41"/>
      <c r="H1197" s="47"/>
    </row>
    <row r="1198" s="2" customFormat="1" ht="16.8" customHeight="1">
      <c r="A1198" s="41"/>
      <c r="B1198" s="47"/>
      <c r="C1198" s="321" t="s">
        <v>19</v>
      </c>
      <c r="D1198" s="321" t="s">
        <v>693</v>
      </c>
      <c r="E1198" s="20" t="s">
        <v>19</v>
      </c>
      <c r="F1198" s="322">
        <v>0</v>
      </c>
      <c r="G1198" s="41"/>
      <c r="H1198" s="47"/>
    </row>
    <row r="1199" s="2" customFormat="1" ht="16.8" customHeight="1">
      <c r="A1199" s="41"/>
      <c r="B1199" s="47"/>
      <c r="C1199" s="321" t="s">
        <v>19</v>
      </c>
      <c r="D1199" s="321" t="s">
        <v>4699</v>
      </c>
      <c r="E1199" s="20" t="s">
        <v>19</v>
      </c>
      <c r="F1199" s="322">
        <v>10.359</v>
      </c>
      <c r="G1199" s="41"/>
      <c r="H1199" s="47"/>
    </row>
    <row r="1200" s="2" customFormat="1" ht="16.8" customHeight="1">
      <c r="A1200" s="41"/>
      <c r="B1200" s="47"/>
      <c r="C1200" s="321" t="s">
        <v>19</v>
      </c>
      <c r="D1200" s="321" t="s">
        <v>2382</v>
      </c>
      <c r="E1200" s="20" t="s">
        <v>19</v>
      </c>
      <c r="F1200" s="322">
        <v>0</v>
      </c>
      <c r="G1200" s="41"/>
      <c r="H1200" s="47"/>
    </row>
    <row r="1201" s="2" customFormat="1" ht="16.8" customHeight="1">
      <c r="A1201" s="41"/>
      <c r="B1201" s="47"/>
      <c r="C1201" s="321" t="s">
        <v>19</v>
      </c>
      <c r="D1201" s="321" t="s">
        <v>4699</v>
      </c>
      <c r="E1201" s="20" t="s">
        <v>19</v>
      </c>
      <c r="F1201" s="322">
        <v>10.359</v>
      </c>
      <c r="G1201" s="41"/>
      <c r="H1201" s="47"/>
    </row>
    <row r="1202" s="2" customFormat="1" ht="16.8" customHeight="1">
      <c r="A1202" s="41"/>
      <c r="B1202" s="47"/>
      <c r="C1202" s="321" t="s">
        <v>184</v>
      </c>
      <c r="D1202" s="321" t="s">
        <v>447</v>
      </c>
      <c r="E1202" s="20" t="s">
        <v>19</v>
      </c>
      <c r="F1202" s="322">
        <v>31.077000000000002</v>
      </c>
      <c r="G1202" s="41"/>
      <c r="H1202" s="47"/>
    </row>
    <row r="1203" s="2" customFormat="1" ht="16.8" customHeight="1">
      <c r="A1203" s="41"/>
      <c r="B1203" s="47"/>
      <c r="C1203" s="323" t="s">
        <v>9051</v>
      </c>
      <c r="D1203" s="41"/>
      <c r="E1203" s="41"/>
      <c r="F1203" s="41"/>
      <c r="G1203" s="41"/>
      <c r="H1203" s="47"/>
    </row>
    <row r="1204" s="2" customFormat="1" ht="16.8" customHeight="1">
      <c r="A1204" s="41"/>
      <c r="B1204" s="47"/>
      <c r="C1204" s="321" t="s">
        <v>4688</v>
      </c>
      <c r="D1204" s="321" t="s">
        <v>9132</v>
      </c>
      <c r="E1204" s="20" t="s">
        <v>153</v>
      </c>
      <c r="F1204" s="322">
        <v>2219.2170000000001</v>
      </c>
      <c r="G1204" s="41"/>
      <c r="H1204" s="47"/>
    </row>
    <row r="1205" s="2" customFormat="1" ht="16.8" customHeight="1">
      <c r="A1205" s="41"/>
      <c r="B1205" s="47"/>
      <c r="C1205" s="321" t="s">
        <v>4701</v>
      </c>
      <c r="D1205" s="321" t="s">
        <v>9136</v>
      </c>
      <c r="E1205" s="20" t="s">
        <v>153</v>
      </c>
      <c r="F1205" s="322">
        <v>2197.607</v>
      </c>
      <c r="G1205" s="41"/>
      <c r="H1205" s="47"/>
    </row>
    <row r="1206" s="2" customFormat="1" ht="16.8" customHeight="1">
      <c r="A1206" s="41"/>
      <c r="B1206" s="47"/>
      <c r="C1206" s="321" t="s">
        <v>4706</v>
      </c>
      <c r="D1206" s="321" t="s">
        <v>9137</v>
      </c>
      <c r="E1206" s="20" t="s">
        <v>153</v>
      </c>
      <c r="F1206" s="322">
        <v>2197.607</v>
      </c>
      <c r="G1206" s="41"/>
      <c r="H1206" s="47"/>
    </row>
    <row r="1207" s="2" customFormat="1" ht="16.8" customHeight="1">
      <c r="A1207" s="41"/>
      <c r="B1207" s="47"/>
      <c r="C1207" s="321" t="s">
        <v>4715</v>
      </c>
      <c r="D1207" s="321" t="s">
        <v>4716</v>
      </c>
      <c r="E1207" s="20" t="s">
        <v>153</v>
      </c>
      <c r="F1207" s="322">
        <v>2197.607</v>
      </c>
      <c r="G1207" s="41"/>
      <c r="H1207" s="47"/>
    </row>
    <row r="1208" s="2" customFormat="1">
      <c r="A1208" s="41"/>
      <c r="B1208" s="47"/>
      <c r="C1208" s="321" t="s">
        <v>4934</v>
      </c>
      <c r="D1208" s="321" t="s">
        <v>9139</v>
      </c>
      <c r="E1208" s="20" t="s">
        <v>153</v>
      </c>
      <c r="F1208" s="322">
        <v>2197.607</v>
      </c>
      <c r="G1208" s="41"/>
      <c r="H1208" s="47"/>
    </row>
    <row r="1209" s="2" customFormat="1">
      <c r="A1209" s="41"/>
      <c r="B1209" s="47"/>
      <c r="C1209" s="321" t="s">
        <v>4725</v>
      </c>
      <c r="D1209" s="321" t="s">
        <v>9066</v>
      </c>
      <c r="E1209" s="20" t="s">
        <v>153</v>
      </c>
      <c r="F1209" s="322">
        <v>605.899</v>
      </c>
      <c r="G1209" s="41"/>
      <c r="H1209" s="47"/>
    </row>
    <row r="1210" s="2" customFormat="1" ht="16.8" customHeight="1">
      <c r="A1210" s="41"/>
      <c r="B1210" s="47"/>
      <c r="C1210" s="317" t="s">
        <v>202</v>
      </c>
      <c r="D1210" s="318" t="s">
        <v>203</v>
      </c>
      <c r="E1210" s="319" t="s">
        <v>153</v>
      </c>
      <c r="F1210" s="320">
        <v>257.55000000000001</v>
      </c>
      <c r="G1210" s="41"/>
      <c r="H1210" s="47"/>
    </row>
    <row r="1211" s="2" customFormat="1" ht="16.8" customHeight="1">
      <c r="A1211" s="41"/>
      <c r="B1211" s="47"/>
      <c r="C1211" s="321" t="s">
        <v>19</v>
      </c>
      <c r="D1211" s="321" t="s">
        <v>2377</v>
      </c>
      <c r="E1211" s="20" t="s">
        <v>19</v>
      </c>
      <c r="F1211" s="322">
        <v>0</v>
      </c>
      <c r="G1211" s="41"/>
      <c r="H1211" s="47"/>
    </row>
    <row r="1212" s="2" customFormat="1" ht="16.8" customHeight="1">
      <c r="A1212" s="41"/>
      <c r="B1212" s="47"/>
      <c r="C1212" s="321" t="s">
        <v>19</v>
      </c>
      <c r="D1212" s="321" t="s">
        <v>668</v>
      </c>
      <c r="E1212" s="20" t="s">
        <v>19</v>
      </c>
      <c r="F1212" s="322">
        <v>0</v>
      </c>
      <c r="G1212" s="41"/>
      <c r="H1212" s="47"/>
    </row>
    <row r="1213" s="2" customFormat="1" ht="16.8" customHeight="1">
      <c r="A1213" s="41"/>
      <c r="B1213" s="47"/>
      <c r="C1213" s="321" t="s">
        <v>19</v>
      </c>
      <c r="D1213" s="321" t="s">
        <v>692</v>
      </c>
      <c r="E1213" s="20" t="s">
        <v>19</v>
      </c>
      <c r="F1213" s="322">
        <v>0</v>
      </c>
      <c r="G1213" s="41"/>
      <c r="H1213" s="47"/>
    </row>
    <row r="1214" s="2" customFormat="1" ht="16.8" customHeight="1">
      <c r="A1214" s="41"/>
      <c r="B1214" s="47"/>
      <c r="C1214" s="321" t="s">
        <v>19</v>
      </c>
      <c r="D1214" s="321" t="s">
        <v>4499</v>
      </c>
      <c r="E1214" s="20" t="s">
        <v>19</v>
      </c>
      <c r="F1214" s="322">
        <v>0</v>
      </c>
      <c r="G1214" s="41"/>
      <c r="H1214" s="47"/>
    </row>
    <row r="1215" s="2" customFormat="1" ht="16.8" customHeight="1">
      <c r="A1215" s="41"/>
      <c r="B1215" s="47"/>
      <c r="C1215" s="321" t="s">
        <v>19</v>
      </c>
      <c r="D1215" s="321" t="s">
        <v>4500</v>
      </c>
      <c r="E1215" s="20" t="s">
        <v>19</v>
      </c>
      <c r="F1215" s="322">
        <v>8.5999999999999996</v>
      </c>
      <c r="G1215" s="41"/>
      <c r="H1215" s="47"/>
    </row>
    <row r="1216" s="2" customFormat="1" ht="16.8" customHeight="1">
      <c r="A1216" s="41"/>
      <c r="B1216" s="47"/>
      <c r="C1216" s="321" t="s">
        <v>19</v>
      </c>
      <c r="D1216" s="321" t="s">
        <v>4501</v>
      </c>
      <c r="E1216" s="20" t="s">
        <v>19</v>
      </c>
      <c r="F1216" s="322">
        <v>8.5099999999999998</v>
      </c>
      <c r="G1216" s="41"/>
      <c r="H1216" s="47"/>
    </row>
    <row r="1217" s="2" customFormat="1" ht="16.8" customHeight="1">
      <c r="A1217" s="41"/>
      <c r="B1217" s="47"/>
      <c r="C1217" s="321" t="s">
        <v>19</v>
      </c>
      <c r="D1217" s="321" t="s">
        <v>4502</v>
      </c>
      <c r="E1217" s="20" t="s">
        <v>19</v>
      </c>
      <c r="F1217" s="322">
        <v>8.5099999999999998</v>
      </c>
      <c r="G1217" s="41"/>
      <c r="H1217" s="47"/>
    </row>
    <row r="1218" s="2" customFormat="1" ht="16.8" customHeight="1">
      <c r="A1218" s="41"/>
      <c r="B1218" s="47"/>
      <c r="C1218" s="321" t="s">
        <v>19</v>
      </c>
      <c r="D1218" s="321" t="s">
        <v>4503</v>
      </c>
      <c r="E1218" s="20" t="s">
        <v>19</v>
      </c>
      <c r="F1218" s="322">
        <v>8.5999999999999996</v>
      </c>
      <c r="G1218" s="41"/>
      <c r="H1218" s="47"/>
    </row>
    <row r="1219" s="2" customFormat="1" ht="16.8" customHeight="1">
      <c r="A1219" s="41"/>
      <c r="B1219" s="47"/>
      <c r="C1219" s="321" t="s">
        <v>19</v>
      </c>
      <c r="D1219" s="321" t="s">
        <v>4504</v>
      </c>
      <c r="E1219" s="20" t="s">
        <v>19</v>
      </c>
      <c r="F1219" s="322">
        <v>8.5999999999999996</v>
      </c>
      <c r="G1219" s="41"/>
      <c r="H1219" s="47"/>
    </row>
    <row r="1220" s="2" customFormat="1" ht="16.8" customHeight="1">
      <c r="A1220" s="41"/>
      <c r="B1220" s="47"/>
      <c r="C1220" s="321" t="s">
        <v>19</v>
      </c>
      <c r="D1220" s="321" t="s">
        <v>4505</v>
      </c>
      <c r="E1220" s="20" t="s">
        <v>19</v>
      </c>
      <c r="F1220" s="322">
        <v>8.5099999999999998</v>
      </c>
      <c r="G1220" s="41"/>
      <c r="H1220" s="47"/>
    </row>
    <row r="1221" s="2" customFormat="1" ht="16.8" customHeight="1">
      <c r="A1221" s="41"/>
      <c r="B1221" s="47"/>
      <c r="C1221" s="321" t="s">
        <v>19</v>
      </c>
      <c r="D1221" s="321" t="s">
        <v>4506</v>
      </c>
      <c r="E1221" s="20" t="s">
        <v>19</v>
      </c>
      <c r="F1221" s="322">
        <v>8.5099999999999998</v>
      </c>
      <c r="G1221" s="41"/>
      <c r="H1221" s="47"/>
    </row>
    <row r="1222" s="2" customFormat="1" ht="16.8" customHeight="1">
      <c r="A1222" s="41"/>
      <c r="B1222" s="47"/>
      <c r="C1222" s="321" t="s">
        <v>19</v>
      </c>
      <c r="D1222" s="321" t="s">
        <v>4507</v>
      </c>
      <c r="E1222" s="20" t="s">
        <v>19</v>
      </c>
      <c r="F1222" s="322">
        <v>8.5999999999999996</v>
      </c>
      <c r="G1222" s="41"/>
      <c r="H1222" s="47"/>
    </row>
    <row r="1223" s="2" customFormat="1" ht="16.8" customHeight="1">
      <c r="A1223" s="41"/>
      <c r="B1223" s="47"/>
      <c r="C1223" s="321" t="s">
        <v>19</v>
      </c>
      <c r="D1223" s="321" t="s">
        <v>4508</v>
      </c>
      <c r="E1223" s="20" t="s">
        <v>19</v>
      </c>
      <c r="F1223" s="322">
        <v>8.5999999999999996</v>
      </c>
      <c r="G1223" s="41"/>
      <c r="H1223" s="47"/>
    </row>
    <row r="1224" s="2" customFormat="1" ht="16.8" customHeight="1">
      <c r="A1224" s="41"/>
      <c r="B1224" s="47"/>
      <c r="C1224" s="321" t="s">
        <v>19</v>
      </c>
      <c r="D1224" s="321" t="s">
        <v>4509</v>
      </c>
      <c r="E1224" s="20" t="s">
        <v>19</v>
      </c>
      <c r="F1224" s="322">
        <v>8.5999999999999996</v>
      </c>
      <c r="G1224" s="41"/>
      <c r="H1224" s="47"/>
    </row>
    <row r="1225" s="2" customFormat="1" ht="16.8" customHeight="1">
      <c r="A1225" s="41"/>
      <c r="B1225" s="47"/>
      <c r="C1225" s="321" t="s">
        <v>19</v>
      </c>
      <c r="D1225" s="321" t="s">
        <v>693</v>
      </c>
      <c r="E1225" s="20" t="s">
        <v>19</v>
      </c>
      <c r="F1225" s="322">
        <v>0</v>
      </c>
      <c r="G1225" s="41"/>
      <c r="H1225" s="47"/>
    </row>
    <row r="1226" s="2" customFormat="1" ht="16.8" customHeight="1">
      <c r="A1226" s="41"/>
      <c r="B1226" s="47"/>
      <c r="C1226" s="321" t="s">
        <v>19</v>
      </c>
      <c r="D1226" s="321" t="s">
        <v>4510</v>
      </c>
      <c r="E1226" s="20" t="s">
        <v>19</v>
      </c>
      <c r="F1226" s="322">
        <v>8.5999999999999996</v>
      </c>
      <c r="G1226" s="41"/>
      <c r="H1226" s="47"/>
    </row>
    <row r="1227" s="2" customFormat="1" ht="16.8" customHeight="1">
      <c r="A1227" s="41"/>
      <c r="B1227" s="47"/>
      <c r="C1227" s="321" t="s">
        <v>19</v>
      </c>
      <c r="D1227" s="321" t="s">
        <v>4511</v>
      </c>
      <c r="E1227" s="20" t="s">
        <v>19</v>
      </c>
      <c r="F1227" s="322">
        <v>8.5099999999999998</v>
      </c>
      <c r="G1227" s="41"/>
      <c r="H1227" s="47"/>
    </row>
    <row r="1228" s="2" customFormat="1" ht="16.8" customHeight="1">
      <c r="A1228" s="41"/>
      <c r="B1228" s="47"/>
      <c r="C1228" s="321" t="s">
        <v>19</v>
      </c>
      <c r="D1228" s="321" t="s">
        <v>4512</v>
      </c>
      <c r="E1228" s="20" t="s">
        <v>19</v>
      </c>
      <c r="F1228" s="322">
        <v>8.5099999999999998</v>
      </c>
      <c r="G1228" s="41"/>
      <c r="H1228" s="47"/>
    </row>
    <row r="1229" s="2" customFormat="1" ht="16.8" customHeight="1">
      <c r="A1229" s="41"/>
      <c r="B1229" s="47"/>
      <c r="C1229" s="321" t="s">
        <v>19</v>
      </c>
      <c r="D1229" s="321" t="s">
        <v>4513</v>
      </c>
      <c r="E1229" s="20" t="s">
        <v>19</v>
      </c>
      <c r="F1229" s="322">
        <v>8.7300000000000004</v>
      </c>
      <c r="G1229" s="41"/>
      <c r="H1229" s="47"/>
    </row>
    <row r="1230" s="2" customFormat="1" ht="16.8" customHeight="1">
      <c r="A1230" s="41"/>
      <c r="B1230" s="47"/>
      <c r="C1230" s="321" t="s">
        <v>19</v>
      </c>
      <c r="D1230" s="321" t="s">
        <v>4514</v>
      </c>
      <c r="E1230" s="20" t="s">
        <v>19</v>
      </c>
      <c r="F1230" s="322">
        <v>8.7300000000000004</v>
      </c>
      <c r="G1230" s="41"/>
      <c r="H1230" s="47"/>
    </row>
    <row r="1231" s="2" customFormat="1" ht="16.8" customHeight="1">
      <c r="A1231" s="41"/>
      <c r="B1231" s="47"/>
      <c r="C1231" s="321" t="s">
        <v>19</v>
      </c>
      <c r="D1231" s="321" t="s">
        <v>4515</v>
      </c>
      <c r="E1231" s="20" t="s">
        <v>19</v>
      </c>
      <c r="F1231" s="322">
        <v>8.6300000000000008</v>
      </c>
      <c r="G1231" s="41"/>
      <c r="H1231" s="47"/>
    </row>
    <row r="1232" s="2" customFormat="1" ht="16.8" customHeight="1">
      <c r="A1232" s="41"/>
      <c r="B1232" s="47"/>
      <c r="C1232" s="321" t="s">
        <v>19</v>
      </c>
      <c r="D1232" s="321" t="s">
        <v>4516</v>
      </c>
      <c r="E1232" s="20" t="s">
        <v>19</v>
      </c>
      <c r="F1232" s="322">
        <v>8.6300000000000008</v>
      </c>
      <c r="G1232" s="41"/>
      <c r="H1232" s="47"/>
    </row>
    <row r="1233" s="2" customFormat="1" ht="16.8" customHeight="1">
      <c r="A1233" s="41"/>
      <c r="B1233" s="47"/>
      <c r="C1233" s="321" t="s">
        <v>19</v>
      </c>
      <c r="D1233" s="321" t="s">
        <v>4517</v>
      </c>
      <c r="E1233" s="20" t="s">
        <v>19</v>
      </c>
      <c r="F1233" s="322">
        <v>8.7300000000000004</v>
      </c>
      <c r="G1233" s="41"/>
      <c r="H1233" s="47"/>
    </row>
    <row r="1234" s="2" customFormat="1" ht="16.8" customHeight="1">
      <c r="A1234" s="41"/>
      <c r="B1234" s="47"/>
      <c r="C1234" s="321" t="s">
        <v>19</v>
      </c>
      <c r="D1234" s="321" t="s">
        <v>4518</v>
      </c>
      <c r="E1234" s="20" t="s">
        <v>19</v>
      </c>
      <c r="F1234" s="322">
        <v>8.5999999999999996</v>
      </c>
      <c r="G1234" s="41"/>
      <c r="H1234" s="47"/>
    </row>
    <row r="1235" s="2" customFormat="1" ht="16.8" customHeight="1">
      <c r="A1235" s="41"/>
      <c r="B1235" s="47"/>
      <c r="C1235" s="321" t="s">
        <v>19</v>
      </c>
      <c r="D1235" s="321" t="s">
        <v>4519</v>
      </c>
      <c r="E1235" s="20" t="s">
        <v>19</v>
      </c>
      <c r="F1235" s="322">
        <v>8.5999999999999996</v>
      </c>
      <c r="G1235" s="41"/>
      <c r="H1235" s="47"/>
    </row>
    <row r="1236" s="2" customFormat="1" ht="16.8" customHeight="1">
      <c r="A1236" s="41"/>
      <c r="B1236" s="47"/>
      <c r="C1236" s="321" t="s">
        <v>19</v>
      </c>
      <c r="D1236" s="321" t="s">
        <v>694</v>
      </c>
      <c r="E1236" s="20" t="s">
        <v>19</v>
      </c>
      <c r="F1236" s="322">
        <v>0</v>
      </c>
      <c r="G1236" s="41"/>
      <c r="H1236" s="47"/>
    </row>
    <row r="1237" s="2" customFormat="1" ht="16.8" customHeight="1">
      <c r="A1237" s="41"/>
      <c r="B1237" s="47"/>
      <c r="C1237" s="321" t="s">
        <v>19</v>
      </c>
      <c r="D1237" s="321" t="s">
        <v>4520</v>
      </c>
      <c r="E1237" s="20" t="s">
        <v>19</v>
      </c>
      <c r="F1237" s="322">
        <v>8.5999999999999996</v>
      </c>
      <c r="G1237" s="41"/>
      <c r="H1237" s="47"/>
    </row>
    <row r="1238" s="2" customFormat="1" ht="16.8" customHeight="1">
      <c r="A1238" s="41"/>
      <c r="B1238" s="47"/>
      <c r="C1238" s="321" t="s">
        <v>19</v>
      </c>
      <c r="D1238" s="321" t="s">
        <v>4521</v>
      </c>
      <c r="E1238" s="20" t="s">
        <v>19</v>
      </c>
      <c r="F1238" s="322">
        <v>8.5099999999999998</v>
      </c>
      <c r="G1238" s="41"/>
      <c r="H1238" s="47"/>
    </row>
    <row r="1239" s="2" customFormat="1" ht="16.8" customHeight="1">
      <c r="A1239" s="41"/>
      <c r="B1239" s="47"/>
      <c r="C1239" s="321" t="s">
        <v>19</v>
      </c>
      <c r="D1239" s="321" t="s">
        <v>4522</v>
      </c>
      <c r="E1239" s="20" t="s">
        <v>19</v>
      </c>
      <c r="F1239" s="322">
        <v>8.5099999999999998</v>
      </c>
      <c r="G1239" s="41"/>
      <c r="H1239" s="47"/>
    </row>
    <row r="1240" s="2" customFormat="1" ht="16.8" customHeight="1">
      <c r="A1240" s="41"/>
      <c r="B1240" s="47"/>
      <c r="C1240" s="321" t="s">
        <v>19</v>
      </c>
      <c r="D1240" s="321" t="s">
        <v>4523</v>
      </c>
      <c r="E1240" s="20" t="s">
        <v>19</v>
      </c>
      <c r="F1240" s="322">
        <v>8.5999999999999996</v>
      </c>
      <c r="G1240" s="41"/>
      <c r="H1240" s="47"/>
    </row>
    <row r="1241" s="2" customFormat="1" ht="16.8" customHeight="1">
      <c r="A1241" s="41"/>
      <c r="B1241" s="47"/>
      <c r="C1241" s="321" t="s">
        <v>19</v>
      </c>
      <c r="D1241" s="321" t="s">
        <v>4524</v>
      </c>
      <c r="E1241" s="20" t="s">
        <v>19</v>
      </c>
      <c r="F1241" s="322">
        <v>8.5999999999999996</v>
      </c>
      <c r="G1241" s="41"/>
      <c r="H1241" s="47"/>
    </row>
    <row r="1242" s="2" customFormat="1" ht="16.8" customHeight="1">
      <c r="A1242" s="41"/>
      <c r="B1242" s="47"/>
      <c r="C1242" s="321" t="s">
        <v>19</v>
      </c>
      <c r="D1242" s="321" t="s">
        <v>4525</v>
      </c>
      <c r="E1242" s="20" t="s">
        <v>19</v>
      </c>
      <c r="F1242" s="322">
        <v>8.5099999999999998</v>
      </c>
      <c r="G1242" s="41"/>
      <c r="H1242" s="47"/>
    </row>
    <row r="1243" s="2" customFormat="1" ht="16.8" customHeight="1">
      <c r="A1243" s="41"/>
      <c r="B1243" s="47"/>
      <c r="C1243" s="321" t="s">
        <v>19</v>
      </c>
      <c r="D1243" s="321" t="s">
        <v>4526</v>
      </c>
      <c r="E1243" s="20" t="s">
        <v>19</v>
      </c>
      <c r="F1243" s="322">
        <v>8.5099999999999998</v>
      </c>
      <c r="G1243" s="41"/>
      <c r="H1243" s="47"/>
    </row>
    <row r="1244" s="2" customFormat="1" ht="16.8" customHeight="1">
      <c r="A1244" s="41"/>
      <c r="B1244" s="47"/>
      <c r="C1244" s="321" t="s">
        <v>19</v>
      </c>
      <c r="D1244" s="321" t="s">
        <v>4527</v>
      </c>
      <c r="E1244" s="20" t="s">
        <v>19</v>
      </c>
      <c r="F1244" s="322">
        <v>8.5999999999999996</v>
      </c>
      <c r="G1244" s="41"/>
      <c r="H1244" s="47"/>
    </row>
    <row r="1245" s="2" customFormat="1" ht="16.8" customHeight="1">
      <c r="A1245" s="41"/>
      <c r="B1245" s="47"/>
      <c r="C1245" s="321" t="s">
        <v>19</v>
      </c>
      <c r="D1245" s="321" t="s">
        <v>4518</v>
      </c>
      <c r="E1245" s="20" t="s">
        <v>19</v>
      </c>
      <c r="F1245" s="322">
        <v>8.5999999999999996</v>
      </c>
      <c r="G1245" s="41"/>
      <c r="H1245" s="47"/>
    </row>
    <row r="1246" s="2" customFormat="1" ht="16.8" customHeight="1">
      <c r="A1246" s="41"/>
      <c r="B1246" s="47"/>
      <c r="C1246" s="321" t="s">
        <v>19</v>
      </c>
      <c r="D1246" s="321" t="s">
        <v>4519</v>
      </c>
      <c r="E1246" s="20" t="s">
        <v>19</v>
      </c>
      <c r="F1246" s="322">
        <v>8.5999999999999996</v>
      </c>
      <c r="G1246" s="41"/>
      <c r="H1246" s="47"/>
    </row>
    <row r="1247" s="2" customFormat="1" ht="16.8" customHeight="1">
      <c r="A1247" s="41"/>
      <c r="B1247" s="47"/>
      <c r="C1247" s="321" t="s">
        <v>202</v>
      </c>
      <c r="D1247" s="321" t="s">
        <v>447</v>
      </c>
      <c r="E1247" s="20" t="s">
        <v>19</v>
      </c>
      <c r="F1247" s="322">
        <v>257.55000000000001</v>
      </c>
      <c r="G1247" s="41"/>
      <c r="H1247" s="47"/>
    </row>
    <row r="1248" s="2" customFormat="1" ht="16.8" customHeight="1">
      <c r="A1248" s="41"/>
      <c r="B1248" s="47"/>
      <c r="C1248" s="323" t="s">
        <v>9051</v>
      </c>
      <c r="D1248" s="41"/>
      <c r="E1248" s="41"/>
      <c r="F1248" s="41"/>
      <c r="G1248" s="41"/>
      <c r="H1248" s="47"/>
    </row>
    <row r="1249" s="2" customFormat="1">
      <c r="A1249" s="41"/>
      <c r="B1249" s="47"/>
      <c r="C1249" s="321" t="s">
        <v>4495</v>
      </c>
      <c r="D1249" s="321" t="s">
        <v>9149</v>
      </c>
      <c r="E1249" s="20" t="s">
        <v>153</v>
      </c>
      <c r="F1249" s="322">
        <v>356.76999999999998</v>
      </c>
      <c r="G1249" s="41"/>
      <c r="H1249" s="47"/>
    </row>
    <row r="1250" s="2" customFormat="1" ht="16.8" customHeight="1">
      <c r="A1250" s="41"/>
      <c r="B1250" s="47"/>
      <c r="C1250" s="321" t="s">
        <v>1509</v>
      </c>
      <c r="D1250" s="321" t="s">
        <v>1510</v>
      </c>
      <c r="E1250" s="20" t="s">
        <v>153</v>
      </c>
      <c r="F1250" s="322">
        <v>356.76999999999998</v>
      </c>
      <c r="G1250" s="41"/>
      <c r="H1250" s="47"/>
    </row>
    <row r="1251" s="2" customFormat="1" ht="16.8" customHeight="1">
      <c r="A1251" s="41"/>
      <c r="B1251" s="47"/>
      <c r="C1251" s="321" t="s">
        <v>2012</v>
      </c>
      <c r="D1251" s="321" t="s">
        <v>9150</v>
      </c>
      <c r="E1251" s="20" t="s">
        <v>153</v>
      </c>
      <c r="F1251" s="322">
        <v>356.76999999999998</v>
      </c>
      <c r="G1251" s="41"/>
      <c r="H1251" s="47"/>
    </row>
    <row r="1252" s="2" customFormat="1" ht="16.8" customHeight="1">
      <c r="A1252" s="41"/>
      <c r="B1252" s="47"/>
      <c r="C1252" s="321" t="s">
        <v>4441</v>
      </c>
      <c r="D1252" s="321" t="s">
        <v>9140</v>
      </c>
      <c r="E1252" s="20" t="s">
        <v>153</v>
      </c>
      <c r="F1252" s="322">
        <v>714</v>
      </c>
      <c r="G1252" s="41"/>
      <c r="H1252" s="47"/>
    </row>
    <row r="1253" s="2" customFormat="1" ht="16.8" customHeight="1">
      <c r="A1253" s="41"/>
      <c r="B1253" s="47"/>
      <c r="C1253" s="321" t="s">
        <v>4449</v>
      </c>
      <c r="D1253" s="321" t="s">
        <v>9141</v>
      </c>
      <c r="E1253" s="20" t="s">
        <v>153</v>
      </c>
      <c r="F1253" s="322">
        <v>714</v>
      </c>
      <c r="G1253" s="41"/>
      <c r="H1253" s="47"/>
    </row>
    <row r="1254" s="2" customFormat="1" ht="16.8" customHeight="1">
      <c r="A1254" s="41"/>
      <c r="B1254" s="47"/>
      <c r="C1254" s="321" t="s">
        <v>4672</v>
      </c>
      <c r="D1254" s="321" t="s">
        <v>9151</v>
      </c>
      <c r="E1254" s="20" t="s">
        <v>153</v>
      </c>
      <c r="F1254" s="322">
        <v>356.76999999999998</v>
      </c>
      <c r="G1254" s="41"/>
      <c r="H1254" s="47"/>
    </row>
    <row r="1255" s="2" customFormat="1" ht="16.8" customHeight="1">
      <c r="A1255" s="41"/>
      <c r="B1255" s="47"/>
      <c r="C1255" s="321" t="s">
        <v>4676</v>
      </c>
      <c r="D1255" s="321" t="s">
        <v>9143</v>
      </c>
      <c r="E1255" s="20" t="s">
        <v>153</v>
      </c>
      <c r="F1255" s="322">
        <v>714</v>
      </c>
      <c r="G1255" s="41"/>
      <c r="H1255" s="47"/>
    </row>
    <row r="1256" s="2" customFormat="1">
      <c r="A1256" s="41"/>
      <c r="B1256" s="47"/>
      <c r="C1256" s="321" t="s">
        <v>4533</v>
      </c>
      <c r="D1256" s="321" t="s">
        <v>4534</v>
      </c>
      <c r="E1256" s="20" t="s">
        <v>153</v>
      </c>
      <c r="F1256" s="322">
        <v>456.39100000000002</v>
      </c>
      <c r="G1256" s="41"/>
      <c r="H1256" s="47"/>
    </row>
    <row r="1257" s="2" customFormat="1" ht="16.8" customHeight="1">
      <c r="A1257" s="41"/>
      <c r="B1257" s="47"/>
      <c r="C1257" s="317" t="s">
        <v>199</v>
      </c>
      <c r="D1257" s="318" t="s">
        <v>200</v>
      </c>
      <c r="E1257" s="319" t="s">
        <v>153</v>
      </c>
      <c r="F1257" s="320">
        <v>99.219999999999999</v>
      </c>
      <c r="G1257" s="41"/>
      <c r="H1257" s="47"/>
    </row>
    <row r="1258" s="2" customFormat="1" ht="16.8" customHeight="1">
      <c r="A1258" s="41"/>
      <c r="B1258" s="47"/>
      <c r="C1258" s="321" t="s">
        <v>19</v>
      </c>
      <c r="D1258" s="321" t="s">
        <v>4528</v>
      </c>
      <c r="E1258" s="20" t="s">
        <v>19</v>
      </c>
      <c r="F1258" s="322">
        <v>0</v>
      </c>
      <c r="G1258" s="41"/>
      <c r="H1258" s="47"/>
    </row>
    <row r="1259" s="2" customFormat="1" ht="16.8" customHeight="1">
      <c r="A1259" s="41"/>
      <c r="B1259" s="47"/>
      <c r="C1259" s="321" t="s">
        <v>19</v>
      </c>
      <c r="D1259" s="321" t="s">
        <v>4529</v>
      </c>
      <c r="E1259" s="20" t="s">
        <v>19</v>
      </c>
      <c r="F1259" s="322">
        <v>32.969999999999999</v>
      </c>
      <c r="G1259" s="41"/>
      <c r="H1259" s="47"/>
    </row>
    <row r="1260" s="2" customFormat="1" ht="16.8" customHeight="1">
      <c r="A1260" s="41"/>
      <c r="B1260" s="47"/>
      <c r="C1260" s="321" t="s">
        <v>19</v>
      </c>
      <c r="D1260" s="321" t="s">
        <v>4530</v>
      </c>
      <c r="E1260" s="20" t="s">
        <v>19</v>
      </c>
      <c r="F1260" s="322">
        <v>32.969999999999999</v>
      </c>
      <c r="G1260" s="41"/>
      <c r="H1260" s="47"/>
    </row>
    <row r="1261" s="2" customFormat="1" ht="16.8" customHeight="1">
      <c r="A1261" s="41"/>
      <c r="B1261" s="47"/>
      <c r="C1261" s="321" t="s">
        <v>19</v>
      </c>
      <c r="D1261" s="321" t="s">
        <v>4531</v>
      </c>
      <c r="E1261" s="20" t="s">
        <v>19</v>
      </c>
      <c r="F1261" s="322">
        <v>33.280000000000001</v>
      </c>
      <c r="G1261" s="41"/>
      <c r="H1261" s="47"/>
    </row>
    <row r="1262" s="2" customFormat="1" ht="16.8" customHeight="1">
      <c r="A1262" s="41"/>
      <c r="B1262" s="47"/>
      <c r="C1262" s="321" t="s">
        <v>199</v>
      </c>
      <c r="D1262" s="321" t="s">
        <v>447</v>
      </c>
      <c r="E1262" s="20" t="s">
        <v>19</v>
      </c>
      <c r="F1262" s="322">
        <v>99.219999999999999</v>
      </c>
      <c r="G1262" s="41"/>
      <c r="H1262" s="47"/>
    </row>
    <row r="1263" s="2" customFormat="1" ht="16.8" customHeight="1">
      <c r="A1263" s="41"/>
      <c r="B1263" s="47"/>
      <c r="C1263" s="323" t="s">
        <v>9051</v>
      </c>
      <c r="D1263" s="41"/>
      <c r="E1263" s="41"/>
      <c r="F1263" s="41"/>
      <c r="G1263" s="41"/>
      <c r="H1263" s="47"/>
    </row>
    <row r="1264" s="2" customFormat="1">
      <c r="A1264" s="41"/>
      <c r="B1264" s="47"/>
      <c r="C1264" s="321" t="s">
        <v>4495</v>
      </c>
      <c r="D1264" s="321" t="s">
        <v>9149</v>
      </c>
      <c r="E1264" s="20" t="s">
        <v>153</v>
      </c>
      <c r="F1264" s="322">
        <v>356.76999999999998</v>
      </c>
      <c r="G1264" s="41"/>
      <c r="H1264" s="47"/>
    </row>
    <row r="1265" s="2" customFormat="1" ht="16.8" customHeight="1">
      <c r="A1265" s="41"/>
      <c r="B1265" s="47"/>
      <c r="C1265" s="321" t="s">
        <v>1509</v>
      </c>
      <c r="D1265" s="321" t="s">
        <v>1510</v>
      </c>
      <c r="E1265" s="20" t="s">
        <v>153</v>
      </c>
      <c r="F1265" s="322">
        <v>356.76999999999998</v>
      </c>
      <c r="G1265" s="41"/>
      <c r="H1265" s="47"/>
    </row>
    <row r="1266" s="2" customFormat="1" ht="16.8" customHeight="1">
      <c r="A1266" s="41"/>
      <c r="B1266" s="47"/>
      <c r="C1266" s="321" t="s">
        <v>2012</v>
      </c>
      <c r="D1266" s="321" t="s">
        <v>9150</v>
      </c>
      <c r="E1266" s="20" t="s">
        <v>153</v>
      </c>
      <c r="F1266" s="322">
        <v>356.76999999999998</v>
      </c>
      <c r="G1266" s="41"/>
      <c r="H1266" s="47"/>
    </row>
    <row r="1267" s="2" customFormat="1" ht="16.8" customHeight="1">
      <c r="A1267" s="41"/>
      <c r="B1267" s="47"/>
      <c r="C1267" s="321" t="s">
        <v>4441</v>
      </c>
      <c r="D1267" s="321" t="s">
        <v>9140</v>
      </c>
      <c r="E1267" s="20" t="s">
        <v>153</v>
      </c>
      <c r="F1267" s="322">
        <v>714</v>
      </c>
      <c r="G1267" s="41"/>
      <c r="H1267" s="47"/>
    </row>
    <row r="1268" s="2" customFormat="1" ht="16.8" customHeight="1">
      <c r="A1268" s="41"/>
      <c r="B1268" s="47"/>
      <c r="C1268" s="321" t="s">
        <v>4449</v>
      </c>
      <c r="D1268" s="321" t="s">
        <v>9141</v>
      </c>
      <c r="E1268" s="20" t="s">
        <v>153</v>
      </c>
      <c r="F1268" s="322">
        <v>714</v>
      </c>
      <c r="G1268" s="41"/>
      <c r="H1268" s="47"/>
    </row>
    <row r="1269" s="2" customFormat="1" ht="16.8" customHeight="1">
      <c r="A1269" s="41"/>
      <c r="B1269" s="47"/>
      <c r="C1269" s="321" t="s">
        <v>4672</v>
      </c>
      <c r="D1269" s="321" t="s">
        <v>9151</v>
      </c>
      <c r="E1269" s="20" t="s">
        <v>153</v>
      </c>
      <c r="F1269" s="322">
        <v>356.76999999999998</v>
      </c>
      <c r="G1269" s="41"/>
      <c r="H1269" s="47"/>
    </row>
    <row r="1270" s="2" customFormat="1" ht="16.8" customHeight="1">
      <c r="A1270" s="41"/>
      <c r="B1270" s="47"/>
      <c r="C1270" s="321" t="s">
        <v>4676</v>
      </c>
      <c r="D1270" s="321" t="s">
        <v>9143</v>
      </c>
      <c r="E1270" s="20" t="s">
        <v>153</v>
      </c>
      <c r="F1270" s="322">
        <v>714</v>
      </c>
      <c r="G1270" s="41"/>
      <c r="H1270" s="47"/>
    </row>
    <row r="1271" s="2" customFormat="1">
      <c r="A1271" s="41"/>
      <c r="B1271" s="47"/>
      <c r="C1271" s="321" t="s">
        <v>4533</v>
      </c>
      <c r="D1271" s="321" t="s">
        <v>4534</v>
      </c>
      <c r="E1271" s="20" t="s">
        <v>153</v>
      </c>
      <c r="F1271" s="322">
        <v>456.39100000000002</v>
      </c>
      <c r="G1271" s="41"/>
      <c r="H1271" s="47"/>
    </row>
    <row r="1272" s="2" customFormat="1" ht="16.8" customHeight="1">
      <c r="A1272" s="41"/>
      <c r="B1272" s="47"/>
      <c r="C1272" s="317" t="s">
        <v>2718</v>
      </c>
      <c r="D1272" s="318" t="s">
        <v>9152</v>
      </c>
      <c r="E1272" s="319" t="s">
        <v>153</v>
      </c>
      <c r="F1272" s="320">
        <v>36.654000000000003</v>
      </c>
      <c r="G1272" s="41"/>
      <c r="H1272" s="47"/>
    </row>
    <row r="1273" s="2" customFormat="1" ht="16.8" customHeight="1">
      <c r="A1273" s="41"/>
      <c r="B1273" s="47"/>
      <c r="C1273" s="321" t="s">
        <v>19</v>
      </c>
      <c r="D1273" s="321" t="s">
        <v>384</v>
      </c>
      <c r="E1273" s="20" t="s">
        <v>19</v>
      </c>
      <c r="F1273" s="322">
        <v>0</v>
      </c>
      <c r="G1273" s="41"/>
      <c r="H1273" s="47"/>
    </row>
    <row r="1274" s="2" customFormat="1" ht="16.8" customHeight="1">
      <c r="A1274" s="41"/>
      <c r="B1274" s="47"/>
      <c r="C1274" s="321" t="s">
        <v>19</v>
      </c>
      <c r="D1274" s="321" t="s">
        <v>668</v>
      </c>
      <c r="E1274" s="20" t="s">
        <v>19</v>
      </c>
      <c r="F1274" s="322">
        <v>0</v>
      </c>
      <c r="G1274" s="41"/>
      <c r="H1274" s="47"/>
    </row>
    <row r="1275" s="2" customFormat="1" ht="16.8" customHeight="1">
      <c r="A1275" s="41"/>
      <c r="B1275" s="47"/>
      <c r="C1275" s="321" t="s">
        <v>19</v>
      </c>
      <c r="D1275" s="321" t="s">
        <v>2714</v>
      </c>
      <c r="E1275" s="20" t="s">
        <v>19</v>
      </c>
      <c r="F1275" s="322">
        <v>0</v>
      </c>
      <c r="G1275" s="41"/>
      <c r="H1275" s="47"/>
    </row>
    <row r="1276" s="2" customFormat="1" ht="16.8" customHeight="1">
      <c r="A1276" s="41"/>
      <c r="B1276" s="47"/>
      <c r="C1276" s="321" t="s">
        <v>19</v>
      </c>
      <c r="D1276" s="321" t="s">
        <v>673</v>
      </c>
      <c r="E1276" s="20" t="s">
        <v>19</v>
      </c>
      <c r="F1276" s="322">
        <v>0</v>
      </c>
      <c r="G1276" s="41"/>
      <c r="H1276" s="47"/>
    </row>
    <row r="1277" s="2" customFormat="1" ht="16.8" customHeight="1">
      <c r="A1277" s="41"/>
      <c r="B1277" s="47"/>
      <c r="C1277" s="321" t="s">
        <v>19</v>
      </c>
      <c r="D1277" s="321" t="s">
        <v>2715</v>
      </c>
      <c r="E1277" s="20" t="s">
        <v>19</v>
      </c>
      <c r="F1277" s="322">
        <v>7.4690000000000003</v>
      </c>
      <c r="G1277" s="41"/>
      <c r="H1277" s="47"/>
    </row>
    <row r="1278" s="2" customFormat="1" ht="16.8" customHeight="1">
      <c r="A1278" s="41"/>
      <c r="B1278" s="47"/>
      <c r="C1278" s="321" t="s">
        <v>19</v>
      </c>
      <c r="D1278" s="321" t="s">
        <v>692</v>
      </c>
      <c r="E1278" s="20" t="s">
        <v>19</v>
      </c>
      <c r="F1278" s="322">
        <v>0</v>
      </c>
      <c r="G1278" s="41"/>
      <c r="H1278" s="47"/>
    </row>
    <row r="1279" s="2" customFormat="1" ht="16.8" customHeight="1">
      <c r="A1279" s="41"/>
      <c r="B1279" s="47"/>
      <c r="C1279" s="321" t="s">
        <v>19</v>
      </c>
      <c r="D1279" s="321" t="s">
        <v>2716</v>
      </c>
      <c r="E1279" s="20" t="s">
        <v>19</v>
      </c>
      <c r="F1279" s="322">
        <v>9.6240000000000006</v>
      </c>
      <c r="G1279" s="41"/>
      <c r="H1279" s="47"/>
    </row>
    <row r="1280" s="2" customFormat="1" ht="16.8" customHeight="1">
      <c r="A1280" s="41"/>
      <c r="B1280" s="47"/>
      <c r="C1280" s="321" t="s">
        <v>19</v>
      </c>
      <c r="D1280" s="321" t="s">
        <v>693</v>
      </c>
      <c r="E1280" s="20" t="s">
        <v>19</v>
      </c>
      <c r="F1280" s="322">
        <v>0</v>
      </c>
      <c r="G1280" s="41"/>
      <c r="H1280" s="47"/>
    </row>
    <row r="1281" s="2" customFormat="1" ht="16.8" customHeight="1">
      <c r="A1281" s="41"/>
      <c r="B1281" s="47"/>
      <c r="C1281" s="321" t="s">
        <v>19</v>
      </c>
      <c r="D1281" s="321" t="s">
        <v>2716</v>
      </c>
      <c r="E1281" s="20" t="s">
        <v>19</v>
      </c>
      <c r="F1281" s="322">
        <v>9.6240000000000006</v>
      </c>
      <c r="G1281" s="41"/>
      <c r="H1281" s="47"/>
    </row>
    <row r="1282" s="2" customFormat="1" ht="16.8" customHeight="1">
      <c r="A1282" s="41"/>
      <c r="B1282" s="47"/>
      <c r="C1282" s="321" t="s">
        <v>19</v>
      </c>
      <c r="D1282" s="321" t="s">
        <v>694</v>
      </c>
      <c r="E1282" s="20" t="s">
        <v>19</v>
      </c>
      <c r="F1282" s="322">
        <v>0</v>
      </c>
      <c r="G1282" s="41"/>
      <c r="H1282" s="47"/>
    </row>
    <row r="1283" s="2" customFormat="1" ht="16.8" customHeight="1">
      <c r="A1283" s="41"/>
      <c r="B1283" s="47"/>
      <c r="C1283" s="321" t="s">
        <v>19</v>
      </c>
      <c r="D1283" s="321" t="s">
        <v>2717</v>
      </c>
      <c r="E1283" s="20" t="s">
        <v>19</v>
      </c>
      <c r="F1283" s="322">
        <v>9.9369999999999994</v>
      </c>
      <c r="G1283" s="41"/>
      <c r="H1283" s="47"/>
    </row>
    <row r="1284" s="2" customFormat="1" ht="16.8" customHeight="1">
      <c r="A1284" s="41"/>
      <c r="B1284" s="47"/>
      <c r="C1284" s="321" t="s">
        <v>2718</v>
      </c>
      <c r="D1284" s="321" t="s">
        <v>386</v>
      </c>
      <c r="E1284" s="20" t="s">
        <v>19</v>
      </c>
      <c r="F1284" s="322">
        <v>36.654000000000003</v>
      </c>
      <c r="G1284" s="41"/>
      <c r="H1284" s="47"/>
    </row>
    <row r="1285" s="2" customFormat="1" ht="16.8" customHeight="1">
      <c r="A1285" s="41"/>
      <c r="B1285" s="47"/>
      <c r="C1285" s="317" t="s">
        <v>2728</v>
      </c>
      <c r="D1285" s="318" t="s">
        <v>9153</v>
      </c>
      <c r="E1285" s="319" t="s">
        <v>153</v>
      </c>
      <c r="F1285" s="320">
        <v>340.29500000000002</v>
      </c>
      <c r="G1285" s="41"/>
      <c r="H1285" s="47"/>
    </row>
    <row r="1286" s="2" customFormat="1" ht="16.8" customHeight="1">
      <c r="A1286" s="41"/>
      <c r="B1286" s="47"/>
      <c r="C1286" s="321" t="s">
        <v>19</v>
      </c>
      <c r="D1286" s="321" t="s">
        <v>384</v>
      </c>
      <c r="E1286" s="20" t="s">
        <v>19</v>
      </c>
      <c r="F1286" s="322">
        <v>0</v>
      </c>
      <c r="G1286" s="41"/>
      <c r="H1286" s="47"/>
    </row>
    <row r="1287" s="2" customFormat="1" ht="16.8" customHeight="1">
      <c r="A1287" s="41"/>
      <c r="B1287" s="47"/>
      <c r="C1287" s="321" t="s">
        <v>19</v>
      </c>
      <c r="D1287" s="321" t="s">
        <v>668</v>
      </c>
      <c r="E1287" s="20" t="s">
        <v>19</v>
      </c>
      <c r="F1287" s="322">
        <v>0</v>
      </c>
      <c r="G1287" s="41"/>
      <c r="H1287" s="47"/>
    </row>
    <row r="1288" s="2" customFormat="1" ht="16.8" customHeight="1">
      <c r="A1288" s="41"/>
      <c r="B1288" s="47"/>
      <c r="C1288" s="321" t="s">
        <v>19</v>
      </c>
      <c r="D1288" s="321" t="s">
        <v>2723</v>
      </c>
      <c r="E1288" s="20" t="s">
        <v>19</v>
      </c>
      <c r="F1288" s="322">
        <v>0</v>
      </c>
      <c r="G1288" s="41"/>
      <c r="H1288" s="47"/>
    </row>
    <row r="1289" s="2" customFormat="1" ht="16.8" customHeight="1">
      <c r="A1289" s="41"/>
      <c r="B1289" s="47"/>
      <c r="C1289" s="321" t="s">
        <v>19</v>
      </c>
      <c r="D1289" s="321" t="s">
        <v>673</v>
      </c>
      <c r="E1289" s="20" t="s">
        <v>19</v>
      </c>
      <c r="F1289" s="322">
        <v>0</v>
      </c>
      <c r="G1289" s="41"/>
      <c r="H1289" s="47"/>
    </row>
    <row r="1290" s="2" customFormat="1" ht="16.8" customHeight="1">
      <c r="A1290" s="41"/>
      <c r="B1290" s="47"/>
      <c r="C1290" s="321" t="s">
        <v>19</v>
      </c>
      <c r="D1290" s="321" t="s">
        <v>2724</v>
      </c>
      <c r="E1290" s="20" t="s">
        <v>19</v>
      </c>
      <c r="F1290" s="322">
        <v>50.143999999999998</v>
      </c>
      <c r="G1290" s="41"/>
      <c r="H1290" s="47"/>
    </row>
    <row r="1291" s="2" customFormat="1" ht="16.8" customHeight="1">
      <c r="A1291" s="41"/>
      <c r="B1291" s="47"/>
      <c r="C1291" s="321" t="s">
        <v>19</v>
      </c>
      <c r="D1291" s="321" t="s">
        <v>692</v>
      </c>
      <c r="E1291" s="20" t="s">
        <v>19</v>
      </c>
      <c r="F1291" s="322">
        <v>0</v>
      </c>
      <c r="G1291" s="41"/>
      <c r="H1291" s="47"/>
    </row>
    <row r="1292" s="2" customFormat="1" ht="16.8" customHeight="1">
      <c r="A1292" s="41"/>
      <c r="B1292" s="47"/>
      <c r="C1292" s="321" t="s">
        <v>19</v>
      </c>
      <c r="D1292" s="321" t="s">
        <v>2725</v>
      </c>
      <c r="E1292" s="20" t="s">
        <v>19</v>
      </c>
      <c r="F1292" s="322">
        <v>90.370000000000005</v>
      </c>
      <c r="G1292" s="41"/>
      <c r="H1292" s="47"/>
    </row>
    <row r="1293" s="2" customFormat="1" ht="16.8" customHeight="1">
      <c r="A1293" s="41"/>
      <c r="B1293" s="47"/>
      <c r="C1293" s="321" t="s">
        <v>19</v>
      </c>
      <c r="D1293" s="321" t="s">
        <v>693</v>
      </c>
      <c r="E1293" s="20" t="s">
        <v>19</v>
      </c>
      <c r="F1293" s="322">
        <v>0</v>
      </c>
      <c r="G1293" s="41"/>
      <c r="H1293" s="47"/>
    </row>
    <row r="1294" s="2" customFormat="1" ht="16.8" customHeight="1">
      <c r="A1294" s="41"/>
      <c r="B1294" s="47"/>
      <c r="C1294" s="321" t="s">
        <v>19</v>
      </c>
      <c r="D1294" s="321" t="s">
        <v>2726</v>
      </c>
      <c r="E1294" s="20" t="s">
        <v>19</v>
      </c>
      <c r="F1294" s="322">
        <v>98.295000000000002</v>
      </c>
      <c r="G1294" s="41"/>
      <c r="H1294" s="47"/>
    </row>
    <row r="1295" s="2" customFormat="1" ht="16.8" customHeight="1">
      <c r="A1295" s="41"/>
      <c r="B1295" s="47"/>
      <c r="C1295" s="321" t="s">
        <v>19</v>
      </c>
      <c r="D1295" s="321" t="s">
        <v>694</v>
      </c>
      <c r="E1295" s="20" t="s">
        <v>19</v>
      </c>
      <c r="F1295" s="322">
        <v>0</v>
      </c>
      <c r="G1295" s="41"/>
      <c r="H1295" s="47"/>
    </row>
    <row r="1296" s="2" customFormat="1" ht="16.8" customHeight="1">
      <c r="A1296" s="41"/>
      <c r="B1296" s="47"/>
      <c r="C1296" s="321" t="s">
        <v>19</v>
      </c>
      <c r="D1296" s="321" t="s">
        <v>2727</v>
      </c>
      <c r="E1296" s="20" t="s">
        <v>19</v>
      </c>
      <c r="F1296" s="322">
        <v>101.486</v>
      </c>
      <c r="G1296" s="41"/>
      <c r="H1296" s="47"/>
    </row>
    <row r="1297" s="2" customFormat="1" ht="16.8" customHeight="1">
      <c r="A1297" s="41"/>
      <c r="B1297" s="47"/>
      <c r="C1297" s="321" t="s">
        <v>2728</v>
      </c>
      <c r="D1297" s="321" t="s">
        <v>386</v>
      </c>
      <c r="E1297" s="20" t="s">
        <v>19</v>
      </c>
      <c r="F1297" s="322">
        <v>340.29500000000002</v>
      </c>
      <c r="G1297" s="41"/>
      <c r="H1297" s="47"/>
    </row>
    <row r="1298" s="2" customFormat="1" ht="16.8" customHeight="1">
      <c r="A1298" s="41"/>
      <c r="B1298" s="47"/>
      <c r="C1298" s="317" t="s">
        <v>2735</v>
      </c>
      <c r="D1298" s="318" t="s">
        <v>2733</v>
      </c>
      <c r="E1298" s="319" t="s">
        <v>153</v>
      </c>
      <c r="F1298" s="320">
        <v>8.3520000000000003</v>
      </c>
      <c r="G1298" s="41"/>
      <c r="H1298" s="47"/>
    </row>
    <row r="1299" s="2" customFormat="1" ht="16.8" customHeight="1">
      <c r="A1299" s="41"/>
      <c r="B1299" s="47"/>
      <c r="C1299" s="317" t="s">
        <v>291</v>
      </c>
      <c r="D1299" s="318" t="s">
        <v>292</v>
      </c>
      <c r="E1299" s="319" t="s">
        <v>230</v>
      </c>
      <c r="F1299" s="320">
        <v>1191.0999999999999</v>
      </c>
      <c r="G1299" s="41"/>
      <c r="H1299" s="47"/>
    </row>
    <row r="1300" s="2" customFormat="1" ht="16.8" customHeight="1">
      <c r="A1300" s="41"/>
      <c r="B1300" s="47"/>
      <c r="C1300" s="321" t="s">
        <v>19</v>
      </c>
      <c r="D1300" s="321" t="s">
        <v>2377</v>
      </c>
      <c r="E1300" s="20" t="s">
        <v>19</v>
      </c>
      <c r="F1300" s="322">
        <v>0</v>
      </c>
      <c r="G1300" s="41"/>
      <c r="H1300" s="47"/>
    </row>
    <row r="1301" s="2" customFormat="1" ht="16.8" customHeight="1">
      <c r="A1301" s="41"/>
      <c r="B1301" s="47"/>
      <c r="C1301" s="321" t="s">
        <v>19</v>
      </c>
      <c r="D1301" s="321" t="s">
        <v>668</v>
      </c>
      <c r="E1301" s="20" t="s">
        <v>19</v>
      </c>
      <c r="F1301" s="322">
        <v>0</v>
      </c>
      <c r="G1301" s="41"/>
      <c r="H1301" s="47"/>
    </row>
    <row r="1302" s="2" customFormat="1" ht="16.8" customHeight="1">
      <c r="A1302" s="41"/>
      <c r="B1302" s="47"/>
      <c r="C1302" s="321" t="s">
        <v>19</v>
      </c>
      <c r="D1302" s="321" t="s">
        <v>4774</v>
      </c>
      <c r="E1302" s="20" t="s">
        <v>19</v>
      </c>
      <c r="F1302" s="322">
        <v>0</v>
      </c>
      <c r="G1302" s="41"/>
      <c r="H1302" s="47"/>
    </row>
    <row r="1303" s="2" customFormat="1" ht="16.8" customHeight="1">
      <c r="A1303" s="41"/>
      <c r="B1303" s="47"/>
      <c r="C1303" s="321" t="s">
        <v>19</v>
      </c>
      <c r="D1303" s="321" t="s">
        <v>673</v>
      </c>
      <c r="E1303" s="20" t="s">
        <v>19</v>
      </c>
      <c r="F1303" s="322">
        <v>0</v>
      </c>
      <c r="G1303" s="41"/>
      <c r="H1303" s="47"/>
    </row>
    <row r="1304" s="2" customFormat="1" ht="16.8" customHeight="1">
      <c r="A1304" s="41"/>
      <c r="B1304" s="47"/>
      <c r="C1304" s="321" t="s">
        <v>19</v>
      </c>
      <c r="D1304" s="321" t="s">
        <v>4775</v>
      </c>
      <c r="E1304" s="20" t="s">
        <v>19</v>
      </c>
      <c r="F1304" s="322">
        <v>16.199999999999999</v>
      </c>
      <c r="G1304" s="41"/>
      <c r="H1304" s="47"/>
    </row>
    <row r="1305" s="2" customFormat="1" ht="16.8" customHeight="1">
      <c r="A1305" s="41"/>
      <c r="B1305" s="47"/>
      <c r="C1305" s="321" t="s">
        <v>19</v>
      </c>
      <c r="D1305" s="321" t="s">
        <v>4776</v>
      </c>
      <c r="E1305" s="20" t="s">
        <v>19</v>
      </c>
      <c r="F1305" s="322">
        <v>12.9</v>
      </c>
      <c r="G1305" s="41"/>
      <c r="H1305" s="47"/>
    </row>
    <row r="1306" s="2" customFormat="1" ht="16.8" customHeight="1">
      <c r="A1306" s="41"/>
      <c r="B1306" s="47"/>
      <c r="C1306" s="321" t="s">
        <v>19</v>
      </c>
      <c r="D1306" s="321" t="s">
        <v>4777</v>
      </c>
      <c r="E1306" s="20" t="s">
        <v>19</v>
      </c>
      <c r="F1306" s="322">
        <v>15.800000000000001</v>
      </c>
      <c r="G1306" s="41"/>
      <c r="H1306" s="47"/>
    </row>
    <row r="1307" s="2" customFormat="1" ht="16.8" customHeight="1">
      <c r="A1307" s="41"/>
      <c r="B1307" s="47"/>
      <c r="C1307" s="321" t="s">
        <v>19</v>
      </c>
      <c r="D1307" s="321" t="s">
        <v>4778</v>
      </c>
      <c r="E1307" s="20" t="s">
        <v>19</v>
      </c>
      <c r="F1307" s="322">
        <v>21.699999999999999</v>
      </c>
      <c r="G1307" s="41"/>
      <c r="H1307" s="47"/>
    </row>
    <row r="1308" s="2" customFormat="1" ht="16.8" customHeight="1">
      <c r="A1308" s="41"/>
      <c r="B1308" s="47"/>
      <c r="C1308" s="321" t="s">
        <v>19</v>
      </c>
      <c r="D1308" s="321" t="s">
        <v>4779</v>
      </c>
      <c r="E1308" s="20" t="s">
        <v>19</v>
      </c>
      <c r="F1308" s="322">
        <v>21.699999999999999</v>
      </c>
      <c r="G1308" s="41"/>
      <c r="H1308" s="47"/>
    </row>
    <row r="1309" s="2" customFormat="1" ht="16.8" customHeight="1">
      <c r="A1309" s="41"/>
      <c r="B1309" s="47"/>
      <c r="C1309" s="321" t="s">
        <v>19</v>
      </c>
      <c r="D1309" s="321" t="s">
        <v>4780</v>
      </c>
      <c r="E1309" s="20" t="s">
        <v>19</v>
      </c>
      <c r="F1309" s="322">
        <v>21.699999999999999</v>
      </c>
      <c r="G1309" s="41"/>
      <c r="H1309" s="47"/>
    </row>
    <row r="1310" s="2" customFormat="1" ht="16.8" customHeight="1">
      <c r="A1310" s="41"/>
      <c r="B1310" s="47"/>
      <c r="C1310" s="321" t="s">
        <v>19</v>
      </c>
      <c r="D1310" s="321" t="s">
        <v>4781</v>
      </c>
      <c r="E1310" s="20" t="s">
        <v>19</v>
      </c>
      <c r="F1310" s="322">
        <v>21.699999999999999</v>
      </c>
      <c r="G1310" s="41"/>
      <c r="H1310" s="47"/>
    </row>
    <row r="1311" s="2" customFormat="1" ht="16.8" customHeight="1">
      <c r="A1311" s="41"/>
      <c r="B1311" s="47"/>
      <c r="C1311" s="321" t="s">
        <v>19</v>
      </c>
      <c r="D1311" s="321" t="s">
        <v>4782</v>
      </c>
      <c r="E1311" s="20" t="s">
        <v>19</v>
      </c>
      <c r="F1311" s="322">
        <v>15</v>
      </c>
      <c r="G1311" s="41"/>
      <c r="H1311" s="47"/>
    </row>
    <row r="1312" s="2" customFormat="1" ht="16.8" customHeight="1">
      <c r="A1312" s="41"/>
      <c r="B1312" s="47"/>
      <c r="C1312" s="321" t="s">
        <v>19</v>
      </c>
      <c r="D1312" s="321" t="s">
        <v>4783</v>
      </c>
      <c r="E1312" s="20" t="s">
        <v>19</v>
      </c>
      <c r="F1312" s="322">
        <v>10.199999999999999</v>
      </c>
      <c r="G1312" s="41"/>
      <c r="H1312" s="47"/>
    </row>
    <row r="1313" s="2" customFormat="1" ht="16.8" customHeight="1">
      <c r="A1313" s="41"/>
      <c r="B1313" s="47"/>
      <c r="C1313" s="321" t="s">
        <v>19</v>
      </c>
      <c r="D1313" s="321" t="s">
        <v>4784</v>
      </c>
      <c r="E1313" s="20" t="s">
        <v>19</v>
      </c>
      <c r="F1313" s="322">
        <v>20</v>
      </c>
      <c r="G1313" s="41"/>
      <c r="H1313" s="47"/>
    </row>
    <row r="1314" s="2" customFormat="1" ht="16.8" customHeight="1">
      <c r="A1314" s="41"/>
      <c r="B1314" s="47"/>
      <c r="C1314" s="321" t="s">
        <v>19</v>
      </c>
      <c r="D1314" s="321" t="s">
        <v>4785</v>
      </c>
      <c r="E1314" s="20" t="s">
        <v>19</v>
      </c>
      <c r="F1314" s="322">
        <v>30</v>
      </c>
      <c r="G1314" s="41"/>
      <c r="H1314" s="47"/>
    </row>
    <row r="1315" s="2" customFormat="1" ht="16.8" customHeight="1">
      <c r="A1315" s="41"/>
      <c r="B1315" s="47"/>
      <c r="C1315" s="321" t="s">
        <v>19</v>
      </c>
      <c r="D1315" s="321" t="s">
        <v>4786</v>
      </c>
      <c r="E1315" s="20" t="s">
        <v>19</v>
      </c>
      <c r="F1315" s="322">
        <v>12.199999999999999</v>
      </c>
      <c r="G1315" s="41"/>
      <c r="H1315" s="47"/>
    </row>
    <row r="1316" s="2" customFormat="1" ht="16.8" customHeight="1">
      <c r="A1316" s="41"/>
      <c r="B1316" s="47"/>
      <c r="C1316" s="321" t="s">
        <v>19</v>
      </c>
      <c r="D1316" s="321" t="s">
        <v>692</v>
      </c>
      <c r="E1316" s="20" t="s">
        <v>19</v>
      </c>
      <c r="F1316" s="322">
        <v>0</v>
      </c>
      <c r="G1316" s="41"/>
      <c r="H1316" s="47"/>
    </row>
    <row r="1317" s="2" customFormat="1" ht="16.8" customHeight="1">
      <c r="A1317" s="41"/>
      <c r="B1317" s="47"/>
      <c r="C1317" s="321" t="s">
        <v>19</v>
      </c>
      <c r="D1317" s="321" t="s">
        <v>4787</v>
      </c>
      <c r="E1317" s="20" t="s">
        <v>19</v>
      </c>
      <c r="F1317" s="322">
        <v>20</v>
      </c>
      <c r="G1317" s="41"/>
      <c r="H1317" s="47"/>
    </row>
    <row r="1318" s="2" customFormat="1" ht="16.8" customHeight="1">
      <c r="A1318" s="41"/>
      <c r="B1318" s="47"/>
      <c r="C1318" s="321" t="s">
        <v>19</v>
      </c>
      <c r="D1318" s="321" t="s">
        <v>4788</v>
      </c>
      <c r="E1318" s="20" t="s">
        <v>19</v>
      </c>
      <c r="F1318" s="322">
        <v>30</v>
      </c>
      <c r="G1318" s="41"/>
      <c r="H1318" s="47"/>
    </row>
    <row r="1319" s="2" customFormat="1" ht="16.8" customHeight="1">
      <c r="A1319" s="41"/>
      <c r="B1319" s="47"/>
      <c r="C1319" s="321" t="s">
        <v>19</v>
      </c>
      <c r="D1319" s="321" t="s">
        <v>4789</v>
      </c>
      <c r="E1319" s="20" t="s">
        <v>19</v>
      </c>
      <c r="F1319" s="322">
        <v>8.5</v>
      </c>
      <c r="G1319" s="41"/>
      <c r="H1319" s="47"/>
    </row>
    <row r="1320" s="2" customFormat="1" ht="16.8" customHeight="1">
      <c r="A1320" s="41"/>
      <c r="B1320" s="47"/>
      <c r="C1320" s="321" t="s">
        <v>19</v>
      </c>
      <c r="D1320" s="321" t="s">
        <v>4790</v>
      </c>
      <c r="E1320" s="20" t="s">
        <v>19</v>
      </c>
      <c r="F1320" s="322">
        <v>11</v>
      </c>
      <c r="G1320" s="41"/>
      <c r="H1320" s="47"/>
    </row>
    <row r="1321" s="2" customFormat="1" ht="16.8" customHeight="1">
      <c r="A1321" s="41"/>
      <c r="B1321" s="47"/>
      <c r="C1321" s="321" t="s">
        <v>19</v>
      </c>
      <c r="D1321" s="321" t="s">
        <v>4791</v>
      </c>
      <c r="E1321" s="20" t="s">
        <v>19</v>
      </c>
      <c r="F1321" s="322">
        <v>11.5</v>
      </c>
      <c r="G1321" s="41"/>
      <c r="H1321" s="47"/>
    </row>
    <row r="1322" s="2" customFormat="1" ht="16.8" customHeight="1">
      <c r="A1322" s="41"/>
      <c r="B1322" s="47"/>
      <c r="C1322" s="321" t="s">
        <v>19</v>
      </c>
      <c r="D1322" s="321" t="s">
        <v>4792</v>
      </c>
      <c r="E1322" s="20" t="s">
        <v>19</v>
      </c>
      <c r="F1322" s="322">
        <v>9.0999999999999996</v>
      </c>
      <c r="G1322" s="41"/>
      <c r="H1322" s="47"/>
    </row>
    <row r="1323" s="2" customFormat="1" ht="16.8" customHeight="1">
      <c r="A1323" s="41"/>
      <c r="B1323" s="47"/>
      <c r="C1323" s="321" t="s">
        <v>19</v>
      </c>
      <c r="D1323" s="321" t="s">
        <v>4793</v>
      </c>
      <c r="E1323" s="20" t="s">
        <v>19</v>
      </c>
      <c r="F1323" s="322">
        <v>16.5</v>
      </c>
      <c r="G1323" s="41"/>
      <c r="H1323" s="47"/>
    </row>
    <row r="1324" s="2" customFormat="1" ht="16.8" customHeight="1">
      <c r="A1324" s="41"/>
      <c r="B1324" s="47"/>
      <c r="C1324" s="321" t="s">
        <v>19</v>
      </c>
      <c r="D1324" s="321" t="s">
        <v>4794</v>
      </c>
      <c r="E1324" s="20" t="s">
        <v>19</v>
      </c>
      <c r="F1324" s="322">
        <v>9.0999999999999996</v>
      </c>
      <c r="G1324" s="41"/>
      <c r="H1324" s="47"/>
    </row>
    <row r="1325" s="2" customFormat="1" ht="16.8" customHeight="1">
      <c r="A1325" s="41"/>
      <c r="B1325" s="47"/>
      <c r="C1325" s="321" t="s">
        <v>19</v>
      </c>
      <c r="D1325" s="321" t="s">
        <v>4795</v>
      </c>
      <c r="E1325" s="20" t="s">
        <v>19</v>
      </c>
      <c r="F1325" s="322">
        <v>16.5</v>
      </c>
      <c r="G1325" s="41"/>
      <c r="H1325" s="47"/>
    </row>
    <row r="1326" s="2" customFormat="1" ht="16.8" customHeight="1">
      <c r="A1326" s="41"/>
      <c r="B1326" s="47"/>
      <c r="C1326" s="321" t="s">
        <v>19</v>
      </c>
      <c r="D1326" s="321" t="s">
        <v>4796</v>
      </c>
      <c r="E1326" s="20" t="s">
        <v>19</v>
      </c>
      <c r="F1326" s="322">
        <v>9.0999999999999996</v>
      </c>
      <c r="G1326" s="41"/>
      <c r="H1326" s="47"/>
    </row>
    <row r="1327" s="2" customFormat="1" ht="16.8" customHeight="1">
      <c r="A1327" s="41"/>
      <c r="B1327" s="47"/>
      <c r="C1327" s="321" t="s">
        <v>19</v>
      </c>
      <c r="D1327" s="321" t="s">
        <v>4797</v>
      </c>
      <c r="E1327" s="20" t="s">
        <v>19</v>
      </c>
      <c r="F1327" s="322">
        <v>16.5</v>
      </c>
      <c r="G1327" s="41"/>
      <c r="H1327" s="47"/>
    </row>
    <row r="1328" s="2" customFormat="1" ht="16.8" customHeight="1">
      <c r="A1328" s="41"/>
      <c r="B1328" s="47"/>
      <c r="C1328" s="321" t="s">
        <v>19</v>
      </c>
      <c r="D1328" s="321" t="s">
        <v>4798</v>
      </c>
      <c r="E1328" s="20" t="s">
        <v>19</v>
      </c>
      <c r="F1328" s="322">
        <v>9.0999999999999996</v>
      </c>
      <c r="G1328" s="41"/>
      <c r="H1328" s="47"/>
    </row>
    <row r="1329" s="2" customFormat="1" ht="16.8" customHeight="1">
      <c r="A1329" s="41"/>
      <c r="B1329" s="47"/>
      <c r="C1329" s="321" t="s">
        <v>19</v>
      </c>
      <c r="D1329" s="321" t="s">
        <v>4799</v>
      </c>
      <c r="E1329" s="20" t="s">
        <v>19</v>
      </c>
      <c r="F1329" s="322">
        <v>16.5</v>
      </c>
      <c r="G1329" s="41"/>
      <c r="H1329" s="47"/>
    </row>
    <row r="1330" s="2" customFormat="1" ht="16.8" customHeight="1">
      <c r="A1330" s="41"/>
      <c r="B1330" s="47"/>
      <c r="C1330" s="321" t="s">
        <v>19</v>
      </c>
      <c r="D1330" s="321" t="s">
        <v>4800</v>
      </c>
      <c r="E1330" s="20" t="s">
        <v>19</v>
      </c>
      <c r="F1330" s="322">
        <v>9.0999999999999996</v>
      </c>
      <c r="G1330" s="41"/>
      <c r="H1330" s="47"/>
    </row>
    <row r="1331" s="2" customFormat="1" ht="16.8" customHeight="1">
      <c r="A1331" s="41"/>
      <c r="B1331" s="47"/>
      <c r="C1331" s="321" t="s">
        <v>19</v>
      </c>
      <c r="D1331" s="321" t="s">
        <v>4801</v>
      </c>
      <c r="E1331" s="20" t="s">
        <v>19</v>
      </c>
      <c r="F1331" s="322">
        <v>16.5</v>
      </c>
      <c r="G1331" s="41"/>
      <c r="H1331" s="47"/>
    </row>
    <row r="1332" s="2" customFormat="1" ht="16.8" customHeight="1">
      <c r="A1332" s="41"/>
      <c r="B1332" s="47"/>
      <c r="C1332" s="321" t="s">
        <v>19</v>
      </c>
      <c r="D1332" s="321" t="s">
        <v>4802</v>
      </c>
      <c r="E1332" s="20" t="s">
        <v>19</v>
      </c>
      <c r="F1332" s="322">
        <v>9.0999999999999996</v>
      </c>
      <c r="G1332" s="41"/>
      <c r="H1332" s="47"/>
    </row>
    <row r="1333" s="2" customFormat="1" ht="16.8" customHeight="1">
      <c r="A1333" s="41"/>
      <c r="B1333" s="47"/>
      <c r="C1333" s="321" t="s">
        <v>19</v>
      </c>
      <c r="D1333" s="321" t="s">
        <v>4803</v>
      </c>
      <c r="E1333" s="20" t="s">
        <v>19</v>
      </c>
      <c r="F1333" s="322">
        <v>16.5</v>
      </c>
      <c r="G1333" s="41"/>
      <c r="H1333" s="47"/>
    </row>
    <row r="1334" s="2" customFormat="1" ht="16.8" customHeight="1">
      <c r="A1334" s="41"/>
      <c r="B1334" s="47"/>
      <c r="C1334" s="321" t="s">
        <v>19</v>
      </c>
      <c r="D1334" s="321" t="s">
        <v>4804</v>
      </c>
      <c r="E1334" s="20" t="s">
        <v>19</v>
      </c>
      <c r="F1334" s="322">
        <v>9.0999999999999996</v>
      </c>
      <c r="G1334" s="41"/>
      <c r="H1334" s="47"/>
    </row>
    <row r="1335" s="2" customFormat="1" ht="16.8" customHeight="1">
      <c r="A1335" s="41"/>
      <c r="B1335" s="47"/>
      <c r="C1335" s="321" t="s">
        <v>19</v>
      </c>
      <c r="D1335" s="321" t="s">
        <v>4805</v>
      </c>
      <c r="E1335" s="20" t="s">
        <v>19</v>
      </c>
      <c r="F1335" s="322">
        <v>16.5</v>
      </c>
      <c r="G1335" s="41"/>
      <c r="H1335" s="47"/>
    </row>
    <row r="1336" s="2" customFormat="1" ht="16.8" customHeight="1">
      <c r="A1336" s="41"/>
      <c r="B1336" s="47"/>
      <c r="C1336" s="321" t="s">
        <v>19</v>
      </c>
      <c r="D1336" s="321" t="s">
        <v>4806</v>
      </c>
      <c r="E1336" s="20" t="s">
        <v>19</v>
      </c>
      <c r="F1336" s="322">
        <v>9.0999999999999996</v>
      </c>
      <c r="G1336" s="41"/>
      <c r="H1336" s="47"/>
    </row>
    <row r="1337" s="2" customFormat="1" ht="16.8" customHeight="1">
      <c r="A1337" s="41"/>
      <c r="B1337" s="47"/>
      <c r="C1337" s="321" t="s">
        <v>19</v>
      </c>
      <c r="D1337" s="321" t="s">
        <v>4807</v>
      </c>
      <c r="E1337" s="20" t="s">
        <v>19</v>
      </c>
      <c r="F1337" s="322">
        <v>22.600000000000001</v>
      </c>
      <c r="G1337" s="41"/>
      <c r="H1337" s="47"/>
    </row>
    <row r="1338" s="2" customFormat="1" ht="16.8" customHeight="1">
      <c r="A1338" s="41"/>
      <c r="B1338" s="47"/>
      <c r="C1338" s="321" t="s">
        <v>19</v>
      </c>
      <c r="D1338" s="321" t="s">
        <v>4808</v>
      </c>
      <c r="E1338" s="20" t="s">
        <v>19</v>
      </c>
      <c r="F1338" s="322">
        <v>9.0999999999999996</v>
      </c>
      <c r="G1338" s="41"/>
      <c r="H1338" s="47"/>
    </row>
    <row r="1339" s="2" customFormat="1" ht="16.8" customHeight="1">
      <c r="A1339" s="41"/>
      <c r="B1339" s="47"/>
      <c r="C1339" s="321" t="s">
        <v>19</v>
      </c>
      <c r="D1339" s="321" t="s">
        <v>4809</v>
      </c>
      <c r="E1339" s="20" t="s">
        <v>19</v>
      </c>
      <c r="F1339" s="322">
        <v>22.600000000000001</v>
      </c>
      <c r="G1339" s="41"/>
      <c r="H1339" s="47"/>
    </row>
    <row r="1340" s="2" customFormat="1" ht="16.8" customHeight="1">
      <c r="A1340" s="41"/>
      <c r="B1340" s="47"/>
      <c r="C1340" s="321" t="s">
        <v>19</v>
      </c>
      <c r="D1340" s="321" t="s">
        <v>693</v>
      </c>
      <c r="E1340" s="20" t="s">
        <v>19</v>
      </c>
      <c r="F1340" s="322">
        <v>0</v>
      </c>
      <c r="G1340" s="41"/>
      <c r="H1340" s="47"/>
    </row>
    <row r="1341" s="2" customFormat="1" ht="16.8" customHeight="1">
      <c r="A1341" s="41"/>
      <c r="B1341" s="47"/>
      <c r="C1341" s="321" t="s">
        <v>19</v>
      </c>
      <c r="D1341" s="321" t="s">
        <v>4810</v>
      </c>
      <c r="E1341" s="20" t="s">
        <v>19</v>
      </c>
      <c r="F1341" s="322">
        <v>20</v>
      </c>
      <c r="G1341" s="41"/>
      <c r="H1341" s="47"/>
    </row>
    <row r="1342" s="2" customFormat="1" ht="16.8" customHeight="1">
      <c r="A1342" s="41"/>
      <c r="B1342" s="47"/>
      <c r="C1342" s="321" t="s">
        <v>19</v>
      </c>
      <c r="D1342" s="321" t="s">
        <v>4811</v>
      </c>
      <c r="E1342" s="20" t="s">
        <v>19</v>
      </c>
      <c r="F1342" s="322">
        <v>30</v>
      </c>
      <c r="G1342" s="41"/>
      <c r="H1342" s="47"/>
    </row>
    <row r="1343" s="2" customFormat="1" ht="16.8" customHeight="1">
      <c r="A1343" s="41"/>
      <c r="B1343" s="47"/>
      <c r="C1343" s="321" t="s">
        <v>19</v>
      </c>
      <c r="D1343" s="321" t="s">
        <v>4812</v>
      </c>
      <c r="E1343" s="20" t="s">
        <v>19</v>
      </c>
      <c r="F1343" s="322">
        <v>8.5</v>
      </c>
      <c r="G1343" s="41"/>
      <c r="H1343" s="47"/>
    </row>
    <row r="1344" s="2" customFormat="1" ht="16.8" customHeight="1">
      <c r="A1344" s="41"/>
      <c r="B1344" s="47"/>
      <c r="C1344" s="321" t="s">
        <v>19</v>
      </c>
      <c r="D1344" s="321" t="s">
        <v>4813</v>
      </c>
      <c r="E1344" s="20" t="s">
        <v>19</v>
      </c>
      <c r="F1344" s="322">
        <v>11</v>
      </c>
      <c r="G1344" s="41"/>
      <c r="H1344" s="47"/>
    </row>
    <row r="1345" s="2" customFormat="1" ht="16.8" customHeight="1">
      <c r="A1345" s="41"/>
      <c r="B1345" s="47"/>
      <c r="C1345" s="321" t="s">
        <v>19</v>
      </c>
      <c r="D1345" s="321" t="s">
        <v>4814</v>
      </c>
      <c r="E1345" s="20" t="s">
        <v>19</v>
      </c>
      <c r="F1345" s="322">
        <v>11.5</v>
      </c>
      <c r="G1345" s="41"/>
      <c r="H1345" s="47"/>
    </row>
    <row r="1346" s="2" customFormat="1" ht="16.8" customHeight="1">
      <c r="A1346" s="41"/>
      <c r="B1346" s="47"/>
      <c r="C1346" s="321" t="s">
        <v>19</v>
      </c>
      <c r="D1346" s="321" t="s">
        <v>4815</v>
      </c>
      <c r="E1346" s="20" t="s">
        <v>19</v>
      </c>
      <c r="F1346" s="322">
        <v>9.0999999999999996</v>
      </c>
      <c r="G1346" s="41"/>
      <c r="H1346" s="47"/>
    </row>
    <row r="1347" s="2" customFormat="1" ht="16.8" customHeight="1">
      <c r="A1347" s="41"/>
      <c r="B1347" s="47"/>
      <c r="C1347" s="321" t="s">
        <v>19</v>
      </c>
      <c r="D1347" s="321" t="s">
        <v>4816</v>
      </c>
      <c r="E1347" s="20" t="s">
        <v>19</v>
      </c>
      <c r="F1347" s="322">
        <v>16.5</v>
      </c>
      <c r="G1347" s="41"/>
      <c r="H1347" s="47"/>
    </row>
    <row r="1348" s="2" customFormat="1" ht="16.8" customHeight="1">
      <c r="A1348" s="41"/>
      <c r="B1348" s="47"/>
      <c r="C1348" s="321" t="s">
        <v>19</v>
      </c>
      <c r="D1348" s="321" t="s">
        <v>4817</v>
      </c>
      <c r="E1348" s="20" t="s">
        <v>19</v>
      </c>
      <c r="F1348" s="322">
        <v>9.0999999999999996</v>
      </c>
      <c r="G1348" s="41"/>
      <c r="H1348" s="47"/>
    </row>
    <row r="1349" s="2" customFormat="1" ht="16.8" customHeight="1">
      <c r="A1349" s="41"/>
      <c r="B1349" s="47"/>
      <c r="C1349" s="321" t="s">
        <v>19</v>
      </c>
      <c r="D1349" s="321" t="s">
        <v>4818</v>
      </c>
      <c r="E1349" s="20" t="s">
        <v>19</v>
      </c>
      <c r="F1349" s="322">
        <v>16.5</v>
      </c>
      <c r="G1349" s="41"/>
      <c r="H1349" s="47"/>
    </row>
    <row r="1350" s="2" customFormat="1" ht="16.8" customHeight="1">
      <c r="A1350" s="41"/>
      <c r="B1350" s="47"/>
      <c r="C1350" s="321" t="s">
        <v>19</v>
      </c>
      <c r="D1350" s="321" t="s">
        <v>4819</v>
      </c>
      <c r="E1350" s="20" t="s">
        <v>19</v>
      </c>
      <c r="F1350" s="322">
        <v>9.0999999999999996</v>
      </c>
      <c r="G1350" s="41"/>
      <c r="H1350" s="47"/>
    </row>
    <row r="1351" s="2" customFormat="1" ht="16.8" customHeight="1">
      <c r="A1351" s="41"/>
      <c r="B1351" s="47"/>
      <c r="C1351" s="321" t="s">
        <v>19</v>
      </c>
      <c r="D1351" s="321" t="s">
        <v>4820</v>
      </c>
      <c r="E1351" s="20" t="s">
        <v>19</v>
      </c>
      <c r="F1351" s="322">
        <v>16.5</v>
      </c>
      <c r="G1351" s="41"/>
      <c r="H1351" s="47"/>
    </row>
    <row r="1352" s="2" customFormat="1" ht="16.8" customHeight="1">
      <c r="A1352" s="41"/>
      <c r="B1352" s="47"/>
      <c r="C1352" s="321" t="s">
        <v>19</v>
      </c>
      <c r="D1352" s="321" t="s">
        <v>4821</v>
      </c>
      <c r="E1352" s="20" t="s">
        <v>19</v>
      </c>
      <c r="F1352" s="322">
        <v>9.0999999999999996</v>
      </c>
      <c r="G1352" s="41"/>
      <c r="H1352" s="47"/>
    </row>
    <row r="1353" s="2" customFormat="1" ht="16.8" customHeight="1">
      <c r="A1353" s="41"/>
      <c r="B1353" s="47"/>
      <c r="C1353" s="321" t="s">
        <v>19</v>
      </c>
      <c r="D1353" s="321" t="s">
        <v>4822</v>
      </c>
      <c r="E1353" s="20" t="s">
        <v>19</v>
      </c>
      <c r="F1353" s="322">
        <v>16.5</v>
      </c>
      <c r="G1353" s="41"/>
      <c r="H1353" s="47"/>
    </row>
    <row r="1354" s="2" customFormat="1" ht="16.8" customHeight="1">
      <c r="A1354" s="41"/>
      <c r="B1354" s="47"/>
      <c r="C1354" s="321" t="s">
        <v>19</v>
      </c>
      <c r="D1354" s="321" t="s">
        <v>4823</v>
      </c>
      <c r="E1354" s="20" t="s">
        <v>19</v>
      </c>
      <c r="F1354" s="322">
        <v>9.0999999999999996</v>
      </c>
      <c r="G1354" s="41"/>
      <c r="H1354" s="47"/>
    </row>
    <row r="1355" s="2" customFormat="1" ht="16.8" customHeight="1">
      <c r="A1355" s="41"/>
      <c r="B1355" s="47"/>
      <c r="C1355" s="321" t="s">
        <v>19</v>
      </c>
      <c r="D1355" s="321" t="s">
        <v>4824</v>
      </c>
      <c r="E1355" s="20" t="s">
        <v>19</v>
      </c>
      <c r="F1355" s="322">
        <v>16.5</v>
      </c>
      <c r="G1355" s="41"/>
      <c r="H1355" s="47"/>
    </row>
    <row r="1356" s="2" customFormat="1" ht="16.8" customHeight="1">
      <c r="A1356" s="41"/>
      <c r="B1356" s="47"/>
      <c r="C1356" s="321" t="s">
        <v>19</v>
      </c>
      <c r="D1356" s="321" t="s">
        <v>4825</v>
      </c>
      <c r="E1356" s="20" t="s">
        <v>19</v>
      </c>
      <c r="F1356" s="322">
        <v>9.0999999999999996</v>
      </c>
      <c r="G1356" s="41"/>
      <c r="H1356" s="47"/>
    </row>
    <row r="1357" s="2" customFormat="1" ht="16.8" customHeight="1">
      <c r="A1357" s="41"/>
      <c r="B1357" s="47"/>
      <c r="C1357" s="321" t="s">
        <v>19</v>
      </c>
      <c r="D1357" s="321" t="s">
        <v>4826</v>
      </c>
      <c r="E1357" s="20" t="s">
        <v>19</v>
      </c>
      <c r="F1357" s="322">
        <v>16.5</v>
      </c>
      <c r="G1357" s="41"/>
      <c r="H1357" s="47"/>
    </row>
    <row r="1358" s="2" customFormat="1" ht="16.8" customHeight="1">
      <c r="A1358" s="41"/>
      <c r="B1358" s="47"/>
      <c r="C1358" s="321" t="s">
        <v>19</v>
      </c>
      <c r="D1358" s="321" t="s">
        <v>4827</v>
      </c>
      <c r="E1358" s="20" t="s">
        <v>19</v>
      </c>
      <c r="F1358" s="322">
        <v>9.0999999999999996</v>
      </c>
      <c r="G1358" s="41"/>
      <c r="H1358" s="47"/>
    </row>
    <row r="1359" s="2" customFormat="1" ht="16.8" customHeight="1">
      <c r="A1359" s="41"/>
      <c r="B1359" s="47"/>
      <c r="C1359" s="321" t="s">
        <v>19</v>
      </c>
      <c r="D1359" s="321" t="s">
        <v>4828</v>
      </c>
      <c r="E1359" s="20" t="s">
        <v>19</v>
      </c>
      <c r="F1359" s="322">
        <v>16.5</v>
      </c>
      <c r="G1359" s="41"/>
      <c r="H1359" s="47"/>
    </row>
    <row r="1360" s="2" customFormat="1" ht="16.8" customHeight="1">
      <c r="A1360" s="41"/>
      <c r="B1360" s="47"/>
      <c r="C1360" s="321" t="s">
        <v>19</v>
      </c>
      <c r="D1360" s="321" t="s">
        <v>4829</v>
      </c>
      <c r="E1360" s="20" t="s">
        <v>19</v>
      </c>
      <c r="F1360" s="322">
        <v>9.0999999999999996</v>
      </c>
      <c r="G1360" s="41"/>
      <c r="H1360" s="47"/>
    </row>
    <row r="1361" s="2" customFormat="1" ht="16.8" customHeight="1">
      <c r="A1361" s="41"/>
      <c r="B1361" s="47"/>
      <c r="C1361" s="321" t="s">
        <v>19</v>
      </c>
      <c r="D1361" s="321" t="s">
        <v>4830</v>
      </c>
      <c r="E1361" s="20" t="s">
        <v>19</v>
      </c>
      <c r="F1361" s="322">
        <v>16.5</v>
      </c>
      <c r="G1361" s="41"/>
      <c r="H1361" s="47"/>
    </row>
    <row r="1362" s="2" customFormat="1" ht="16.8" customHeight="1">
      <c r="A1362" s="41"/>
      <c r="B1362" s="47"/>
      <c r="C1362" s="321" t="s">
        <v>19</v>
      </c>
      <c r="D1362" s="321" t="s">
        <v>4831</v>
      </c>
      <c r="E1362" s="20" t="s">
        <v>19</v>
      </c>
      <c r="F1362" s="322">
        <v>9.0999999999999996</v>
      </c>
      <c r="G1362" s="41"/>
      <c r="H1362" s="47"/>
    </row>
    <row r="1363" s="2" customFormat="1" ht="16.8" customHeight="1">
      <c r="A1363" s="41"/>
      <c r="B1363" s="47"/>
      <c r="C1363" s="321" t="s">
        <v>19</v>
      </c>
      <c r="D1363" s="321" t="s">
        <v>4832</v>
      </c>
      <c r="E1363" s="20" t="s">
        <v>19</v>
      </c>
      <c r="F1363" s="322">
        <v>22.600000000000001</v>
      </c>
      <c r="G1363" s="41"/>
      <c r="H1363" s="47"/>
    </row>
    <row r="1364" s="2" customFormat="1" ht="16.8" customHeight="1">
      <c r="A1364" s="41"/>
      <c r="B1364" s="47"/>
      <c r="C1364" s="321" t="s">
        <v>19</v>
      </c>
      <c r="D1364" s="321" t="s">
        <v>4833</v>
      </c>
      <c r="E1364" s="20" t="s">
        <v>19</v>
      </c>
      <c r="F1364" s="322">
        <v>9.0999999999999996</v>
      </c>
      <c r="G1364" s="41"/>
      <c r="H1364" s="47"/>
    </row>
    <row r="1365" s="2" customFormat="1" ht="16.8" customHeight="1">
      <c r="A1365" s="41"/>
      <c r="B1365" s="47"/>
      <c r="C1365" s="321" t="s">
        <v>19</v>
      </c>
      <c r="D1365" s="321" t="s">
        <v>4834</v>
      </c>
      <c r="E1365" s="20" t="s">
        <v>19</v>
      </c>
      <c r="F1365" s="322">
        <v>22.600000000000001</v>
      </c>
      <c r="G1365" s="41"/>
      <c r="H1365" s="47"/>
    </row>
    <row r="1366" s="2" customFormat="1" ht="16.8" customHeight="1">
      <c r="A1366" s="41"/>
      <c r="B1366" s="47"/>
      <c r="C1366" s="321" t="s">
        <v>19</v>
      </c>
      <c r="D1366" s="321" t="s">
        <v>2382</v>
      </c>
      <c r="E1366" s="20" t="s">
        <v>19</v>
      </c>
      <c r="F1366" s="322">
        <v>0</v>
      </c>
      <c r="G1366" s="41"/>
      <c r="H1366" s="47"/>
    </row>
    <row r="1367" s="2" customFormat="1" ht="16.8" customHeight="1">
      <c r="A1367" s="41"/>
      <c r="B1367" s="47"/>
      <c r="C1367" s="321" t="s">
        <v>19</v>
      </c>
      <c r="D1367" s="321" t="s">
        <v>4835</v>
      </c>
      <c r="E1367" s="20" t="s">
        <v>19</v>
      </c>
      <c r="F1367" s="322">
        <v>8.5</v>
      </c>
      <c r="G1367" s="41"/>
      <c r="H1367" s="47"/>
    </row>
    <row r="1368" s="2" customFormat="1" ht="16.8" customHeight="1">
      <c r="A1368" s="41"/>
      <c r="B1368" s="47"/>
      <c r="C1368" s="321" t="s">
        <v>19</v>
      </c>
      <c r="D1368" s="321" t="s">
        <v>4836</v>
      </c>
      <c r="E1368" s="20" t="s">
        <v>19</v>
      </c>
      <c r="F1368" s="322">
        <v>11</v>
      </c>
      <c r="G1368" s="41"/>
      <c r="H1368" s="47"/>
    </row>
    <row r="1369" s="2" customFormat="1" ht="16.8" customHeight="1">
      <c r="A1369" s="41"/>
      <c r="B1369" s="47"/>
      <c r="C1369" s="321" t="s">
        <v>19</v>
      </c>
      <c r="D1369" s="321" t="s">
        <v>4837</v>
      </c>
      <c r="E1369" s="20" t="s">
        <v>19</v>
      </c>
      <c r="F1369" s="322">
        <v>11.5</v>
      </c>
      <c r="G1369" s="41"/>
      <c r="H1369" s="47"/>
    </row>
    <row r="1370" s="2" customFormat="1" ht="16.8" customHeight="1">
      <c r="A1370" s="41"/>
      <c r="B1370" s="47"/>
      <c r="C1370" s="321" t="s">
        <v>19</v>
      </c>
      <c r="D1370" s="321" t="s">
        <v>4838</v>
      </c>
      <c r="E1370" s="20" t="s">
        <v>19</v>
      </c>
      <c r="F1370" s="322">
        <v>9.0999999999999996</v>
      </c>
      <c r="G1370" s="41"/>
      <c r="H1370" s="47"/>
    </row>
    <row r="1371" s="2" customFormat="1" ht="16.8" customHeight="1">
      <c r="A1371" s="41"/>
      <c r="B1371" s="47"/>
      <c r="C1371" s="321" t="s">
        <v>19</v>
      </c>
      <c r="D1371" s="321" t="s">
        <v>4839</v>
      </c>
      <c r="E1371" s="20" t="s">
        <v>19</v>
      </c>
      <c r="F1371" s="322">
        <v>16.5</v>
      </c>
      <c r="G1371" s="41"/>
      <c r="H1371" s="47"/>
    </row>
    <row r="1372" s="2" customFormat="1" ht="16.8" customHeight="1">
      <c r="A1372" s="41"/>
      <c r="B1372" s="47"/>
      <c r="C1372" s="321" t="s">
        <v>19</v>
      </c>
      <c r="D1372" s="321" t="s">
        <v>4840</v>
      </c>
      <c r="E1372" s="20" t="s">
        <v>19</v>
      </c>
      <c r="F1372" s="322">
        <v>9.0999999999999996</v>
      </c>
      <c r="G1372" s="41"/>
      <c r="H1372" s="47"/>
    </row>
    <row r="1373" s="2" customFormat="1" ht="16.8" customHeight="1">
      <c r="A1373" s="41"/>
      <c r="B1373" s="47"/>
      <c r="C1373" s="321" t="s">
        <v>19</v>
      </c>
      <c r="D1373" s="321" t="s">
        <v>4841</v>
      </c>
      <c r="E1373" s="20" t="s">
        <v>19</v>
      </c>
      <c r="F1373" s="322">
        <v>16.5</v>
      </c>
      <c r="G1373" s="41"/>
      <c r="H1373" s="47"/>
    </row>
    <row r="1374" s="2" customFormat="1" ht="16.8" customHeight="1">
      <c r="A1374" s="41"/>
      <c r="B1374" s="47"/>
      <c r="C1374" s="321" t="s">
        <v>19</v>
      </c>
      <c r="D1374" s="321" t="s">
        <v>4842</v>
      </c>
      <c r="E1374" s="20" t="s">
        <v>19</v>
      </c>
      <c r="F1374" s="322">
        <v>9.0999999999999996</v>
      </c>
      <c r="G1374" s="41"/>
      <c r="H1374" s="47"/>
    </row>
    <row r="1375" s="2" customFormat="1" ht="16.8" customHeight="1">
      <c r="A1375" s="41"/>
      <c r="B1375" s="47"/>
      <c r="C1375" s="321" t="s">
        <v>19</v>
      </c>
      <c r="D1375" s="321" t="s">
        <v>4843</v>
      </c>
      <c r="E1375" s="20" t="s">
        <v>19</v>
      </c>
      <c r="F1375" s="322">
        <v>16.5</v>
      </c>
      <c r="G1375" s="41"/>
      <c r="H1375" s="47"/>
    </row>
    <row r="1376" s="2" customFormat="1" ht="16.8" customHeight="1">
      <c r="A1376" s="41"/>
      <c r="B1376" s="47"/>
      <c r="C1376" s="321" t="s">
        <v>19</v>
      </c>
      <c r="D1376" s="321" t="s">
        <v>4844</v>
      </c>
      <c r="E1376" s="20" t="s">
        <v>19</v>
      </c>
      <c r="F1376" s="322">
        <v>9.0999999999999996</v>
      </c>
      <c r="G1376" s="41"/>
      <c r="H1376" s="47"/>
    </row>
    <row r="1377" s="2" customFormat="1" ht="16.8" customHeight="1">
      <c r="A1377" s="41"/>
      <c r="B1377" s="47"/>
      <c r="C1377" s="321" t="s">
        <v>19</v>
      </c>
      <c r="D1377" s="321" t="s">
        <v>4845</v>
      </c>
      <c r="E1377" s="20" t="s">
        <v>19</v>
      </c>
      <c r="F1377" s="322">
        <v>16.5</v>
      </c>
      <c r="G1377" s="41"/>
      <c r="H1377" s="47"/>
    </row>
    <row r="1378" s="2" customFormat="1" ht="16.8" customHeight="1">
      <c r="A1378" s="41"/>
      <c r="B1378" s="47"/>
      <c r="C1378" s="321" t="s">
        <v>19</v>
      </c>
      <c r="D1378" s="321" t="s">
        <v>4846</v>
      </c>
      <c r="E1378" s="20" t="s">
        <v>19</v>
      </c>
      <c r="F1378" s="322">
        <v>9.0999999999999996</v>
      </c>
      <c r="G1378" s="41"/>
      <c r="H1378" s="47"/>
    </row>
    <row r="1379" s="2" customFormat="1" ht="16.8" customHeight="1">
      <c r="A1379" s="41"/>
      <c r="B1379" s="47"/>
      <c r="C1379" s="321" t="s">
        <v>19</v>
      </c>
      <c r="D1379" s="321" t="s">
        <v>4847</v>
      </c>
      <c r="E1379" s="20" t="s">
        <v>19</v>
      </c>
      <c r="F1379" s="322">
        <v>16.5</v>
      </c>
      <c r="G1379" s="41"/>
      <c r="H1379" s="47"/>
    </row>
    <row r="1380" s="2" customFormat="1" ht="16.8" customHeight="1">
      <c r="A1380" s="41"/>
      <c r="B1380" s="47"/>
      <c r="C1380" s="321" t="s">
        <v>19</v>
      </c>
      <c r="D1380" s="321" t="s">
        <v>4848</v>
      </c>
      <c r="E1380" s="20" t="s">
        <v>19</v>
      </c>
      <c r="F1380" s="322">
        <v>9.0999999999999996</v>
      </c>
      <c r="G1380" s="41"/>
      <c r="H1380" s="47"/>
    </row>
    <row r="1381" s="2" customFormat="1" ht="16.8" customHeight="1">
      <c r="A1381" s="41"/>
      <c r="B1381" s="47"/>
      <c r="C1381" s="321" t="s">
        <v>19</v>
      </c>
      <c r="D1381" s="321" t="s">
        <v>4849</v>
      </c>
      <c r="E1381" s="20" t="s">
        <v>19</v>
      </c>
      <c r="F1381" s="322">
        <v>16.5</v>
      </c>
      <c r="G1381" s="41"/>
      <c r="H1381" s="47"/>
    </row>
    <row r="1382" s="2" customFormat="1" ht="16.8" customHeight="1">
      <c r="A1382" s="41"/>
      <c r="B1382" s="47"/>
      <c r="C1382" s="321" t="s">
        <v>19</v>
      </c>
      <c r="D1382" s="321" t="s">
        <v>4850</v>
      </c>
      <c r="E1382" s="20" t="s">
        <v>19</v>
      </c>
      <c r="F1382" s="322">
        <v>9.0999999999999996</v>
      </c>
      <c r="G1382" s="41"/>
      <c r="H1382" s="47"/>
    </row>
    <row r="1383" s="2" customFormat="1" ht="16.8" customHeight="1">
      <c r="A1383" s="41"/>
      <c r="B1383" s="47"/>
      <c r="C1383" s="321" t="s">
        <v>19</v>
      </c>
      <c r="D1383" s="321" t="s">
        <v>4851</v>
      </c>
      <c r="E1383" s="20" t="s">
        <v>19</v>
      </c>
      <c r="F1383" s="322">
        <v>16.5</v>
      </c>
      <c r="G1383" s="41"/>
      <c r="H1383" s="47"/>
    </row>
    <row r="1384" s="2" customFormat="1" ht="16.8" customHeight="1">
      <c r="A1384" s="41"/>
      <c r="B1384" s="47"/>
      <c r="C1384" s="321" t="s">
        <v>19</v>
      </c>
      <c r="D1384" s="321" t="s">
        <v>4852</v>
      </c>
      <c r="E1384" s="20" t="s">
        <v>19</v>
      </c>
      <c r="F1384" s="322">
        <v>9.0999999999999996</v>
      </c>
      <c r="G1384" s="41"/>
      <c r="H1384" s="47"/>
    </row>
    <row r="1385" s="2" customFormat="1" ht="16.8" customHeight="1">
      <c r="A1385" s="41"/>
      <c r="B1385" s="47"/>
      <c r="C1385" s="321" t="s">
        <v>19</v>
      </c>
      <c r="D1385" s="321" t="s">
        <v>4853</v>
      </c>
      <c r="E1385" s="20" t="s">
        <v>19</v>
      </c>
      <c r="F1385" s="322">
        <v>16.5</v>
      </c>
      <c r="G1385" s="41"/>
      <c r="H1385" s="47"/>
    </row>
    <row r="1386" s="2" customFormat="1" ht="16.8" customHeight="1">
      <c r="A1386" s="41"/>
      <c r="B1386" s="47"/>
      <c r="C1386" s="321" t="s">
        <v>19</v>
      </c>
      <c r="D1386" s="321" t="s">
        <v>4854</v>
      </c>
      <c r="E1386" s="20" t="s">
        <v>19</v>
      </c>
      <c r="F1386" s="322">
        <v>9.0999999999999996</v>
      </c>
      <c r="G1386" s="41"/>
      <c r="H1386" s="47"/>
    </row>
    <row r="1387" s="2" customFormat="1" ht="16.8" customHeight="1">
      <c r="A1387" s="41"/>
      <c r="B1387" s="47"/>
      <c r="C1387" s="321" t="s">
        <v>19</v>
      </c>
      <c r="D1387" s="321" t="s">
        <v>4855</v>
      </c>
      <c r="E1387" s="20" t="s">
        <v>19</v>
      </c>
      <c r="F1387" s="322">
        <v>22.600000000000001</v>
      </c>
      <c r="G1387" s="41"/>
      <c r="H1387" s="47"/>
    </row>
    <row r="1388" s="2" customFormat="1" ht="16.8" customHeight="1">
      <c r="A1388" s="41"/>
      <c r="B1388" s="47"/>
      <c r="C1388" s="321" t="s">
        <v>19</v>
      </c>
      <c r="D1388" s="321" t="s">
        <v>4856</v>
      </c>
      <c r="E1388" s="20" t="s">
        <v>19</v>
      </c>
      <c r="F1388" s="322">
        <v>9.0999999999999996</v>
      </c>
      <c r="G1388" s="41"/>
      <c r="H1388" s="47"/>
    </row>
    <row r="1389" s="2" customFormat="1" ht="16.8" customHeight="1">
      <c r="A1389" s="41"/>
      <c r="B1389" s="47"/>
      <c r="C1389" s="321" t="s">
        <v>19</v>
      </c>
      <c r="D1389" s="321" t="s">
        <v>4857</v>
      </c>
      <c r="E1389" s="20" t="s">
        <v>19</v>
      </c>
      <c r="F1389" s="322">
        <v>22.600000000000001</v>
      </c>
      <c r="G1389" s="41"/>
      <c r="H1389" s="47"/>
    </row>
    <row r="1390" s="2" customFormat="1" ht="16.8" customHeight="1">
      <c r="A1390" s="41"/>
      <c r="B1390" s="47"/>
      <c r="C1390" s="321" t="s">
        <v>291</v>
      </c>
      <c r="D1390" s="321" t="s">
        <v>386</v>
      </c>
      <c r="E1390" s="20" t="s">
        <v>19</v>
      </c>
      <c r="F1390" s="322">
        <v>1191.0999999999999</v>
      </c>
      <c r="G1390" s="41"/>
      <c r="H1390" s="47"/>
    </row>
    <row r="1391" s="2" customFormat="1" ht="16.8" customHeight="1">
      <c r="A1391" s="41"/>
      <c r="B1391" s="47"/>
      <c r="C1391" s="323" t="s">
        <v>9051</v>
      </c>
      <c r="D1391" s="41"/>
      <c r="E1391" s="41"/>
      <c r="F1391" s="41"/>
      <c r="G1391" s="41"/>
      <c r="H1391" s="47"/>
    </row>
    <row r="1392" s="2" customFormat="1" ht="16.8" customHeight="1">
      <c r="A1392" s="41"/>
      <c r="B1392" s="47"/>
      <c r="C1392" s="321" t="s">
        <v>4770</v>
      </c>
      <c r="D1392" s="321" t="s">
        <v>9154</v>
      </c>
      <c r="E1392" s="20" t="s">
        <v>230</v>
      </c>
      <c r="F1392" s="322">
        <v>1191.0999999999999</v>
      </c>
      <c r="G1392" s="41"/>
      <c r="H1392" s="47"/>
    </row>
    <row r="1393" s="2" customFormat="1" ht="16.8" customHeight="1">
      <c r="A1393" s="41"/>
      <c r="B1393" s="47"/>
      <c r="C1393" s="321" t="s">
        <v>4925</v>
      </c>
      <c r="D1393" s="321" t="s">
        <v>9065</v>
      </c>
      <c r="E1393" s="20" t="s">
        <v>230</v>
      </c>
      <c r="F1393" s="322">
        <v>1191.0999999999999</v>
      </c>
      <c r="G1393" s="41"/>
      <c r="H1393" s="47"/>
    </row>
    <row r="1394" s="2" customFormat="1" ht="16.8" customHeight="1">
      <c r="A1394" s="41"/>
      <c r="B1394" s="47"/>
      <c r="C1394" s="321" t="s">
        <v>4859</v>
      </c>
      <c r="D1394" s="321" t="s">
        <v>4860</v>
      </c>
      <c r="E1394" s="20" t="s">
        <v>230</v>
      </c>
      <c r="F1394" s="322">
        <v>1310.21</v>
      </c>
      <c r="G1394" s="41"/>
      <c r="H1394" s="47"/>
    </row>
    <row r="1395" s="2" customFormat="1" ht="16.8" customHeight="1">
      <c r="A1395" s="41"/>
      <c r="B1395" s="47"/>
      <c r="C1395" s="317" t="s">
        <v>263</v>
      </c>
      <c r="D1395" s="318" t="s">
        <v>264</v>
      </c>
      <c r="E1395" s="319" t="s">
        <v>153</v>
      </c>
      <c r="F1395" s="320">
        <v>134.97</v>
      </c>
      <c r="G1395" s="41"/>
      <c r="H1395" s="47"/>
    </row>
    <row r="1396" s="2" customFormat="1" ht="16.8" customHeight="1">
      <c r="A1396" s="41"/>
      <c r="B1396" s="47"/>
      <c r="C1396" s="321" t="s">
        <v>19</v>
      </c>
      <c r="D1396" s="321" t="s">
        <v>1348</v>
      </c>
      <c r="E1396" s="20" t="s">
        <v>19</v>
      </c>
      <c r="F1396" s="322">
        <v>0</v>
      </c>
      <c r="G1396" s="41"/>
      <c r="H1396" s="47"/>
    </row>
    <row r="1397" s="2" customFormat="1" ht="16.8" customHeight="1">
      <c r="A1397" s="41"/>
      <c r="B1397" s="47"/>
      <c r="C1397" s="321" t="s">
        <v>19</v>
      </c>
      <c r="D1397" s="321" t="s">
        <v>668</v>
      </c>
      <c r="E1397" s="20" t="s">
        <v>19</v>
      </c>
      <c r="F1397" s="322">
        <v>0</v>
      </c>
      <c r="G1397" s="41"/>
      <c r="H1397" s="47"/>
    </row>
    <row r="1398" s="2" customFormat="1" ht="16.8" customHeight="1">
      <c r="A1398" s="41"/>
      <c r="B1398" s="47"/>
      <c r="C1398" s="321" t="s">
        <v>19</v>
      </c>
      <c r="D1398" s="321" t="s">
        <v>2426</v>
      </c>
      <c r="E1398" s="20" t="s">
        <v>19</v>
      </c>
      <c r="F1398" s="322">
        <v>0</v>
      </c>
      <c r="G1398" s="41"/>
      <c r="H1398" s="47"/>
    </row>
    <row r="1399" s="2" customFormat="1" ht="16.8" customHeight="1">
      <c r="A1399" s="41"/>
      <c r="B1399" s="47"/>
      <c r="C1399" s="321" t="s">
        <v>19</v>
      </c>
      <c r="D1399" s="321" t="s">
        <v>1350</v>
      </c>
      <c r="E1399" s="20" t="s">
        <v>19</v>
      </c>
      <c r="F1399" s="322">
        <v>0</v>
      </c>
      <c r="G1399" s="41"/>
      <c r="H1399" s="47"/>
    </row>
    <row r="1400" s="2" customFormat="1" ht="16.8" customHeight="1">
      <c r="A1400" s="41"/>
      <c r="B1400" s="47"/>
      <c r="C1400" s="321" t="s">
        <v>19</v>
      </c>
      <c r="D1400" s="321" t="s">
        <v>2427</v>
      </c>
      <c r="E1400" s="20" t="s">
        <v>19</v>
      </c>
      <c r="F1400" s="322">
        <v>105.16</v>
      </c>
      <c r="G1400" s="41"/>
      <c r="H1400" s="47"/>
    </row>
    <row r="1401" s="2" customFormat="1" ht="16.8" customHeight="1">
      <c r="A1401" s="41"/>
      <c r="B1401" s="47"/>
      <c r="C1401" s="321" t="s">
        <v>19</v>
      </c>
      <c r="D1401" s="321" t="s">
        <v>1352</v>
      </c>
      <c r="E1401" s="20" t="s">
        <v>19</v>
      </c>
      <c r="F1401" s="322">
        <v>0</v>
      </c>
      <c r="G1401" s="41"/>
      <c r="H1401" s="47"/>
    </row>
    <row r="1402" s="2" customFormat="1" ht="16.8" customHeight="1">
      <c r="A1402" s="41"/>
      <c r="B1402" s="47"/>
      <c r="C1402" s="321" t="s">
        <v>19</v>
      </c>
      <c r="D1402" s="321" t="s">
        <v>2428</v>
      </c>
      <c r="E1402" s="20" t="s">
        <v>19</v>
      </c>
      <c r="F1402" s="322">
        <v>29.809999999999999</v>
      </c>
      <c r="G1402" s="41"/>
      <c r="H1402" s="47"/>
    </row>
    <row r="1403" s="2" customFormat="1" ht="16.8" customHeight="1">
      <c r="A1403" s="41"/>
      <c r="B1403" s="47"/>
      <c r="C1403" s="321" t="s">
        <v>263</v>
      </c>
      <c r="D1403" s="321" t="s">
        <v>447</v>
      </c>
      <c r="E1403" s="20" t="s">
        <v>19</v>
      </c>
      <c r="F1403" s="322">
        <v>134.97</v>
      </c>
      <c r="G1403" s="41"/>
      <c r="H1403" s="47"/>
    </row>
    <row r="1404" s="2" customFormat="1" ht="16.8" customHeight="1">
      <c r="A1404" s="41"/>
      <c r="B1404" s="47"/>
      <c r="C1404" s="323" t="s">
        <v>9051</v>
      </c>
      <c r="D1404" s="41"/>
      <c r="E1404" s="41"/>
      <c r="F1404" s="41"/>
      <c r="G1404" s="41"/>
      <c r="H1404" s="47"/>
    </row>
    <row r="1405" s="2" customFormat="1">
      <c r="A1405" s="41"/>
      <c r="B1405" s="47"/>
      <c r="C1405" s="321" t="s">
        <v>2422</v>
      </c>
      <c r="D1405" s="321" t="s">
        <v>9155</v>
      </c>
      <c r="E1405" s="20" t="s">
        <v>153</v>
      </c>
      <c r="F1405" s="322">
        <v>134.97</v>
      </c>
      <c r="G1405" s="41"/>
      <c r="H1405" s="47"/>
    </row>
    <row r="1406" s="2" customFormat="1" ht="16.8" customHeight="1">
      <c r="A1406" s="41"/>
      <c r="B1406" s="47"/>
      <c r="C1406" s="321" t="s">
        <v>2430</v>
      </c>
      <c r="D1406" s="321" t="s">
        <v>2431</v>
      </c>
      <c r="E1406" s="20" t="s">
        <v>153</v>
      </c>
      <c r="F1406" s="322">
        <v>141.71899999999999</v>
      </c>
      <c r="G1406" s="41"/>
      <c r="H1406" s="47"/>
    </row>
    <row r="1407" s="2" customFormat="1" ht="16.8" customHeight="1">
      <c r="A1407" s="41"/>
      <c r="B1407" s="47"/>
      <c r="C1407" s="317" t="s">
        <v>260</v>
      </c>
      <c r="D1407" s="318" t="s">
        <v>261</v>
      </c>
      <c r="E1407" s="319" t="s">
        <v>153</v>
      </c>
      <c r="F1407" s="320">
        <v>60.960000000000001</v>
      </c>
      <c r="G1407" s="41"/>
      <c r="H1407" s="47"/>
    </row>
    <row r="1408" s="2" customFormat="1" ht="16.8" customHeight="1">
      <c r="A1408" s="41"/>
      <c r="B1408" s="47"/>
      <c r="C1408" s="321" t="s">
        <v>19</v>
      </c>
      <c r="D1408" s="321" t="s">
        <v>2408</v>
      </c>
      <c r="E1408" s="20" t="s">
        <v>19</v>
      </c>
      <c r="F1408" s="322">
        <v>0</v>
      </c>
      <c r="G1408" s="41"/>
      <c r="H1408" s="47"/>
    </row>
    <row r="1409" s="2" customFormat="1" ht="16.8" customHeight="1">
      <c r="A1409" s="41"/>
      <c r="B1409" s="47"/>
      <c r="C1409" s="321" t="s">
        <v>19</v>
      </c>
      <c r="D1409" s="321" t="s">
        <v>2409</v>
      </c>
      <c r="E1409" s="20" t="s">
        <v>19</v>
      </c>
      <c r="F1409" s="322">
        <v>44.340000000000003</v>
      </c>
      <c r="G1409" s="41"/>
      <c r="H1409" s="47"/>
    </row>
    <row r="1410" s="2" customFormat="1" ht="16.8" customHeight="1">
      <c r="A1410" s="41"/>
      <c r="B1410" s="47"/>
      <c r="C1410" s="321" t="s">
        <v>19</v>
      </c>
      <c r="D1410" s="321" t="s">
        <v>1352</v>
      </c>
      <c r="E1410" s="20" t="s">
        <v>19</v>
      </c>
      <c r="F1410" s="322">
        <v>0</v>
      </c>
      <c r="G1410" s="41"/>
      <c r="H1410" s="47"/>
    </row>
    <row r="1411" s="2" customFormat="1" ht="16.8" customHeight="1">
      <c r="A1411" s="41"/>
      <c r="B1411" s="47"/>
      <c r="C1411" s="321" t="s">
        <v>19</v>
      </c>
      <c r="D1411" s="321" t="s">
        <v>2410</v>
      </c>
      <c r="E1411" s="20" t="s">
        <v>19</v>
      </c>
      <c r="F1411" s="322">
        <v>16.620000000000001</v>
      </c>
      <c r="G1411" s="41"/>
      <c r="H1411" s="47"/>
    </row>
    <row r="1412" s="2" customFormat="1" ht="16.8" customHeight="1">
      <c r="A1412" s="41"/>
      <c r="B1412" s="47"/>
      <c r="C1412" s="321" t="s">
        <v>260</v>
      </c>
      <c r="D1412" s="321" t="s">
        <v>447</v>
      </c>
      <c r="E1412" s="20" t="s">
        <v>19</v>
      </c>
      <c r="F1412" s="322">
        <v>60.960000000000001</v>
      </c>
      <c r="G1412" s="41"/>
      <c r="H1412" s="47"/>
    </row>
    <row r="1413" s="2" customFormat="1" ht="16.8" customHeight="1">
      <c r="A1413" s="41"/>
      <c r="B1413" s="47"/>
      <c r="C1413" s="323" t="s">
        <v>9051</v>
      </c>
      <c r="D1413" s="41"/>
      <c r="E1413" s="41"/>
      <c r="F1413" s="41"/>
      <c r="G1413" s="41"/>
      <c r="H1413" s="47"/>
    </row>
    <row r="1414" s="2" customFormat="1">
      <c r="A1414" s="41"/>
      <c r="B1414" s="47"/>
      <c r="C1414" s="321" t="s">
        <v>2401</v>
      </c>
      <c r="D1414" s="321" t="s">
        <v>9156</v>
      </c>
      <c r="E1414" s="20" t="s">
        <v>153</v>
      </c>
      <c r="F1414" s="322">
        <v>145.25999999999999</v>
      </c>
      <c r="G1414" s="41"/>
      <c r="H1414" s="47"/>
    </row>
    <row r="1415" s="2" customFormat="1" ht="16.8" customHeight="1">
      <c r="A1415" s="41"/>
      <c r="B1415" s="47"/>
      <c r="C1415" s="321" t="s">
        <v>1355</v>
      </c>
      <c r="D1415" s="321" t="s">
        <v>9092</v>
      </c>
      <c r="E1415" s="20" t="s">
        <v>153</v>
      </c>
      <c r="F1415" s="322">
        <v>2786.9389999999999</v>
      </c>
      <c r="G1415" s="41"/>
      <c r="H1415" s="47"/>
    </row>
    <row r="1416" s="2" customFormat="1" ht="16.8" customHeight="1">
      <c r="A1416" s="41"/>
      <c r="B1416" s="47"/>
      <c r="C1416" s="321" t="s">
        <v>1433</v>
      </c>
      <c r="D1416" s="321" t="s">
        <v>9095</v>
      </c>
      <c r="E1416" s="20" t="s">
        <v>153</v>
      </c>
      <c r="F1416" s="322">
        <v>2786.9389999999999</v>
      </c>
      <c r="G1416" s="41"/>
      <c r="H1416" s="47"/>
    </row>
    <row r="1417" s="2" customFormat="1" ht="16.8" customHeight="1">
      <c r="A1417" s="41"/>
      <c r="B1417" s="47"/>
      <c r="C1417" s="321" t="s">
        <v>2412</v>
      </c>
      <c r="D1417" s="321" t="s">
        <v>2413</v>
      </c>
      <c r="E1417" s="20" t="s">
        <v>153</v>
      </c>
      <c r="F1417" s="322">
        <v>64.007999999999996</v>
      </c>
      <c r="G1417" s="41"/>
      <c r="H1417" s="47"/>
    </row>
    <row r="1418" s="2" customFormat="1" ht="16.8" customHeight="1">
      <c r="A1418" s="41"/>
      <c r="B1418" s="47"/>
      <c r="C1418" s="317" t="s">
        <v>257</v>
      </c>
      <c r="D1418" s="318" t="s">
        <v>258</v>
      </c>
      <c r="E1418" s="319" t="s">
        <v>153</v>
      </c>
      <c r="F1418" s="320">
        <v>84.299999999999997</v>
      </c>
      <c r="G1418" s="41"/>
      <c r="H1418" s="47"/>
    </row>
    <row r="1419" s="2" customFormat="1" ht="16.8" customHeight="1">
      <c r="A1419" s="41"/>
      <c r="B1419" s="47"/>
      <c r="C1419" s="321" t="s">
        <v>19</v>
      </c>
      <c r="D1419" s="321" t="s">
        <v>1348</v>
      </c>
      <c r="E1419" s="20" t="s">
        <v>19</v>
      </c>
      <c r="F1419" s="322">
        <v>0</v>
      </c>
      <c r="G1419" s="41"/>
      <c r="H1419" s="47"/>
    </row>
    <row r="1420" s="2" customFormat="1" ht="16.8" customHeight="1">
      <c r="A1420" s="41"/>
      <c r="B1420" s="47"/>
      <c r="C1420" s="321" t="s">
        <v>19</v>
      </c>
      <c r="D1420" s="321" t="s">
        <v>668</v>
      </c>
      <c r="E1420" s="20" t="s">
        <v>19</v>
      </c>
      <c r="F1420" s="322">
        <v>0</v>
      </c>
      <c r="G1420" s="41"/>
      <c r="H1420" s="47"/>
    </row>
    <row r="1421" s="2" customFormat="1" ht="16.8" customHeight="1">
      <c r="A1421" s="41"/>
      <c r="B1421" s="47"/>
      <c r="C1421" s="321" t="s">
        <v>19</v>
      </c>
      <c r="D1421" s="321" t="s">
        <v>2405</v>
      </c>
      <c r="E1421" s="20" t="s">
        <v>19</v>
      </c>
      <c r="F1421" s="322">
        <v>0</v>
      </c>
      <c r="G1421" s="41"/>
      <c r="H1421" s="47"/>
    </row>
    <row r="1422" s="2" customFormat="1" ht="16.8" customHeight="1">
      <c r="A1422" s="41"/>
      <c r="B1422" s="47"/>
      <c r="C1422" s="321" t="s">
        <v>19</v>
      </c>
      <c r="D1422" s="321" t="s">
        <v>1350</v>
      </c>
      <c r="E1422" s="20" t="s">
        <v>19</v>
      </c>
      <c r="F1422" s="322">
        <v>0</v>
      </c>
      <c r="G1422" s="41"/>
      <c r="H1422" s="47"/>
    </row>
    <row r="1423" s="2" customFormat="1" ht="16.8" customHeight="1">
      <c r="A1423" s="41"/>
      <c r="B1423" s="47"/>
      <c r="C1423" s="321" t="s">
        <v>19</v>
      </c>
      <c r="D1423" s="321" t="s">
        <v>2406</v>
      </c>
      <c r="E1423" s="20" t="s">
        <v>19</v>
      </c>
      <c r="F1423" s="322">
        <v>72.099999999999994</v>
      </c>
      <c r="G1423" s="41"/>
      <c r="H1423" s="47"/>
    </row>
    <row r="1424" s="2" customFormat="1" ht="16.8" customHeight="1">
      <c r="A1424" s="41"/>
      <c r="B1424" s="47"/>
      <c r="C1424" s="321" t="s">
        <v>19</v>
      </c>
      <c r="D1424" s="321" t="s">
        <v>1352</v>
      </c>
      <c r="E1424" s="20" t="s">
        <v>19</v>
      </c>
      <c r="F1424" s="322">
        <v>0</v>
      </c>
      <c r="G1424" s="41"/>
      <c r="H1424" s="47"/>
    </row>
    <row r="1425" s="2" customFormat="1" ht="16.8" customHeight="1">
      <c r="A1425" s="41"/>
      <c r="B1425" s="47"/>
      <c r="C1425" s="321" t="s">
        <v>19</v>
      </c>
      <c r="D1425" s="321" t="s">
        <v>2407</v>
      </c>
      <c r="E1425" s="20" t="s">
        <v>19</v>
      </c>
      <c r="F1425" s="322">
        <v>12.199999999999999</v>
      </c>
      <c r="G1425" s="41"/>
      <c r="H1425" s="47"/>
    </row>
    <row r="1426" s="2" customFormat="1" ht="16.8" customHeight="1">
      <c r="A1426" s="41"/>
      <c r="B1426" s="47"/>
      <c r="C1426" s="321" t="s">
        <v>257</v>
      </c>
      <c r="D1426" s="321" t="s">
        <v>447</v>
      </c>
      <c r="E1426" s="20" t="s">
        <v>19</v>
      </c>
      <c r="F1426" s="322">
        <v>84.299999999999997</v>
      </c>
      <c r="G1426" s="41"/>
      <c r="H1426" s="47"/>
    </row>
    <row r="1427" s="2" customFormat="1" ht="16.8" customHeight="1">
      <c r="A1427" s="41"/>
      <c r="B1427" s="47"/>
      <c r="C1427" s="323" t="s">
        <v>9051</v>
      </c>
      <c r="D1427" s="41"/>
      <c r="E1427" s="41"/>
      <c r="F1427" s="41"/>
      <c r="G1427" s="41"/>
      <c r="H1427" s="47"/>
    </row>
    <row r="1428" s="2" customFormat="1">
      <c r="A1428" s="41"/>
      <c r="B1428" s="47"/>
      <c r="C1428" s="321" t="s">
        <v>2401</v>
      </c>
      <c r="D1428" s="321" t="s">
        <v>9156</v>
      </c>
      <c r="E1428" s="20" t="s">
        <v>153</v>
      </c>
      <c r="F1428" s="322">
        <v>145.25999999999999</v>
      </c>
      <c r="G1428" s="41"/>
      <c r="H1428" s="47"/>
    </row>
    <row r="1429" s="2" customFormat="1" ht="16.8" customHeight="1">
      <c r="A1429" s="41"/>
      <c r="B1429" s="47"/>
      <c r="C1429" s="321" t="s">
        <v>2417</v>
      </c>
      <c r="D1429" s="321" t="s">
        <v>2418</v>
      </c>
      <c r="E1429" s="20" t="s">
        <v>153</v>
      </c>
      <c r="F1429" s="322">
        <v>88.515000000000001</v>
      </c>
      <c r="G1429" s="41"/>
      <c r="H1429" s="47"/>
    </row>
    <row r="1430" s="2" customFormat="1" ht="16.8" customHeight="1">
      <c r="A1430" s="41"/>
      <c r="B1430" s="47"/>
      <c r="C1430" s="317" t="s">
        <v>268</v>
      </c>
      <c r="D1430" s="318" t="s">
        <v>268</v>
      </c>
      <c r="E1430" s="319" t="s">
        <v>153</v>
      </c>
      <c r="F1430" s="320">
        <v>7850.8400000000001</v>
      </c>
      <c r="G1430" s="41"/>
      <c r="H1430" s="47"/>
    </row>
    <row r="1431" s="2" customFormat="1" ht="16.8" customHeight="1">
      <c r="A1431" s="41"/>
      <c r="B1431" s="47"/>
      <c r="C1431" s="321" t="s">
        <v>19</v>
      </c>
      <c r="D1431" s="321" t="s">
        <v>278</v>
      </c>
      <c r="E1431" s="20" t="s">
        <v>19</v>
      </c>
      <c r="F1431" s="322">
        <v>8825.1919999999991</v>
      </c>
      <c r="G1431" s="41"/>
      <c r="H1431" s="47"/>
    </row>
    <row r="1432" s="2" customFormat="1" ht="16.8" customHeight="1">
      <c r="A1432" s="41"/>
      <c r="B1432" s="47"/>
      <c r="C1432" s="321" t="s">
        <v>19</v>
      </c>
      <c r="D1432" s="321" t="s">
        <v>1270</v>
      </c>
      <c r="E1432" s="20" t="s">
        <v>19</v>
      </c>
      <c r="F1432" s="322">
        <v>-974.35199999999998</v>
      </c>
      <c r="G1432" s="41"/>
      <c r="H1432" s="47"/>
    </row>
    <row r="1433" s="2" customFormat="1" ht="16.8" customHeight="1">
      <c r="A1433" s="41"/>
      <c r="B1433" s="47"/>
      <c r="C1433" s="321" t="s">
        <v>268</v>
      </c>
      <c r="D1433" s="321" t="s">
        <v>386</v>
      </c>
      <c r="E1433" s="20" t="s">
        <v>19</v>
      </c>
      <c r="F1433" s="322">
        <v>7850.8400000000001</v>
      </c>
      <c r="G1433" s="41"/>
      <c r="H1433" s="47"/>
    </row>
    <row r="1434" s="2" customFormat="1" ht="16.8" customHeight="1">
      <c r="A1434" s="41"/>
      <c r="B1434" s="47"/>
      <c r="C1434" s="323" t="s">
        <v>9051</v>
      </c>
      <c r="D1434" s="41"/>
      <c r="E1434" s="41"/>
      <c r="F1434" s="41"/>
      <c r="G1434" s="41"/>
      <c r="H1434" s="47"/>
    </row>
    <row r="1435" s="2" customFormat="1" ht="16.8" customHeight="1">
      <c r="A1435" s="41"/>
      <c r="B1435" s="47"/>
      <c r="C1435" s="321" t="s">
        <v>1266</v>
      </c>
      <c r="D1435" s="321" t="s">
        <v>9077</v>
      </c>
      <c r="E1435" s="20" t="s">
        <v>153</v>
      </c>
      <c r="F1435" s="322">
        <v>7850.8400000000001</v>
      </c>
      <c r="G1435" s="41"/>
      <c r="H1435" s="47"/>
    </row>
    <row r="1436" s="2" customFormat="1" ht="16.8" customHeight="1">
      <c r="A1436" s="41"/>
      <c r="B1436" s="47"/>
      <c r="C1436" s="321" t="s">
        <v>5232</v>
      </c>
      <c r="D1436" s="321" t="s">
        <v>9112</v>
      </c>
      <c r="E1436" s="20" t="s">
        <v>153</v>
      </c>
      <c r="F1436" s="322">
        <v>10177</v>
      </c>
      <c r="G1436" s="41"/>
      <c r="H1436" s="47"/>
    </row>
    <row r="1437" s="2" customFormat="1" ht="16.8" customHeight="1">
      <c r="A1437" s="41"/>
      <c r="B1437" s="47"/>
      <c r="C1437" s="317" t="s">
        <v>278</v>
      </c>
      <c r="D1437" s="318" t="s">
        <v>279</v>
      </c>
      <c r="E1437" s="319" t="s">
        <v>153</v>
      </c>
      <c r="F1437" s="320">
        <v>8825.1919999999991</v>
      </c>
      <c r="G1437" s="41"/>
      <c r="H1437" s="47"/>
    </row>
    <row r="1438" s="2" customFormat="1" ht="16.8" customHeight="1">
      <c r="A1438" s="41"/>
      <c r="B1438" s="47"/>
      <c r="C1438" s="321" t="s">
        <v>19</v>
      </c>
      <c r="D1438" s="321" t="s">
        <v>384</v>
      </c>
      <c r="E1438" s="20" t="s">
        <v>19</v>
      </c>
      <c r="F1438" s="322">
        <v>0</v>
      </c>
      <c r="G1438" s="41"/>
      <c r="H1438" s="47"/>
    </row>
    <row r="1439" s="2" customFormat="1" ht="16.8" customHeight="1">
      <c r="A1439" s="41"/>
      <c r="B1439" s="47"/>
      <c r="C1439" s="321" t="s">
        <v>19</v>
      </c>
      <c r="D1439" s="321" t="s">
        <v>668</v>
      </c>
      <c r="E1439" s="20" t="s">
        <v>19</v>
      </c>
      <c r="F1439" s="322">
        <v>0</v>
      </c>
      <c r="G1439" s="41"/>
      <c r="H1439" s="47"/>
    </row>
    <row r="1440" s="2" customFormat="1" ht="16.8" customHeight="1">
      <c r="A1440" s="41"/>
      <c r="B1440" s="47"/>
      <c r="C1440" s="321" t="s">
        <v>19</v>
      </c>
      <c r="D1440" s="321" t="s">
        <v>681</v>
      </c>
      <c r="E1440" s="20" t="s">
        <v>19</v>
      </c>
      <c r="F1440" s="322">
        <v>0</v>
      </c>
      <c r="G1440" s="41"/>
      <c r="H1440" s="47"/>
    </row>
    <row r="1441" s="2" customFormat="1" ht="16.8" customHeight="1">
      <c r="A1441" s="41"/>
      <c r="B1441" s="47"/>
      <c r="C1441" s="321" t="s">
        <v>19</v>
      </c>
      <c r="D1441" s="321" t="s">
        <v>682</v>
      </c>
      <c r="E1441" s="20" t="s">
        <v>19</v>
      </c>
      <c r="F1441" s="322">
        <v>175.37899999999999</v>
      </c>
      <c r="G1441" s="41"/>
      <c r="H1441" s="47"/>
    </row>
    <row r="1442" s="2" customFormat="1" ht="16.8" customHeight="1">
      <c r="A1442" s="41"/>
      <c r="B1442" s="47"/>
      <c r="C1442" s="321" t="s">
        <v>19</v>
      </c>
      <c r="D1442" s="321" t="s">
        <v>683</v>
      </c>
      <c r="E1442" s="20" t="s">
        <v>19</v>
      </c>
      <c r="F1442" s="322">
        <v>173.428</v>
      </c>
      <c r="G1442" s="41"/>
      <c r="H1442" s="47"/>
    </row>
    <row r="1443" s="2" customFormat="1" ht="16.8" customHeight="1">
      <c r="A1443" s="41"/>
      <c r="B1443" s="47"/>
      <c r="C1443" s="321" t="s">
        <v>19</v>
      </c>
      <c r="D1443" s="321" t="s">
        <v>710</v>
      </c>
      <c r="E1443" s="20" t="s">
        <v>19</v>
      </c>
      <c r="F1443" s="322">
        <v>0</v>
      </c>
      <c r="G1443" s="41"/>
      <c r="H1443" s="47"/>
    </row>
    <row r="1444" s="2" customFormat="1" ht="16.8" customHeight="1">
      <c r="A1444" s="41"/>
      <c r="B1444" s="47"/>
      <c r="C1444" s="321" t="s">
        <v>19</v>
      </c>
      <c r="D1444" s="321" t="s">
        <v>673</v>
      </c>
      <c r="E1444" s="20" t="s">
        <v>19</v>
      </c>
      <c r="F1444" s="322">
        <v>0</v>
      </c>
      <c r="G1444" s="41"/>
      <c r="H1444" s="47"/>
    </row>
    <row r="1445" s="2" customFormat="1" ht="16.8" customHeight="1">
      <c r="A1445" s="41"/>
      <c r="B1445" s="47"/>
      <c r="C1445" s="321" t="s">
        <v>19</v>
      </c>
      <c r="D1445" s="321" t="s">
        <v>1242</v>
      </c>
      <c r="E1445" s="20" t="s">
        <v>19</v>
      </c>
      <c r="F1445" s="322">
        <v>1004.309</v>
      </c>
      <c r="G1445" s="41"/>
      <c r="H1445" s="47"/>
    </row>
    <row r="1446" s="2" customFormat="1">
      <c r="A1446" s="41"/>
      <c r="B1446" s="47"/>
      <c r="C1446" s="321" t="s">
        <v>19</v>
      </c>
      <c r="D1446" s="321" t="s">
        <v>1243</v>
      </c>
      <c r="E1446" s="20" t="s">
        <v>19</v>
      </c>
      <c r="F1446" s="322">
        <v>-101.264</v>
      </c>
      <c r="G1446" s="41"/>
      <c r="H1446" s="47"/>
    </row>
    <row r="1447" s="2" customFormat="1" ht="16.8" customHeight="1">
      <c r="A1447" s="41"/>
      <c r="B1447" s="47"/>
      <c r="C1447" s="321" t="s">
        <v>19</v>
      </c>
      <c r="D1447" s="321" t="s">
        <v>692</v>
      </c>
      <c r="E1447" s="20" t="s">
        <v>19</v>
      </c>
      <c r="F1447" s="322">
        <v>0</v>
      </c>
      <c r="G1447" s="41"/>
      <c r="H1447" s="47"/>
    </row>
    <row r="1448" s="2" customFormat="1" ht="16.8" customHeight="1">
      <c r="A1448" s="41"/>
      <c r="B1448" s="47"/>
      <c r="C1448" s="321" t="s">
        <v>19</v>
      </c>
      <c r="D1448" s="321" t="s">
        <v>1244</v>
      </c>
      <c r="E1448" s="20" t="s">
        <v>19</v>
      </c>
      <c r="F1448" s="322">
        <v>455.54599999999999</v>
      </c>
      <c r="G1448" s="41"/>
      <c r="H1448" s="47"/>
    </row>
    <row r="1449" s="2" customFormat="1" ht="16.8" customHeight="1">
      <c r="A1449" s="41"/>
      <c r="B1449" s="47"/>
      <c r="C1449" s="321" t="s">
        <v>19</v>
      </c>
      <c r="D1449" s="321" t="s">
        <v>1245</v>
      </c>
      <c r="E1449" s="20" t="s">
        <v>19</v>
      </c>
      <c r="F1449" s="322">
        <v>-50.329000000000001</v>
      </c>
      <c r="G1449" s="41"/>
      <c r="H1449" s="47"/>
    </row>
    <row r="1450" s="2" customFormat="1" ht="16.8" customHeight="1">
      <c r="A1450" s="41"/>
      <c r="B1450" s="47"/>
      <c r="C1450" s="321" t="s">
        <v>19</v>
      </c>
      <c r="D1450" s="321" t="s">
        <v>693</v>
      </c>
      <c r="E1450" s="20" t="s">
        <v>19</v>
      </c>
      <c r="F1450" s="322">
        <v>0</v>
      </c>
      <c r="G1450" s="41"/>
      <c r="H1450" s="47"/>
    </row>
    <row r="1451" s="2" customFormat="1" ht="16.8" customHeight="1">
      <c r="A1451" s="41"/>
      <c r="B1451" s="47"/>
      <c r="C1451" s="321" t="s">
        <v>19</v>
      </c>
      <c r="D1451" s="321" t="s">
        <v>1244</v>
      </c>
      <c r="E1451" s="20" t="s">
        <v>19</v>
      </c>
      <c r="F1451" s="322">
        <v>455.54599999999999</v>
      </c>
      <c r="G1451" s="41"/>
      <c r="H1451" s="47"/>
    </row>
    <row r="1452" s="2" customFormat="1" ht="16.8" customHeight="1">
      <c r="A1452" s="41"/>
      <c r="B1452" s="47"/>
      <c r="C1452" s="321" t="s">
        <v>19</v>
      </c>
      <c r="D1452" s="321" t="s">
        <v>1245</v>
      </c>
      <c r="E1452" s="20" t="s">
        <v>19</v>
      </c>
      <c r="F1452" s="322">
        <v>-50.329000000000001</v>
      </c>
      <c r="G1452" s="41"/>
      <c r="H1452" s="47"/>
    </row>
    <row r="1453" s="2" customFormat="1" ht="16.8" customHeight="1">
      <c r="A1453" s="41"/>
      <c r="B1453" s="47"/>
      <c r="C1453" s="321" t="s">
        <v>19</v>
      </c>
      <c r="D1453" s="321" t="s">
        <v>694</v>
      </c>
      <c r="E1453" s="20" t="s">
        <v>19</v>
      </c>
      <c r="F1453" s="322">
        <v>0</v>
      </c>
      <c r="G1453" s="41"/>
      <c r="H1453" s="47"/>
    </row>
    <row r="1454" s="2" customFormat="1" ht="16.8" customHeight="1">
      <c r="A1454" s="41"/>
      <c r="B1454" s="47"/>
      <c r="C1454" s="321" t="s">
        <v>19</v>
      </c>
      <c r="D1454" s="321" t="s">
        <v>1246</v>
      </c>
      <c r="E1454" s="20" t="s">
        <v>19</v>
      </c>
      <c r="F1454" s="322">
        <v>470.33199999999999</v>
      </c>
      <c r="G1454" s="41"/>
      <c r="H1454" s="47"/>
    </row>
    <row r="1455" s="2" customFormat="1" ht="16.8" customHeight="1">
      <c r="A1455" s="41"/>
      <c r="B1455" s="47"/>
      <c r="C1455" s="321" t="s">
        <v>19</v>
      </c>
      <c r="D1455" s="321" t="s">
        <v>1245</v>
      </c>
      <c r="E1455" s="20" t="s">
        <v>19</v>
      </c>
      <c r="F1455" s="322">
        <v>-50.329000000000001</v>
      </c>
      <c r="G1455" s="41"/>
      <c r="H1455" s="47"/>
    </row>
    <row r="1456" s="2" customFormat="1" ht="16.8" customHeight="1">
      <c r="A1456" s="41"/>
      <c r="B1456" s="47"/>
      <c r="C1456" s="321" t="s">
        <v>19</v>
      </c>
      <c r="D1456" s="321" t="s">
        <v>721</v>
      </c>
      <c r="E1456" s="20" t="s">
        <v>19</v>
      </c>
      <c r="F1456" s="322">
        <v>0</v>
      </c>
      <c r="G1456" s="41"/>
      <c r="H1456" s="47"/>
    </row>
    <row r="1457" s="2" customFormat="1" ht="16.8" customHeight="1">
      <c r="A1457" s="41"/>
      <c r="B1457" s="47"/>
      <c r="C1457" s="321" t="s">
        <v>19</v>
      </c>
      <c r="D1457" s="321" t="s">
        <v>673</v>
      </c>
      <c r="E1457" s="20" t="s">
        <v>19</v>
      </c>
      <c r="F1457" s="322">
        <v>0</v>
      </c>
      <c r="G1457" s="41"/>
      <c r="H1457" s="47"/>
    </row>
    <row r="1458" s="2" customFormat="1" ht="16.8" customHeight="1">
      <c r="A1458" s="41"/>
      <c r="B1458" s="47"/>
      <c r="C1458" s="321" t="s">
        <v>19</v>
      </c>
      <c r="D1458" s="321" t="s">
        <v>722</v>
      </c>
      <c r="E1458" s="20" t="s">
        <v>19</v>
      </c>
      <c r="F1458" s="322">
        <v>312.33999999999997</v>
      </c>
      <c r="G1458" s="41"/>
      <c r="H1458" s="47"/>
    </row>
    <row r="1459" s="2" customFormat="1" ht="16.8" customHeight="1">
      <c r="A1459" s="41"/>
      <c r="B1459" s="47"/>
      <c r="C1459" s="321" t="s">
        <v>19</v>
      </c>
      <c r="D1459" s="321" t="s">
        <v>723</v>
      </c>
      <c r="E1459" s="20" t="s">
        <v>19</v>
      </c>
      <c r="F1459" s="322">
        <v>-69.025000000000006</v>
      </c>
      <c r="G1459" s="41"/>
      <c r="H1459" s="47"/>
    </row>
    <row r="1460" s="2" customFormat="1" ht="16.8" customHeight="1">
      <c r="A1460" s="41"/>
      <c r="B1460" s="47"/>
      <c r="C1460" s="321" t="s">
        <v>19</v>
      </c>
      <c r="D1460" s="321" t="s">
        <v>692</v>
      </c>
      <c r="E1460" s="20" t="s">
        <v>19</v>
      </c>
      <c r="F1460" s="322">
        <v>0</v>
      </c>
      <c r="G1460" s="41"/>
      <c r="H1460" s="47"/>
    </row>
    <row r="1461" s="2" customFormat="1" ht="16.8" customHeight="1">
      <c r="A1461" s="41"/>
      <c r="B1461" s="47"/>
      <c r="C1461" s="321" t="s">
        <v>19</v>
      </c>
      <c r="D1461" s="321" t="s">
        <v>724</v>
      </c>
      <c r="E1461" s="20" t="s">
        <v>19</v>
      </c>
      <c r="F1461" s="322">
        <v>421.84399999999999</v>
      </c>
      <c r="G1461" s="41"/>
      <c r="H1461" s="47"/>
    </row>
    <row r="1462" s="2" customFormat="1" ht="16.8" customHeight="1">
      <c r="A1462" s="41"/>
      <c r="B1462" s="47"/>
      <c r="C1462" s="321" t="s">
        <v>19</v>
      </c>
      <c r="D1462" s="321" t="s">
        <v>725</v>
      </c>
      <c r="E1462" s="20" t="s">
        <v>19</v>
      </c>
      <c r="F1462" s="322">
        <v>-92.855999999999995</v>
      </c>
      <c r="G1462" s="41"/>
      <c r="H1462" s="47"/>
    </row>
    <row r="1463" s="2" customFormat="1" ht="16.8" customHeight="1">
      <c r="A1463" s="41"/>
      <c r="B1463" s="47"/>
      <c r="C1463" s="321" t="s">
        <v>19</v>
      </c>
      <c r="D1463" s="321" t="s">
        <v>693</v>
      </c>
      <c r="E1463" s="20" t="s">
        <v>19</v>
      </c>
      <c r="F1463" s="322">
        <v>0</v>
      </c>
      <c r="G1463" s="41"/>
      <c r="H1463" s="47"/>
    </row>
    <row r="1464" s="2" customFormat="1" ht="16.8" customHeight="1">
      <c r="A1464" s="41"/>
      <c r="B1464" s="47"/>
      <c r="C1464" s="321" t="s">
        <v>19</v>
      </c>
      <c r="D1464" s="321" t="s">
        <v>724</v>
      </c>
      <c r="E1464" s="20" t="s">
        <v>19</v>
      </c>
      <c r="F1464" s="322">
        <v>421.84399999999999</v>
      </c>
      <c r="G1464" s="41"/>
      <c r="H1464" s="47"/>
    </row>
    <row r="1465" s="2" customFormat="1" ht="16.8" customHeight="1">
      <c r="A1465" s="41"/>
      <c r="B1465" s="47"/>
      <c r="C1465" s="321" t="s">
        <v>19</v>
      </c>
      <c r="D1465" s="321" t="s">
        <v>725</v>
      </c>
      <c r="E1465" s="20" t="s">
        <v>19</v>
      </c>
      <c r="F1465" s="322">
        <v>-92.855999999999995</v>
      </c>
      <c r="G1465" s="41"/>
      <c r="H1465" s="47"/>
    </row>
    <row r="1466" s="2" customFormat="1" ht="16.8" customHeight="1">
      <c r="A1466" s="41"/>
      <c r="B1466" s="47"/>
      <c r="C1466" s="321" t="s">
        <v>19</v>
      </c>
      <c r="D1466" s="321" t="s">
        <v>694</v>
      </c>
      <c r="E1466" s="20" t="s">
        <v>19</v>
      </c>
      <c r="F1466" s="322">
        <v>0</v>
      </c>
      <c r="G1466" s="41"/>
      <c r="H1466" s="47"/>
    </row>
    <row r="1467" s="2" customFormat="1" ht="16.8" customHeight="1">
      <c r="A1467" s="41"/>
      <c r="B1467" s="47"/>
      <c r="C1467" s="321" t="s">
        <v>19</v>
      </c>
      <c r="D1467" s="321" t="s">
        <v>726</v>
      </c>
      <c r="E1467" s="20" t="s">
        <v>19</v>
      </c>
      <c r="F1467" s="322">
        <v>435.536</v>
      </c>
      <c r="G1467" s="41"/>
      <c r="H1467" s="47"/>
    </row>
    <row r="1468" s="2" customFormat="1" ht="16.8" customHeight="1">
      <c r="A1468" s="41"/>
      <c r="B1468" s="47"/>
      <c r="C1468" s="321" t="s">
        <v>19</v>
      </c>
      <c r="D1468" s="321" t="s">
        <v>725</v>
      </c>
      <c r="E1468" s="20" t="s">
        <v>19</v>
      </c>
      <c r="F1468" s="322">
        <v>-92.855999999999995</v>
      </c>
      <c r="G1468" s="41"/>
      <c r="H1468" s="47"/>
    </row>
    <row r="1469" s="2" customFormat="1" ht="16.8" customHeight="1">
      <c r="A1469" s="41"/>
      <c r="B1469" s="47"/>
      <c r="C1469" s="321" t="s">
        <v>19</v>
      </c>
      <c r="D1469" s="321" t="s">
        <v>732</v>
      </c>
      <c r="E1469" s="20" t="s">
        <v>19</v>
      </c>
      <c r="F1469" s="322">
        <v>0</v>
      </c>
      <c r="G1469" s="41"/>
      <c r="H1469" s="47"/>
    </row>
    <row r="1470" s="2" customFormat="1" ht="16.8" customHeight="1">
      <c r="A1470" s="41"/>
      <c r="B1470" s="47"/>
      <c r="C1470" s="321" t="s">
        <v>19</v>
      </c>
      <c r="D1470" s="321" t="s">
        <v>673</v>
      </c>
      <c r="E1470" s="20" t="s">
        <v>19</v>
      </c>
      <c r="F1470" s="322">
        <v>0</v>
      </c>
      <c r="G1470" s="41"/>
      <c r="H1470" s="47"/>
    </row>
    <row r="1471" s="2" customFormat="1" ht="16.8" customHeight="1">
      <c r="A1471" s="41"/>
      <c r="B1471" s="47"/>
      <c r="C1471" s="321" t="s">
        <v>19</v>
      </c>
      <c r="D1471" s="321" t="s">
        <v>1247</v>
      </c>
      <c r="E1471" s="20" t="s">
        <v>19</v>
      </c>
      <c r="F1471" s="322">
        <v>259.005</v>
      </c>
      <c r="G1471" s="41"/>
      <c r="H1471" s="47"/>
    </row>
    <row r="1472" s="2" customFormat="1" ht="16.8" customHeight="1">
      <c r="A1472" s="41"/>
      <c r="B1472" s="47"/>
      <c r="C1472" s="321" t="s">
        <v>19</v>
      </c>
      <c r="D1472" s="321" t="s">
        <v>1248</v>
      </c>
      <c r="E1472" s="20" t="s">
        <v>19</v>
      </c>
      <c r="F1472" s="322">
        <v>-5.46</v>
      </c>
      <c r="G1472" s="41"/>
      <c r="H1472" s="47"/>
    </row>
    <row r="1473" s="2" customFormat="1" ht="16.8" customHeight="1">
      <c r="A1473" s="41"/>
      <c r="B1473" s="47"/>
      <c r="C1473" s="321" t="s">
        <v>19</v>
      </c>
      <c r="D1473" s="321" t="s">
        <v>692</v>
      </c>
      <c r="E1473" s="20" t="s">
        <v>19</v>
      </c>
      <c r="F1473" s="322">
        <v>0</v>
      </c>
      <c r="G1473" s="41"/>
      <c r="H1473" s="47"/>
    </row>
    <row r="1474" s="2" customFormat="1" ht="16.8" customHeight="1">
      <c r="A1474" s="41"/>
      <c r="B1474" s="47"/>
      <c r="C1474" s="321" t="s">
        <v>19</v>
      </c>
      <c r="D1474" s="321" t="s">
        <v>1249</v>
      </c>
      <c r="E1474" s="20" t="s">
        <v>19</v>
      </c>
      <c r="F1474" s="322">
        <v>851.77599999999995</v>
      </c>
      <c r="G1474" s="41"/>
      <c r="H1474" s="47"/>
    </row>
    <row r="1475" s="2" customFormat="1" ht="16.8" customHeight="1">
      <c r="A1475" s="41"/>
      <c r="B1475" s="47"/>
      <c r="C1475" s="321" t="s">
        <v>19</v>
      </c>
      <c r="D1475" s="321" t="s">
        <v>1250</v>
      </c>
      <c r="E1475" s="20" t="s">
        <v>19</v>
      </c>
      <c r="F1475" s="322">
        <v>-66.359999999999999</v>
      </c>
      <c r="G1475" s="41"/>
      <c r="H1475" s="47"/>
    </row>
    <row r="1476" s="2" customFormat="1" ht="16.8" customHeight="1">
      <c r="A1476" s="41"/>
      <c r="B1476" s="47"/>
      <c r="C1476" s="321" t="s">
        <v>19</v>
      </c>
      <c r="D1476" s="321" t="s">
        <v>693</v>
      </c>
      <c r="E1476" s="20" t="s">
        <v>19</v>
      </c>
      <c r="F1476" s="322">
        <v>0</v>
      </c>
      <c r="G1476" s="41"/>
      <c r="H1476" s="47"/>
    </row>
    <row r="1477" s="2" customFormat="1" ht="16.8" customHeight="1">
      <c r="A1477" s="41"/>
      <c r="B1477" s="47"/>
      <c r="C1477" s="321" t="s">
        <v>19</v>
      </c>
      <c r="D1477" s="321" t="s">
        <v>1249</v>
      </c>
      <c r="E1477" s="20" t="s">
        <v>19</v>
      </c>
      <c r="F1477" s="322">
        <v>851.77599999999995</v>
      </c>
      <c r="G1477" s="41"/>
      <c r="H1477" s="47"/>
    </row>
    <row r="1478" s="2" customFormat="1" ht="16.8" customHeight="1">
      <c r="A1478" s="41"/>
      <c r="B1478" s="47"/>
      <c r="C1478" s="321" t="s">
        <v>19</v>
      </c>
      <c r="D1478" s="321" t="s">
        <v>1250</v>
      </c>
      <c r="E1478" s="20" t="s">
        <v>19</v>
      </c>
      <c r="F1478" s="322">
        <v>-66.359999999999999</v>
      </c>
      <c r="G1478" s="41"/>
      <c r="H1478" s="47"/>
    </row>
    <row r="1479" s="2" customFormat="1" ht="16.8" customHeight="1">
      <c r="A1479" s="41"/>
      <c r="B1479" s="47"/>
      <c r="C1479" s="321" t="s">
        <v>19</v>
      </c>
      <c r="D1479" s="321" t="s">
        <v>694</v>
      </c>
      <c r="E1479" s="20" t="s">
        <v>19</v>
      </c>
      <c r="F1479" s="322">
        <v>0</v>
      </c>
      <c r="G1479" s="41"/>
      <c r="H1479" s="47"/>
    </row>
    <row r="1480" s="2" customFormat="1" ht="16.8" customHeight="1">
      <c r="A1480" s="41"/>
      <c r="B1480" s="47"/>
      <c r="C1480" s="321" t="s">
        <v>19</v>
      </c>
      <c r="D1480" s="321" t="s">
        <v>1251</v>
      </c>
      <c r="E1480" s="20" t="s">
        <v>19</v>
      </c>
      <c r="F1480" s="322">
        <v>879.42200000000003</v>
      </c>
      <c r="G1480" s="41"/>
      <c r="H1480" s="47"/>
    </row>
    <row r="1481" s="2" customFormat="1" ht="16.8" customHeight="1">
      <c r="A1481" s="41"/>
      <c r="B1481" s="47"/>
      <c r="C1481" s="321" t="s">
        <v>19</v>
      </c>
      <c r="D1481" s="321" t="s">
        <v>1250</v>
      </c>
      <c r="E1481" s="20" t="s">
        <v>19</v>
      </c>
      <c r="F1481" s="322">
        <v>-66.359999999999999</v>
      </c>
      <c r="G1481" s="41"/>
      <c r="H1481" s="47"/>
    </row>
    <row r="1482" s="2" customFormat="1" ht="16.8" customHeight="1">
      <c r="A1482" s="41"/>
      <c r="B1482" s="47"/>
      <c r="C1482" s="321" t="s">
        <v>19</v>
      </c>
      <c r="D1482" s="321" t="s">
        <v>965</v>
      </c>
      <c r="E1482" s="20" t="s">
        <v>19</v>
      </c>
      <c r="F1482" s="322">
        <v>0</v>
      </c>
      <c r="G1482" s="41"/>
      <c r="H1482" s="47"/>
    </row>
    <row r="1483" s="2" customFormat="1" ht="16.8" customHeight="1">
      <c r="A1483" s="41"/>
      <c r="B1483" s="47"/>
      <c r="C1483" s="321" t="s">
        <v>19</v>
      </c>
      <c r="D1483" s="321" t="s">
        <v>673</v>
      </c>
      <c r="E1483" s="20" t="s">
        <v>19</v>
      </c>
      <c r="F1483" s="322">
        <v>0</v>
      </c>
      <c r="G1483" s="41"/>
      <c r="H1483" s="47"/>
    </row>
    <row r="1484" s="2" customFormat="1">
      <c r="A1484" s="41"/>
      <c r="B1484" s="47"/>
      <c r="C1484" s="321" t="s">
        <v>19</v>
      </c>
      <c r="D1484" s="321" t="s">
        <v>1252</v>
      </c>
      <c r="E1484" s="20" t="s">
        <v>19</v>
      </c>
      <c r="F1484" s="322">
        <v>581.76700000000005</v>
      </c>
      <c r="G1484" s="41"/>
      <c r="H1484" s="47"/>
    </row>
    <row r="1485" s="2" customFormat="1" ht="16.8" customHeight="1">
      <c r="A1485" s="41"/>
      <c r="B1485" s="47"/>
      <c r="C1485" s="321" t="s">
        <v>19</v>
      </c>
      <c r="D1485" s="321" t="s">
        <v>1253</v>
      </c>
      <c r="E1485" s="20" t="s">
        <v>19</v>
      </c>
      <c r="F1485" s="322">
        <v>-40.659999999999997</v>
      </c>
      <c r="G1485" s="41"/>
      <c r="H1485" s="47"/>
    </row>
    <row r="1486" s="2" customFormat="1" ht="16.8" customHeight="1">
      <c r="A1486" s="41"/>
      <c r="B1486" s="47"/>
      <c r="C1486" s="321" t="s">
        <v>19</v>
      </c>
      <c r="D1486" s="321" t="s">
        <v>692</v>
      </c>
      <c r="E1486" s="20" t="s">
        <v>19</v>
      </c>
      <c r="F1486" s="322">
        <v>0</v>
      </c>
      <c r="G1486" s="41"/>
      <c r="H1486" s="47"/>
    </row>
    <row r="1487" s="2" customFormat="1" ht="16.8" customHeight="1">
      <c r="A1487" s="41"/>
      <c r="B1487" s="47"/>
      <c r="C1487" s="321" t="s">
        <v>19</v>
      </c>
      <c r="D1487" s="321" t="s">
        <v>1254</v>
      </c>
      <c r="E1487" s="20" t="s">
        <v>19</v>
      </c>
      <c r="F1487" s="322">
        <v>584.82299999999998</v>
      </c>
      <c r="G1487" s="41"/>
      <c r="H1487" s="47"/>
    </row>
    <row r="1488" s="2" customFormat="1" ht="16.8" customHeight="1">
      <c r="A1488" s="41"/>
      <c r="B1488" s="47"/>
      <c r="C1488" s="321" t="s">
        <v>19</v>
      </c>
      <c r="D1488" s="321" t="s">
        <v>1255</v>
      </c>
      <c r="E1488" s="20" t="s">
        <v>19</v>
      </c>
      <c r="F1488" s="322">
        <v>-44.100000000000001</v>
      </c>
      <c r="G1488" s="41"/>
      <c r="H1488" s="47"/>
    </row>
    <row r="1489" s="2" customFormat="1" ht="16.8" customHeight="1">
      <c r="A1489" s="41"/>
      <c r="B1489" s="47"/>
      <c r="C1489" s="321" t="s">
        <v>19</v>
      </c>
      <c r="D1489" s="321" t="s">
        <v>693</v>
      </c>
      <c r="E1489" s="20" t="s">
        <v>19</v>
      </c>
      <c r="F1489" s="322">
        <v>0</v>
      </c>
      <c r="G1489" s="41"/>
      <c r="H1489" s="47"/>
    </row>
    <row r="1490" s="2" customFormat="1" ht="16.8" customHeight="1">
      <c r="A1490" s="41"/>
      <c r="B1490" s="47"/>
      <c r="C1490" s="321" t="s">
        <v>19</v>
      </c>
      <c r="D1490" s="321" t="s">
        <v>1256</v>
      </c>
      <c r="E1490" s="20" t="s">
        <v>19</v>
      </c>
      <c r="F1490" s="322">
        <v>621.63800000000003</v>
      </c>
      <c r="G1490" s="41"/>
      <c r="H1490" s="47"/>
    </row>
    <row r="1491" s="2" customFormat="1" ht="16.8" customHeight="1">
      <c r="A1491" s="41"/>
      <c r="B1491" s="47"/>
      <c r="C1491" s="321" t="s">
        <v>19</v>
      </c>
      <c r="D1491" s="321" t="s">
        <v>1257</v>
      </c>
      <c r="E1491" s="20" t="s">
        <v>19</v>
      </c>
      <c r="F1491" s="322">
        <v>-47.880000000000003</v>
      </c>
      <c r="G1491" s="41"/>
      <c r="H1491" s="47"/>
    </row>
    <row r="1492" s="2" customFormat="1" ht="16.8" customHeight="1">
      <c r="A1492" s="41"/>
      <c r="B1492" s="47"/>
      <c r="C1492" s="321" t="s">
        <v>19</v>
      </c>
      <c r="D1492" s="321" t="s">
        <v>694</v>
      </c>
      <c r="E1492" s="20" t="s">
        <v>19</v>
      </c>
      <c r="F1492" s="322">
        <v>0</v>
      </c>
      <c r="G1492" s="41"/>
      <c r="H1492" s="47"/>
    </row>
    <row r="1493" s="2" customFormat="1" ht="16.8" customHeight="1">
      <c r="A1493" s="41"/>
      <c r="B1493" s="47"/>
      <c r="C1493" s="321" t="s">
        <v>19</v>
      </c>
      <c r="D1493" s="321" t="s">
        <v>1258</v>
      </c>
      <c r="E1493" s="20" t="s">
        <v>19</v>
      </c>
      <c r="F1493" s="322">
        <v>641.81399999999996</v>
      </c>
      <c r="G1493" s="41"/>
      <c r="H1493" s="47"/>
    </row>
    <row r="1494" s="2" customFormat="1" ht="16.8" customHeight="1">
      <c r="A1494" s="41"/>
      <c r="B1494" s="47"/>
      <c r="C1494" s="321" t="s">
        <v>19</v>
      </c>
      <c r="D1494" s="321" t="s">
        <v>1257</v>
      </c>
      <c r="E1494" s="20" t="s">
        <v>19</v>
      </c>
      <c r="F1494" s="322">
        <v>-47.880000000000003</v>
      </c>
      <c r="G1494" s="41"/>
      <c r="H1494" s="47"/>
    </row>
    <row r="1495" s="2" customFormat="1" ht="16.8" customHeight="1">
      <c r="A1495" s="41"/>
      <c r="B1495" s="47"/>
      <c r="C1495" s="321" t="s">
        <v>19</v>
      </c>
      <c r="D1495" s="321" t="s">
        <v>1259</v>
      </c>
      <c r="E1495" s="20" t="s">
        <v>19</v>
      </c>
      <c r="F1495" s="322">
        <v>211.971</v>
      </c>
      <c r="G1495" s="41"/>
      <c r="H1495" s="47"/>
    </row>
    <row r="1496" s="2" customFormat="1" ht="16.8" customHeight="1">
      <c r="A1496" s="41"/>
      <c r="B1496" s="47"/>
      <c r="C1496" s="321" t="s">
        <v>278</v>
      </c>
      <c r="D1496" s="321" t="s">
        <v>386</v>
      </c>
      <c r="E1496" s="20" t="s">
        <v>19</v>
      </c>
      <c r="F1496" s="322">
        <v>8825.1919999999991</v>
      </c>
      <c r="G1496" s="41"/>
      <c r="H1496" s="47"/>
    </row>
    <row r="1497" s="2" customFormat="1" ht="16.8" customHeight="1">
      <c r="A1497" s="41"/>
      <c r="B1497" s="47"/>
      <c r="C1497" s="323" t="s">
        <v>9051</v>
      </c>
      <c r="D1497" s="41"/>
      <c r="E1497" s="41"/>
      <c r="F1497" s="41"/>
      <c r="G1497" s="41"/>
      <c r="H1497" s="47"/>
    </row>
    <row r="1498" s="2" customFormat="1" ht="16.8" customHeight="1">
      <c r="A1498" s="41"/>
      <c r="B1498" s="47"/>
      <c r="C1498" s="321" t="s">
        <v>1238</v>
      </c>
      <c r="D1498" s="321" t="s">
        <v>9116</v>
      </c>
      <c r="E1498" s="20" t="s">
        <v>153</v>
      </c>
      <c r="F1498" s="322">
        <v>8825.1919999999991</v>
      </c>
      <c r="G1498" s="41"/>
      <c r="H1498" s="47"/>
    </row>
    <row r="1499" s="2" customFormat="1" ht="16.8" customHeight="1">
      <c r="A1499" s="41"/>
      <c r="B1499" s="47"/>
      <c r="C1499" s="321" t="s">
        <v>1266</v>
      </c>
      <c r="D1499" s="321" t="s">
        <v>9077</v>
      </c>
      <c r="E1499" s="20" t="s">
        <v>153</v>
      </c>
      <c r="F1499" s="322">
        <v>7850.8400000000001</v>
      </c>
      <c r="G1499" s="41"/>
      <c r="H1499" s="47"/>
    </row>
    <row r="1500" s="2" customFormat="1" ht="16.8" customHeight="1">
      <c r="A1500" s="41"/>
      <c r="B1500" s="47"/>
      <c r="C1500" s="317" t="s">
        <v>9157</v>
      </c>
      <c r="D1500" s="318" t="s">
        <v>211</v>
      </c>
      <c r="E1500" s="319" t="s">
        <v>212</v>
      </c>
      <c r="F1500" s="320">
        <v>182.19200000000001</v>
      </c>
      <c r="G1500" s="41"/>
      <c r="H1500" s="47"/>
    </row>
    <row r="1501" s="2" customFormat="1" ht="16.8" customHeight="1">
      <c r="A1501" s="41"/>
      <c r="B1501" s="47"/>
      <c r="C1501" s="317" t="s">
        <v>210</v>
      </c>
      <c r="D1501" s="318" t="s">
        <v>211</v>
      </c>
      <c r="E1501" s="319" t="s">
        <v>212</v>
      </c>
      <c r="F1501" s="320">
        <v>218.208</v>
      </c>
      <c r="G1501" s="41"/>
      <c r="H1501" s="47"/>
    </row>
    <row r="1502" s="2" customFormat="1" ht="16.8" customHeight="1">
      <c r="A1502" s="41"/>
      <c r="B1502" s="47"/>
      <c r="C1502" s="321" t="s">
        <v>19</v>
      </c>
      <c r="D1502" s="321" t="s">
        <v>440</v>
      </c>
      <c r="E1502" s="20" t="s">
        <v>19</v>
      </c>
      <c r="F1502" s="322">
        <v>0</v>
      </c>
      <c r="G1502" s="41"/>
      <c r="H1502" s="47"/>
    </row>
    <row r="1503" s="2" customFormat="1" ht="16.8" customHeight="1">
      <c r="A1503" s="41"/>
      <c r="B1503" s="47"/>
      <c r="C1503" s="321" t="s">
        <v>19</v>
      </c>
      <c r="D1503" s="321" t="s">
        <v>441</v>
      </c>
      <c r="E1503" s="20" t="s">
        <v>19</v>
      </c>
      <c r="F1503" s="322">
        <v>0</v>
      </c>
      <c r="G1503" s="41"/>
      <c r="H1503" s="47"/>
    </row>
    <row r="1504" s="2" customFormat="1" ht="16.8" customHeight="1">
      <c r="A1504" s="41"/>
      <c r="B1504" s="47"/>
      <c r="C1504" s="321" t="s">
        <v>19</v>
      </c>
      <c r="D1504" s="321" t="s">
        <v>442</v>
      </c>
      <c r="E1504" s="20" t="s">
        <v>19</v>
      </c>
      <c r="F1504" s="322">
        <v>52.369999999999997</v>
      </c>
      <c r="G1504" s="41"/>
      <c r="H1504" s="47"/>
    </row>
    <row r="1505" s="2" customFormat="1" ht="16.8" customHeight="1">
      <c r="A1505" s="41"/>
      <c r="B1505" s="47"/>
      <c r="C1505" s="321" t="s">
        <v>19</v>
      </c>
      <c r="D1505" s="321" t="s">
        <v>443</v>
      </c>
      <c r="E1505" s="20" t="s">
        <v>19</v>
      </c>
      <c r="F1505" s="322">
        <v>85.879999999999995</v>
      </c>
      <c r="G1505" s="41"/>
      <c r="H1505" s="47"/>
    </row>
    <row r="1506" s="2" customFormat="1" ht="16.8" customHeight="1">
      <c r="A1506" s="41"/>
      <c r="B1506" s="47"/>
      <c r="C1506" s="321" t="s">
        <v>19</v>
      </c>
      <c r="D1506" s="321" t="s">
        <v>444</v>
      </c>
      <c r="E1506" s="20" t="s">
        <v>19</v>
      </c>
      <c r="F1506" s="322">
        <v>58.915999999999997</v>
      </c>
      <c r="G1506" s="41"/>
      <c r="H1506" s="47"/>
    </row>
    <row r="1507" s="2" customFormat="1" ht="16.8" customHeight="1">
      <c r="A1507" s="41"/>
      <c r="B1507" s="47"/>
      <c r="C1507" s="321" t="s">
        <v>19</v>
      </c>
      <c r="D1507" s="321" t="s">
        <v>445</v>
      </c>
      <c r="E1507" s="20" t="s">
        <v>19</v>
      </c>
      <c r="F1507" s="322">
        <v>7.0140000000000002</v>
      </c>
      <c r="G1507" s="41"/>
      <c r="H1507" s="47"/>
    </row>
    <row r="1508" s="2" customFormat="1" ht="16.8" customHeight="1">
      <c r="A1508" s="41"/>
      <c r="B1508" s="47"/>
      <c r="C1508" s="321" t="s">
        <v>19</v>
      </c>
      <c r="D1508" s="321" t="s">
        <v>446</v>
      </c>
      <c r="E1508" s="20" t="s">
        <v>19</v>
      </c>
      <c r="F1508" s="322">
        <v>14.028000000000001</v>
      </c>
      <c r="G1508" s="41"/>
      <c r="H1508" s="47"/>
    </row>
    <row r="1509" s="2" customFormat="1" ht="16.8" customHeight="1">
      <c r="A1509" s="41"/>
      <c r="B1509" s="47"/>
      <c r="C1509" s="321" t="s">
        <v>210</v>
      </c>
      <c r="D1509" s="321" t="s">
        <v>447</v>
      </c>
      <c r="E1509" s="20" t="s">
        <v>19</v>
      </c>
      <c r="F1509" s="322">
        <v>218.208</v>
      </c>
      <c r="G1509" s="41"/>
      <c r="H1509" s="47"/>
    </row>
    <row r="1510" s="2" customFormat="1" ht="16.8" customHeight="1">
      <c r="A1510" s="41"/>
      <c r="B1510" s="47"/>
      <c r="C1510" s="323" t="s">
        <v>9051</v>
      </c>
      <c r="D1510" s="41"/>
      <c r="E1510" s="41"/>
      <c r="F1510" s="41"/>
      <c r="G1510" s="41"/>
      <c r="H1510" s="47"/>
    </row>
    <row r="1511" s="2" customFormat="1">
      <c r="A1511" s="41"/>
      <c r="B1511" s="47"/>
      <c r="C1511" s="321" t="s">
        <v>436</v>
      </c>
      <c r="D1511" s="321" t="s">
        <v>9075</v>
      </c>
      <c r="E1511" s="20" t="s">
        <v>212</v>
      </c>
      <c r="F1511" s="322">
        <v>1666.037</v>
      </c>
      <c r="G1511" s="41"/>
      <c r="H1511" s="47"/>
    </row>
    <row r="1512" s="2" customFormat="1">
      <c r="A1512" s="41"/>
      <c r="B1512" s="47"/>
      <c r="C1512" s="321" t="s">
        <v>450</v>
      </c>
      <c r="D1512" s="321" t="s">
        <v>9158</v>
      </c>
      <c r="E1512" s="20" t="s">
        <v>212</v>
      </c>
      <c r="F1512" s="322">
        <v>21.821000000000002</v>
      </c>
      <c r="G1512" s="41"/>
      <c r="H1512" s="47"/>
    </row>
    <row r="1513" s="2" customFormat="1" ht="16.8" customHeight="1">
      <c r="A1513" s="41"/>
      <c r="B1513" s="47"/>
      <c r="C1513" s="321" t="s">
        <v>461</v>
      </c>
      <c r="D1513" s="321" t="s">
        <v>462</v>
      </c>
      <c r="E1513" s="20" t="s">
        <v>463</v>
      </c>
      <c r="F1513" s="322">
        <v>2722.9430000000002</v>
      </c>
      <c r="G1513" s="41"/>
      <c r="H1513" s="47"/>
    </row>
    <row r="1514" s="2" customFormat="1" ht="16.8" customHeight="1">
      <c r="A1514" s="41"/>
      <c r="B1514" s="47"/>
      <c r="C1514" s="321" t="s">
        <v>476</v>
      </c>
      <c r="D1514" s="321" t="s">
        <v>9072</v>
      </c>
      <c r="E1514" s="20" t="s">
        <v>212</v>
      </c>
      <c r="F1514" s="322">
        <v>2496.3380000000002</v>
      </c>
      <c r="G1514" s="41"/>
      <c r="H1514" s="47"/>
    </row>
    <row r="1515" s="2" customFormat="1" ht="16.8" customHeight="1">
      <c r="A1515" s="41"/>
      <c r="B1515" s="47"/>
      <c r="C1515" s="317" t="s">
        <v>205</v>
      </c>
      <c r="D1515" s="318" t="s">
        <v>205</v>
      </c>
      <c r="E1515" s="319" t="s">
        <v>153</v>
      </c>
      <c r="F1515" s="320">
        <v>61.270000000000003</v>
      </c>
      <c r="G1515" s="41"/>
      <c r="H1515" s="47"/>
    </row>
    <row r="1516" s="2" customFormat="1" ht="16.8" customHeight="1">
      <c r="A1516" s="41"/>
      <c r="B1516" s="47"/>
      <c r="C1516" s="321" t="s">
        <v>19</v>
      </c>
      <c r="D1516" s="321" t="s">
        <v>1348</v>
      </c>
      <c r="E1516" s="20" t="s">
        <v>19</v>
      </c>
      <c r="F1516" s="322">
        <v>0</v>
      </c>
      <c r="G1516" s="41"/>
      <c r="H1516" s="47"/>
    </row>
    <row r="1517" s="2" customFormat="1" ht="16.8" customHeight="1">
      <c r="A1517" s="41"/>
      <c r="B1517" s="47"/>
      <c r="C1517" s="321" t="s">
        <v>19</v>
      </c>
      <c r="D1517" s="321" t="s">
        <v>2069</v>
      </c>
      <c r="E1517" s="20" t="s">
        <v>19</v>
      </c>
      <c r="F1517" s="322">
        <v>0</v>
      </c>
      <c r="G1517" s="41"/>
      <c r="H1517" s="47"/>
    </row>
    <row r="1518" s="2" customFormat="1" ht="16.8" customHeight="1">
      <c r="A1518" s="41"/>
      <c r="B1518" s="47"/>
      <c r="C1518" s="321" t="s">
        <v>19</v>
      </c>
      <c r="D1518" s="321" t="s">
        <v>2448</v>
      </c>
      <c r="E1518" s="20" t="s">
        <v>19</v>
      </c>
      <c r="F1518" s="322">
        <v>47.869999999999997</v>
      </c>
      <c r="G1518" s="41"/>
      <c r="H1518" s="47"/>
    </row>
    <row r="1519" s="2" customFormat="1" ht="16.8" customHeight="1">
      <c r="A1519" s="41"/>
      <c r="B1519" s="47"/>
      <c r="C1519" s="321" t="s">
        <v>19</v>
      </c>
      <c r="D1519" s="321" t="s">
        <v>946</v>
      </c>
      <c r="E1519" s="20" t="s">
        <v>19</v>
      </c>
      <c r="F1519" s="322">
        <v>0</v>
      </c>
      <c r="G1519" s="41"/>
      <c r="H1519" s="47"/>
    </row>
    <row r="1520" s="2" customFormat="1" ht="16.8" customHeight="1">
      <c r="A1520" s="41"/>
      <c r="B1520" s="47"/>
      <c r="C1520" s="321" t="s">
        <v>19</v>
      </c>
      <c r="D1520" s="321" t="s">
        <v>2449</v>
      </c>
      <c r="E1520" s="20" t="s">
        <v>19</v>
      </c>
      <c r="F1520" s="322">
        <v>0</v>
      </c>
      <c r="G1520" s="41"/>
      <c r="H1520" s="47"/>
    </row>
    <row r="1521" s="2" customFormat="1" ht="16.8" customHeight="1">
      <c r="A1521" s="41"/>
      <c r="B1521" s="47"/>
      <c r="C1521" s="321" t="s">
        <v>19</v>
      </c>
      <c r="D1521" s="321" t="s">
        <v>2450</v>
      </c>
      <c r="E1521" s="20" t="s">
        <v>19</v>
      </c>
      <c r="F1521" s="322">
        <v>13.4</v>
      </c>
      <c r="G1521" s="41"/>
      <c r="H1521" s="47"/>
    </row>
    <row r="1522" s="2" customFormat="1" ht="16.8" customHeight="1">
      <c r="A1522" s="41"/>
      <c r="B1522" s="47"/>
      <c r="C1522" s="321" t="s">
        <v>205</v>
      </c>
      <c r="D1522" s="321" t="s">
        <v>386</v>
      </c>
      <c r="E1522" s="20" t="s">
        <v>19</v>
      </c>
      <c r="F1522" s="322">
        <v>61.270000000000003</v>
      </c>
      <c r="G1522" s="41"/>
      <c r="H1522" s="47"/>
    </row>
    <row r="1523" s="2" customFormat="1" ht="16.8" customHeight="1">
      <c r="A1523" s="41"/>
      <c r="B1523" s="47"/>
      <c r="C1523" s="323" t="s">
        <v>9051</v>
      </c>
      <c r="D1523" s="41"/>
      <c r="E1523" s="41"/>
      <c r="F1523" s="41"/>
      <c r="G1523" s="41"/>
      <c r="H1523" s="47"/>
    </row>
    <row r="1524" s="2" customFormat="1" ht="16.8" customHeight="1">
      <c r="A1524" s="41"/>
      <c r="B1524" s="47"/>
      <c r="C1524" s="321" t="s">
        <v>2445</v>
      </c>
      <c r="D1524" s="321" t="s">
        <v>2446</v>
      </c>
      <c r="E1524" s="20" t="s">
        <v>153</v>
      </c>
      <c r="F1524" s="322">
        <v>61.270000000000003</v>
      </c>
      <c r="G1524" s="41"/>
      <c r="H1524" s="47"/>
    </row>
    <row r="1525" s="2" customFormat="1" ht="16.8" customHeight="1">
      <c r="A1525" s="41"/>
      <c r="B1525" s="47"/>
      <c r="C1525" s="321" t="s">
        <v>2472</v>
      </c>
      <c r="D1525" s="321" t="s">
        <v>2473</v>
      </c>
      <c r="E1525" s="20" t="s">
        <v>212</v>
      </c>
      <c r="F1525" s="322">
        <v>15.44</v>
      </c>
      <c r="G1525" s="41"/>
      <c r="H1525" s="47"/>
    </row>
    <row r="1526" s="2" customFormat="1" ht="16.8" customHeight="1">
      <c r="A1526" s="41"/>
      <c r="B1526" s="47"/>
      <c r="C1526" s="321" t="s">
        <v>2463</v>
      </c>
      <c r="D1526" s="321" t="s">
        <v>2464</v>
      </c>
      <c r="E1526" s="20" t="s">
        <v>212</v>
      </c>
      <c r="F1526" s="322">
        <v>172.64599999999999</v>
      </c>
      <c r="G1526" s="41"/>
      <c r="H1526" s="47"/>
    </row>
    <row r="1527" s="2" customFormat="1" ht="16.8" customHeight="1">
      <c r="A1527" s="41"/>
      <c r="B1527" s="47"/>
      <c r="C1527" s="317" t="s">
        <v>281</v>
      </c>
      <c r="D1527" s="318" t="s">
        <v>282</v>
      </c>
      <c r="E1527" s="319" t="s">
        <v>230</v>
      </c>
      <c r="F1527" s="320">
        <v>245.47999999999999</v>
      </c>
      <c r="G1527" s="41"/>
      <c r="H1527" s="47"/>
    </row>
    <row r="1528" s="2" customFormat="1" ht="16.8" customHeight="1">
      <c r="A1528" s="41"/>
      <c r="B1528" s="47"/>
      <c r="C1528" s="321" t="s">
        <v>19</v>
      </c>
      <c r="D1528" s="321" t="s">
        <v>440</v>
      </c>
      <c r="E1528" s="20" t="s">
        <v>19</v>
      </c>
      <c r="F1528" s="322">
        <v>0</v>
      </c>
      <c r="G1528" s="41"/>
      <c r="H1528" s="47"/>
    </row>
    <row r="1529" s="2" customFormat="1" ht="16.8" customHeight="1">
      <c r="A1529" s="41"/>
      <c r="B1529" s="47"/>
      <c r="C1529" s="321" t="s">
        <v>19</v>
      </c>
      <c r="D1529" s="321" t="s">
        <v>668</v>
      </c>
      <c r="E1529" s="20" t="s">
        <v>19</v>
      </c>
      <c r="F1529" s="322">
        <v>0</v>
      </c>
      <c r="G1529" s="41"/>
      <c r="H1529" s="47"/>
    </row>
    <row r="1530" s="2" customFormat="1" ht="16.8" customHeight="1">
      <c r="A1530" s="41"/>
      <c r="B1530" s="47"/>
      <c r="C1530" s="321" t="s">
        <v>19</v>
      </c>
      <c r="D1530" s="321" t="s">
        <v>564</v>
      </c>
      <c r="E1530" s="20" t="s">
        <v>19</v>
      </c>
      <c r="F1530" s="322">
        <v>0</v>
      </c>
      <c r="G1530" s="41"/>
      <c r="H1530" s="47"/>
    </row>
    <row r="1531" s="2" customFormat="1" ht="16.8" customHeight="1">
      <c r="A1531" s="41"/>
      <c r="B1531" s="47"/>
      <c r="C1531" s="321" t="s">
        <v>19</v>
      </c>
      <c r="D1531" s="321" t="s">
        <v>1958</v>
      </c>
      <c r="E1531" s="20" t="s">
        <v>19</v>
      </c>
      <c r="F1531" s="322">
        <v>0</v>
      </c>
      <c r="G1531" s="41"/>
      <c r="H1531" s="47"/>
    </row>
    <row r="1532" s="2" customFormat="1" ht="16.8" customHeight="1">
      <c r="A1532" s="41"/>
      <c r="B1532" s="47"/>
      <c r="C1532" s="321" t="s">
        <v>19</v>
      </c>
      <c r="D1532" s="321" t="s">
        <v>2002</v>
      </c>
      <c r="E1532" s="20" t="s">
        <v>19</v>
      </c>
      <c r="F1532" s="322">
        <v>130.5</v>
      </c>
      <c r="G1532" s="41"/>
      <c r="H1532" s="47"/>
    </row>
    <row r="1533" s="2" customFormat="1" ht="16.8" customHeight="1">
      <c r="A1533" s="41"/>
      <c r="B1533" s="47"/>
      <c r="C1533" s="321" t="s">
        <v>19</v>
      </c>
      <c r="D1533" s="321" t="s">
        <v>1960</v>
      </c>
      <c r="E1533" s="20" t="s">
        <v>19</v>
      </c>
      <c r="F1533" s="322">
        <v>0</v>
      </c>
      <c r="G1533" s="41"/>
      <c r="H1533" s="47"/>
    </row>
    <row r="1534" s="2" customFormat="1" ht="16.8" customHeight="1">
      <c r="A1534" s="41"/>
      <c r="B1534" s="47"/>
      <c r="C1534" s="321" t="s">
        <v>19</v>
      </c>
      <c r="D1534" s="321" t="s">
        <v>2027</v>
      </c>
      <c r="E1534" s="20" t="s">
        <v>19</v>
      </c>
      <c r="F1534" s="322">
        <v>23</v>
      </c>
      <c r="G1534" s="41"/>
      <c r="H1534" s="47"/>
    </row>
    <row r="1535" s="2" customFormat="1" ht="16.8" customHeight="1">
      <c r="A1535" s="41"/>
      <c r="B1535" s="47"/>
      <c r="C1535" s="321" t="s">
        <v>19</v>
      </c>
      <c r="D1535" s="321" t="s">
        <v>1962</v>
      </c>
      <c r="E1535" s="20" t="s">
        <v>19</v>
      </c>
      <c r="F1535" s="322">
        <v>0</v>
      </c>
      <c r="G1535" s="41"/>
      <c r="H1535" s="47"/>
    </row>
    <row r="1536" s="2" customFormat="1" ht="16.8" customHeight="1">
      <c r="A1536" s="41"/>
      <c r="B1536" s="47"/>
      <c r="C1536" s="321" t="s">
        <v>19</v>
      </c>
      <c r="D1536" s="321" t="s">
        <v>2028</v>
      </c>
      <c r="E1536" s="20" t="s">
        <v>19</v>
      </c>
      <c r="F1536" s="322">
        <v>32.700000000000003</v>
      </c>
      <c r="G1536" s="41"/>
      <c r="H1536" s="47"/>
    </row>
    <row r="1537" s="2" customFormat="1" ht="16.8" customHeight="1">
      <c r="A1537" s="41"/>
      <c r="B1537" s="47"/>
      <c r="C1537" s="321" t="s">
        <v>19</v>
      </c>
      <c r="D1537" s="321" t="s">
        <v>674</v>
      </c>
      <c r="E1537" s="20" t="s">
        <v>19</v>
      </c>
      <c r="F1537" s="322">
        <v>0</v>
      </c>
      <c r="G1537" s="41"/>
      <c r="H1537" s="47"/>
    </row>
    <row r="1538" s="2" customFormat="1" ht="16.8" customHeight="1">
      <c r="A1538" s="41"/>
      <c r="B1538" s="47"/>
      <c r="C1538" s="321" t="s">
        <v>19</v>
      </c>
      <c r="D1538" s="321" t="s">
        <v>1964</v>
      </c>
      <c r="E1538" s="20" t="s">
        <v>19</v>
      </c>
      <c r="F1538" s="322">
        <v>33.880000000000003</v>
      </c>
      <c r="G1538" s="41"/>
      <c r="H1538" s="47"/>
    </row>
    <row r="1539" s="2" customFormat="1" ht="16.8" customHeight="1">
      <c r="A1539" s="41"/>
      <c r="B1539" s="47"/>
      <c r="C1539" s="321" t="s">
        <v>19</v>
      </c>
      <c r="D1539" s="321" t="s">
        <v>1965</v>
      </c>
      <c r="E1539" s="20" t="s">
        <v>19</v>
      </c>
      <c r="F1539" s="322">
        <v>0</v>
      </c>
      <c r="G1539" s="41"/>
      <c r="H1539" s="47"/>
    </row>
    <row r="1540" s="2" customFormat="1" ht="16.8" customHeight="1">
      <c r="A1540" s="41"/>
      <c r="B1540" s="47"/>
      <c r="C1540" s="321" t="s">
        <v>19</v>
      </c>
      <c r="D1540" s="321" t="s">
        <v>2029</v>
      </c>
      <c r="E1540" s="20" t="s">
        <v>19</v>
      </c>
      <c r="F1540" s="322">
        <v>25.399999999999999</v>
      </c>
      <c r="G1540" s="41"/>
      <c r="H1540" s="47"/>
    </row>
    <row r="1541" s="2" customFormat="1" ht="16.8" customHeight="1">
      <c r="A1541" s="41"/>
      <c r="B1541" s="47"/>
      <c r="C1541" s="321" t="s">
        <v>281</v>
      </c>
      <c r="D1541" s="321" t="s">
        <v>386</v>
      </c>
      <c r="E1541" s="20" t="s">
        <v>19</v>
      </c>
      <c r="F1541" s="322">
        <v>245.47999999999999</v>
      </c>
      <c r="G1541" s="41"/>
      <c r="H1541" s="47"/>
    </row>
    <row r="1542" s="2" customFormat="1" ht="16.8" customHeight="1">
      <c r="A1542" s="41"/>
      <c r="B1542" s="47"/>
      <c r="C1542" s="323" t="s">
        <v>9051</v>
      </c>
      <c r="D1542" s="41"/>
      <c r="E1542" s="41"/>
      <c r="F1542" s="41"/>
      <c r="G1542" s="41"/>
      <c r="H1542" s="47"/>
    </row>
    <row r="1543" s="2" customFormat="1" ht="16.8" customHeight="1">
      <c r="A1543" s="41"/>
      <c r="B1543" s="47"/>
      <c r="C1543" s="321" t="s">
        <v>2023</v>
      </c>
      <c r="D1543" s="321" t="s">
        <v>9159</v>
      </c>
      <c r="E1543" s="20" t="s">
        <v>230</v>
      </c>
      <c r="F1543" s="322">
        <v>245.47999999999999</v>
      </c>
      <c r="G1543" s="41"/>
      <c r="H1543" s="47"/>
    </row>
    <row r="1544" s="2" customFormat="1">
      <c r="A1544" s="41"/>
      <c r="B1544" s="47"/>
      <c r="C1544" s="321" t="s">
        <v>1976</v>
      </c>
      <c r="D1544" s="321" t="s">
        <v>1977</v>
      </c>
      <c r="E1544" s="20" t="s">
        <v>153</v>
      </c>
      <c r="F1544" s="322">
        <v>1059.6769999999999</v>
      </c>
      <c r="G1544" s="41"/>
      <c r="H1544" s="47"/>
    </row>
    <row r="1545" s="2" customFormat="1" ht="26.4" customHeight="1">
      <c r="A1545" s="41"/>
      <c r="B1545" s="47"/>
      <c r="C1545" s="316" t="s">
        <v>145</v>
      </c>
      <c r="D1545" s="316" t="s">
        <v>146</v>
      </c>
      <c r="E1545" s="41"/>
      <c r="F1545" s="41"/>
      <c r="G1545" s="41"/>
      <c r="H1545" s="47"/>
    </row>
    <row r="1546" s="2" customFormat="1" ht="16.8" customHeight="1">
      <c r="A1546" s="41"/>
      <c r="B1546" s="47"/>
      <c r="C1546" s="317" t="s">
        <v>316</v>
      </c>
      <c r="D1546" s="318" t="s">
        <v>317</v>
      </c>
      <c r="E1546" s="319" t="s">
        <v>212</v>
      </c>
      <c r="F1546" s="320">
        <v>203.66999999999999</v>
      </c>
      <c r="G1546" s="41"/>
      <c r="H1546" s="47"/>
    </row>
    <row r="1547" s="2" customFormat="1" ht="16.8" customHeight="1">
      <c r="A1547" s="41"/>
      <c r="B1547" s="47"/>
      <c r="C1547" s="317" t="s">
        <v>322</v>
      </c>
      <c r="D1547" s="318" t="s">
        <v>323</v>
      </c>
      <c r="E1547" s="319" t="s">
        <v>212</v>
      </c>
      <c r="F1547" s="320">
        <v>51</v>
      </c>
      <c r="G1547" s="41"/>
      <c r="H1547" s="47"/>
    </row>
    <row r="1548" s="2" customFormat="1" ht="16.8" customHeight="1">
      <c r="A1548" s="41"/>
      <c r="B1548" s="47"/>
      <c r="C1548" s="317" t="s">
        <v>313</v>
      </c>
      <c r="D1548" s="318" t="s">
        <v>314</v>
      </c>
      <c r="E1548" s="319" t="s">
        <v>212</v>
      </c>
      <c r="F1548" s="320">
        <v>1214.9200000000001</v>
      </c>
      <c r="G1548" s="41"/>
      <c r="H1548" s="47"/>
    </row>
    <row r="1549" s="2" customFormat="1" ht="16.8" customHeight="1">
      <c r="A1549" s="41"/>
      <c r="B1549" s="47"/>
      <c r="C1549" s="317" t="s">
        <v>307</v>
      </c>
      <c r="D1549" s="318" t="s">
        <v>308</v>
      </c>
      <c r="E1549" s="319" t="s">
        <v>212</v>
      </c>
      <c r="F1549" s="320">
        <v>183.16999999999999</v>
      </c>
      <c r="G1549" s="41"/>
      <c r="H1549" s="47"/>
    </row>
    <row r="1550" s="2" customFormat="1" ht="16.8" customHeight="1">
      <c r="A1550" s="41"/>
      <c r="B1550" s="47"/>
      <c r="C1550" s="317" t="s">
        <v>310</v>
      </c>
      <c r="D1550" s="318" t="s">
        <v>311</v>
      </c>
      <c r="E1550" s="319" t="s">
        <v>212</v>
      </c>
      <c r="F1550" s="320">
        <v>42.469999999999999</v>
      </c>
      <c r="G1550" s="41"/>
      <c r="H1550" s="47"/>
    </row>
    <row r="1551" s="2" customFormat="1" ht="16.8" customHeight="1">
      <c r="A1551" s="41"/>
      <c r="B1551" s="47"/>
      <c r="C1551" s="317" t="s">
        <v>9160</v>
      </c>
      <c r="D1551" s="318" t="s">
        <v>9161</v>
      </c>
      <c r="E1551" s="319" t="s">
        <v>153</v>
      </c>
      <c r="F1551" s="320">
        <v>453</v>
      </c>
      <c r="G1551" s="41"/>
      <c r="H1551" s="47"/>
    </row>
    <row r="1552" s="2" customFormat="1" ht="16.8" customHeight="1">
      <c r="A1552" s="41"/>
      <c r="B1552" s="47"/>
      <c r="C1552" s="317" t="s">
        <v>210</v>
      </c>
      <c r="D1552" s="318" t="s">
        <v>211</v>
      </c>
      <c r="E1552" s="319" t="s">
        <v>212</v>
      </c>
      <c r="F1552" s="320">
        <v>218.208</v>
      </c>
      <c r="G1552" s="41"/>
      <c r="H1552" s="47"/>
    </row>
    <row r="1553" s="2" customFormat="1" ht="7.44" customHeight="1">
      <c r="A1553" s="41"/>
      <c r="B1553" s="171"/>
      <c r="C1553" s="172"/>
      <c r="D1553" s="172"/>
      <c r="E1553" s="172"/>
      <c r="F1553" s="172"/>
      <c r="G1553" s="172"/>
      <c r="H1553" s="47"/>
    </row>
    <row r="1554" s="2" customFormat="1">
      <c r="A1554" s="41"/>
      <c r="B1554" s="41"/>
      <c r="C1554" s="41"/>
      <c r="D1554" s="41"/>
      <c r="E1554" s="41"/>
      <c r="F1554" s="41"/>
      <c r="G1554" s="41"/>
      <c r="H1554" s="41"/>
    </row>
  </sheetData>
  <sheetProtection sheet="1" formatColumns="0" formatRows="0" objects="1" scenarios="1" spinCount="100000" saltValue="iX5Zdsi9IszFiWRZUVBlNTpUf+i9S98P6HcvjOWzmHvMZpvbx519+73/U8Ue4tU8ZOyOaUoFN05es7NTxi1Yjw==" hashValue="UA/+yFSncvWsjthagsjXl4rVTpxG6zrKFlcN+noICz+vMPXqpgCeSF288H9eQKji2OD7NPzrOcUWyB57quPOUA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4" customWidth="1"/>
    <col min="2" max="2" width="1.667969" style="324" customWidth="1"/>
    <col min="3" max="4" width="5" style="324" customWidth="1"/>
    <col min="5" max="5" width="11.66016" style="324" customWidth="1"/>
    <col min="6" max="6" width="9.160156" style="324" customWidth="1"/>
    <col min="7" max="7" width="5" style="324" customWidth="1"/>
    <col min="8" max="8" width="77.83203" style="324" customWidth="1"/>
    <col min="9" max="10" width="20" style="324" customWidth="1"/>
    <col min="11" max="11" width="1.667969" style="324" customWidth="1"/>
  </cols>
  <sheetData>
    <row r="1" s="1" customFormat="1" ht="37.5" customHeight="1"/>
    <row r="2" s="1" customFormat="1" ht="7.5" customHeight="1">
      <c r="B2" s="325"/>
      <c r="C2" s="326"/>
      <c r="D2" s="326"/>
      <c r="E2" s="326"/>
      <c r="F2" s="326"/>
      <c r="G2" s="326"/>
      <c r="H2" s="326"/>
      <c r="I2" s="326"/>
      <c r="J2" s="326"/>
      <c r="K2" s="327"/>
    </row>
    <row r="3" s="17" customFormat="1" ht="45" customHeight="1">
      <c r="B3" s="328"/>
      <c r="C3" s="329" t="s">
        <v>9162</v>
      </c>
      <c r="D3" s="329"/>
      <c r="E3" s="329"/>
      <c r="F3" s="329"/>
      <c r="G3" s="329"/>
      <c r="H3" s="329"/>
      <c r="I3" s="329"/>
      <c r="J3" s="329"/>
      <c r="K3" s="330"/>
    </row>
    <row r="4" s="1" customFormat="1" ht="25.5" customHeight="1">
      <c r="B4" s="331"/>
      <c r="C4" s="332" t="s">
        <v>9163</v>
      </c>
      <c r="D4" s="332"/>
      <c r="E4" s="332"/>
      <c r="F4" s="332"/>
      <c r="G4" s="332"/>
      <c r="H4" s="332"/>
      <c r="I4" s="332"/>
      <c r="J4" s="332"/>
      <c r="K4" s="333"/>
    </row>
    <row r="5" s="1" customFormat="1" ht="5.25" customHeight="1">
      <c r="B5" s="331"/>
      <c r="C5" s="334"/>
      <c r="D5" s="334"/>
      <c r="E5" s="334"/>
      <c r="F5" s="334"/>
      <c r="G5" s="334"/>
      <c r="H5" s="334"/>
      <c r="I5" s="334"/>
      <c r="J5" s="334"/>
      <c r="K5" s="333"/>
    </row>
    <row r="6" s="1" customFormat="1" ht="15" customHeight="1">
      <c r="B6" s="331"/>
      <c r="C6" s="335" t="s">
        <v>9164</v>
      </c>
      <c r="D6" s="335"/>
      <c r="E6" s="335"/>
      <c r="F6" s="335"/>
      <c r="G6" s="335"/>
      <c r="H6" s="335"/>
      <c r="I6" s="335"/>
      <c r="J6" s="335"/>
      <c r="K6" s="333"/>
    </row>
    <row r="7" s="1" customFormat="1" ht="15" customHeight="1">
      <c r="B7" s="336"/>
      <c r="C7" s="335" t="s">
        <v>9165</v>
      </c>
      <c r="D7" s="335"/>
      <c r="E7" s="335"/>
      <c r="F7" s="335"/>
      <c r="G7" s="335"/>
      <c r="H7" s="335"/>
      <c r="I7" s="335"/>
      <c r="J7" s="335"/>
      <c r="K7" s="333"/>
    </row>
    <row r="8" s="1" customFormat="1" ht="12.75" customHeight="1">
      <c r="B8" s="336"/>
      <c r="C8" s="335"/>
      <c r="D8" s="335"/>
      <c r="E8" s="335"/>
      <c r="F8" s="335"/>
      <c r="G8" s="335"/>
      <c r="H8" s="335"/>
      <c r="I8" s="335"/>
      <c r="J8" s="335"/>
      <c r="K8" s="333"/>
    </row>
    <row r="9" s="1" customFormat="1" ht="15" customHeight="1">
      <c r="B9" s="336"/>
      <c r="C9" s="335" t="s">
        <v>9166</v>
      </c>
      <c r="D9" s="335"/>
      <c r="E9" s="335"/>
      <c r="F9" s="335"/>
      <c r="G9" s="335"/>
      <c r="H9" s="335"/>
      <c r="I9" s="335"/>
      <c r="J9" s="335"/>
      <c r="K9" s="333"/>
    </row>
    <row r="10" s="1" customFormat="1" ht="15" customHeight="1">
      <c r="B10" s="336"/>
      <c r="C10" s="335"/>
      <c r="D10" s="335" t="s">
        <v>9167</v>
      </c>
      <c r="E10" s="335"/>
      <c r="F10" s="335"/>
      <c r="G10" s="335"/>
      <c r="H10" s="335"/>
      <c r="I10" s="335"/>
      <c r="J10" s="335"/>
      <c r="K10" s="333"/>
    </row>
    <row r="11" s="1" customFormat="1" ht="15" customHeight="1">
      <c r="B11" s="336"/>
      <c r="C11" s="337"/>
      <c r="D11" s="335" t="s">
        <v>9168</v>
      </c>
      <c r="E11" s="335"/>
      <c r="F11" s="335"/>
      <c r="G11" s="335"/>
      <c r="H11" s="335"/>
      <c r="I11" s="335"/>
      <c r="J11" s="335"/>
      <c r="K11" s="333"/>
    </row>
    <row r="12" s="1" customFormat="1" ht="15" customHeight="1">
      <c r="B12" s="336"/>
      <c r="C12" s="337"/>
      <c r="D12" s="335"/>
      <c r="E12" s="335"/>
      <c r="F12" s="335"/>
      <c r="G12" s="335"/>
      <c r="H12" s="335"/>
      <c r="I12" s="335"/>
      <c r="J12" s="335"/>
      <c r="K12" s="333"/>
    </row>
    <row r="13" s="1" customFormat="1" ht="15" customHeight="1">
      <c r="B13" s="336"/>
      <c r="C13" s="337"/>
      <c r="D13" s="338" t="s">
        <v>9169</v>
      </c>
      <c r="E13" s="335"/>
      <c r="F13" s="335"/>
      <c r="G13" s="335"/>
      <c r="H13" s="335"/>
      <c r="I13" s="335"/>
      <c r="J13" s="335"/>
      <c r="K13" s="333"/>
    </row>
    <row r="14" s="1" customFormat="1" ht="12.75" customHeight="1">
      <c r="B14" s="336"/>
      <c r="C14" s="337"/>
      <c r="D14" s="337"/>
      <c r="E14" s="337"/>
      <c r="F14" s="337"/>
      <c r="G14" s="337"/>
      <c r="H14" s="337"/>
      <c r="I14" s="337"/>
      <c r="J14" s="337"/>
      <c r="K14" s="333"/>
    </row>
    <row r="15" s="1" customFormat="1" ht="15" customHeight="1">
      <c r="B15" s="336"/>
      <c r="C15" s="337"/>
      <c r="D15" s="335" t="s">
        <v>9170</v>
      </c>
      <c r="E15" s="335"/>
      <c r="F15" s="335"/>
      <c r="G15" s="335"/>
      <c r="H15" s="335"/>
      <c r="I15" s="335"/>
      <c r="J15" s="335"/>
      <c r="K15" s="333"/>
    </row>
    <row r="16" s="1" customFormat="1" ht="15" customHeight="1">
      <c r="B16" s="336"/>
      <c r="C16" s="337"/>
      <c r="D16" s="335" t="s">
        <v>9171</v>
      </c>
      <c r="E16" s="335"/>
      <c r="F16" s="335"/>
      <c r="G16" s="335"/>
      <c r="H16" s="335"/>
      <c r="I16" s="335"/>
      <c r="J16" s="335"/>
      <c r="K16" s="333"/>
    </row>
    <row r="17" s="1" customFormat="1" ht="15" customHeight="1">
      <c r="B17" s="336"/>
      <c r="C17" s="337"/>
      <c r="D17" s="335" t="s">
        <v>9172</v>
      </c>
      <c r="E17" s="335"/>
      <c r="F17" s="335"/>
      <c r="G17" s="335"/>
      <c r="H17" s="335"/>
      <c r="I17" s="335"/>
      <c r="J17" s="335"/>
      <c r="K17" s="333"/>
    </row>
    <row r="18" s="1" customFormat="1" ht="15" customHeight="1">
      <c r="B18" s="336"/>
      <c r="C18" s="337"/>
      <c r="D18" s="337"/>
      <c r="E18" s="339" t="s">
        <v>84</v>
      </c>
      <c r="F18" s="335" t="s">
        <v>9173</v>
      </c>
      <c r="G18" s="335"/>
      <c r="H18" s="335"/>
      <c r="I18" s="335"/>
      <c r="J18" s="335"/>
      <c r="K18" s="333"/>
    </row>
    <row r="19" s="1" customFormat="1" ht="15" customHeight="1">
      <c r="B19" s="336"/>
      <c r="C19" s="337"/>
      <c r="D19" s="337"/>
      <c r="E19" s="339" t="s">
        <v>9174</v>
      </c>
      <c r="F19" s="335" t="s">
        <v>9175</v>
      </c>
      <c r="G19" s="335"/>
      <c r="H19" s="335"/>
      <c r="I19" s="335"/>
      <c r="J19" s="335"/>
      <c r="K19" s="333"/>
    </row>
    <row r="20" s="1" customFormat="1" ht="15" customHeight="1">
      <c r="B20" s="336"/>
      <c r="C20" s="337"/>
      <c r="D20" s="337"/>
      <c r="E20" s="339" t="s">
        <v>9176</v>
      </c>
      <c r="F20" s="335" t="s">
        <v>9177</v>
      </c>
      <c r="G20" s="335"/>
      <c r="H20" s="335"/>
      <c r="I20" s="335"/>
      <c r="J20" s="335"/>
      <c r="K20" s="333"/>
    </row>
    <row r="21" s="1" customFormat="1" ht="15" customHeight="1">
      <c r="B21" s="336"/>
      <c r="C21" s="337"/>
      <c r="D21" s="337"/>
      <c r="E21" s="339" t="s">
        <v>9178</v>
      </c>
      <c r="F21" s="335" t="s">
        <v>9179</v>
      </c>
      <c r="G21" s="335"/>
      <c r="H21" s="335"/>
      <c r="I21" s="335"/>
      <c r="J21" s="335"/>
      <c r="K21" s="333"/>
    </row>
    <row r="22" s="1" customFormat="1" ht="15" customHeight="1">
      <c r="B22" s="336"/>
      <c r="C22" s="337"/>
      <c r="D22" s="337"/>
      <c r="E22" s="339" t="s">
        <v>9180</v>
      </c>
      <c r="F22" s="335" t="s">
        <v>8445</v>
      </c>
      <c r="G22" s="335"/>
      <c r="H22" s="335"/>
      <c r="I22" s="335"/>
      <c r="J22" s="335"/>
      <c r="K22" s="333"/>
    </row>
    <row r="23" s="1" customFormat="1" ht="15" customHeight="1">
      <c r="B23" s="336"/>
      <c r="C23" s="337"/>
      <c r="D23" s="337"/>
      <c r="E23" s="339" t="s">
        <v>90</v>
      </c>
      <c r="F23" s="335" t="s">
        <v>9181</v>
      </c>
      <c r="G23" s="335"/>
      <c r="H23" s="335"/>
      <c r="I23" s="335"/>
      <c r="J23" s="335"/>
      <c r="K23" s="333"/>
    </row>
    <row r="24" s="1" customFormat="1" ht="12.75" customHeight="1">
      <c r="B24" s="336"/>
      <c r="C24" s="337"/>
      <c r="D24" s="337"/>
      <c r="E24" s="337"/>
      <c r="F24" s="337"/>
      <c r="G24" s="337"/>
      <c r="H24" s="337"/>
      <c r="I24" s="337"/>
      <c r="J24" s="337"/>
      <c r="K24" s="333"/>
    </row>
    <row r="25" s="1" customFormat="1" ht="15" customHeight="1">
      <c r="B25" s="336"/>
      <c r="C25" s="335" t="s">
        <v>9182</v>
      </c>
      <c r="D25" s="335"/>
      <c r="E25" s="335"/>
      <c r="F25" s="335"/>
      <c r="G25" s="335"/>
      <c r="H25" s="335"/>
      <c r="I25" s="335"/>
      <c r="J25" s="335"/>
      <c r="K25" s="333"/>
    </row>
    <row r="26" s="1" customFormat="1" ht="15" customHeight="1">
      <c r="B26" s="336"/>
      <c r="C26" s="335" t="s">
        <v>9183</v>
      </c>
      <c r="D26" s="335"/>
      <c r="E26" s="335"/>
      <c r="F26" s="335"/>
      <c r="G26" s="335"/>
      <c r="H26" s="335"/>
      <c r="I26" s="335"/>
      <c r="J26" s="335"/>
      <c r="K26" s="333"/>
    </row>
    <row r="27" s="1" customFormat="1" ht="15" customHeight="1">
      <c r="B27" s="336"/>
      <c r="C27" s="335"/>
      <c r="D27" s="335" t="s">
        <v>9184</v>
      </c>
      <c r="E27" s="335"/>
      <c r="F27" s="335"/>
      <c r="G27" s="335"/>
      <c r="H27" s="335"/>
      <c r="I27" s="335"/>
      <c r="J27" s="335"/>
      <c r="K27" s="333"/>
    </row>
    <row r="28" s="1" customFormat="1" ht="15" customHeight="1">
      <c r="B28" s="336"/>
      <c r="C28" s="337"/>
      <c r="D28" s="335" t="s">
        <v>9185</v>
      </c>
      <c r="E28" s="335"/>
      <c r="F28" s="335"/>
      <c r="G28" s="335"/>
      <c r="H28" s="335"/>
      <c r="I28" s="335"/>
      <c r="J28" s="335"/>
      <c r="K28" s="333"/>
    </row>
    <row r="29" s="1" customFormat="1" ht="12.75" customHeight="1">
      <c r="B29" s="336"/>
      <c r="C29" s="337"/>
      <c r="D29" s="337"/>
      <c r="E29" s="337"/>
      <c r="F29" s="337"/>
      <c r="G29" s="337"/>
      <c r="H29" s="337"/>
      <c r="I29" s="337"/>
      <c r="J29" s="337"/>
      <c r="K29" s="333"/>
    </row>
    <row r="30" s="1" customFormat="1" ht="15" customHeight="1">
      <c r="B30" s="336"/>
      <c r="C30" s="337"/>
      <c r="D30" s="335" t="s">
        <v>9186</v>
      </c>
      <c r="E30" s="335"/>
      <c r="F30" s="335"/>
      <c r="G30" s="335"/>
      <c r="H30" s="335"/>
      <c r="I30" s="335"/>
      <c r="J30" s="335"/>
      <c r="K30" s="333"/>
    </row>
    <row r="31" s="1" customFormat="1" ht="15" customHeight="1">
      <c r="B31" s="336"/>
      <c r="C31" s="337"/>
      <c r="D31" s="335" t="s">
        <v>9187</v>
      </c>
      <c r="E31" s="335"/>
      <c r="F31" s="335"/>
      <c r="G31" s="335"/>
      <c r="H31" s="335"/>
      <c r="I31" s="335"/>
      <c r="J31" s="335"/>
      <c r="K31" s="333"/>
    </row>
    <row r="32" s="1" customFormat="1" ht="12.75" customHeight="1">
      <c r="B32" s="336"/>
      <c r="C32" s="337"/>
      <c r="D32" s="337"/>
      <c r="E32" s="337"/>
      <c r="F32" s="337"/>
      <c r="G32" s="337"/>
      <c r="H32" s="337"/>
      <c r="I32" s="337"/>
      <c r="J32" s="337"/>
      <c r="K32" s="333"/>
    </row>
    <row r="33" s="1" customFormat="1" ht="15" customHeight="1">
      <c r="B33" s="336"/>
      <c r="C33" s="337"/>
      <c r="D33" s="335" t="s">
        <v>9188</v>
      </c>
      <c r="E33" s="335"/>
      <c r="F33" s="335"/>
      <c r="G33" s="335"/>
      <c r="H33" s="335"/>
      <c r="I33" s="335"/>
      <c r="J33" s="335"/>
      <c r="K33" s="333"/>
    </row>
    <row r="34" s="1" customFormat="1" ht="15" customHeight="1">
      <c r="B34" s="336"/>
      <c r="C34" s="337"/>
      <c r="D34" s="335" t="s">
        <v>9189</v>
      </c>
      <c r="E34" s="335"/>
      <c r="F34" s="335"/>
      <c r="G34" s="335"/>
      <c r="H34" s="335"/>
      <c r="I34" s="335"/>
      <c r="J34" s="335"/>
      <c r="K34" s="333"/>
    </row>
    <row r="35" s="1" customFormat="1" ht="15" customHeight="1">
      <c r="B35" s="336"/>
      <c r="C35" s="337"/>
      <c r="D35" s="335" t="s">
        <v>9190</v>
      </c>
      <c r="E35" s="335"/>
      <c r="F35" s="335"/>
      <c r="G35" s="335"/>
      <c r="H35" s="335"/>
      <c r="I35" s="335"/>
      <c r="J35" s="335"/>
      <c r="K35" s="333"/>
    </row>
    <row r="36" s="1" customFormat="1" ht="15" customHeight="1">
      <c r="B36" s="336"/>
      <c r="C36" s="337"/>
      <c r="D36" s="335"/>
      <c r="E36" s="338" t="s">
        <v>359</v>
      </c>
      <c r="F36" s="335"/>
      <c r="G36" s="335" t="s">
        <v>9191</v>
      </c>
      <c r="H36" s="335"/>
      <c r="I36" s="335"/>
      <c r="J36" s="335"/>
      <c r="K36" s="333"/>
    </row>
    <row r="37" s="1" customFormat="1" ht="30.75" customHeight="1">
      <c r="B37" s="336"/>
      <c r="C37" s="337"/>
      <c r="D37" s="335"/>
      <c r="E37" s="338" t="s">
        <v>9192</v>
      </c>
      <c r="F37" s="335"/>
      <c r="G37" s="335" t="s">
        <v>9193</v>
      </c>
      <c r="H37" s="335"/>
      <c r="I37" s="335"/>
      <c r="J37" s="335"/>
      <c r="K37" s="333"/>
    </row>
    <row r="38" s="1" customFormat="1" ht="15" customHeight="1">
      <c r="B38" s="336"/>
      <c r="C38" s="337"/>
      <c r="D38" s="335"/>
      <c r="E38" s="338" t="s">
        <v>59</v>
      </c>
      <c r="F38" s="335"/>
      <c r="G38" s="335" t="s">
        <v>9194</v>
      </c>
      <c r="H38" s="335"/>
      <c r="I38" s="335"/>
      <c r="J38" s="335"/>
      <c r="K38" s="333"/>
    </row>
    <row r="39" s="1" customFormat="1" ht="15" customHeight="1">
      <c r="B39" s="336"/>
      <c r="C39" s="337"/>
      <c r="D39" s="335"/>
      <c r="E39" s="338" t="s">
        <v>60</v>
      </c>
      <c r="F39" s="335"/>
      <c r="G39" s="335" t="s">
        <v>9195</v>
      </c>
      <c r="H39" s="335"/>
      <c r="I39" s="335"/>
      <c r="J39" s="335"/>
      <c r="K39" s="333"/>
    </row>
    <row r="40" s="1" customFormat="1" ht="15" customHeight="1">
      <c r="B40" s="336"/>
      <c r="C40" s="337"/>
      <c r="D40" s="335"/>
      <c r="E40" s="338" t="s">
        <v>360</v>
      </c>
      <c r="F40" s="335"/>
      <c r="G40" s="335" t="s">
        <v>9196</v>
      </c>
      <c r="H40" s="335"/>
      <c r="I40" s="335"/>
      <c r="J40" s="335"/>
      <c r="K40" s="333"/>
    </row>
    <row r="41" s="1" customFormat="1" ht="15" customHeight="1">
      <c r="B41" s="336"/>
      <c r="C41" s="337"/>
      <c r="D41" s="335"/>
      <c r="E41" s="338" t="s">
        <v>361</v>
      </c>
      <c r="F41" s="335"/>
      <c r="G41" s="335" t="s">
        <v>9197</v>
      </c>
      <c r="H41" s="335"/>
      <c r="I41" s="335"/>
      <c r="J41" s="335"/>
      <c r="K41" s="333"/>
    </row>
    <row r="42" s="1" customFormat="1" ht="15" customHeight="1">
      <c r="B42" s="336"/>
      <c r="C42" s="337"/>
      <c r="D42" s="335"/>
      <c r="E42" s="338" t="s">
        <v>9198</v>
      </c>
      <c r="F42" s="335"/>
      <c r="G42" s="335" t="s">
        <v>9199</v>
      </c>
      <c r="H42" s="335"/>
      <c r="I42" s="335"/>
      <c r="J42" s="335"/>
      <c r="K42" s="333"/>
    </row>
    <row r="43" s="1" customFormat="1" ht="15" customHeight="1">
      <c r="B43" s="336"/>
      <c r="C43" s="337"/>
      <c r="D43" s="335"/>
      <c r="E43" s="338"/>
      <c r="F43" s="335"/>
      <c r="G43" s="335" t="s">
        <v>9200</v>
      </c>
      <c r="H43" s="335"/>
      <c r="I43" s="335"/>
      <c r="J43" s="335"/>
      <c r="K43" s="333"/>
    </row>
    <row r="44" s="1" customFormat="1" ht="15" customHeight="1">
      <c r="B44" s="336"/>
      <c r="C44" s="337"/>
      <c r="D44" s="335"/>
      <c r="E44" s="338" t="s">
        <v>9201</v>
      </c>
      <c r="F44" s="335"/>
      <c r="G44" s="335" t="s">
        <v>9202</v>
      </c>
      <c r="H44" s="335"/>
      <c r="I44" s="335"/>
      <c r="J44" s="335"/>
      <c r="K44" s="333"/>
    </row>
    <row r="45" s="1" customFormat="1" ht="15" customHeight="1">
      <c r="B45" s="336"/>
      <c r="C45" s="337"/>
      <c r="D45" s="335"/>
      <c r="E45" s="338" t="s">
        <v>363</v>
      </c>
      <c r="F45" s="335"/>
      <c r="G45" s="335" t="s">
        <v>9203</v>
      </c>
      <c r="H45" s="335"/>
      <c r="I45" s="335"/>
      <c r="J45" s="335"/>
      <c r="K45" s="333"/>
    </row>
    <row r="46" s="1" customFormat="1" ht="12.75" customHeight="1">
      <c r="B46" s="336"/>
      <c r="C46" s="337"/>
      <c r="D46" s="335"/>
      <c r="E46" s="335"/>
      <c r="F46" s="335"/>
      <c r="G46" s="335"/>
      <c r="H46" s="335"/>
      <c r="I46" s="335"/>
      <c r="J46" s="335"/>
      <c r="K46" s="333"/>
    </row>
    <row r="47" s="1" customFormat="1" ht="15" customHeight="1">
      <c r="B47" s="336"/>
      <c r="C47" s="337"/>
      <c r="D47" s="335" t="s">
        <v>9204</v>
      </c>
      <c r="E47" s="335"/>
      <c r="F47" s="335"/>
      <c r="G47" s="335"/>
      <c r="H47" s="335"/>
      <c r="I47" s="335"/>
      <c r="J47" s="335"/>
      <c r="K47" s="333"/>
    </row>
    <row r="48" s="1" customFormat="1" ht="15" customHeight="1">
      <c r="B48" s="336"/>
      <c r="C48" s="337"/>
      <c r="D48" s="337"/>
      <c r="E48" s="335" t="s">
        <v>9205</v>
      </c>
      <c r="F48" s="335"/>
      <c r="G48" s="335"/>
      <c r="H48" s="335"/>
      <c r="I48" s="335"/>
      <c r="J48" s="335"/>
      <c r="K48" s="333"/>
    </row>
    <row r="49" s="1" customFormat="1" ht="15" customHeight="1">
      <c r="B49" s="336"/>
      <c r="C49" s="337"/>
      <c r="D49" s="337"/>
      <c r="E49" s="335" t="s">
        <v>9206</v>
      </c>
      <c r="F49" s="335"/>
      <c r="G49" s="335"/>
      <c r="H49" s="335"/>
      <c r="I49" s="335"/>
      <c r="J49" s="335"/>
      <c r="K49" s="333"/>
    </row>
    <row r="50" s="1" customFormat="1" ht="15" customHeight="1">
      <c r="B50" s="336"/>
      <c r="C50" s="337"/>
      <c r="D50" s="337"/>
      <c r="E50" s="335" t="s">
        <v>9207</v>
      </c>
      <c r="F50" s="335"/>
      <c r="G50" s="335"/>
      <c r="H50" s="335"/>
      <c r="I50" s="335"/>
      <c r="J50" s="335"/>
      <c r="K50" s="333"/>
    </row>
    <row r="51" s="1" customFormat="1" ht="15" customHeight="1">
      <c r="B51" s="336"/>
      <c r="C51" s="337"/>
      <c r="D51" s="335" t="s">
        <v>9208</v>
      </c>
      <c r="E51" s="335"/>
      <c r="F51" s="335"/>
      <c r="G51" s="335"/>
      <c r="H51" s="335"/>
      <c r="I51" s="335"/>
      <c r="J51" s="335"/>
      <c r="K51" s="333"/>
    </row>
    <row r="52" s="1" customFormat="1" ht="25.5" customHeight="1">
      <c r="B52" s="331"/>
      <c r="C52" s="332" t="s">
        <v>9209</v>
      </c>
      <c r="D52" s="332"/>
      <c r="E52" s="332"/>
      <c r="F52" s="332"/>
      <c r="G52" s="332"/>
      <c r="H52" s="332"/>
      <c r="I52" s="332"/>
      <c r="J52" s="332"/>
      <c r="K52" s="333"/>
    </row>
    <row r="53" s="1" customFormat="1" ht="5.25" customHeight="1">
      <c r="B53" s="331"/>
      <c r="C53" s="334"/>
      <c r="D53" s="334"/>
      <c r="E53" s="334"/>
      <c r="F53" s="334"/>
      <c r="G53" s="334"/>
      <c r="H53" s="334"/>
      <c r="I53" s="334"/>
      <c r="J53" s="334"/>
      <c r="K53" s="333"/>
    </row>
    <row r="54" s="1" customFormat="1" ht="15" customHeight="1">
      <c r="B54" s="331"/>
      <c r="C54" s="335" t="s">
        <v>9210</v>
      </c>
      <c r="D54" s="335"/>
      <c r="E54" s="335"/>
      <c r="F54" s="335"/>
      <c r="G54" s="335"/>
      <c r="H54" s="335"/>
      <c r="I54" s="335"/>
      <c r="J54" s="335"/>
      <c r="K54" s="333"/>
    </row>
    <row r="55" s="1" customFormat="1" ht="15" customHeight="1">
      <c r="B55" s="331"/>
      <c r="C55" s="335" t="s">
        <v>9211</v>
      </c>
      <c r="D55" s="335"/>
      <c r="E55" s="335"/>
      <c r="F55" s="335"/>
      <c r="G55" s="335"/>
      <c r="H55" s="335"/>
      <c r="I55" s="335"/>
      <c r="J55" s="335"/>
      <c r="K55" s="333"/>
    </row>
    <row r="56" s="1" customFormat="1" ht="12.75" customHeight="1">
      <c r="B56" s="331"/>
      <c r="C56" s="335"/>
      <c r="D56" s="335"/>
      <c r="E56" s="335"/>
      <c r="F56" s="335"/>
      <c r="G56" s="335"/>
      <c r="H56" s="335"/>
      <c r="I56" s="335"/>
      <c r="J56" s="335"/>
      <c r="K56" s="333"/>
    </row>
    <row r="57" s="1" customFormat="1" ht="15" customHeight="1">
      <c r="B57" s="331"/>
      <c r="C57" s="335" t="s">
        <v>9212</v>
      </c>
      <c r="D57" s="335"/>
      <c r="E57" s="335"/>
      <c r="F57" s="335"/>
      <c r="G57" s="335"/>
      <c r="H57" s="335"/>
      <c r="I57" s="335"/>
      <c r="J57" s="335"/>
      <c r="K57" s="333"/>
    </row>
    <row r="58" s="1" customFormat="1" ht="15" customHeight="1">
      <c r="B58" s="331"/>
      <c r="C58" s="337"/>
      <c r="D58" s="335" t="s">
        <v>9213</v>
      </c>
      <c r="E58" s="335"/>
      <c r="F58" s="335"/>
      <c r="G58" s="335"/>
      <c r="H58" s="335"/>
      <c r="I58" s="335"/>
      <c r="J58" s="335"/>
      <c r="K58" s="333"/>
    </row>
    <row r="59" s="1" customFormat="1" ht="15" customHeight="1">
      <c r="B59" s="331"/>
      <c r="C59" s="337"/>
      <c r="D59" s="335" t="s">
        <v>9214</v>
      </c>
      <c r="E59" s="335"/>
      <c r="F59" s="335"/>
      <c r="G59" s="335"/>
      <c r="H59" s="335"/>
      <c r="I59" s="335"/>
      <c r="J59" s="335"/>
      <c r="K59" s="333"/>
    </row>
    <row r="60" s="1" customFormat="1" ht="15" customHeight="1">
      <c r="B60" s="331"/>
      <c r="C60" s="337"/>
      <c r="D60" s="335" t="s">
        <v>9215</v>
      </c>
      <c r="E60" s="335"/>
      <c r="F60" s="335"/>
      <c r="G60" s="335"/>
      <c r="H60" s="335"/>
      <c r="I60" s="335"/>
      <c r="J60" s="335"/>
      <c r="K60" s="333"/>
    </row>
    <row r="61" s="1" customFormat="1" ht="15" customHeight="1">
      <c r="B61" s="331"/>
      <c r="C61" s="337"/>
      <c r="D61" s="335" t="s">
        <v>9216</v>
      </c>
      <c r="E61" s="335"/>
      <c r="F61" s="335"/>
      <c r="G61" s="335"/>
      <c r="H61" s="335"/>
      <c r="I61" s="335"/>
      <c r="J61" s="335"/>
      <c r="K61" s="333"/>
    </row>
    <row r="62" s="1" customFormat="1" ht="15" customHeight="1">
      <c r="B62" s="331"/>
      <c r="C62" s="337"/>
      <c r="D62" s="340" t="s">
        <v>9217</v>
      </c>
      <c r="E62" s="340"/>
      <c r="F62" s="340"/>
      <c r="G62" s="340"/>
      <c r="H62" s="340"/>
      <c r="I62" s="340"/>
      <c r="J62" s="340"/>
      <c r="K62" s="333"/>
    </row>
    <row r="63" s="1" customFormat="1" ht="15" customHeight="1">
      <c r="B63" s="331"/>
      <c r="C63" s="337"/>
      <c r="D63" s="335" t="s">
        <v>9218</v>
      </c>
      <c r="E63" s="335"/>
      <c r="F63" s="335"/>
      <c r="G63" s="335"/>
      <c r="H63" s="335"/>
      <c r="I63" s="335"/>
      <c r="J63" s="335"/>
      <c r="K63" s="333"/>
    </row>
    <row r="64" s="1" customFormat="1" ht="12.75" customHeight="1">
      <c r="B64" s="331"/>
      <c r="C64" s="337"/>
      <c r="D64" s="337"/>
      <c r="E64" s="341"/>
      <c r="F64" s="337"/>
      <c r="G64" s="337"/>
      <c r="H64" s="337"/>
      <c r="I64" s="337"/>
      <c r="J64" s="337"/>
      <c r="K64" s="333"/>
    </row>
    <row r="65" s="1" customFormat="1" ht="15" customHeight="1">
      <c r="B65" s="331"/>
      <c r="C65" s="337"/>
      <c r="D65" s="335" t="s">
        <v>9219</v>
      </c>
      <c r="E65" s="335"/>
      <c r="F65" s="335"/>
      <c r="G65" s="335"/>
      <c r="H65" s="335"/>
      <c r="I65" s="335"/>
      <c r="J65" s="335"/>
      <c r="K65" s="333"/>
    </row>
    <row r="66" s="1" customFormat="1" ht="15" customHeight="1">
      <c r="B66" s="331"/>
      <c r="C66" s="337"/>
      <c r="D66" s="340" t="s">
        <v>9220</v>
      </c>
      <c r="E66" s="340"/>
      <c r="F66" s="340"/>
      <c r="G66" s="340"/>
      <c r="H66" s="340"/>
      <c r="I66" s="340"/>
      <c r="J66" s="340"/>
      <c r="K66" s="333"/>
    </row>
    <row r="67" s="1" customFormat="1" ht="15" customHeight="1">
      <c r="B67" s="331"/>
      <c r="C67" s="337"/>
      <c r="D67" s="335" t="s">
        <v>9221</v>
      </c>
      <c r="E67" s="335"/>
      <c r="F67" s="335"/>
      <c r="G67" s="335"/>
      <c r="H67" s="335"/>
      <c r="I67" s="335"/>
      <c r="J67" s="335"/>
      <c r="K67" s="333"/>
    </row>
    <row r="68" s="1" customFormat="1" ht="15" customHeight="1">
      <c r="B68" s="331"/>
      <c r="C68" s="337"/>
      <c r="D68" s="335" t="s">
        <v>9222</v>
      </c>
      <c r="E68" s="335"/>
      <c r="F68" s="335"/>
      <c r="G68" s="335"/>
      <c r="H68" s="335"/>
      <c r="I68" s="335"/>
      <c r="J68" s="335"/>
      <c r="K68" s="333"/>
    </row>
    <row r="69" s="1" customFormat="1" ht="15" customHeight="1">
      <c r="B69" s="331"/>
      <c r="C69" s="337"/>
      <c r="D69" s="335" t="s">
        <v>9223</v>
      </c>
      <c r="E69" s="335"/>
      <c r="F69" s="335"/>
      <c r="G69" s="335"/>
      <c r="H69" s="335"/>
      <c r="I69" s="335"/>
      <c r="J69" s="335"/>
      <c r="K69" s="333"/>
    </row>
    <row r="70" s="1" customFormat="1" ht="15" customHeight="1">
      <c r="B70" s="331"/>
      <c r="C70" s="337"/>
      <c r="D70" s="335" t="s">
        <v>9224</v>
      </c>
      <c r="E70" s="335"/>
      <c r="F70" s="335"/>
      <c r="G70" s="335"/>
      <c r="H70" s="335"/>
      <c r="I70" s="335"/>
      <c r="J70" s="335"/>
      <c r="K70" s="333"/>
    </row>
    <row r="71" s="1" customFormat="1" ht="12.75" customHeight="1">
      <c r="B71" s="342"/>
      <c r="C71" s="343"/>
      <c r="D71" s="343"/>
      <c r="E71" s="343"/>
      <c r="F71" s="343"/>
      <c r="G71" s="343"/>
      <c r="H71" s="343"/>
      <c r="I71" s="343"/>
      <c r="J71" s="343"/>
      <c r="K71" s="344"/>
    </row>
    <row r="72" s="1" customFormat="1" ht="18.75" customHeight="1">
      <c r="B72" s="345"/>
      <c r="C72" s="345"/>
      <c r="D72" s="345"/>
      <c r="E72" s="345"/>
      <c r="F72" s="345"/>
      <c r="G72" s="345"/>
      <c r="H72" s="345"/>
      <c r="I72" s="345"/>
      <c r="J72" s="345"/>
      <c r="K72" s="346"/>
    </row>
    <row r="73" s="1" customFormat="1" ht="18.75" customHeight="1">
      <c r="B73" s="346"/>
      <c r="C73" s="346"/>
      <c r="D73" s="346"/>
      <c r="E73" s="346"/>
      <c r="F73" s="346"/>
      <c r="G73" s="346"/>
      <c r="H73" s="346"/>
      <c r="I73" s="346"/>
      <c r="J73" s="346"/>
      <c r="K73" s="346"/>
    </row>
    <row r="74" s="1" customFormat="1" ht="7.5" customHeight="1">
      <c r="B74" s="347"/>
      <c r="C74" s="348"/>
      <c r="D74" s="348"/>
      <c r="E74" s="348"/>
      <c r="F74" s="348"/>
      <c r="G74" s="348"/>
      <c r="H74" s="348"/>
      <c r="I74" s="348"/>
      <c r="J74" s="348"/>
      <c r="K74" s="349"/>
    </row>
    <row r="75" s="1" customFormat="1" ht="45" customHeight="1">
      <c r="B75" s="350"/>
      <c r="C75" s="351" t="s">
        <v>9225</v>
      </c>
      <c r="D75" s="351"/>
      <c r="E75" s="351"/>
      <c r="F75" s="351"/>
      <c r="G75" s="351"/>
      <c r="H75" s="351"/>
      <c r="I75" s="351"/>
      <c r="J75" s="351"/>
      <c r="K75" s="352"/>
    </row>
    <row r="76" s="1" customFormat="1" ht="17.25" customHeight="1">
      <c r="B76" s="350"/>
      <c r="C76" s="353" t="s">
        <v>9226</v>
      </c>
      <c r="D76" s="353"/>
      <c r="E76" s="353"/>
      <c r="F76" s="353" t="s">
        <v>9227</v>
      </c>
      <c r="G76" s="354"/>
      <c r="H76" s="353" t="s">
        <v>60</v>
      </c>
      <c r="I76" s="353" t="s">
        <v>63</v>
      </c>
      <c r="J76" s="353" t="s">
        <v>9228</v>
      </c>
      <c r="K76" s="352"/>
    </row>
    <row r="77" s="1" customFormat="1" ht="17.25" customHeight="1">
      <c r="B77" s="350"/>
      <c r="C77" s="355" t="s">
        <v>9229</v>
      </c>
      <c r="D77" s="355"/>
      <c r="E77" s="355"/>
      <c r="F77" s="356" t="s">
        <v>9230</v>
      </c>
      <c r="G77" s="357"/>
      <c r="H77" s="355"/>
      <c r="I77" s="355"/>
      <c r="J77" s="355" t="s">
        <v>9231</v>
      </c>
      <c r="K77" s="352"/>
    </row>
    <row r="78" s="1" customFormat="1" ht="5.25" customHeight="1">
      <c r="B78" s="350"/>
      <c r="C78" s="358"/>
      <c r="D78" s="358"/>
      <c r="E78" s="358"/>
      <c r="F78" s="358"/>
      <c r="G78" s="359"/>
      <c r="H78" s="358"/>
      <c r="I78" s="358"/>
      <c r="J78" s="358"/>
      <c r="K78" s="352"/>
    </row>
    <row r="79" s="1" customFormat="1" ht="15" customHeight="1">
      <c r="B79" s="350"/>
      <c r="C79" s="338" t="s">
        <v>59</v>
      </c>
      <c r="D79" s="360"/>
      <c r="E79" s="360"/>
      <c r="F79" s="361" t="s">
        <v>9232</v>
      </c>
      <c r="G79" s="362"/>
      <c r="H79" s="338" t="s">
        <v>9233</v>
      </c>
      <c r="I79" s="338" t="s">
        <v>9234</v>
      </c>
      <c r="J79" s="338">
        <v>20</v>
      </c>
      <c r="K79" s="352"/>
    </row>
    <row r="80" s="1" customFormat="1" ht="15" customHeight="1">
      <c r="B80" s="350"/>
      <c r="C80" s="338" t="s">
        <v>9235</v>
      </c>
      <c r="D80" s="338"/>
      <c r="E80" s="338"/>
      <c r="F80" s="361" t="s">
        <v>9232</v>
      </c>
      <c r="G80" s="362"/>
      <c r="H80" s="338" t="s">
        <v>9236</v>
      </c>
      <c r="I80" s="338" t="s">
        <v>9234</v>
      </c>
      <c r="J80" s="338">
        <v>120</v>
      </c>
      <c r="K80" s="352"/>
    </row>
    <row r="81" s="1" customFormat="1" ht="15" customHeight="1">
      <c r="B81" s="363"/>
      <c r="C81" s="338" t="s">
        <v>9237</v>
      </c>
      <c r="D81" s="338"/>
      <c r="E81" s="338"/>
      <c r="F81" s="361" t="s">
        <v>9238</v>
      </c>
      <c r="G81" s="362"/>
      <c r="H81" s="338" t="s">
        <v>9239</v>
      </c>
      <c r="I81" s="338" t="s">
        <v>9234</v>
      </c>
      <c r="J81" s="338">
        <v>50</v>
      </c>
      <c r="K81" s="352"/>
    </row>
    <row r="82" s="1" customFormat="1" ht="15" customHeight="1">
      <c r="B82" s="363"/>
      <c r="C82" s="338" t="s">
        <v>9240</v>
      </c>
      <c r="D82" s="338"/>
      <c r="E82" s="338"/>
      <c r="F82" s="361" t="s">
        <v>9232</v>
      </c>
      <c r="G82" s="362"/>
      <c r="H82" s="338" t="s">
        <v>9241</v>
      </c>
      <c r="I82" s="338" t="s">
        <v>9242</v>
      </c>
      <c r="J82" s="338"/>
      <c r="K82" s="352"/>
    </row>
    <row r="83" s="1" customFormat="1" ht="15" customHeight="1">
      <c r="B83" s="363"/>
      <c r="C83" s="364" t="s">
        <v>9243</v>
      </c>
      <c r="D83" s="364"/>
      <c r="E83" s="364"/>
      <c r="F83" s="365" t="s">
        <v>9238</v>
      </c>
      <c r="G83" s="364"/>
      <c r="H83" s="364" t="s">
        <v>9244</v>
      </c>
      <c r="I83" s="364" t="s">
        <v>9234</v>
      </c>
      <c r="J83" s="364">
        <v>15</v>
      </c>
      <c r="K83" s="352"/>
    </row>
    <row r="84" s="1" customFormat="1" ht="15" customHeight="1">
      <c r="B84" s="363"/>
      <c r="C84" s="364" t="s">
        <v>9245</v>
      </c>
      <c r="D84" s="364"/>
      <c r="E84" s="364"/>
      <c r="F84" s="365" t="s">
        <v>9238</v>
      </c>
      <c r="G84" s="364"/>
      <c r="H84" s="364" t="s">
        <v>9246</v>
      </c>
      <c r="I84" s="364" t="s">
        <v>9234</v>
      </c>
      <c r="J84" s="364">
        <v>15</v>
      </c>
      <c r="K84" s="352"/>
    </row>
    <row r="85" s="1" customFormat="1" ht="15" customHeight="1">
      <c r="B85" s="363"/>
      <c r="C85" s="364" t="s">
        <v>9247</v>
      </c>
      <c r="D85" s="364"/>
      <c r="E85" s="364"/>
      <c r="F85" s="365" t="s">
        <v>9238</v>
      </c>
      <c r="G85" s="364"/>
      <c r="H85" s="364" t="s">
        <v>9248</v>
      </c>
      <c r="I85" s="364" t="s">
        <v>9234</v>
      </c>
      <c r="J85" s="364">
        <v>20</v>
      </c>
      <c r="K85" s="352"/>
    </row>
    <row r="86" s="1" customFormat="1" ht="15" customHeight="1">
      <c r="B86" s="363"/>
      <c r="C86" s="364" t="s">
        <v>9249</v>
      </c>
      <c r="D86" s="364"/>
      <c r="E86" s="364"/>
      <c r="F86" s="365" t="s">
        <v>9238</v>
      </c>
      <c r="G86" s="364"/>
      <c r="H86" s="364" t="s">
        <v>9250</v>
      </c>
      <c r="I86" s="364" t="s">
        <v>9234</v>
      </c>
      <c r="J86" s="364">
        <v>20</v>
      </c>
      <c r="K86" s="352"/>
    </row>
    <row r="87" s="1" customFormat="1" ht="15" customHeight="1">
      <c r="B87" s="363"/>
      <c r="C87" s="338" t="s">
        <v>9251</v>
      </c>
      <c r="D87" s="338"/>
      <c r="E87" s="338"/>
      <c r="F87" s="361" t="s">
        <v>9238</v>
      </c>
      <c r="G87" s="362"/>
      <c r="H87" s="338" t="s">
        <v>9252</v>
      </c>
      <c r="I87" s="338" t="s">
        <v>9234</v>
      </c>
      <c r="J87" s="338">
        <v>50</v>
      </c>
      <c r="K87" s="352"/>
    </row>
    <row r="88" s="1" customFormat="1" ht="15" customHeight="1">
      <c r="B88" s="363"/>
      <c r="C88" s="338" t="s">
        <v>9253</v>
      </c>
      <c r="D88" s="338"/>
      <c r="E88" s="338"/>
      <c r="F88" s="361" t="s">
        <v>9238</v>
      </c>
      <c r="G88" s="362"/>
      <c r="H88" s="338" t="s">
        <v>9254</v>
      </c>
      <c r="I88" s="338" t="s">
        <v>9234</v>
      </c>
      <c r="J88" s="338">
        <v>20</v>
      </c>
      <c r="K88" s="352"/>
    </row>
    <row r="89" s="1" customFormat="1" ht="15" customHeight="1">
      <c r="B89" s="363"/>
      <c r="C89" s="338" t="s">
        <v>9255</v>
      </c>
      <c r="D89" s="338"/>
      <c r="E89" s="338"/>
      <c r="F89" s="361" t="s">
        <v>9238</v>
      </c>
      <c r="G89" s="362"/>
      <c r="H89" s="338" t="s">
        <v>9256</v>
      </c>
      <c r="I89" s="338" t="s">
        <v>9234</v>
      </c>
      <c r="J89" s="338">
        <v>20</v>
      </c>
      <c r="K89" s="352"/>
    </row>
    <row r="90" s="1" customFormat="1" ht="15" customHeight="1">
      <c r="B90" s="363"/>
      <c r="C90" s="338" t="s">
        <v>9257</v>
      </c>
      <c r="D90" s="338"/>
      <c r="E90" s="338"/>
      <c r="F90" s="361" t="s">
        <v>9238</v>
      </c>
      <c r="G90" s="362"/>
      <c r="H90" s="338" t="s">
        <v>9258</v>
      </c>
      <c r="I90" s="338" t="s">
        <v>9234</v>
      </c>
      <c r="J90" s="338">
        <v>50</v>
      </c>
      <c r="K90" s="352"/>
    </row>
    <row r="91" s="1" customFormat="1" ht="15" customHeight="1">
      <c r="B91" s="363"/>
      <c r="C91" s="338" t="s">
        <v>9259</v>
      </c>
      <c r="D91" s="338"/>
      <c r="E91" s="338"/>
      <c r="F91" s="361" t="s">
        <v>9238</v>
      </c>
      <c r="G91" s="362"/>
      <c r="H91" s="338" t="s">
        <v>9259</v>
      </c>
      <c r="I91" s="338" t="s">
        <v>9234</v>
      </c>
      <c r="J91" s="338">
        <v>50</v>
      </c>
      <c r="K91" s="352"/>
    </row>
    <row r="92" s="1" customFormat="1" ht="15" customHeight="1">
      <c r="B92" s="363"/>
      <c r="C92" s="338" t="s">
        <v>9260</v>
      </c>
      <c r="D92" s="338"/>
      <c r="E92" s="338"/>
      <c r="F92" s="361" t="s">
        <v>9238</v>
      </c>
      <c r="G92" s="362"/>
      <c r="H92" s="338" t="s">
        <v>9261</v>
      </c>
      <c r="I92" s="338" t="s">
        <v>9234</v>
      </c>
      <c r="J92" s="338">
        <v>255</v>
      </c>
      <c r="K92" s="352"/>
    </row>
    <row r="93" s="1" customFormat="1" ht="15" customHeight="1">
      <c r="B93" s="363"/>
      <c r="C93" s="338" t="s">
        <v>9262</v>
      </c>
      <c r="D93" s="338"/>
      <c r="E93" s="338"/>
      <c r="F93" s="361" t="s">
        <v>9232</v>
      </c>
      <c r="G93" s="362"/>
      <c r="H93" s="338" t="s">
        <v>9263</v>
      </c>
      <c r="I93" s="338" t="s">
        <v>9264</v>
      </c>
      <c r="J93" s="338"/>
      <c r="K93" s="352"/>
    </row>
    <row r="94" s="1" customFormat="1" ht="15" customHeight="1">
      <c r="B94" s="363"/>
      <c r="C94" s="338" t="s">
        <v>9265</v>
      </c>
      <c r="D94" s="338"/>
      <c r="E94" s="338"/>
      <c r="F94" s="361" t="s">
        <v>9232</v>
      </c>
      <c r="G94" s="362"/>
      <c r="H94" s="338" t="s">
        <v>9266</v>
      </c>
      <c r="I94" s="338" t="s">
        <v>9267</v>
      </c>
      <c r="J94" s="338"/>
      <c r="K94" s="352"/>
    </row>
    <row r="95" s="1" customFormat="1" ht="15" customHeight="1">
      <c r="B95" s="363"/>
      <c r="C95" s="338" t="s">
        <v>9268</v>
      </c>
      <c r="D95" s="338"/>
      <c r="E95" s="338"/>
      <c r="F95" s="361" t="s">
        <v>9232</v>
      </c>
      <c r="G95" s="362"/>
      <c r="H95" s="338" t="s">
        <v>9268</v>
      </c>
      <c r="I95" s="338" t="s">
        <v>9267</v>
      </c>
      <c r="J95" s="338"/>
      <c r="K95" s="352"/>
    </row>
    <row r="96" s="1" customFormat="1" ht="15" customHeight="1">
      <c r="B96" s="363"/>
      <c r="C96" s="338" t="s">
        <v>44</v>
      </c>
      <c r="D96" s="338"/>
      <c r="E96" s="338"/>
      <c r="F96" s="361" t="s">
        <v>9232</v>
      </c>
      <c r="G96" s="362"/>
      <c r="H96" s="338" t="s">
        <v>9269</v>
      </c>
      <c r="I96" s="338" t="s">
        <v>9267</v>
      </c>
      <c r="J96" s="338"/>
      <c r="K96" s="352"/>
    </row>
    <row r="97" s="1" customFormat="1" ht="15" customHeight="1">
      <c r="B97" s="363"/>
      <c r="C97" s="338" t="s">
        <v>54</v>
      </c>
      <c r="D97" s="338"/>
      <c r="E97" s="338"/>
      <c r="F97" s="361" t="s">
        <v>9232</v>
      </c>
      <c r="G97" s="362"/>
      <c r="H97" s="338" t="s">
        <v>9270</v>
      </c>
      <c r="I97" s="338" t="s">
        <v>9267</v>
      </c>
      <c r="J97" s="338"/>
      <c r="K97" s="352"/>
    </row>
    <row r="98" s="1" customFormat="1" ht="15" customHeight="1">
      <c r="B98" s="366"/>
      <c r="C98" s="367"/>
      <c r="D98" s="367"/>
      <c r="E98" s="367"/>
      <c r="F98" s="367"/>
      <c r="G98" s="367"/>
      <c r="H98" s="367"/>
      <c r="I98" s="367"/>
      <c r="J98" s="367"/>
      <c r="K98" s="368"/>
    </row>
    <row r="99" s="1" customFormat="1" ht="18.75" customHeight="1">
      <c r="B99" s="369"/>
      <c r="C99" s="370"/>
      <c r="D99" s="370"/>
      <c r="E99" s="370"/>
      <c r="F99" s="370"/>
      <c r="G99" s="370"/>
      <c r="H99" s="370"/>
      <c r="I99" s="370"/>
      <c r="J99" s="370"/>
      <c r="K99" s="369"/>
    </row>
    <row r="100" s="1" customFormat="1" ht="18.75" customHeight="1"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</row>
    <row r="101" s="1" customFormat="1" ht="7.5" customHeight="1">
      <c r="B101" s="347"/>
      <c r="C101" s="348"/>
      <c r="D101" s="348"/>
      <c r="E101" s="348"/>
      <c r="F101" s="348"/>
      <c r="G101" s="348"/>
      <c r="H101" s="348"/>
      <c r="I101" s="348"/>
      <c r="J101" s="348"/>
      <c r="K101" s="349"/>
    </row>
    <row r="102" s="1" customFormat="1" ht="45" customHeight="1">
      <c r="B102" s="350"/>
      <c r="C102" s="351" t="s">
        <v>9271</v>
      </c>
      <c r="D102" s="351"/>
      <c r="E102" s="351"/>
      <c r="F102" s="351"/>
      <c r="G102" s="351"/>
      <c r="H102" s="351"/>
      <c r="I102" s="351"/>
      <c r="J102" s="351"/>
      <c r="K102" s="352"/>
    </row>
    <row r="103" s="1" customFormat="1" ht="17.25" customHeight="1">
      <c r="B103" s="350"/>
      <c r="C103" s="353" t="s">
        <v>9226</v>
      </c>
      <c r="D103" s="353"/>
      <c r="E103" s="353"/>
      <c r="F103" s="353" t="s">
        <v>9227</v>
      </c>
      <c r="G103" s="354"/>
      <c r="H103" s="353" t="s">
        <v>60</v>
      </c>
      <c r="I103" s="353" t="s">
        <v>63</v>
      </c>
      <c r="J103" s="353" t="s">
        <v>9228</v>
      </c>
      <c r="K103" s="352"/>
    </row>
    <row r="104" s="1" customFormat="1" ht="17.25" customHeight="1">
      <c r="B104" s="350"/>
      <c r="C104" s="355" t="s">
        <v>9229</v>
      </c>
      <c r="D104" s="355"/>
      <c r="E104" s="355"/>
      <c r="F104" s="356" t="s">
        <v>9230</v>
      </c>
      <c r="G104" s="357"/>
      <c r="H104" s="355"/>
      <c r="I104" s="355"/>
      <c r="J104" s="355" t="s">
        <v>9231</v>
      </c>
      <c r="K104" s="352"/>
    </row>
    <row r="105" s="1" customFormat="1" ht="5.25" customHeight="1">
      <c r="B105" s="350"/>
      <c r="C105" s="353"/>
      <c r="D105" s="353"/>
      <c r="E105" s="353"/>
      <c r="F105" s="353"/>
      <c r="G105" s="371"/>
      <c r="H105" s="353"/>
      <c r="I105" s="353"/>
      <c r="J105" s="353"/>
      <c r="K105" s="352"/>
    </row>
    <row r="106" s="1" customFormat="1" ht="15" customHeight="1">
      <c r="B106" s="350"/>
      <c r="C106" s="338" t="s">
        <v>59</v>
      </c>
      <c r="D106" s="360"/>
      <c r="E106" s="360"/>
      <c r="F106" s="361" t="s">
        <v>9232</v>
      </c>
      <c r="G106" s="338"/>
      <c r="H106" s="338" t="s">
        <v>9272</v>
      </c>
      <c r="I106" s="338" t="s">
        <v>9234</v>
      </c>
      <c r="J106" s="338">
        <v>20</v>
      </c>
      <c r="K106" s="352"/>
    </row>
    <row r="107" s="1" customFormat="1" ht="15" customHeight="1">
      <c r="B107" s="350"/>
      <c r="C107" s="338" t="s">
        <v>9235</v>
      </c>
      <c r="D107" s="338"/>
      <c r="E107" s="338"/>
      <c r="F107" s="361" t="s">
        <v>9232</v>
      </c>
      <c r="G107" s="338"/>
      <c r="H107" s="338" t="s">
        <v>9272</v>
      </c>
      <c r="I107" s="338" t="s">
        <v>9234</v>
      </c>
      <c r="J107" s="338">
        <v>120</v>
      </c>
      <c r="K107" s="352"/>
    </row>
    <row r="108" s="1" customFormat="1" ht="15" customHeight="1">
      <c r="B108" s="363"/>
      <c r="C108" s="338" t="s">
        <v>9237</v>
      </c>
      <c r="D108" s="338"/>
      <c r="E108" s="338"/>
      <c r="F108" s="361" t="s">
        <v>9238</v>
      </c>
      <c r="G108" s="338"/>
      <c r="H108" s="338" t="s">
        <v>9272</v>
      </c>
      <c r="I108" s="338" t="s">
        <v>9234</v>
      </c>
      <c r="J108" s="338">
        <v>50</v>
      </c>
      <c r="K108" s="352"/>
    </row>
    <row r="109" s="1" customFormat="1" ht="15" customHeight="1">
      <c r="B109" s="363"/>
      <c r="C109" s="338" t="s">
        <v>9240</v>
      </c>
      <c r="D109" s="338"/>
      <c r="E109" s="338"/>
      <c r="F109" s="361" t="s">
        <v>9232</v>
      </c>
      <c r="G109" s="338"/>
      <c r="H109" s="338" t="s">
        <v>9272</v>
      </c>
      <c r="I109" s="338" t="s">
        <v>9242</v>
      </c>
      <c r="J109" s="338"/>
      <c r="K109" s="352"/>
    </row>
    <row r="110" s="1" customFormat="1" ht="15" customHeight="1">
      <c r="B110" s="363"/>
      <c r="C110" s="338" t="s">
        <v>9251</v>
      </c>
      <c r="D110" s="338"/>
      <c r="E110" s="338"/>
      <c r="F110" s="361" t="s">
        <v>9238</v>
      </c>
      <c r="G110" s="338"/>
      <c r="H110" s="338" t="s">
        <v>9272</v>
      </c>
      <c r="I110" s="338" t="s">
        <v>9234</v>
      </c>
      <c r="J110" s="338">
        <v>50</v>
      </c>
      <c r="K110" s="352"/>
    </row>
    <row r="111" s="1" customFormat="1" ht="15" customHeight="1">
      <c r="B111" s="363"/>
      <c r="C111" s="338" t="s">
        <v>9259</v>
      </c>
      <c r="D111" s="338"/>
      <c r="E111" s="338"/>
      <c r="F111" s="361" t="s">
        <v>9238</v>
      </c>
      <c r="G111" s="338"/>
      <c r="H111" s="338" t="s">
        <v>9272</v>
      </c>
      <c r="I111" s="338" t="s">
        <v>9234</v>
      </c>
      <c r="J111" s="338">
        <v>50</v>
      </c>
      <c r="K111" s="352"/>
    </row>
    <row r="112" s="1" customFormat="1" ht="15" customHeight="1">
      <c r="B112" s="363"/>
      <c r="C112" s="338" t="s">
        <v>9257</v>
      </c>
      <c r="D112" s="338"/>
      <c r="E112" s="338"/>
      <c r="F112" s="361" t="s">
        <v>9238</v>
      </c>
      <c r="G112" s="338"/>
      <c r="H112" s="338" t="s">
        <v>9272</v>
      </c>
      <c r="I112" s="338" t="s">
        <v>9234</v>
      </c>
      <c r="J112" s="338">
        <v>50</v>
      </c>
      <c r="K112" s="352"/>
    </row>
    <row r="113" s="1" customFormat="1" ht="15" customHeight="1">
      <c r="B113" s="363"/>
      <c r="C113" s="338" t="s">
        <v>59</v>
      </c>
      <c r="D113" s="338"/>
      <c r="E113" s="338"/>
      <c r="F113" s="361" t="s">
        <v>9232</v>
      </c>
      <c r="G113" s="338"/>
      <c r="H113" s="338" t="s">
        <v>9273</v>
      </c>
      <c r="I113" s="338" t="s">
        <v>9234</v>
      </c>
      <c r="J113" s="338">
        <v>20</v>
      </c>
      <c r="K113" s="352"/>
    </row>
    <row r="114" s="1" customFormat="1" ht="15" customHeight="1">
      <c r="B114" s="363"/>
      <c r="C114" s="338" t="s">
        <v>9274</v>
      </c>
      <c r="D114" s="338"/>
      <c r="E114" s="338"/>
      <c r="F114" s="361" t="s">
        <v>9232</v>
      </c>
      <c r="G114" s="338"/>
      <c r="H114" s="338" t="s">
        <v>9275</v>
      </c>
      <c r="I114" s="338" t="s">
        <v>9234</v>
      </c>
      <c r="J114" s="338">
        <v>120</v>
      </c>
      <c r="K114" s="352"/>
    </row>
    <row r="115" s="1" customFormat="1" ht="15" customHeight="1">
      <c r="B115" s="363"/>
      <c r="C115" s="338" t="s">
        <v>44</v>
      </c>
      <c r="D115" s="338"/>
      <c r="E115" s="338"/>
      <c r="F115" s="361" t="s">
        <v>9232</v>
      </c>
      <c r="G115" s="338"/>
      <c r="H115" s="338" t="s">
        <v>9276</v>
      </c>
      <c r="I115" s="338" t="s">
        <v>9267</v>
      </c>
      <c r="J115" s="338"/>
      <c r="K115" s="352"/>
    </row>
    <row r="116" s="1" customFormat="1" ht="15" customHeight="1">
      <c r="B116" s="363"/>
      <c r="C116" s="338" t="s">
        <v>54</v>
      </c>
      <c r="D116" s="338"/>
      <c r="E116" s="338"/>
      <c r="F116" s="361" t="s">
        <v>9232</v>
      </c>
      <c r="G116" s="338"/>
      <c r="H116" s="338" t="s">
        <v>9277</v>
      </c>
      <c r="I116" s="338" t="s">
        <v>9267</v>
      </c>
      <c r="J116" s="338"/>
      <c r="K116" s="352"/>
    </row>
    <row r="117" s="1" customFormat="1" ht="15" customHeight="1">
      <c r="B117" s="363"/>
      <c r="C117" s="338" t="s">
        <v>63</v>
      </c>
      <c r="D117" s="338"/>
      <c r="E117" s="338"/>
      <c r="F117" s="361" t="s">
        <v>9232</v>
      </c>
      <c r="G117" s="338"/>
      <c r="H117" s="338" t="s">
        <v>9278</v>
      </c>
      <c r="I117" s="338" t="s">
        <v>9279</v>
      </c>
      <c r="J117" s="338"/>
      <c r="K117" s="352"/>
    </row>
    <row r="118" s="1" customFormat="1" ht="15" customHeight="1">
      <c r="B118" s="366"/>
      <c r="C118" s="372"/>
      <c r="D118" s="372"/>
      <c r="E118" s="372"/>
      <c r="F118" s="372"/>
      <c r="G118" s="372"/>
      <c r="H118" s="372"/>
      <c r="I118" s="372"/>
      <c r="J118" s="372"/>
      <c r="K118" s="368"/>
    </row>
    <row r="119" s="1" customFormat="1" ht="18.75" customHeight="1">
      <c r="B119" s="373"/>
      <c r="C119" s="374"/>
      <c r="D119" s="374"/>
      <c r="E119" s="374"/>
      <c r="F119" s="375"/>
      <c r="G119" s="374"/>
      <c r="H119" s="374"/>
      <c r="I119" s="374"/>
      <c r="J119" s="374"/>
      <c r="K119" s="373"/>
    </row>
    <row r="120" s="1" customFormat="1" ht="18.75" customHeight="1"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</row>
    <row r="121" s="1" customFormat="1" ht="7.5" customHeight="1">
      <c r="B121" s="376"/>
      <c r="C121" s="377"/>
      <c r="D121" s="377"/>
      <c r="E121" s="377"/>
      <c r="F121" s="377"/>
      <c r="G121" s="377"/>
      <c r="H121" s="377"/>
      <c r="I121" s="377"/>
      <c r="J121" s="377"/>
      <c r="K121" s="378"/>
    </row>
    <row r="122" s="1" customFormat="1" ht="45" customHeight="1">
      <c r="B122" s="379"/>
      <c r="C122" s="329" t="s">
        <v>9280</v>
      </c>
      <c r="D122" s="329"/>
      <c r="E122" s="329"/>
      <c r="F122" s="329"/>
      <c r="G122" s="329"/>
      <c r="H122" s="329"/>
      <c r="I122" s="329"/>
      <c r="J122" s="329"/>
      <c r="K122" s="380"/>
    </row>
    <row r="123" s="1" customFormat="1" ht="17.25" customHeight="1">
      <c r="B123" s="381"/>
      <c r="C123" s="353" t="s">
        <v>9226</v>
      </c>
      <c r="D123" s="353"/>
      <c r="E123" s="353"/>
      <c r="F123" s="353" t="s">
        <v>9227</v>
      </c>
      <c r="G123" s="354"/>
      <c r="H123" s="353" t="s">
        <v>60</v>
      </c>
      <c r="I123" s="353" t="s">
        <v>63</v>
      </c>
      <c r="J123" s="353" t="s">
        <v>9228</v>
      </c>
      <c r="K123" s="382"/>
    </row>
    <row r="124" s="1" customFormat="1" ht="17.25" customHeight="1">
      <c r="B124" s="381"/>
      <c r="C124" s="355" t="s">
        <v>9229</v>
      </c>
      <c r="D124" s="355"/>
      <c r="E124" s="355"/>
      <c r="F124" s="356" t="s">
        <v>9230</v>
      </c>
      <c r="G124" s="357"/>
      <c r="H124" s="355"/>
      <c r="I124" s="355"/>
      <c r="J124" s="355" t="s">
        <v>9231</v>
      </c>
      <c r="K124" s="382"/>
    </row>
    <row r="125" s="1" customFormat="1" ht="5.25" customHeight="1">
      <c r="B125" s="383"/>
      <c r="C125" s="358"/>
      <c r="D125" s="358"/>
      <c r="E125" s="358"/>
      <c r="F125" s="358"/>
      <c r="G125" s="384"/>
      <c r="H125" s="358"/>
      <c r="I125" s="358"/>
      <c r="J125" s="358"/>
      <c r="K125" s="385"/>
    </row>
    <row r="126" s="1" customFormat="1" ht="15" customHeight="1">
      <c r="B126" s="383"/>
      <c r="C126" s="338" t="s">
        <v>9235</v>
      </c>
      <c r="D126" s="360"/>
      <c r="E126" s="360"/>
      <c r="F126" s="361" t="s">
        <v>9232</v>
      </c>
      <c r="G126" s="338"/>
      <c r="H126" s="338" t="s">
        <v>9272</v>
      </c>
      <c r="I126" s="338" t="s">
        <v>9234</v>
      </c>
      <c r="J126" s="338">
        <v>120</v>
      </c>
      <c r="K126" s="386"/>
    </row>
    <row r="127" s="1" customFormat="1" ht="15" customHeight="1">
      <c r="B127" s="383"/>
      <c r="C127" s="338" t="s">
        <v>9281</v>
      </c>
      <c r="D127" s="338"/>
      <c r="E127" s="338"/>
      <c r="F127" s="361" t="s">
        <v>9232</v>
      </c>
      <c r="G127" s="338"/>
      <c r="H127" s="338" t="s">
        <v>9282</v>
      </c>
      <c r="I127" s="338" t="s">
        <v>9234</v>
      </c>
      <c r="J127" s="338" t="s">
        <v>9283</v>
      </c>
      <c r="K127" s="386"/>
    </row>
    <row r="128" s="1" customFormat="1" ht="15" customHeight="1">
      <c r="B128" s="383"/>
      <c r="C128" s="338" t="s">
        <v>90</v>
      </c>
      <c r="D128" s="338"/>
      <c r="E128" s="338"/>
      <c r="F128" s="361" t="s">
        <v>9232</v>
      </c>
      <c r="G128" s="338"/>
      <c r="H128" s="338" t="s">
        <v>9284</v>
      </c>
      <c r="I128" s="338" t="s">
        <v>9234</v>
      </c>
      <c r="J128" s="338" t="s">
        <v>9283</v>
      </c>
      <c r="K128" s="386"/>
    </row>
    <row r="129" s="1" customFormat="1" ht="15" customHeight="1">
      <c r="B129" s="383"/>
      <c r="C129" s="338" t="s">
        <v>9243</v>
      </c>
      <c r="D129" s="338"/>
      <c r="E129" s="338"/>
      <c r="F129" s="361" t="s">
        <v>9238</v>
      </c>
      <c r="G129" s="338"/>
      <c r="H129" s="338" t="s">
        <v>9244</v>
      </c>
      <c r="I129" s="338" t="s">
        <v>9234</v>
      </c>
      <c r="J129" s="338">
        <v>15</v>
      </c>
      <c r="K129" s="386"/>
    </row>
    <row r="130" s="1" customFormat="1" ht="15" customHeight="1">
      <c r="B130" s="383"/>
      <c r="C130" s="364" t="s">
        <v>9245</v>
      </c>
      <c r="D130" s="364"/>
      <c r="E130" s="364"/>
      <c r="F130" s="365" t="s">
        <v>9238</v>
      </c>
      <c r="G130" s="364"/>
      <c r="H130" s="364" t="s">
        <v>9246</v>
      </c>
      <c r="I130" s="364" t="s">
        <v>9234</v>
      </c>
      <c r="J130" s="364">
        <v>15</v>
      </c>
      <c r="K130" s="386"/>
    </row>
    <row r="131" s="1" customFormat="1" ht="15" customHeight="1">
      <c r="B131" s="383"/>
      <c r="C131" s="364" t="s">
        <v>9247</v>
      </c>
      <c r="D131" s="364"/>
      <c r="E131" s="364"/>
      <c r="F131" s="365" t="s">
        <v>9238</v>
      </c>
      <c r="G131" s="364"/>
      <c r="H131" s="364" t="s">
        <v>9248</v>
      </c>
      <c r="I131" s="364" t="s">
        <v>9234</v>
      </c>
      <c r="J131" s="364">
        <v>20</v>
      </c>
      <c r="K131" s="386"/>
    </row>
    <row r="132" s="1" customFormat="1" ht="15" customHeight="1">
      <c r="B132" s="383"/>
      <c r="C132" s="364" t="s">
        <v>9249</v>
      </c>
      <c r="D132" s="364"/>
      <c r="E132" s="364"/>
      <c r="F132" s="365" t="s">
        <v>9238</v>
      </c>
      <c r="G132" s="364"/>
      <c r="H132" s="364" t="s">
        <v>9250</v>
      </c>
      <c r="I132" s="364" t="s">
        <v>9234</v>
      </c>
      <c r="J132" s="364">
        <v>20</v>
      </c>
      <c r="K132" s="386"/>
    </row>
    <row r="133" s="1" customFormat="1" ht="15" customHeight="1">
      <c r="B133" s="383"/>
      <c r="C133" s="338" t="s">
        <v>9237</v>
      </c>
      <c r="D133" s="338"/>
      <c r="E133" s="338"/>
      <c r="F133" s="361" t="s">
        <v>9238</v>
      </c>
      <c r="G133" s="338"/>
      <c r="H133" s="338" t="s">
        <v>9272</v>
      </c>
      <c r="I133" s="338" t="s">
        <v>9234</v>
      </c>
      <c r="J133" s="338">
        <v>50</v>
      </c>
      <c r="K133" s="386"/>
    </row>
    <row r="134" s="1" customFormat="1" ht="15" customHeight="1">
      <c r="B134" s="383"/>
      <c r="C134" s="338" t="s">
        <v>9251</v>
      </c>
      <c r="D134" s="338"/>
      <c r="E134" s="338"/>
      <c r="F134" s="361" t="s">
        <v>9238</v>
      </c>
      <c r="G134" s="338"/>
      <c r="H134" s="338" t="s">
        <v>9272</v>
      </c>
      <c r="I134" s="338" t="s">
        <v>9234</v>
      </c>
      <c r="J134" s="338">
        <v>50</v>
      </c>
      <c r="K134" s="386"/>
    </row>
    <row r="135" s="1" customFormat="1" ht="15" customHeight="1">
      <c r="B135" s="383"/>
      <c r="C135" s="338" t="s">
        <v>9257</v>
      </c>
      <c r="D135" s="338"/>
      <c r="E135" s="338"/>
      <c r="F135" s="361" t="s">
        <v>9238</v>
      </c>
      <c r="G135" s="338"/>
      <c r="H135" s="338" t="s">
        <v>9272</v>
      </c>
      <c r="I135" s="338" t="s">
        <v>9234</v>
      </c>
      <c r="J135" s="338">
        <v>50</v>
      </c>
      <c r="K135" s="386"/>
    </row>
    <row r="136" s="1" customFormat="1" ht="15" customHeight="1">
      <c r="B136" s="383"/>
      <c r="C136" s="338" t="s">
        <v>9259</v>
      </c>
      <c r="D136" s="338"/>
      <c r="E136" s="338"/>
      <c r="F136" s="361" t="s">
        <v>9238</v>
      </c>
      <c r="G136" s="338"/>
      <c r="H136" s="338" t="s">
        <v>9272</v>
      </c>
      <c r="I136" s="338" t="s">
        <v>9234</v>
      </c>
      <c r="J136" s="338">
        <v>50</v>
      </c>
      <c r="K136" s="386"/>
    </row>
    <row r="137" s="1" customFormat="1" ht="15" customHeight="1">
      <c r="B137" s="383"/>
      <c r="C137" s="338" t="s">
        <v>9260</v>
      </c>
      <c r="D137" s="338"/>
      <c r="E137" s="338"/>
      <c r="F137" s="361" t="s">
        <v>9238</v>
      </c>
      <c r="G137" s="338"/>
      <c r="H137" s="338" t="s">
        <v>9285</v>
      </c>
      <c r="I137" s="338" t="s">
        <v>9234</v>
      </c>
      <c r="J137" s="338">
        <v>255</v>
      </c>
      <c r="K137" s="386"/>
    </row>
    <row r="138" s="1" customFormat="1" ht="15" customHeight="1">
      <c r="B138" s="383"/>
      <c r="C138" s="338" t="s">
        <v>9262</v>
      </c>
      <c r="D138" s="338"/>
      <c r="E138" s="338"/>
      <c r="F138" s="361" t="s">
        <v>9232</v>
      </c>
      <c r="G138" s="338"/>
      <c r="H138" s="338" t="s">
        <v>9286</v>
      </c>
      <c r="I138" s="338" t="s">
        <v>9264</v>
      </c>
      <c r="J138" s="338"/>
      <c r="K138" s="386"/>
    </row>
    <row r="139" s="1" customFormat="1" ht="15" customHeight="1">
      <c r="B139" s="383"/>
      <c r="C139" s="338" t="s">
        <v>9265</v>
      </c>
      <c r="D139" s="338"/>
      <c r="E139" s="338"/>
      <c r="F139" s="361" t="s">
        <v>9232</v>
      </c>
      <c r="G139" s="338"/>
      <c r="H139" s="338" t="s">
        <v>9287</v>
      </c>
      <c r="I139" s="338" t="s">
        <v>9267</v>
      </c>
      <c r="J139" s="338"/>
      <c r="K139" s="386"/>
    </row>
    <row r="140" s="1" customFormat="1" ht="15" customHeight="1">
      <c r="B140" s="383"/>
      <c r="C140" s="338" t="s">
        <v>9268</v>
      </c>
      <c r="D140" s="338"/>
      <c r="E140" s="338"/>
      <c r="F140" s="361" t="s">
        <v>9232</v>
      </c>
      <c r="G140" s="338"/>
      <c r="H140" s="338" t="s">
        <v>9268</v>
      </c>
      <c r="I140" s="338" t="s">
        <v>9267</v>
      </c>
      <c r="J140" s="338"/>
      <c r="K140" s="386"/>
    </row>
    <row r="141" s="1" customFormat="1" ht="15" customHeight="1">
      <c r="B141" s="383"/>
      <c r="C141" s="338" t="s">
        <v>44</v>
      </c>
      <c r="D141" s="338"/>
      <c r="E141" s="338"/>
      <c r="F141" s="361" t="s">
        <v>9232</v>
      </c>
      <c r="G141" s="338"/>
      <c r="H141" s="338" t="s">
        <v>9288</v>
      </c>
      <c r="I141" s="338" t="s">
        <v>9267</v>
      </c>
      <c r="J141" s="338"/>
      <c r="K141" s="386"/>
    </row>
    <row r="142" s="1" customFormat="1" ht="15" customHeight="1">
      <c r="B142" s="383"/>
      <c r="C142" s="338" t="s">
        <v>9289</v>
      </c>
      <c r="D142" s="338"/>
      <c r="E142" s="338"/>
      <c r="F142" s="361" t="s">
        <v>9232</v>
      </c>
      <c r="G142" s="338"/>
      <c r="H142" s="338" t="s">
        <v>9290</v>
      </c>
      <c r="I142" s="338" t="s">
        <v>9267</v>
      </c>
      <c r="J142" s="338"/>
      <c r="K142" s="386"/>
    </row>
    <row r="143" s="1" customFormat="1" ht="15" customHeight="1">
      <c r="B143" s="387"/>
      <c r="C143" s="388"/>
      <c r="D143" s="388"/>
      <c r="E143" s="388"/>
      <c r="F143" s="388"/>
      <c r="G143" s="388"/>
      <c r="H143" s="388"/>
      <c r="I143" s="388"/>
      <c r="J143" s="388"/>
      <c r="K143" s="389"/>
    </row>
    <row r="144" s="1" customFormat="1" ht="18.75" customHeight="1">
      <c r="B144" s="374"/>
      <c r="C144" s="374"/>
      <c r="D144" s="374"/>
      <c r="E144" s="374"/>
      <c r="F144" s="375"/>
      <c r="G144" s="374"/>
      <c r="H144" s="374"/>
      <c r="I144" s="374"/>
      <c r="J144" s="374"/>
      <c r="K144" s="374"/>
    </row>
    <row r="145" s="1" customFormat="1" ht="18.75" customHeight="1"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</row>
    <row r="146" s="1" customFormat="1" ht="7.5" customHeight="1">
      <c r="B146" s="347"/>
      <c r="C146" s="348"/>
      <c r="D146" s="348"/>
      <c r="E146" s="348"/>
      <c r="F146" s="348"/>
      <c r="G146" s="348"/>
      <c r="H146" s="348"/>
      <c r="I146" s="348"/>
      <c r="J146" s="348"/>
      <c r="K146" s="349"/>
    </row>
    <row r="147" s="1" customFormat="1" ht="45" customHeight="1">
      <c r="B147" s="350"/>
      <c r="C147" s="351" t="s">
        <v>9291</v>
      </c>
      <c r="D147" s="351"/>
      <c r="E147" s="351"/>
      <c r="F147" s="351"/>
      <c r="G147" s="351"/>
      <c r="H147" s="351"/>
      <c r="I147" s="351"/>
      <c r="J147" s="351"/>
      <c r="K147" s="352"/>
    </row>
    <row r="148" s="1" customFormat="1" ht="17.25" customHeight="1">
      <c r="B148" s="350"/>
      <c r="C148" s="353" t="s">
        <v>9226</v>
      </c>
      <c r="D148" s="353"/>
      <c r="E148" s="353"/>
      <c r="F148" s="353" t="s">
        <v>9227</v>
      </c>
      <c r="G148" s="354"/>
      <c r="H148" s="353" t="s">
        <v>60</v>
      </c>
      <c r="I148" s="353" t="s">
        <v>63</v>
      </c>
      <c r="J148" s="353" t="s">
        <v>9228</v>
      </c>
      <c r="K148" s="352"/>
    </row>
    <row r="149" s="1" customFormat="1" ht="17.25" customHeight="1">
      <c r="B149" s="350"/>
      <c r="C149" s="355" t="s">
        <v>9229</v>
      </c>
      <c r="D149" s="355"/>
      <c r="E149" s="355"/>
      <c r="F149" s="356" t="s">
        <v>9230</v>
      </c>
      <c r="G149" s="357"/>
      <c r="H149" s="355"/>
      <c r="I149" s="355"/>
      <c r="J149" s="355" t="s">
        <v>9231</v>
      </c>
      <c r="K149" s="352"/>
    </row>
    <row r="150" s="1" customFormat="1" ht="5.25" customHeight="1">
      <c r="B150" s="363"/>
      <c r="C150" s="358"/>
      <c r="D150" s="358"/>
      <c r="E150" s="358"/>
      <c r="F150" s="358"/>
      <c r="G150" s="359"/>
      <c r="H150" s="358"/>
      <c r="I150" s="358"/>
      <c r="J150" s="358"/>
      <c r="K150" s="386"/>
    </row>
    <row r="151" s="1" customFormat="1" ht="15" customHeight="1">
      <c r="B151" s="363"/>
      <c r="C151" s="390" t="s">
        <v>9235</v>
      </c>
      <c r="D151" s="338"/>
      <c r="E151" s="338"/>
      <c r="F151" s="391" t="s">
        <v>9232</v>
      </c>
      <c r="G151" s="338"/>
      <c r="H151" s="390" t="s">
        <v>9272</v>
      </c>
      <c r="I151" s="390" t="s">
        <v>9234</v>
      </c>
      <c r="J151" s="390">
        <v>120</v>
      </c>
      <c r="K151" s="386"/>
    </row>
    <row r="152" s="1" customFormat="1" ht="15" customHeight="1">
      <c r="B152" s="363"/>
      <c r="C152" s="390" t="s">
        <v>9281</v>
      </c>
      <c r="D152" s="338"/>
      <c r="E152" s="338"/>
      <c r="F152" s="391" t="s">
        <v>9232</v>
      </c>
      <c r="G152" s="338"/>
      <c r="H152" s="390" t="s">
        <v>9292</v>
      </c>
      <c r="I152" s="390" t="s">
        <v>9234</v>
      </c>
      <c r="J152" s="390" t="s">
        <v>9283</v>
      </c>
      <c r="K152" s="386"/>
    </row>
    <row r="153" s="1" customFormat="1" ht="15" customHeight="1">
      <c r="B153" s="363"/>
      <c r="C153" s="390" t="s">
        <v>90</v>
      </c>
      <c r="D153" s="338"/>
      <c r="E153" s="338"/>
      <c r="F153" s="391" t="s">
        <v>9232</v>
      </c>
      <c r="G153" s="338"/>
      <c r="H153" s="390" t="s">
        <v>9293</v>
      </c>
      <c r="I153" s="390" t="s">
        <v>9234</v>
      </c>
      <c r="J153" s="390" t="s">
        <v>9283</v>
      </c>
      <c r="K153" s="386"/>
    </row>
    <row r="154" s="1" customFormat="1" ht="15" customHeight="1">
      <c r="B154" s="363"/>
      <c r="C154" s="390" t="s">
        <v>9237</v>
      </c>
      <c r="D154" s="338"/>
      <c r="E154" s="338"/>
      <c r="F154" s="391" t="s">
        <v>9238</v>
      </c>
      <c r="G154" s="338"/>
      <c r="H154" s="390" t="s">
        <v>9272</v>
      </c>
      <c r="I154" s="390" t="s">
        <v>9234</v>
      </c>
      <c r="J154" s="390">
        <v>50</v>
      </c>
      <c r="K154" s="386"/>
    </row>
    <row r="155" s="1" customFormat="1" ht="15" customHeight="1">
      <c r="B155" s="363"/>
      <c r="C155" s="390" t="s">
        <v>9240</v>
      </c>
      <c r="D155" s="338"/>
      <c r="E155" s="338"/>
      <c r="F155" s="391" t="s">
        <v>9232</v>
      </c>
      <c r="G155" s="338"/>
      <c r="H155" s="390" t="s">
        <v>9272</v>
      </c>
      <c r="I155" s="390" t="s">
        <v>9242</v>
      </c>
      <c r="J155" s="390"/>
      <c r="K155" s="386"/>
    </row>
    <row r="156" s="1" customFormat="1" ht="15" customHeight="1">
      <c r="B156" s="363"/>
      <c r="C156" s="390" t="s">
        <v>9251</v>
      </c>
      <c r="D156" s="338"/>
      <c r="E156" s="338"/>
      <c r="F156" s="391" t="s">
        <v>9238</v>
      </c>
      <c r="G156" s="338"/>
      <c r="H156" s="390" t="s">
        <v>9272</v>
      </c>
      <c r="I156" s="390" t="s">
        <v>9234</v>
      </c>
      <c r="J156" s="390">
        <v>50</v>
      </c>
      <c r="K156" s="386"/>
    </row>
    <row r="157" s="1" customFormat="1" ht="15" customHeight="1">
      <c r="B157" s="363"/>
      <c r="C157" s="390" t="s">
        <v>9259</v>
      </c>
      <c r="D157" s="338"/>
      <c r="E157" s="338"/>
      <c r="F157" s="391" t="s">
        <v>9238</v>
      </c>
      <c r="G157" s="338"/>
      <c r="H157" s="390" t="s">
        <v>9272</v>
      </c>
      <c r="I157" s="390" t="s">
        <v>9234</v>
      </c>
      <c r="J157" s="390">
        <v>50</v>
      </c>
      <c r="K157" s="386"/>
    </row>
    <row r="158" s="1" customFormat="1" ht="15" customHeight="1">
      <c r="B158" s="363"/>
      <c r="C158" s="390" t="s">
        <v>9257</v>
      </c>
      <c r="D158" s="338"/>
      <c r="E158" s="338"/>
      <c r="F158" s="391" t="s">
        <v>9238</v>
      </c>
      <c r="G158" s="338"/>
      <c r="H158" s="390" t="s">
        <v>9272</v>
      </c>
      <c r="I158" s="390" t="s">
        <v>9234</v>
      </c>
      <c r="J158" s="390">
        <v>50</v>
      </c>
      <c r="K158" s="386"/>
    </row>
    <row r="159" s="1" customFormat="1" ht="15" customHeight="1">
      <c r="B159" s="363"/>
      <c r="C159" s="390" t="s">
        <v>325</v>
      </c>
      <c r="D159" s="338"/>
      <c r="E159" s="338"/>
      <c r="F159" s="391" t="s">
        <v>9232</v>
      </c>
      <c r="G159" s="338"/>
      <c r="H159" s="390" t="s">
        <v>9294</v>
      </c>
      <c r="I159" s="390" t="s">
        <v>9234</v>
      </c>
      <c r="J159" s="390" t="s">
        <v>9295</v>
      </c>
      <c r="K159" s="386"/>
    </row>
    <row r="160" s="1" customFormat="1" ht="15" customHeight="1">
      <c r="B160" s="363"/>
      <c r="C160" s="390" t="s">
        <v>9296</v>
      </c>
      <c r="D160" s="338"/>
      <c r="E160" s="338"/>
      <c r="F160" s="391" t="s">
        <v>9232</v>
      </c>
      <c r="G160" s="338"/>
      <c r="H160" s="390" t="s">
        <v>9297</v>
      </c>
      <c r="I160" s="390" t="s">
        <v>9267</v>
      </c>
      <c r="J160" s="390"/>
      <c r="K160" s="386"/>
    </row>
    <row r="161" s="1" customFormat="1" ht="15" customHeight="1">
      <c r="B161" s="392"/>
      <c r="C161" s="372"/>
      <c r="D161" s="372"/>
      <c r="E161" s="372"/>
      <c r="F161" s="372"/>
      <c r="G161" s="372"/>
      <c r="H161" s="372"/>
      <c r="I161" s="372"/>
      <c r="J161" s="372"/>
      <c r="K161" s="393"/>
    </row>
    <row r="162" s="1" customFormat="1" ht="18.75" customHeight="1">
      <c r="B162" s="374"/>
      <c r="C162" s="384"/>
      <c r="D162" s="384"/>
      <c r="E162" s="384"/>
      <c r="F162" s="394"/>
      <c r="G162" s="384"/>
      <c r="H162" s="384"/>
      <c r="I162" s="384"/>
      <c r="J162" s="384"/>
      <c r="K162" s="374"/>
    </row>
    <row r="163" s="1" customFormat="1" ht="18.75" customHeight="1"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</row>
    <row r="164" s="1" customFormat="1" ht="7.5" customHeight="1">
      <c r="B164" s="325"/>
      <c r="C164" s="326"/>
      <c r="D164" s="326"/>
      <c r="E164" s="326"/>
      <c r="F164" s="326"/>
      <c r="G164" s="326"/>
      <c r="H164" s="326"/>
      <c r="I164" s="326"/>
      <c r="J164" s="326"/>
      <c r="K164" s="327"/>
    </row>
    <row r="165" s="1" customFormat="1" ht="45" customHeight="1">
      <c r="B165" s="328"/>
      <c r="C165" s="329" t="s">
        <v>9298</v>
      </c>
      <c r="D165" s="329"/>
      <c r="E165" s="329"/>
      <c r="F165" s="329"/>
      <c r="G165" s="329"/>
      <c r="H165" s="329"/>
      <c r="I165" s="329"/>
      <c r="J165" s="329"/>
      <c r="K165" s="330"/>
    </row>
    <row r="166" s="1" customFormat="1" ht="17.25" customHeight="1">
      <c r="B166" s="328"/>
      <c r="C166" s="353" t="s">
        <v>9226</v>
      </c>
      <c r="D166" s="353"/>
      <c r="E166" s="353"/>
      <c r="F166" s="353" t="s">
        <v>9227</v>
      </c>
      <c r="G166" s="395"/>
      <c r="H166" s="396" t="s">
        <v>60</v>
      </c>
      <c r="I166" s="396" t="s">
        <v>63</v>
      </c>
      <c r="J166" s="353" t="s">
        <v>9228</v>
      </c>
      <c r="K166" s="330"/>
    </row>
    <row r="167" s="1" customFormat="1" ht="17.25" customHeight="1">
      <c r="B167" s="331"/>
      <c r="C167" s="355" t="s">
        <v>9229</v>
      </c>
      <c r="D167" s="355"/>
      <c r="E167" s="355"/>
      <c r="F167" s="356" t="s">
        <v>9230</v>
      </c>
      <c r="G167" s="397"/>
      <c r="H167" s="398"/>
      <c r="I167" s="398"/>
      <c r="J167" s="355" t="s">
        <v>9231</v>
      </c>
      <c r="K167" s="333"/>
    </row>
    <row r="168" s="1" customFormat="1" ht="5.25" customHeight="1">
      <c r="B168" s="363"/>
      <c r="C168" s="358"/>
      <c r="D168" s="358"/>
      <c r="E168" s="358"/>
      <c r="F168" s="358"/>
      <c r="G168" s="359"/>
      <c r="H168" s="358"/>
      <c r="I168" s="358"/>
      <c r="J168" s="358"/>
      <c r="K168" s="386"/>
    </row>
    <row r="169" s="1" customFormat="1" ht="15" customHeight="1">
      <c r="B169" s="363"/>
      <c r="C169" s="338" t="s">
        <v>9235</v>
      </c>
      <c r="D169" s="338"/>
      <c r="E169" s="338"/>
      <c r="F169" s="361" t="s">
        <v>9232</v>
      </c>
      <c r="G169" s="338"/>
      <c r="H169" s="338" t="s">
        <v>9272</v>
      </c>
      <c r="I169" s="338" t="s">
        <v>9234</v>
      </c>
      <c r="J169" s="338">
        <v>120</v>
      </c>
      <c r="K169" s="386"/>
    </row>
    <row r="170" s="1" customFormat="1" ht="15" customHeight="1">
      <c r="B170" s="363"/>
      <c r="C170" s="338" t="s">
        <v>9281</v>
      </c>
      <c r="D170" s="338"/>
      <c r="E170" s="338"/>
      <c r="F170" s="361" t="s">
        <v>9232</v>
      </c>
      <c r="G170" s="338"/>
      <c r="H170" s="338" t="s">
        <v>9282</v>
      </c>
      <c r="I170" s="338" t="s">
        <v>9234</v>
      </c>
      <c r="J170" s="338" t="s">
        <v>9283</v>
      </c>
      <c r="K170" s="386"/>
    </row>
    <row r="171" s="1" customFormat="1" ht="15" customHeight="1">
      <c r="B171" s="363"/>
      <c r="C171" s="338" t="s">
        <v>90</v>
      </c>
      <c r="D171" s="338"/>
      <c r="E171" s="338"/>
      <c r="F171" s="361" t="s">
        <v>9232</v>
      </c>
      <c r="G171" s="338"/>
      <c r="H171" s="338" t="s">
        <v>9299</v>
      </c>
      <c r="I171" s="338" t="s">
        <v>9234</v>
      </c>
      <c r="J171" s="338" t="s">
        <v>9283</v>
      </c>
      <c r="K171" s="386"/>
    </row>
    <row r="172" s="1" customFormat="1" ht="15" customHeight="1">
      <c r="B172" s="363"/>
      <c r="C172" s="338" t="s">
        <v>9237</v>
      </c>
      <c r="D172" s="338"/>
      <c r="E172" s="338"/>
      <c r="F172" s="361" t="s">
        <v>9238</v>
      </c>
      <c r="G172" s="338"/>
      <c r="H172" s="338" t="s">
        <v>9299</v>
      </c>
      <c r="I172" s="338" t="s">
        <v>9234</v>
      </c>
      <c r="J172" s="338">
        <v>50</v>
      </c>
      <c r="K172" s="386"/>
    </row>
    <row r="173" s="1" customFormat="1" ht="15" customHeight="1">
      <c r="B173" s="363"/>
      <c r="C173" s="338" t="s">
        <v>9240</v>
      </c>
      <c r="D173" s="338"/>
      <c r="E173" s="338"/>
      <c r="F173" s="361" t="s">
        <v>9232</v>
      </c>
      <c r="G173" s="338"/>
      <c r="H173" s="338" t="s">
        <v>9299</v>
      </c>
      <c r="I173" s="338" t="s">
        <v>9242</v>
      </c>
      <c r="J173" s="338"/>
      <c r="K173" s="386"/>
    </row>
    <row r="174" s="1" customFormat="1" ht="15" customHeight="1">
      <c r="B174" s="363"/>
      <c r="C174" s="338" t="s">
        <v>9251</v>
      </c>
      <c r="D174" s="338"/>
      <c r="E174" s="338"/>
      <c r="F174" s="361" t="s">
        <v>9238</v>
      </c>
      <c r="G174" s="338"/>
      <c r="H174" s="338" t="s">
        <v>9299</v>
      </c>
      <c r="I174" s="338" t="s">
        <v>9234</v>
      </c>
      <c r="J174" s="338">
        <v>50</v>
      </c>
      <c r="K174" s="386"/>
    </row>
    <row r="175" s="1" customFormat="1" ht="15" customHeight="1">
      <c r="B175" s="363"/>
      <c r="C175" s="338" t="s">
        <v>9259</v>
      </c>
      <c r="D175" s="338"/>
      <c r="E175" s="338"/>
      <c r="F175" s="361" t="s">
        <v>9238</v>
      </c>
      <c r="G175" s="338"/>
      <c r="H175" s="338" t="s">
        <v>9299</v>
      </c>
      <c r="I175" s="338" t="s">
        <v>9234</v>
      </c>
      <c r="J175" s="338">
        <v>50</v>
      </c>
      <c r="K175" s="386"/>
    </row>
    <row r="176" s="1" customFormat="1" ht="15" customHeight="1">
      <c r="B176" s="363"/>
      <c r="C176" s="338" t="s">
        <v>9257</v>
      </c>
      <c r="D176" s="338"/>
      <c r="E176" s="338"/>
      <c r="F176" s="361" t="s">
        <v>9238</v>
      </c>
      <c r="G176" s="338"/>
      <c r="H176" s="338" t="s">
        <v>9299</v>
      </c>
      <c r="I176" s="338" t="s">
        <v>9234</v>
      </c>
      <c r="J176" s="338">
        <v>50</v>
      </c>
      <c r="K176" s="386"/>
    </row>
    <row r="177" s="1" customFormat="1" ht="15" customHeight="1">
      <c r="B177" s="363"/>
      <c r="C177" s="338" t="s">
        <v>359</v>
      </c>
      <c r="D177" s="338"/>
      <c r="E177" s="338"/>
      <c r="F177" s="361" t="s">
        <v>9232</v>
      </c>
      <c r="G177" s="338"/>
      <c r="H177" s="338" t="s">
        <v>9300</v>
      </c>
      <c r="I177" s="338" t="s">
        <v>9301</v>
      </c>
      <c r="J177" s="338"/>
      <c r="K177" s="386"/>
    </row>
    <row r="178" s="1" customFormat="1" ht="15" customHeight="1">
      <c r="B178" s="363"/>
      <c r="C178" s="338" t="s">
        <v>63</v>
      </c>
      <c r="D178" s="338"/>
      <c r="E178" s="338"/>
      <c r="F178" s="361" t="s">
        <v>9232</v>
      </c>
      <c r="G178" s="338"/>
      <c r="H178" s="338" t="s">
        <v>9302</v>
      </c>
      <c r="I178" s="338" t="s">
        <v>9303</v>
      </c>
      <c r="J178" s="338">
        <v>1</v>
      </c>
      <c r="K178" s="386"/>
    </row>
    <row r="179" s="1" customFormat="1" ht="15" customHeight="1">
      <c r="B179" s="363"/>
      <c r="C179" s="338" t="s">
        <v>59</v>
      </c>
      <c r="D179" s="338"/>
      <c r="E179" s="338"/>
      <c r="F179" s="361" t="s">
        <v>9232</v>
      </c>
      <c r="G179" s="338"/>
      <c r="H179" s="338" t="s">
        <v>9304</v>
      </c>
      <c r="I179" s="338" t="s">
        <v>9234</v>
      </c>
      <c r="J179" s="338">
        <v>20</v>
      </c>
      <c r="K179" s="386"/>
    </row>
    <row r="180" s="1" customFormat="1" ht="15" customHeight="1">
      <c r="B180" s="363"/>
      <c r="C180" s="338" t="s">
        <v>60</v>
      </c>
      <c r="D180" s="338"/>
      <c r="E180" s="338"/>
      <c r="F180" s="361" t="s">
        <v>9232</v>
      </c>
      <c r="G180" s="338"/>
      <c r="H180" s="338" t="s">
        <v>9305</v>
      </c>
      <c r="I180" s="338" t="s">
        <v>9234</v>
      </c>
      <c r="J180" s="338">
        <v>255</v>
      </c>
      <c r="K180" s="386"/>
    </row>
    <row r="181" s="1" customFormat="1" ht="15" customHeight="1">
      <c r="B181" s="363"/>
      <c r="C181" s="338" t="s">
        <v>360</v>
      </c>
      <c r="D181" s="338"/>
      <c r="E181" s="338"/>
      <c r="F181" s="361" t="s">
        <v>9232</v>
      </c>
      <c r="G181" s="338"/>
      <c r="H181" s="338" t="s">
        <v>9196</v>
      </c>
      <c r="I181" s="338" t="s">
        <v>9234</v>
      </c>
      <c r="J181" s="338">
        <v>10</v>
      </c>
      <c r="K181" s="386"/>
    </row>
    <row r="182" s="1" customFormat="1" ht="15" customHeight="1">
      <c r="B182" s="363"/>
      <c r="C182" s="338" t="s">
        <v>361</v>
      </c>
      <c r="D182" s="338"/>
      <c r="E182" s="338"/>
      <c r="F182" s="361" t="s">
        <v>9232</v>
      </c>
      <c r="G182" s="338"/>
      <c r="H182" s="338" t="s">
        <v>9306</v>
      </c>
      <c r="I182" s="338" t="s">
        <v>9267</v>
      </c>
      <c r="J182" s="338"/>
      <c r="K182" s="386"/>
    </row>
    <row r="183" s="1" customFormat="1" ht="15" customHeight="1">
      <c r="B183" s="363"/>
      <c r="C183" s="338" t="s">
        <v>9307</v>
      </c>
      <c r="D183" s="338"/>
      <c r="E183" s="338"/>
      <c r="F183" s="361" t="s">
        <v>9232</v>
      </c>
      <c r="G183" s="338"/>
      <c r="H183" s="338" t="s">
        <v>9308</v>
      </c>
      <c r="I183" s="338" t="s">
        <v>9267</v>
      </c>
      <c r="J183" s="338"/>
      <c r="K183" s="386"/>
    </row>
    <row r="184" s="1" customFormat="1" ht="15" customHeight="1">
      <c r="B184" s="363"/>
      <c r="C184" s="338" t="s">
        <v>9296</v>
      </c>
      <c r="D184" s="338"/>
      <c r="E184" s="338"/>
      <c r="F184" s="361" t="s">
        <v>9232</v>
      </c>
      <c r="G184" s="338"/>
      <c r="H184" s="338" t="s">
        <v>9309</v>
      </c>
      <c r="I184" s="338" t="s">
        <v>9267</v>
      </c>
      <c r="J184" s="338"/>
      <c r="K184" s="386"/>
    </row>
    <row r="185" s="1" customFormat="1" ht="15" customHeight="1">
      <c r="B185" s="363"/>
      <c r="C185" s="338" t="s">
        <v>363</v>
      </c>
      <c r="D185" s="338"/>
      <c r="E185" s="338"/>
      <c r="F185" s="361" t="s">
        <v>9238</v>
      </c>
      <c r="G185" s="338"/>
      <c r="H185" s="338" t="s">
        <v>9310</v>
      </c>
      <c r="I185" s="338" t="s">
        <v>9234</v>
      </c>
      <c r="J185" s="338">
        <v>50</v>
      </c>
      <c r="K185" s="386"/>
    </row>
    <row r="186" s="1" customFormat="1" ht="15" customHeight="1">
      <c r="B186" s="363"/>
      <c r="C186" s="338" t="s">
        <v>9311</v>
      </c>
      <c r="D186" s="338"/>
      <c r="E186" s="338"/>
      <c r="F186" s="361" t="s">
        <v>9238</v>
      </c>
      <c r="G186" s="338"/>
      <c r="H186" s="338" t="s">
        <v>9312</v>
      </c>
      <c r="I186" s="338" t="s">
        <v>9313</v>
      </c>
      <c r="J186" s="338"/>
      <c r="K186" s="386"/>
    </row>
    <row r="187" s="1" customFormat="1" ht="15" customHeight="1">
      <c r="B187" s="363"/>
      <c r="C187" s="338" t="s">
        <v>9314</v>
      </c>
      <c r="D187" s="338"/>
      <c r="E187" s="338"/>
      <c r="F187" s="361" t="s">
        <v>9238</v>
      </c>
      <c r="G187" s="338"/>
      <c r="H187" s="338" t="s">
        <v>9315</v>
      </c>
      <c r="I187" s="338" t="s">
        <v>9313</v>
      </c>
      <c r="J187" s="338"/>
      <c r="K187" s="386"/>
    </row>
    <row r="188" s="1" customFormat="1" ht="15" customHeight="1">
      <c r="B188" s="363"/>
      <c r="C188" s="338" t="s">
        <v>9316</v>
      </c>
      <c r="D188" s="338"/>
      <c r="E188" s="338"/>
      <c r="F188" s="361" t="s">
        <v>9238</v>
      </c>
      <c r="G188" s="338"/>
      <c r="H188" s="338" t="s">
        <v>9317</v>
      </c>
      <c r="I188" s="338" t="s">
        <v>9313</v>
      </c>
      <c r="J188" s="338"/>
      <c r="K188" s="386"/>
    </row>
    <row r="189" s="1" customFormat="1" ht="15" customHeight="1">
      <c r="B189" s="363"/>
      <c r="C189" s="399" t="s">
        <v>9318</v>
      </c>
      <c r="D189" s="338"/>
      <c r="E189" s="338"/>
      <c r="F189" s="361" t="s">
        <v>9238</v>
      </c>
      <c r="G189" s="338"/>
      <c r="H189" s="338" t="s">
        <v>9319</v>
      </c>
      <c r="I189" s="338" t="s">
        <v>9320</v>
      </c>
      <c r="J189" s="400" t="s">
        <v>9321</v>
      </c>
      <c r="K189" s="386"/>
    </row>
    <row r="190" s="18" customFormat="1" ht="15" customHeight="1">
      <c r="B190" s="401"/>
      <c r="C190" s="402" t="s">
        <v>9322</v>
      </c>
      <c r="D190" s="403"/>
      <c r="E190" s="403"/>
      <c r="F190" s="404" t="s">
        <v>9238</v>
      </c>
      <c r="G190" s="403"/>
      <c r="H190" s="403" t="s">
        <v>9323</v>
      </c>
      <c r="I190" s="403" t="s">
        <v>9320</v>
      </c>
      <c r="J190" s="405" t="s">
        <v>9321</v>
      </c>
      <c r="K190" s="406"/>
    </row>
    <row r="191" s="1" customFormat="1" ht="15" customHeight="1">
      <c r="B191" s="363"/>
      <c r="C191" s="399" t="s">
        <v>48</v>
      </c>
      <c r="D191" s="338"/>
      <c r="E191" s="338"/>
      <c r="F191" s="361" t="s">
        <v>9232</v>
      </c>
      <c r="G191" s="338"/>
      <c r="H191" s="335" t="s">
        <v>9324</v>
      </c>
      <c r="I191" s="338" t="s">
        <v>9325</v>
      </c>
      <c r="J191" s="338"/>
      <c r="K191" s="386"/>
    </row>
    <row r="192" s="1" customFormat="1" ht="15" customHeight="1">
      <c r="B192" s="363"/>
      <c r="C192" s="399" t="s">
        <v>9326</v>
      </c>
      <c r="D192" s="338"/>
      <c r="E192" s="338"/>
      <c r="F192" s="361" t="s">
        <v>9232</v>
      </c>
      <c r="G192" s="338"/>
      <c r="H192" s="338" t="s">
        <v>9327</v>
      </c>
      <c r="I192" s="338" t="s">
        <v>9267</v>
      </c>
      <c r="J192" s="338"/>
      <c r="K192" s="386"/>
    </row>
    <row r="193" s="1" customFormat="1" ht="15" customHeight="1">
      <c r="B193" s="363"/>
      <c r="C193" s="399" t="s">
        <v>9328</v>
      </c>
      <c r="D193" s="338"/>
      <c r="E193" s="338"/>
      <c r="F193" s="361" t="s">
        <v>9232</v>
      </c>
      <c r="G193" s="338"/>
      <c r="H193" s="338" t="s">
        <v>9329</v>
      </c>
      <c r="I193" s="338" t="s">
        <v>9267</v>
      </c>
      <c r="J193" s="338"/>
      <c r="K193" s="386"/>
    </row>
    <row r="194" s="1" customFormat="1" ht="15" customHeight="1">
      <c r="B194" s="363"/>
      <c r="C194" s="399" t="s">
        <v>9330</v>
      </c>
      <c r="D194" s="338"/>
      <c r="E194" s="338"/>
      <c r="F194" s="361" t="s">
        <v>9238</v>
      </c>
      <c r="G194" s="338"/>
      <c r="H194" s="338" t="s">
        <v>9331</v>
      </c>
      <c r="I194" s="338" t="s">
        <v>9267</v>
      </c>
      <c r="J194" s="338"/>
      <c r="K194" s="386"/>
    </row>
    <row r="195" s="1" customFormat="1" ht="15" customHeight="1">
      <c r="B195" s="392"/>
      <c r="C195" s="407"/>
      <c r="D195" s="372"/>
      <c r="E195" s="372"/>
      <c r="F195" s="372"/>
      <c r="G195" s="372"/>
      <c r="H195" s="372"/>
      <c r="I195" s="372"/>
      <c r="J195" s="372"/>
      <c r="K195" s="393"/>
    </row>
    <row r="196" s="1" customFormat="1" ht="18.75" customHeight="1">
      <c r="B196" s="374"/>
      <c r="C196" s="384"/>
      <c r="D196" s="384"/>
      <c r="E196" s="384"/>
      <c r="F196" s="394"/>
      <c r="G196" s="384"/>
      <c r="H196" s="384"/>
      <c r="I196" s="384"/>
      <c r="J196" s="384"/>
      <c r="K196" s="374"/>
    </row>
    <row r="197" s="1" customFormat="1" ht="18.75" customHeight="1">
      <c r="B197" s="374"/>
      <c r="C197" s="384"/>
      <c r="D197" s="384"/>
      <c r="E197" s="384"/>
      <c r="F197" s="394"/>
      <c r="G197" s="384"/>
      <c r="H197" s="384"/>
      <c r="I197" s="384"/>
      <c r="J197" s="384"/>
      <c r="K197" s="374"/>
    </row>
    <row r="198" s="1" customFormat="1" ht="18.75" customHeight="1"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</row>
    <row r="199" s="1" customFormat="1" ht="13.5">
      <c r="B199" s="325"/>
      <c r="C199" s="326"/>
      <c r="D199" s="326"/>
      <c r="E199" s="326"/>
      <c r="F199" s="326"/>
      <c r="G199" s="326"/>
      <c r="H199" s="326"/>
      <c r="I199" s="326"/>
      <c r="J199" s="326"/>
      <c r="K199" s="327"/>
    </row>
    <row r="200" s="1" customFormat="1" ht="21">
      <c r="B200" s="328"/>
      <c r="C200" s="329" t="s">
        <v>9332</v>
      </c>
      <c r="D200" s="329"/>
      <c r="E200" s="329"/>
      <c r="F200" s="329"/>
      <c r="G200" s="329"/>
      <c r="H200" s="329"/>
      <c r="I200" s="329"/>
      <c r="J200" s="329"/>
      <c r="K200" s="330"/>
    </row>
    <row r="201" s="1" customFormat="1" ht="25.5" customHeight="1">
      <c r="B201" s="328"/>
      <c r="C201" s="408" t="s">
        <v>9333</v>
      </c>
      <c r="D201" s="408"/>
      <c r="E201" s="408"/>
      <c r="F201" s="408" t="s">
        <v>9334</v>
      </c>
      <c r="G201" s="409"/>
      <c r="H201" s="408" t="s">
        <v>9335</v>
      </c>
      <c r="I201" s="408"/>
      <c r="J201" s="408"/>
      <c r="K201" s="330"/>
    </row>
    <row r="202" s="1" customFormat="1" ht="5.25" customHeight="1">
      <c r="B202" s="363"/>
      <c r="C202" s="358"/>
      <c r="D202" s="358"/>
      <c r="E202" s="358"/>
      <c r="F202" s="358"/>
      <c r="G202" s="384"/>
      <c r="H202" s="358"/>
      <c r="I202" s="358"/>
      <c r="J202" s="358"/>
      <c r="K202" s="386"/>
    </row>
    <row r="203" s="1" customFormat="1" ht="15" customHeight="1">
      <c r="B203" s="363"/>
      <c r="C203" s="338" t="s">
        <v>9325</v>
      </c>
      <c r="D203" s="338"/>
      <c r="E203" s="338"/>
      <c r="F203" s="361" t="s">
        <v>49</v>
      </c>
      <c r="G203" s="338"/>
      <c r="H203" s="338" t="s">
        <v>9336</v>
      </c>
      <c r="I203" s="338"/>
      <c r="J203" s="338"/>
      <c r="K203" s="386"/>
    </row>
    <row r="204" s="1" customFormat="1" ht="15" customHeight="1">
      <c r="B204" s="363"/>
      <c r="C204" s="338"/>
      <c r="D204" s="338"/>
      <c r="E204" s="338"/>
      <c r="F204" s="361" t="s">
        <v>50</v>
      </c>
      <c r="G204" s="338"/>
      <c r="H204" s="338" t="s">
        <v>9337</v>
      </c>
      <c r="I204" s="338"/>
      <c r="J204" s="338"/>
      <c r="K204" s="386"/>
    </row>
    <row r="205" s="1" customFormat="1" ht="15" customHeight="1">
      <c r="B205" s="363"/>
      <c r="C205" s="338"/>
      <c r="D205" s="338"/>
      <c r="E205" s="338"/>
      <c r="F205" s="361" t="s">
        <v>53</v>
      </c>
      <c r="G205" s="338"/>
      <c r="H205" s="338" t="s">
        <v>9338</v>
      </c>
      <c r="I205" s="338"/>
      <c r="J205" s="338"/>
      <c r="K205" s="386"/>
    </row>
    <row r="206" s="1" customFormat="1" ht="15" customHeight="1">
      <c r="B206" s="363"/>
      <c r="C206" s="338"/>
      <c r="D206" s="338"/>
      <c r="E206" s="338"/>
      <c r="F206" s="361" t="s">
        <v>51</v>
      </c>
      <c r="G206" s="338"/>
      <c r="H206" s="338" t="s">
        <v>9339</v>
      </c>
      <c r="I206" s="338"/>
      <c r="J206" s="338"/>
      <c r="K206" s="386"/>
    </row>
    <row r="207" s="1" customFormat="1" ht="15" customHeight="1">
      <c r="B207" s="363"/>
      <c r="C207" s="338"/>
      <c r="D207" s="338"/>
      <c r="E207" s="338"/>
      <c r="F207" s="361" t="s">
        <v>52</v>
      </c>
      <c r="G207" s="338"/>
      <c r="H207" s="338" t="s">
        <v>9340</v>
      </c>
      <c r="I207" s="338"/>
      <c r="J207" s="338"/>
      <c r="K207" s="386"/>
    </row>
    <row r="208" s="1" customFormat="1" ht="15" customHeight="1">
      <c r="B208" s="363"/>
      <c r="C208" s="338"/>
      <c r="D208" s="338"/>
      <c r="E208" s="338"/>
      <c r="F208" s="361"/>
      <c r="G208" s="338"/>
      <c r="H208" s="338"/>
      <c r="I208" s="338"/>
      <c r="J208" s="338"/>
      <c r="K208" s="386"/>
    </row>
    <row r="209" s="1" customFormat="1" ht="15" customHeight="1">
      <c r="B209" s="363"/>
      <c r="C209" s="338" t="s">
        <v>9279</v>
      </c>
      <c r="D209" s="338"/>
      <c r="E209" s="338"/>
      <c r="F209" s="361" t="s">
        <v>84</v>
      </c>
      <c r="G209" s="338"/>
      <c r="H209" s="338" t="s">
        <v>9341</v>
      </c>
      <c r="I209" s="338"/>
      <c r="J209" s="338"/>
      <c r="K209" s="386"/>
    </row>
    <row r="210" s="1" customFormat="1" ht="15" customHeight="1">
      <c r="B210" s="363"/>
      <c r="C210" s="338"/>
      <c r="D210" s="338"/>
      <c r="E210" s="338"/>
      <c r="F210" s="361" t="s">
        <v>9176</v>
      </c>
      <c r="G210" s="338"/>
      <c r="H210" s="338" t="s">
        <v>9177</v>
      </c>
      <c r="I210" s="338"/>
      <c r="J210" s="338"/>
      <c r="K210" s="386"/>
    </row>
    <row r="211" s="1" customFormat="1" ht="15" customHeight="1">
      <c r="B211" s="363"/>
      <c r="C211" s="338"/>
      <c r="D211" s="338"/>
      <c r="E211" s="338"/>
      <c r="F211" s="361" t="s">
        <v>9174</v>
      </c>
      <c r="G211" s="338"/>
      <c r="H211" s="338" t="s">
        <v>9342</v>
      </c>
      <c r="I211" s="338"/>
      <c r="J211" s="338"/>
      <c r="K211" s="386"/>
    </row>
    <row r="212" s="1" customFormat="1" ht="15" customHeight="1">
      <c r="B212" s="410"/>
      <c r="C212" s="338"/>
      <c r="D212" s="338"/>
      <c r="E212" s="338"/>
      <c r="F212" s="361" t="s">
        <v>9178</v>
      </c>
      <c r="G212" s="399"/>
      <c r="H212" s="390" t="s">
        <v>9179</v>
      </c>
      <c r="I212" s="390"/>
      <c r="J212" s="390"/>
      <c r="K212" s="411"/>
    </row>
    <row r="213" s="1" customFormat="1" ht="15" customHeight="1">
      <c r="B213" s="410"/>
      <c r="C213" s="338"/>
      <c r="D213" s="338"/>
      <c r="E213" s="338"/>
      <c r="F213" s="361" t="s">
        <v>9180</v>
      </c>
      <c r="G213" s="399"/>
      <c r="H213" s="390" t="s">
        <v>7109</v>
      </c>
      <c r="I213" s="390"/>
      <c r="J213" s="390"/>
      <c r="K213" s="411"/>
    </row>
    <row r="214" s="1" customFormat="1" ht="15" customHeight="1">
      <c r="B214" s="410"/>
      <c r="C214" s="338"/>
      <c r="D214" s="338"/>
      <c r="E214" s="338"/>
      <c r="F214" s="361"/>
      <c r="G214" s="399"/>
      <c r="H214" s="390"/>
      <c r="I214" s="390"/>
      <c r="J214" s="390"/>
      <c r="K214" s="411"/>
    </row>
    <row r="215" s="1" customFormat="1" ht="15" customHeight="1">
      <c r="B215" s="410"/>
      <c r="C215" s="338" t="s">
        <v>9303</v>
      </c>
      <c r="D215" s="338"/>
      <c r="E215" s="338"/>
      <c r="F215" s="361">
        <v>1</v>
      </c>
      <c r="G215" s="399"/>
      <c r="H215" s="390" t="s">
        <v>9343</v>
      </c>
      <c r="I215" s="390"/>
      <c r="J215" s="390"/>
      <c r="K215" s="411"/>
    </row>
    <row r="216" s="1" customFormat="1" ht="15" customHeight="1">
      <c r="B216" s="410"/>
      <c r="C216" s="338"/>
      <c r="D216" s="338"/>
      <c r="E216" s="338"/>
      <c r="F216" s="361">
        <v>2</v>
      </c>
      <c r="G216" s="399"/>
      <c r="H216" s="390" t="s">
        <v>9344</v>
      </c>
      <c r="I216" s="390"/>
      <c r="J216" s="390"/>
      <c r="K216" s="411"/>
    </row>
    <row r="217" s="1" customFormat="1" ht="15" customHeight="1">
      <c r="B217" s="410"/>
      <c r="C217" s="338"/>
      <c r="D217" s="338"/>
      <c r="E217" s="338"/>
      <c r="F217" s="361">
        <v>3</v>
      </c>
      <c r="G217" s="399"/>
      <c r="H217" s="390" t="s">
        <v>9345</v>
      </c>
      <c r="I217" s="390"/>
      <c r="J217" s="390"/>
      <c r="K217" s="411"/>
    </row>
    <row r="218" s="1" customFormat="1" ht="15" customHeight="1">
      <c r="B218" s="410"/>
      <c r="C218" s="338"/>
      <c r="D218" s="338"/>
      <c r="E218" s="338"/>
      <c r="F218" s="361">
        <v>4</v>
      </c>
      <c r="G218" s="399"/>
      <c r="H218" s="390" t="s">
        <v>9346</v>
      </c>
      <c r="I218" s="390"/>
      <c r="J218" s="390"/>
      <c r="K218" s="411"/>
    </row>
    <row r="219" s="1" customFormat="1" ht="12.75" customHeight="1">
      <c r="B219" s="412"/>
      <c r="C219" s="413"/>
      <c r="D219" s="413"/>
      <c r="E219" s="413"/>
      <c r="F219" s="413"/>
      <c r="G219" s="413"/>
      <c r="H219" s="413"/>
      <c r="I219" s="413"/>
      <c r="J219" s="413"/>
      <c r="K219" s="41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2024-09-03T12:58:55Z</dcterms:created>
  <dcterms:modified xsi:type="dcterms:W3CDTF">2024-09-03T12:59:57Z</dcterms:modified>
</cp:coreProperties>
</file>